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reference\CMR14\"/>
    </mc:Choice>
  </mc:AlternateContent>
  <xr:revisionPtr revIDLastSave="0" documentId="13_ncr:1_{2A04D3E2-3F34-432B-9253-5134BAC0E5E6}" xr6:coauthVersionLast="44" xr6:coauthVersionMax="44" xr10:uidLastSave="{00000000-0000-0000-0000-000000000000}"/>
  <bookViews>
    <workbookView xWindow="390" yWindow="390" windowWidth="27900" windowHeight="14865" tabRatio="782" xr2:uid="{6F61AA73-B7AD-4D99-B7FC-61287560D07A}"/>
  </bookViews>
  <sheets>
    <sheet name="papers_obs" sheetId="2" r:id="rId1"/>
    <sheet name="data" sheetId="3" r:id="rId2"/>
    <sheet name="gdp_rgd" sheetId="4" r:id="rId3"/>
    <sheet name="gdpdef" sheetId="28" r:id="rId4"/>
    <sheet name="ffr" sheetId="30" r:id="rId5"/>
    <sheet name="wage_rgd" sheetId="31" r:id="rId6"/>
    <sheet name="baag10" sheetId="32" r:id="rId7"/>
    <sheet name="g10ffr" sheetId="33" r:id="rId8"/>
    <sheet name="nw_rgd" sheetId="34" r:id="rId9"/>
    <sheet name="hours_cmr14" sheetId="35" r:id="rId10"/>
    <sheet name="credit" sheetId="36" r:id="rId11"/>
    <sheet name="cnds_rim" sheetId="37" r:id="rId12"/>
    <sheet name="igicd_rim" sheetId="38" r:id="rId13"/>
    <sheet name="igiddef_gdpdef" sheetId="3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" i="2" l="1"/>
  <c r="AD2" i="2"/>
  <c r="AG2" i="2"/>
  <c r="AH2" i="2"/>
  <c r="AM2" i="2"/>
  <c r="AC3" i="2"/>
  <c r="AD3" i="2"/>
  <c r="AG3" i="2"/>
  <c r="AJ3" i="2"/>
  <c r="AK3" i="2"/>
  <c r="AL3" i="2"/>
  <c r="AC4" i="2"/>
  <c r="AD4" i="2"/>
  <c r="AG4" i="2"/>
  <c r="AH4" i="2"/>
  <c r="AJ4" i="2"/>
  <c r="AC5" i="2"/>
  <c r="AD5" i="2"/>
  <c r="AG5" i="2"/>
  <c r="AJ5" i="2"/>
  <c r="AC6" i="2"/>
  <c r="AD6" i="2"/>
  <c r="AG6" i="2"/>
  <c r="AH6" i="2"/>
  <c r="AC7" i="2"/>
  <c r="AD7" i="2"/>
  <c r="AG7" i="2"/>
  <c r="AJ7" i="2"/>
  <c r="AC8" i="2"/>
  <c r="AD8" i="2"/>
  <c r="AG8" i="2"/>
  <c r="AH8" i="2"/>
  <c r="AJ8" i="2"/>
  <c r="AC9" i="2"/>
  <c r="AD9" i="2"/>
  <c r="AG9" i="2"/>
  <c r="AH9" i="2"/>
  <c r="AJ9" i="2"/>
  <c r="AC10" i="2"/>
  <c r="AD10" i="2"/>
  <c r="AG10" i="2"/>
  <c r="AH10" i="2"/>
  <c r="AJ10" i="2"/>
  <c r="AM10" i="2"/>
  <c r="AC11" i="2"/>
  <c r="AD11" i="2"/>
  <c r="AG11" i="2"/>
  <c r="AH11" i="2"/>
  <c r="AJ11" i="2"/>
  <c r="AL11" i="2"/>
  <c r="AM11" i="2"/>
  <c r="AC12" i="2"/>
  <c r="AD12" i="2"/>
  <c r="AG12" i="2"/>
  <c r="AH12" i="2"/>
  <c r="AJ12" i="2"/>
  <c r="AL12" i="2"/>
  <c r="AC13" i="2"/>
  <c r="AD13" i="2"/>
  <c r="AG13" i="2"/>
  <c r="AH13" i="2"/>
  <c r="AJ13" i="2"/>
  <c r="AC14" i="2"/>
  <c r="AD14" i="2"/>
  <c r="AG14" i="2"/>
  <c r="AH14" i="2"/>
  <c r="AJ14" i="2"/>
  <c r="AC15" i="2"/>
  <c r="AD15" i="2"/>
  <c r="AG15" i="2"/>
  <c r="AH15" i="2"/>
  <c r="AJ15" i="2"/>
  <c r="AC16" i="2"/>
  <c r="AD16" i="2"/>
  <c r="AG16" i="2"/>
  <c r="AH16" i="2"/>
  <c r="AJ16" i="2"/>
  <c r="AM16" i="2"/>
  <c r="AC17" i="2"/>
  <c r="AD17" i="2"/>
  <c r="AG17" i="2"/>
  <c r="AH17" i="2"/>
  <c r="AJ17" i="2"/>
  <c r="AL17" i="2"/>
  <c r="AM17" i="2"/>
  <c r="AC18" i="2"/>
  <c r="AD18" i="2"/>
  <c r="AG18" i="2"/>
  <c r="AH18" i="2"/>
  <c r="AJ18" i="2"/>
  <c r="AL18" i="2"/>
  <c r="AC19" i="2"/>
  <c r="AD19" i="2"/>
  <c r="AG19" i="2"/>
  <c r="AH19" i="2"/>
  <c r="AJ19" i="2"/>
  <c r="AC20" i="2"/>
  <c r="AD20" i="2"/>
  <c r="AG20" i="2"/>
  <c r="AH20" i="2"/>
  <c r="AJ20" i="2"/>
  <c r="AC21" i="2"/>
  <c r="AD21" i="2"/>
  <c r="AG21" i="2"/>
  <c r="AH21" i="2"/>
  <c r="AJ21" i="2"/>
  <c r="AC22" i="2"/>
  <c r="AD22" i="2"/>
  <c r="AG22" i="2"/>
  <c r="AH22" i="2"/>
  <c r="AJ22" i="2"/>
  <c r="AM22" i="2"/>
  <c r="AC23" i="2"/>
  <c r="AD23" i="2"/>
  <c r="AG23" i="2"/>
  <c r="AH23" i="2"/>
  <c r="AJ23" i="2"/>
  <c r="AL23" i="2"/>
  <c r="AM23" i="2"/>
  <c r="AC24" i="2"/>
  <c r="AD24" i="2"/>
  <c r="AG24" i="2"/>
  <c r="AH24" i="2"/>
  <c r="AJ24" i="2"/>
  <c r="AL24" i="2"/>
  <c r="AC25" i="2"/>
  <c r="AD25" i="2"/>
  <c r="AG25" i="2"/>
  <c r="AH25" i="2"/>
  <c r="AJ25" i="2"/>
  <c r="AC26" i="2"/>
  <c r="AD26" i="2"/>
  <c r="AG26" i="2"/>
  <c r="AH26" i="2"/>
  <c r="AJ26" i="2"/>
  <c r="AC27" i="2"/>
  <c r="AD27" i="2"/>
  <c r="AG27" i="2"/>
  <c r="AH27" i="2"/>
  <c r="AJ27" i="2"/>
  <c r="AC28" i="2"/>
  <c r="AD28" i="2"/>
  <c r="AG28" i="2"/>
  <c r="AH28" i="2"/>
  <c r="AJ28" i="2"/>
  <c r="AM28" i="2"/>
  <c r="AC29" i="2"/>
  <c r="AD29" i="2"/>
  <c r="AG29" i="2"/>
  <c r="AH29" i="2"/>
  <c r="AJ29" i="2"/>
  <c r="AL29" i="2"/>
  <c r="AM29" i="2"/>
  <c r="AC30" i="2"/>
  <c r="AD30" i="2"/>
  <c r="AG30" i="2"/>
  <c r="AH30" i="2"/>
  <c r="AJ30" i="2"/>
  <c r="AL30" i="2"/>
  <c r="AC31" i="2"/>
  <c r="AD31" i="2"/>
  <c r="AG31" i="2"/>
  <c r="AH31" i="2"/>
  <c r="AJ31" i="2"/>
  <c r="AC32" i="2"/>
  <c r="AD32" i="2"/>
  <c r="AG32" i="2"/>
  <c r="AH32" i="2"/>
  <c r="AJ32" i="2"/>
  <c r="AC33" i="2"/>
  <c r="AD33" i="2"/>
  <c r="AG33" i="2"/>
  <c r="AH33" i="2"/>
  <c r="AJ33" i="2"/>
  <c r="AC34" i="2"/>
  <c r="AD34" i="2"/>
  <c r="AG34" i="2"/>
  <c r="AH34" i="2"/>
  <c r="AJ34" i="2"/>
  <c r="AM34" i="2"/>
  <c r="AC35" i="2"/>
  <c r="AD35" i="2"/>
  <c r="AG35" i="2"/>
  <c r="AH35" i="2"/>
  <c r="AJ35" i="2"/>
  <c r="AL35" i="2"/>
  <c r="AM35" i="2"/>
  <c r="AC36" i="2"/>
  <c r="AD36" i="2"/>
  <c r="AG36" i="2"/>
  <c r="AH36" i="2"/>
  <c r="AJ36" i="2"/>
  <c r="AL36" i="2"/>
  <c r="AC37" i="2"/>
  <c r="AD37" i="2"/>
  <c r="AG37" i="2"/>
  <c r="AH37" i="2"/>
  <c r="AJ37" i="2"/>
  <c r="AC38" i="2"/>
  <c r="AD38" i="2"/>
  <c r="AG38" i="2"/>
  <c r="AH38" i="2"/>
  <c r="AJ38" i="2"/>
  <c r="AC39" i="2"/>
  <c r="AD39" i="2"/>
  <c r="AG39" i="2"/>
  <c r="AH39" i="2"/>
  <c r="AJ39" i="2"/>
  <c r="AC40" i="2"/>
  <c r="AD40" i="2"/>
  <c r="AG40" i="2"/>
  <c r="AH40" i="2"/>
  <c r="AJ40" i="2"/>
  <c r="AM40" i="2"/>
  <c r="AC41" i="2"/>
  <c r="AD41" i="2"/>
  <c r="AG41" i="2"/>
  <c r="AH41" i="2"/>
  <c r="AJ41" i="2"/>
  <c r="AL41" i="2"/>
  <c r="AM41" i="2"/>
  <c r="AC42" i="2"/>
  <c r="AD42" i="2"/>
  <c r="AG42" i="2"/>
  <c r="AH42" i="2"/>
  <c r="AJ42" i="2"/>
  <c r="AL42" i="2"/>
  <c r="AC43" i="2"/>
  <c r="AD43" i="2"/>
  <c r="AG43" i="2"/>
  <c r="AH43" i="2"/>
  <c r="AJ43" i="2"/>
  <c r="AC44" i="2"/>
  <c r="AD44" i="2"/>
  <c r="AG44" i="2"/>
  <c r="AH44" i="2"/>
  <c r="AJ44" i="2"/>
  <c r="AC45" i="2"/>
  <c r="AD45" i="2"/>
  <c r="AG45" i="2"/>
  <c r="AH45" i="2"/>
  <c r="AJ45" i="2"/>
  <c r="AC46" i="2"/>
  <c r="AD46" i="2"/>
  <c r="AG46" i="2"/>
  <c r="AH46" i="2"/>
  <c r="AJ46" i="2"/>
  <c r="AM46" i="2"/>
  <c r="AC47" i="2"/>
  <c r="AD47" i="2"/>
  <c r="AG47" i="2"/>
  <c r="AH47" i="2"/>
  <c r="AJ47" i="2"/>
  <c r="AL47" i="2"/>
  <c r="AM47" i="2"/>
  <c r="AC48" i="2"/>
  <c r="AD48" i="2"/>
  <c r="AG48" i="2"/>
  <c r="AH48" i="2"/>
  <c r="AJ48" i="2"/>
  <c r="AL48" i="2"/>
  <c r="AC49" i="2"/>
  <c r="AD49" i="2"/>
  <c r="AG49" i="2"/>
  <c r="AH49" i="2"/>
  <c r="AJ49" i="2"/>
  <c r="AK49" i="2"/>
  <c r="AC50" i="2"/>
  <c r="AD50" i="2"/>
  <c r="AG50" i="2"/>
  <c r="AH50" i="2"/>
  <c r="AJ50" i="2"/>
  <c r="AC51" i="2"/>
  <c r="AD51" i="2"/>
  <c r="AG51" i="2"/>
  <c r="AH51" i="2"/>
  <c r="AJ51" i="2"/>
  <c r="AM51" i="2"/>
  <c r="AC52" i="2"/>
  <c r="AD52" i="2"/>
  <c r="AG52" i="2"/>
  <c r="AH52" i="2"/>
  <c r="AJ52" i="2"/>
  <c r="AK52" i="2"/>
  <c r="AL52" i="2"/>
  <c r="AC53" i="2"/>
  <c r="AD53" i="2"/>
  <c r="AG53" i="2"/>
  <c r="AH53" i="2"/>
  <c r="AJ53" i="2"/>
  <c r="AC54" i="2"/>
  <c r="AD54" i="2"/>
  <c r="AG54" i="2"/>
  <c r="AH54" i="2"/>
  <c r="AJ54" i="2"/>
  <c r="AC55" i="2"/>
  <c r="AD55" i="2"/>
  <c r="AG55" i="2"/>
  <c r="AH55" i="2"/>
  <c r="AJ55" i="2"/>
  <c r="AK55" i="2"/>
  <c r="AM55" i="2"/>
  <c r="AC56" i="2"/>
  <c r="AD56" i="2"/>
  <c r="AG56" i="2"/>
  <c r="AH56" i="2"/>
  <c r="AJ56" i="2"/>
  <c r="AL56" i="2"/>
  <c r="AM56" i="2"/>
  <c r="AC57" i="2"/>
  <c r="AD57" i="2"/>
  <c r="AG57" i="2"/>
  <c r="AH57" i="2"/>
  <c r="AJ57" i="2"/>
  <c r="AL57" i="2"/>
  <c r="AC58" i="2"/>
  <c r="AD58" i="2"/>
  <c r="AG58" i="2"/>
  <c r="AH58" i="2"/>
  <c r="AJ58" i="2"/>
  <c r="AK58" i="2"/>
  <c r="AC59" i="2"/>
  <c r="AD59" i="2"/>
  <c r="AG59" i="2"/>
  <c r="AH59" i="2"/>
  <c r="AJ59" i="2"/>
  <c r="AC60" i="2"/>
  <c r="AD60" i="2"/>
  <c r="AG60" i="2"/>
  <c r="AH60" i="2"/>
  <c r="AJ60" i="2"/>
  <c r="AM60" i="2"/>
  <c r="AC61" i="2"/>
  <c r="AD61" i="2"/>
  <c r="AG61" i="2"/>
  <c r="AH61" i="2"/>
  <c r="AJ61" i="2"/>
  <c r="AK61" i="2"/>
  <c r="AL61" i="2"/>
  <c r="AC62" i="2"/>
  <c r="AD62" i="2"/>
  <c r="AG62" i="2"/>
  <c r="AH62" i="2"/>
  <c r="AJ62" i="2"/>
  <c r="AC63" i="2"/>
  <c r="AD63" i="2"/>
  <c r="AG63" i="2"/>
  <c r="AH63" i="2"/>
  <c r="AJ63" i="2"/>
  <c r="AC64" i="2"/>
  <c r="AD64" i="2"/>
  <c r="AG64" i="2"/>
  <c r="AH64" i="2"/>
  <c r="AJ64" i="2"/>
  <c r="AK64" i="2"/>
  <c r="AM64" i="2"/>
  <c r="AC65" i="2"/>
  <c r="AD65" i="2"/>
  <c r="AG65" i="2"/>
  <c r="AH65" i="2"/>
  <c r="AJ65" i="2"/>
  <c r="AL65" i="2"/>
  <c r="AM65" i="2"/>
  <c r="AC66" i="2"/>
  <c r="AD66" i="2"/>
  <c r="AG66" i="2"/>
  <c r="AH66" i="2"/>
  <c r="AJ66" i="2"/>
  <c r="AL66" i="2"/>
  <c r="AC67" i="2"/>
  <c r="AD67" i="2"/>
  <c r="AG67" i="2"/>
  <c r="AH67" i="2"/>
  <c r="AJ67" i="2"/>
  <c r="AK67" i="2"/>
  <c r="AC68" i="2"/>
  <c r="AD68" i="2"/>
  <c r="AG68" i="2"/>
  <c r="AH68" i="2"/>
  <c r="AJ68" i="2"/>
  <c r="AC69" i="2"/>
  <c r="AD69" i="2"/>
  <c r="AG69" i="2"/>
  <c r="AH69" i="2"/>
  <c r="AJ69" i="2"/>
  <c r="AM69" i="2"/>
  <c r="AC70" i="2"/>
  <c r="AD70" i="2"/>
  <c r="AG70" i="2"/>
  <c r="AH70" i="2"/>
  <c r="AJ70" i="2"/>
  <c r="AK70" i="2"/>
  <c r="AL70" i="2"/>
  <c r="AC71" i="2"/>
  <c r="AD71" i="2"/>
  <c r="AG71" i="2"/>
  <c r="AH71" i="2"/>
  <c r="AJ71" i="2"/>
  <c r="AC72" i="2"/>
  <c r="AD72" i="2"/>
  <c r="AG72" i="2"/>
  <c r="AH72" i="2"/>
  <c r="AJ72" i="2"/>
  <c r="AC73" i="2"/>
  <c r="AD73" i="2"/>
  <c r="AG73" i="2"/>
  <c r="AH73" i="2"/>
  <c r="AJ73" i="2"/>
  <c r="AK73" i="2"/>
  <c r="AM73" i="2"/>
  <c r="AC74" i="2"/>
  <c r="AD74" i="2"/>
  <c r="AG74" i="2"/>
  <c r="AH74" i="2"/>
  <c r="AJ74" i="2"/>
  <c r="AL74" i="2"/>
  <c r="AM74" i="2"/>
  <c r="AC75" i="2"/>
  <c r="AD75" i="2"/>
  <c r="AG75" i="2"/>
  <c r="AH75" i="2"/>
  <c r="AJ75" i="2"/>
  <c r="AL75" i="2"/>
  <c r="AC76" i="2"/>
  <c r="AD76" i="2"/>
  <c r="AG76" i="2"/>
  <c r="AH76" i="2"/>
  <c r="AJ76" i="2"/>
  <c r="AK76" i="2"/>
  <c r="AM76" i="2"/>
  <c r="AC77" i="2"/>
  <c r="AD77" i="2"/>
  <c r="AG77" i="2"/>
  <c r="AH77" i="2"/>
  <c r="AJ77" i="2"/>
  <c r="AL77" i="2"/>
  <c r="AC78" i="2"/>
  <c r="AD78" i="2"/>
  <c r="AG78" i="2"/>
  <c r="AH78" i="2"/>
  <c r="AJ78" i="2"/>
  <c r="AM78" i="2"/>
  <c r="AC79" i="2"/>
  <c r="AD79" i="2"/>
  <c r="AG79" i="2"/>
  <c r="AH79" i="2"/>
  <c r="AJ79" i="2"/>
  <c r="AK79" i="2"/>
  <c r="AL79" i="2"/>
  <c r="AC80" i="2"/>
  <c r="AD80" i="2"/>
  <c r="AG80" i="2"/>
  <c r="AH80" i="2"/>
  <c r="AJ80" i="2"/>
  <c r="AC81" i="2"/>
  <c r="AD81" i="2"/>
  <c r="AG81" i="2"/>
  <c r="AH81" i="2"/>
  <c r="AJ81" i="2"/>
  <c r="AM81" i="2"/>
  <c r="AC82" i="2"/>
  <c r="AD82" i="2"/>
  <c r="AG82" i="2"/>
  <c r="AH82" i="2"/>
  <c r="AJ82" i="2"/>
  <c r="AK82" i="2"/>
  <c r="AM82" i="2"/>
  <c r="AC83" i="2"/>
  <c r="AD83" i="2"/>
  <c r="AG83" i="2"/>
  <c r="AH83" i="2"/>
  <c r="AJ83" i="2"/>
  <c r="AL83" i="2"/>
  <c r="AM83" i="2"/>
  <c r="AC84" i="2"/>
  <c r="AD84" i="2"/>
  <c r="AG84" i="2"/>
  <c r="AH84" i="2"/>
  <c r="AJ84" i="2"/>
  <c r="AL84" i="2"/>
  <c r="AC85" i="2"/>
  <c r="AD85" i="2"/>
  <c r="AG85" i="2"/>
  <c r="AH85" i="2"/>
  <c r="AJ85" i="2"/>
  <c r="AK85" i="2"/>
  <c r="AM85" i="2"/>
  <c r="AC86" i="2"/>
  <c r="AD86" i="2"/>
  <c r="AG86" i="2"/>
  <c r="AH86" i="2"/>
  <c r="AJ86" i="2"/>
  <c r="AL86" i="2"/>
  <c r="AC87" i="2"/>
  <c r="AD87" i="2"/>
  <c r="AG87" i="2"/>
  <c r="AH87" i="2"/>
  <c r="AJ87" i="2"/>
  <c r="AM87" i="2"/>
  <c r="AC88" i="2"/>
  <c r="AD88" i="2"/>
  <c r="AG88" i="2"/>
  <c r="AH88" i="2"/>
  <c r="AJ88" i="2"/>
  <c r="AK88" i="2"/>
  <c r="AL88" i="2"/>
  <c r="AC89" i="2"/>
  <c r="AD89" i="2"/>
  <c r="AG89" i="2"/>
  <c r="AH89" i="2"/>
  <c r="AJ89" i="2"/>
  <c r="AC90" i="2"/>
  <c r="AD90" i="2"/>
  <c r="AG90" i="2"/>
  <c r="AH90" i="2"/>
  <c r="AJ90" i="2"/>
  <c r="AM90" i="2"/>
  <c r="AC91" i="2"/>
  <c r="AD91" i="2"/>
  <c r="AG91" i="2"/>
  <c r="AH91" i="2"/>
  <c r="AJ91" i="2"/>
  <c r="AK91" i="2"/>
  <c r="AM91" i="2"/>
  <c r="AC92" i="2"/>
  <c r="AD92" i="2"/>
  <c r="AG92" i="2"/>
  <c r="AH92" i="2"/>
  <c r="AJ92" i="2"/>
  <c r="AL92" i="2"/>
  <c r="AM92" i="2"/>
  <c r="AC93" i="2"/>
  <c r="AD93" i="2"/>
  <c r="AG93" i="2"/>
  <c r="AH93" i="2"/>
  <c r="AJ93" i="2"/>
  <c r="AL93" i="2"/>
  <c r="AC94" i="2"/>
  <c r="AD94" i="2"/>
  <c r="AG94" i="2"/>
  <c r="AH94" i="2"/>
  <c r="AJ94" i="2"/>
  <c r="AK94" i="2"/>
  <c r="AM94" i="2"/>
  <c r="AC95" i="2"/>
  <c r="AD95" i="2"/>
  <c r="AG95" i="2"/>
  <c r="AH95" i="2"/>
  <c r="AJ95" i="2"/>
  <c r="AL95" i="2"/>
  <c r="AC96" i="2"/>
  <c r="AD96" i="2"/>
  <c r="AG96" i="2"/>
  <c r="AH96" i="2"/>
  <c r="AJ96" i="2"/>
  <c r="AM96" i="2"/>
  <c r="AC97" i="2"/>
  <c r="AD97" i="2"/>
  <c r="AG97" i="2"/>
  <c r="AH97" i="2"/>
  <c r="AJ97" i="2"/>
  <c r="AK97" i="2"/>
  <c r="AL97" i="2"/>
  <c r="AC98" i="2"/>
  <c r="AD98" i="2"/>
  <c r="AG98" i="2"/>
  <c r="AH98" i="2"/>
  <c r="AJ98" i="2"/>
  <c r="AC99" i="2"/>
  <c r="AD99" i="2"/>
  <c r="AG99" i="2"/>
  <c r="AH99" i="2"/>
  <c r="AJ99" i="2"/>
  <c r="AM99" i="2"/>
  <c r="AC100" i="2"/>
  <c r="AD100" i="2"/>
  <c r="AG100" i="2"/>
  <c r="AH100" i="2"/>
  <c r="AJ100" i="2"/>
  <c r="AK100" i="2"/>
  <c r="AM100" i="2"/>
  <c r="AC101" i="2"/>
  <c r="AD101" i="2"/>
  <c r="AG101" i="2"/>
  <c r="AH101" i="2"/>
  <c r="AJ101" i="2"/>
  <c r="AL101" i="2"/>
  <c r="AM101" i="2"/>
  <c r="AC102" i="2"/>
  <c r="AD102" i="2"/>
  <c r="AG102" i="2"/>
  <c r="AH102" i="2"/>
  <c r="AJ102" i="2"/>
  <c r="AL102" i="2"/>
  <c r="AC103" i="2"/>
  <c r="AD103" i="2"/>
  <c r="AG103" i="2"/>
  <c r="AH103" i="2"/>
  <c r="AJ103" i="2"/>
  <c r="AK103" i="2"/>
  <c r="AM103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2" i="2"/>
  <c r="P105" i="2"/>
  <c r="Q105" i="2"/>
  <c r="R105" i="2"/>
  <c r="AE2" i="2" s="1"/>
  <c r="S105" i="2"/>
  <c r="AF3" i="2" s="1"/>
  <c r="T105" i="2"/>
  <c r="U105" i="2"/>
  <c r="AH3" i="2" s="1"/>
  <c r="V105" i="2"/>
  <c r="AI3" i="2" s="1"/>
  <c r="W105" i="2"/>
  <c r="AJ2" i="2" s="1"/>
  <c r="X105" i="2"/>
  <c r="AK8" i="2" s="1"/>
  <c r="Y105" i="2"/>
  <c r="AL4" i="2" s="1"/>
  <c r="Z105" i="2"/>
  <c r="AM3" i="2" s="1"/>
  <c r="O105" i="2"/>
  <c r="AL2" i="2" l="1"/>
  <c r="AL100" i="2"/>
  <c r="AL96" i="2"/>
  <c r="AM95" i="2"/>
  <c r="AL91" i="2"/>
  <c r="AL87" i="2"/>
  <c r="AM86" i="2"/>
  <c r="AL82" i="2"/>
  <c r="AL78" i="2"/>
  <c r="AM77" i="2"/>
  <c r="AL73" i="2"/>
  <c r="AL69" i="2"/>
  <c r="AM68" i="2"/>
  <c r="AL64" i="2"/>
  <c r="AL60" i="2"/>
  <c r="AM59" i="2"/>
  <c r="AL55" i="2"/>
  <c r="AL51" i="2"/>
  <c r="AM50" i="2"/>
  <c r="AL46" i="2"/>
  <c r="AM45" i="2"/>
  <c r="AL40" i="2"/>
  <c r="AM39" i="2"/>
  <c r="AL34" i="2"/>
  <c r="AM33" i="2"/>
  <c r="AL28" i="2"/>
  <c r="AM27" i="2"/>
  <c r="AL22" i="2"/>
  <c r="AM21" i="2"/>
  <c r="AL16" i="2"/>
  <c r="AM15" i="2"/>
  <c r="AL10" i="2"/>
  <c r="AM9" i="2"/>
  <c r="AM72" i="2"/>
  <c r="AL68" i="2"/>
  <c r="AM67" i="2"/>
  <c r="AM63" i="2"/>
  <c r="AL59" i="2"/>
  <c r="AM58" i="2"/>
  <c r="AM54" i="2"/>
  <c r="AL50" i="2"/>
  <c r="AM49" i="2"/>
  <c r="AL45" i="2"/>
  <c r="AM44" i="2"/>
  <c r="AL39" i="2"/>
  <c r="AM38" i="2"/>
  <c r="AL33" i="2"/>
  <c r="AM32" i="2"/>
  <c r="AL27" i="2"/>
  <c r="AM26" i="2"/>
  <c r="AL21" i="2"/>
  <c r="AM20" i="2"/>
  <c r="AL15" i="2"/>
  <c r="AM14" i="2"/>
  <c r="AL9" i="2"/>
  <c r="AM8" i="2"/>
  <c r="AL103" i="2"/>
  <c r="AL99" i="2"/>
  <c r="AM98" i="2"/>
  <c r="AL94" i="2"/>
  <c r="AL90" i="2"/>
  <c r="AM89" i="2"/>
  <c r="AL85" i="2"/>
  <c r="AL81" i="2"/>
  <c r="AM80" i="2"/>
  <c r="AL76" i="2"/>
  <c r="AL72" i="2"/>
  <c r="AM71" i="2"/>
  <c r="AL67" i="2"/>
  <c r="AL63" i="2"/>
  <c r="AM62" i="2"/>
  <c r="AL58" i="2"/>
  <c r="AL54" i="2"/>
  <c r="AM53" i="2"/>
  <c r="AL49" i="2"/>
  <c r="AL44" i="2"/>
  <c r="AM43" i="2"/>
  <c r="AL38" i="2"/>
  <c r="AM37" i="2"/>
  <c r="AL32" i="2"/>
  <c r="AM31" i="2"/>
  <c r="AL26" i="2"/>
  <c r="AM25" i="2"/>
  <c r="AL20" i="2"/>
  <c r="AM19" i="2"/>
  <c r="AL14" i="2"/>
  <c r="AM13" i="2"/>
  <c r="AL8" i="2"/>
  <c r="AM7" i="2"/>
  <c r="AM6" i="2"/>
  <c r="AM5" i="2"/>
  <c r="AM4" i="2"/>
  <c r="AM102" i="2"/>
  <c r="AL98" i="2"/>
  <c r="AM97" i="2"/>
  <c r="AM93" i="2"/>
  <c r="AL89" i="2"/>
  <c r="AM88" i="2"/>
  <c r="AM84" i="2"/>
  <c r="AL80" i="2"/>
  <c r="AM79" i="2"/>
  <c r="AM75" i="2"/>
  <c r="AL71" i="2"/>
  <c r="AM70" i="2"/>
  <c r="AM66" i="2"/>
  <c r="AL62" i="2"/>
  <c r="AM61" i="2"/>
  <c r="AM57" i="2"/>
  <c r="AL53" i="2"/>
  <c r="AM52" i="2"/>
  <c r="AM48" i="2"/>
  <c r="AL43" i="2"/>
  <c r="AM42" i="2"/>
  <c r="AL37" i="2"/>
  <c r="AM36" i="2"/>
  <c r="AL31" i="2"/>
  <c r="AM30" i="2"/>
  <c r="AL25" i="2"/>
  <c r="AM24" i="2"/>
  <c r="AL19" i="2"/>
  <c r="AM18" i="2"/>
  <c r="AL13" i="2"/>
  <c r="AM12" i="2"/>
  <c r="AL7" i="2"/>
  <c r="AL6" i="2"/>
  <c r="AL5" i="2"/>
  <c r="AK6" i="2"/>
  <c r="AK99" i="2"/>
  <c r="AK93" i="2"/>
  <c r="AK84" i="2"/>
  <c r="AK78" i="2"/>
  <c r="AK69" i="2"/>
  <c r="AK60" i="2"/>
  <c r="AK48" i="2"/>
  <c r="AK42" i="2"/>
  <c r="AK39" i="2"/>
  <c r="AK36" i="2"/>
  <c r="AK33" i="2"/>
  <c r="AK30" i="2"/>
  <c r="AK27" i="2"/>
  <c r="AK24" i="2"/>
  <c r="AK21" i="2"/>
  <c r="AK18" i="2"/>
  <c r="AK15" i="2"/>
  <c r="AK12" i="2"/>
  <c r="AK9" i="2"/>
  <c r="AK5" i="2"/>
  <c r="AK102" i="2"/>
  <c r="AK96" i="2"/>
  <c r="AK90" i="2"/>
  <c r="AK87" i="2"/>
  <c r="AK81" i="2"/>
  <c r="AK75" i="2"/>
  <c r="AK72" i="2"/>
  <c r="AK66" i="2"/>
  <c r="AK63" i="2"/>
  <c r="AK57" i="2"/>
  <c r="AK54" i="2"/>
  <c r="AK51" i="2"/>
  <c r="AK45" i="2"/>
  <c r="AK4" i="2"/>
  <c r="AK46" i="2"/>
  <c r="AK43" i="2"/>
  <c r="AK40" i="2"/>
  <c r="AK37" i="2"/>
  <c r="AK34" i="2"/>
  <c r="AK31" i="2"/>
  <c r="AK28" i="2"/>
  <c r="AK25" i="2"/>
  <c r="AK22" i="2"/>
  <c r="AK19" i="2"/>
  <c r="AK16" i="2"/>
  <c r="AK13" i="2"/>
  <c r="AK10" i="2"/>
  <c r="AK7" i="2"/>
  <c r="AK2" i="2"/>
  <c r="AK101" i="2"/>
  <c r="AK98" i="2"/>
  <c r="AK95" i="2"/>
  <c r="AK92" i="2"/>
  <c r="AK89" i="2"/>
  <c r="AK86" i="2"/>
  <c r="AK83" i="2"/>
  <c r="AK80" i="2"/>
  <c r="AK77" i="2"/>
  <c r="AK74" i="2"/>
  <c r="AK71" i="2"/>
  <c r="AK68" i="2"/>
  <c r="AK65" i="2"/>
  <c r="AK62" i="2"/>
  <c r="AK59" i="2"/>
  <c r="AK56" i="2"/>
  <c r="AK53" i="2"/>
  <c r="AK50" i="2"/>
  <c r="AK47" i="2"/>
  <c r="AK44" i="2"/>
  <c r="AK41" i="2"/>
  <c r="AK38" i="2"/>
  <c r="AK35" i="2"/>
  <c r="AK32" i="2"/>
  <c r="AK29" i="2"/>
  <c r="AK26" i="2"/>
  <c r="AK23" i="2"/>
  <c r="AK20" i="2"/>
  <c r="AK17" i="2"/>
  <c r="AK14" i="2"/>
  <c r="AK11" i="2"/>
  <c r="AJ6" i="2"/>
  <c r="AI96" i="2"/>
  <c r="AI92" i="2"/>
  <c r="AI82" i="2"/>
  <c r="AI76" i="2"/>
  <c r="AI72" i="2"/>
  <c r="AI68" i="2"/>
  <c r="AI58" i="2"/>
  <c r="AI54" i="2"/>
  <c r="AI50" i="2"/>
  <c r="AI46" i="2"/>
  <c r="AI42" i="2"/>
  <c r="AI34" i="2"/>
  <c r="AI28" i="2"/>
  <c r="AI24" i="2"/>
  <c r="AI22" i="2"/>
  <c r="AI18" i="2"/>
  <c r="AI14" i="2"/>
  <c r="AI12" i="2"/>
  <c r="AI5" i="2"/>
  <c r="AI103" i="2"/>
  <c r="AI101" i="2"/>
  <c r="AI99" i="2"/>
  <c r="AI97" i="2"/>
  <c r="AI95" i="2"/>
  <c r="AI93" i="2"/>
  <c r="AI91" i="2"/>
  <c r="AI89" i="2"/>
  <c r="AI87" i="2"/>
  <c r="AI85" i="2"/>
  <c r="AI83" i="2"/>
  <c r="AI81" i="2"/>
  <c r="AI79" i="2"/>
  <c r="AI77" i="2"/>
  <c r="AI75" i="2"/>
  <c r="AI73" i="2"/>
  <c r="AI71" i="2"/>
  <c r="AI69" i="2"/>
  <c r="AI67" i="2"/>
  <c r="AI65" i="2"/>
  <c r="AI63" i="2"/>
  <c r="AI61" i="2"/>
  <c r="AI59" i="2"/>
  <c r="AI57" i="2"/>
  <c r="AI55" i="2"/>
  <c r="AI53" i="2"/>
  <c r="AI51" i="2"/>
  <c r="AI49" i="2"/>
  <c r="AI47" i="2"/>
  <c r="AI45" i="2"/>
  <c r="AI43" i="2"/>
  <c r="AI41" i="2"/>
  <c r="AI39" i="2"/>
  <c r="AI37" i="2"/>
  <c r="AI35" i="2"/>
  <c r="AI33" i="2"/>
  <c r="AI31" i="2"/>
  <c r="AI29" i="2"/>
  <c r="AI27" i="2"/>
  <c r="AI25" i="2"/>
  <c r="AI23" i="2"/>
  <c r="AI21" i="2"/>
  <c r="AI19" i="2"/>
  <c r="AI17" i="2"/>
  <c r="AI15" i="2"/>
  <c r="AI13" i="2"/>
  <c r="AI11" i="2"/>
  <c r="AI9" i="2"/>
  <c r="AI7" i="2"/>
  <c r="AI2" i="2"/>
  <c r="AI102" i="2"/>
  <c r="AI94" i="2"/>
  <c r="AI86" i="2"/>
  <c r="AI64" i="2"/>
  <c r="AI4" i="2"/>
  <c r="AI6" i="2"/>
  <c r="AI98" i="2"/>
  <c r="AI88" i="2"/>
  <c r="AI78" i="2"/>
  <c r="AI70" i="2"/>
  <c r="AI60" i="2"/>
  <c r="AI52" i="2"/>
  <c r="AI40" i="2"/>
  <c r="AI32" i="2"/>
  <c r="AI26" i="2"/>
  <c r="AI16" i="2"/>
  <c r="AI10" i="2"/>
  <c r="AI8" i="2"/>
  <c r="AI100" i="2"/>
  <c r="AI90" i="2"/>
  <c r="AI84" i="2"/>
  <c r="AI80" i="2"/>
  <c r="AI74" i="2"/>
  <c r="AI66" i="2"/>
  <c r="AI62" i="2"/>
  <c r="AI56" i="2"/>
  <c r="AI48" i="2"/>
  <c r="AI44" i="2"/>
  <c r="AI38" i="2"/>
  <c r="AI36" i="2"/>
  <c r="AI30" i="2"/>
  <c r="AI20" i="2"/>
  <c r="AH7" i="2"/>
  <c r="AH5" i="2"/>
  <c r="AF103" i="2"/>
  <c r="AF100" i="2"/>
  <c r="AF97" i="2"/>
  <c r="AF94" i="2"/>
  <c r="AF91" i="2"/>
  <c r="AF88" i="2"/>
  <c r="AF85" i="2"/>
  <c r="AF82" i="2"/>
  <c r="AF79" i="2"/>
  <c r="AF76" i="2"/>
  <c r="AF73" i="2"/>
  <c r="AF70" i="2"/>
  <c r="AF67" i="2"/>
  <c r="AF64" i="2"/>
  <c r="AF61" i="2"/>
  <c r="AF58" i="2"/>
  <c r="AF55" i="2"/>
  <c r="AF52" i="2"/>
  <c r="AF49" i="2"/>
  <c r="AF46" i="2"/>
  <c r="AF43" i="2"/>
  <c r="AF40" i="2"/>
  <c r="AF37" i="2"/>
  <c r="AF34" i="2"/>
  <c r="AF31" i="2"/>
  <c r="AF28" i="2"/>
  <c r="AF25" i="2"/>
  <c r="AF22" i="2"/>
  <c r="AF19" i="2"/>
  <c r="AF16" i="2"/>
  <c r="AF13" i="2"/>
  <c r="AF10" i="2"/>
  <c r="AF7" i="2"/>
  <c r="AF4" i="2"/>
  <c r="AF101" i="2"/>
  <c r="AF98" i="2"/>
  <c r="AF95" i="2"/>
  <c r="AF92" i="2"/>
  <c r="AF89" i="2"/>
  <c r="AF86" i="2"/>
  <c r="AF83" i="2"/>
  <c r="AF80" i="2"/>
  <c r="AF77" i="2"/>
  <c r="AF74" i="2"/>
  <c r="AF71" i="2"/>
  <c r="AF68" i="2"/>
  <c r="AF65" i="2"/>
  <c r="AF62" i="2"/>
  <c r="AF59" i="2"/>
  <c r="AF56" i="2"/>
  <c r="AF53" i="2"/>
  <c r="AF50" i="2"/>
  <c r="AF47" i="2"/>
  <c r="AF44" i="2"/>
  <c r="AF41" i="2"/>
  <c r="AF38" i="2"/>
  <c r="AF35" i="2"/>
  <c r="AF32" i="2"/>
  <c r="AF29" i="2"/>
  <c r="AF26" i="2"/>
  <c r="AF23" i="2"/>
  <c r="AF20" i="2"/>
  <c r="AF17" i="2"/>
  <c r="AF14" i="2"/>
  <c r="AF11" i="2"/>
  <c r="AF8" i="2"/>
  <c r="AF5" i="2"/>
  <c r="AF2" i="2"/>
  <c r="AF102" i="2"/>
  <c r="AF99" i="2"/>
  <c r="AF96" i="2"/>
  <c r="AF93" i="2"/>
  <c r="AF90" i="2"/>
  <c r="AF87" i="2"/>
  <c r="AF84" i="2"/>
  <c r="AF81" i="2"/>
  <c r="AF78" i="2"/>
  <c r="AF75" i="2"/>
  <c r="AF72" i="2"/>
  <c r="AF69" i="2"/>
  <c r="AF66" i="2"/>
  <c r="AF63" i="2"/>
  <c r="AF60" i="2"/>
  <c r="AF57" i="2"/>
  <c r="AF54" i="2"/>
  <c r="AF51" i="2"/>
  <c r="AF48" i="2"/>
  <c r="AF45" i="2"/>
  <c r="AF42" i="2"/>
  <c r="AF39" i="2"/>
  <c r="AF36" i="2"/>
  <c r="AF33" i="2"/>
  <c r="AF30" i="2"/>
  <c r="AF27" i="2"/>
  <c r="AF24" i="2"/>
  <c r="AF21" i="2"/>
  <c r="AF18" i="2"/>
  <c r="AF15" i="2"/>
  <c r="AF12" i="2"/>
  <c r="AF9" i="2"/>
  <c r="AF6" i="2"/>
  <c r="AE99" i="2"/>
  <c r="AE93" i="2"/>
  <c r="AE87" i="2"/>
  <c r="AE81" i="2"/>
  <c r="AE75" i="2"/>
  <c r="AE69" i="2"/>
  <c r="AE63" i="2"/>
  <c r="AE57" i="2"/>
  <c r="AE51" i="2"/>
  <c r="AE45" i="2"/>
  <c r="AE39" i="2"/>
  <c r="AE33" i="2"/>
  <c r="AE27" i="2"/>
  <c r="AE21" i="2"/>
  <c r="AE15" i="2"/>
  <c r="AE9" i="2"/>
  <c r="AE3" i="2"/>
  <c r="AE100" i="2"/>
  <c r="AE94" i="2"/>
  <c r="AE88" i="2"/>
  <c r="AE82" i="2"/>
  <c r="AE76" i="2"/>
  <c r="AE70" i="2"/>
  <c r="AE64" i="2"/>
  <c r="AE58" i="2"/>
  <c r="AE52" i="2"/>
  <c r="AE46" i="2"/>
  <c r="AE40" i="2"/>
  <c r="AE34" i="2"/>
  <c r="AE28" i="2"/>
  <c r="AE22" i="2"/>
  <c r="AE16" i="2"/>
  <c r="AE10" i="2"/>
  <c r="AE4" i="2"/>
  <c r="AE101" i="2"/>
  <c r="AE95" i="2"/>
  <c r="AE89" i="2"/>
  <c r="AE83" i="2"/>
  <c r="AE77" i="2"/>
  <c r="AE71" i="2"/>
  <c r="AE65" i="2"/>
  <c r="AE59" i="2"/>
  <c r="AE53" i="2"/>
  <c r="AE47" i="2"/>
  <c r="AE41" i="2"/>
  <c r="AE35" i="2"/>
  <c r="AE29" i="2"/>
  <c r="AE23" i="2"/>
  <c r="AE17" i="2"/>
  <c r="AE11" i="2"/>
  <c r="AE5" i="2"/>
  <c r="AE102" i="2"/>
  <c r="AE96" i="2"/>
  <c r="AE90" i="2"/>
  <c r="AE84" i="2"/>
  <c r="AE78" i="2"/>
  <c r="AE72" i="2"/>
  <c r="AE66" i="2"/>
  <c r="AE60" i="2"/>
  <c r="AE54" i="2"/>
  <c r="AE48" i="2"/>
  <c r="AE42" i="2"/>
  <c r="AE36" i="2"/>
  <c r="AE30" i="2"/>
  <c r="AE24" i="2"/>
  <c r="AE18" i="2"/>
  <c r="AE12" i="2"/>
  <c r="AE6" i="2"/>
  <c r="AE103" i="2"/>
  <c r="AE97" i="2"/>
  <c r="AE91" i="2"/>
  <c r="AE85" i="2"/>
  <c r="AE79" i="2"/>
  <c r="AE73" i="2"/>
  <c r="AE67" i="2"/>
  <c r="AE61" i="2"/>
  <c r="AE55" i="2"/>
  <c r="AE49" i="2"/>
  <c r="AE43" i="2"/>
  <c r="AE37" i="2"/>
  <c r="AE31" i="2"/>
  <c r="AE25" i="2"/>
  <c r="AE19" i="2"/>
  <c r="AE13" i="2"/>
  <c r="AE7" i="2"/>
  <c r="AE98" i="2"/>
  <c r="AE92" i="2"/>
  <c r="AE86" i="2"/>
  <c r="AE80" i="2"/>
  <c r="AE74" i="2"/>
  <c r="AE68" i="2"/>
  <c r="AE62" i="2"/>
  <c r="AE56" i="2"/>
  <c r="AE50" i="2"/>
  <c r="AE44" i="2"/>
  <c r="AE38" i="2"/>
  <c r="AE32" i="2"/>
  <c r="AE26" i="2"/>
  <c r="AE20" i="2"/>
  <c r="AE14" i="2"/>
  <c r="AE8" i="2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101" i="39"/>
  <c r="E102" i="39"/>
  <c r="E103" i="39"/>
  <c r="E104" i="39"/>
  <c r="E105" i="39"/>
  <c r="E106" i="39"/>
  <c r="E107" i="39"/>
  <c r="E108" i="39"/>
  <c r="E109" i="39"/>
  <c r="E110" i="39"/>
  <c r="E111" i="39"/>
  <c r="E112" i="39"/>
  <c r="E113" i="39"/>
  <c r="E114" i="39"/>
  <c r="E115" i="39"/>
  <c r="E116" i="39"/>
  <c r="E117" i="39"/>
  <c r="E118" i="39"/>
  <c r="E119" i="39"/>
  <c r="E120" i="39"/>
  <c r="E121" i="39"/>
  <c r="E122" i="39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108" i="38"/>
  <c r="E109" i="38"/>
  <c r="E110" i="38"/>
  <c r="E111" i="38"/>
  <c r="E112" i="38"/>
  <c r="E113" i="38"/>
  <c r="E114" i="38"/>
  <c r="E115" i="38"/>
  <c r="E116" i="38"/>
  <c r="E117" i="38"/>
  <c r="E118" i="38"/>
  <c r="E119" i="38"/>
  <c r="E120" i="38"/>
  <c r="E121" i="38"/>
  <c r="E122" i="38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41" i="37"/>
  <c r="E42" i="37"/>
  <c r="E43" i="37"/>
  <c r="E44" i="37"/>
  <c r="E45" i="37"/>
  <c r="E46" i="37"/>
  <c r="E47" i="37"/>
  <c r="E48" i="37"/>
  <c r="E49" i="37"/>
  <c r="E50" i="37"/>
  <c r="E51" i="37"/>
  <c r="E52" i="37"/>
  <c r="E53" i="37"/>
  <c r="E54" i="37"/>
  <c r="E55" i="37"/>
  <c r="E56" i="37"/>
  <c r="E57" i="37"/>
  <c r="E58" i="37"/>
  <c r="E59" i="37"/>
  <c r="E60" i="37"/>
  <c r="E61" i="37"/>
  <c r="E62" i="37"/>
  <c r="E63" i="37"/>
  <c r="E64" i="37"/>
  <c r="E65" i="37"/>
  <c r="E66" i="37"/>
  <c r="E67" i="37"/>
  <c r="E68" i="37"/>
  <c r="E69" i="37"/>
  <c r="E70" i="37"/>
  <c r="E71" i="37"/>
  <c r="E72" i="37"/>
  <c r="E73" i="37"/>
  <c r="E74" i="37"/>
  <c r="E75" i="37"/>
  <c r="E76" i="37"/>
  <c r="E77" i="37"/>
  <c r="E78" i="37"/>
  <c r="E79" i="37"/>
  <c r="E80" i="37"/>
  <c r="E81" i="37"/>
  <c r="E82" i="37"/>
  <c r="E83" i="37"/>
  <c r="E84" i="37"/>
  <c r="E85" i="37"/>
  <c r="E86" i="37"/>
  <c r="E87" i="37"/>
  <c r="E88" i="37"/>
  <c r="E89" i="37"/>
  <c r="E90" i="37"/>
  <c r="E91" i="37"/>
  <c r="E92" i="37"/>
  <c r="E93" i="37"/>
  <c r="E94" i="37"/>
  <c r="E95" i="37"/>
  <c r="E96" i="37"/>
  <c r="E97" i="37"/>
  <c r="E98" i="37"/>
  <c r="E99" i="37"/>
  <c r="E100" i="37"/>
  <c r="E101" i="37"/>
  <c r="E102" i="37"/>
  <c r="E103" i="37"/>
  <c r="E104" i="37"/>
  <c r="E105" i="37"/>
  <c r="E106" i="37"/>
  <c r="E107" i="37"/>
  <c r="E108" i="37"/>
  <c r="E109" i="37"/>
  <c r="E110" i="37"/>
  <c r="E111" i="37"/>
  <c r="E112" i="37"/>
  <c r="E113" i="37"/>
  <c r="E114" i="37"/>
  <c r="E115" i="37"/>
  <c r="E116" i="37"/>
  <c r="E117" i="37"/>
  <c r="E118" i="37"/>
  <c r="E119" i="37"/>
  <c r="E120" i="37"/>
  <c r="E121" i="37"/>
  <c r="E122" i="37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41" i="36"/>
  <c r="E42" i="36"/>
  <c r="E43" i="36"/>
  <c r="E44" i="36"/>
  <c r="E45" i="36"/>
  <c r="E46" i="36"/>
  <c r="E47" i="36"/>
  <c r="E48" i="36"/>
  <c r="E49" i="36"/>
  <c r="E50" i="36"/>
  <c r="E51" i="36"/>
  <c r="E52" i="36"/>
  <c r="E53" i="36"/>
  <c r="E54" i="36"/>
  <c r="E55" i="36"/>
  <c r="E56" i="36"/>
  <c r="E57" i="36"/>
  <c r="E58" i="36"/>
  <c r="E59" i="36"/>
  <c r="E60" i="36"/>
  <c r="E61" i="36"/>
  <c r="E62" i="36"/>
  <c r="E63" i="36"/>
  <c r="E64" i="36"/>
  <c r="E65" i="36"/>
  <c r="E66" i="36"/>
  <c r="E67" i="36"/>
  <c r="E68" i="36"/>
  <c r="E69" i="36"/>
  <c r="E70" i="36"/>
  <c r="E71" i="36"/>
  <c r="E72" i="36"/>
  <c r="E73" i="36"/>
  <c r="E74" i="36"/>
  <c r="E75" i="36"/>
  <c r="E76" i="36"/>
  <c r="E77" i="36"/>
  <c r="E78" i="36"/>
  <c r="E79" i="36"/>
  <c r="E80" i="36"/>
  <c r="E81" i="36"/>
  <c r="E82" i="36"/>
  <c r="E83" i="36"/>
  <c r="E84" i="36"/>
  <c r="E85" i="36"/>
  <c r="E86" i="36"/>
  <c r="E87" i="36"/>
  <c r="E88" i="36"/>
  <c r="E89" i="36"/>
  <c r="E90" i="36"/>
  <c r="E91" i="36"/>
  <c r="E92" i="36"/>
  <c r="E93" i="36"/>
  <c r="E94" i="36"/>
  <c r="E95" i="36"/>
  <c r="E96" i="36"/>
  <c r="E97" i="36"/>
  <c r="E98" i="36"/>
  <c r="E99" i="36"/>
  <c r="E100" i="36"/>
  <c r="E101" i="36"/>
  <c r="E102" i="36"/>
  <c r="E103" i="36"/>
  <c r="E104" i="36"/>
  <c r="E105" i="36"/>
  <c r="E106" i="36"/>
  <c r="E107" i="36"/>
  <c r="E108" i="36"/>
  <c r="E109" i="36"/>
  <c r="E110" i="36"/>
  <c r="E111" i="36"/>
  <c r="E112" i="36"/>
  <c r="E113" i="36"/>
  <c r="E114" i="36"/>
  <c r="E115" i="36"/>
  <c r="E116" i="36"/>
  <c r="E117" i="36"/>
  <c r="E118" i="36"/>
  <c r="E119" i="36"/>
  <c r="E120" i="36"/>
  <c r="E121" i="36"/>
  <c r="E122" i="36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E41" i="35"/>
  <c r="E42" i="35"/>
  <c r="E43" i="35"/>
  <c r="E44" i="35"/>
  <c r="E45" i="35"/>
  <c r="E46" i="35"/>
  <c r="E47" i="35"/>
  <c r="E48" i="35"/>
  <c r="E49" i="35"/>
  <c r="E50" i="35"/>
  <c r="E51" i="35"/>
  <c r="E52" i="35"/>
  <c r="E53" i="35"/>
  <c r="E54" i="35"/>
  <c r="E55" i="35"/>
  <c r="E56" i="35"/>
  <c r="E57" i="35"/>
  <c r="E58" i="35"/>
  <c r="E59" i="35"/>
  <c r="E60" i="35"/>
  <c r="E61" i="35"/>
  <c r="E62" i="35"/>
  <c r="E63" i="35"/>
  <c r="E64" i="35"/>
  <c r="E65" i="35"/>
  <c r="E66" i="35"/>
  <c r="E67" i="35"/>
  <c r="E68" i="35"/>
  <c r="E69" i="35"/>
  <c r="E70" i="35"/>
  <c r="E71" i="35"/>
  <c r="E72" i="35"/>
  <c r="E73" i="35"/>
  <c r="E74" i="35"/>
  <c r="E75" i="35"/>
  <c r="E76" i="35"/>
  <c r="E77" i="35"/>
  <c r="E78" i="35"/>
  <c r="E79" i="35"/>
  <c r="E80" i="35"/>
  <c r="E81" i="35"/>
  <c r="E82" i="35"/>
  <c r="E83" i="35"/>
  <c r="E84" i="35"/>
  <c r="E85" i="35"/>
  <c r="E86" i="35"/>
  <c r="E87" i="35"/>
  <c r="E88" i="35"/>
  <c r="E89" i="35"/>
  <c r="E90" i="35"/>
  <c r="E91" i="35"/>
  <c r="E92" i="35"/>
  <c r="E93" i="35"/>
  <c r="E94" i="35"/>
  <c r="E95" i="35"/>
  <c r="E96" i="35"/>
  <c r="E97" i="35"/>
  <c r="E98" i="35"/>
  <c r="E99" i="35"/>
  <c r="E100" i="35"/>
  <c r="E101" i="35"/>
  <c r="E102" i="35"/>
  <c r="E103" i="35"/>
  <c r="E104" i="35"/>
  <c r="E105" i="35"/>
  <c r="E106" i="35"/>
  <c r="E107" i="35"/>
  <c r="E108" i="35"/>
  <c r="E109" i="35"/>
  <c r="E110" i="35"/>
  <c r="E111" i="35"/>
  <c r="E112" i="35"/>
  <c r="E113" i="35"/>
  <c r="E114" i="35"/>
  <c r="E115" i="35"/>
  <c r="E116" i="35"/>
  <c r="E117" i="35"/>
  <c r="E118" i="35"/>
  <c r="E119" i="35"/>
  <c r="E120" i="35"/>
  <c r="E121" i="35"/>
  <c r="E122" i="35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E82" i="34"/>
  <c r="E83" i="34"/>
  <c r="E84" i="34"/>
  <c r="E85" i="34"/>
  <c r="E86" i="34"/>
  <c r="E87" i="34"/>
  <c r="E88" i="34"/>
  <c r="E89" i="34"/>
  <c r="E90" i="34"/>
  <c r="E91" i="34"/>
  <c r="E92" i="34"/>
  <c r="E93" i="34"/>
  <c r="E94" i="34"/>
  <c r="E95" i="34"/>
  <c r="E96" i="34"/>
  <c r="E97" i="34"/>
  <c r="E98" i="34"/>
  <c r="E99" i="34"/>
  <c r="E100" i="34"/>
  <c r="E101" i="34"/>
  <c r="E102" i="34"/>
  <c r="E103" i="34"/>
  <c r="E104" i="34"/>
  <c r="E105" i="34"/>
  <c r="E106" i="34"/>
  <c r="E107" i="34"/>
  <c r="E108" i="34"/>
  <c r="E109" i="34"/>
  <c r="E110" i="34"/>
  <c r="E111" i="34"/>
  <c r="E112" i="34"/>
  <c r="E113" i="34"/>
  <c r="E114" i="34"/>
  <c r="E115" i="34"/>
  <c r="E116" i="34"/>
  <c r="E117" i="34"/>
  <c r="E118" i="34"/>
  <c r="E119" i="34"/>
  <c r="E120" i="34"/>
  <c r="E121" i="34"/>
  <c r="E122" i="34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61" i="33"/>
  <c r="E62" i="33"/>
  <c r="E63" i="33"/>
  <c r="E64" i="33"/>
  <c r="E65" i="33"/>
  <c r="E66" i="33"/>
  <c r="E67" i="33"/>
  <c r="E68" i="33"/>
  <c r="E69" i="33"/>
  <c r="E70" i="33"/>
  <c r="E71" i="33"/>
  <c r="E72" i="33"/>
  <c r="E73" i="33"/>
  <c r="E74" i="33"/>
  <c r="E75" i="33"/>
  <c r="E76" i="33"/>
  <c r="E77" i="33"/>
  <c r="E78" i="33"/>
  <c r="E79" i="33"/>
  <c r="E80" i="33"/>
  <c r="E81" i="33"/>
  <c r="E82" i="33"/>
  <c r="E83" i="33"/>
  <c r="E84" i="33"/>
  <c r="E85" i="33"/>
  <c r="E86" i="33"/>
  <c r="E87" i="33"/>
  <c r="E88" i="33"/>
  <c r="E89" i="33"/>
  <c r="E90" i="33"/>
  <c r="E91" i="33"/>
  <c r="E92" i="33"/>
  <c r="E93" i="33"/>
  <c r="E94" i="33"/>
  <c r="E95" i="33"/>
  <c r="E96" i="33"/>
  <c r="E97" i="33"/>
  <c r="E98" i="33"/>
  <c r="E99" i="33"/>
  <c r="E100" i="33"/>
  <c r="E101" i="33"/>
  <c r="E102" i="33"/>
  <c r="E103" i="33"/>
  <c r="E104" i="33"/>
  <c r="E105" i="33"/>
  <c r="E106" i="33"/>
  <c r="E107" i="33"/>
  <c r="E108" i="33"/>
  <c r="E109" i="33"/>
  <c r="E110" i="33"/>
  <c r="E111" i="33"/>
  <c r="E112" i="33"/>
  <c r="E113" i="33"/>
  <c r="E114" i="33"/>
  <c r="E115" i="33"/>
  <c r="E116" i="33"/>
  <c r="E117" i="33"/>
  <c r="E118" i="33"/>
  <c r="E119" i="33"/>
  <c r="E120" i="33"/>
  <c r="E121" i="33"/>
  <c r="E122" i="33"/>
  <c r="E6" i="32"/>
  <c r="E7" i="32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61" i="32"/>
  <c r="E62" i="32"/>
  <c r="E63" i="32"/>
  <c r="E64" i="32"/>
  <c r="E65" i="32"/>
  <c r="E66" i="32"/>
  <c r="E67" i="32"/>
  <c r="E68" i="32"/>
  <c r="E69" i="32"/>
  <c r="E70" i="32"/>
  <c r="E71" i="32"/>
  <c r="E72" i="32"/>
  <c r="E73" i="32"/>
  <c r="E74" i="32"/>
  <c r="E75" i="32"/>
  <c r="E76" i="32"/>
  <c r="E77" i="32"/>
  <c r="E78" i="32"/>
  <c r="E79" i="32"/>
  <c r="E80" i="32"/>
  <c r="E81" i="32"/>
  <c r="E82" i="32"/>
  <c r="E83" i="32"/>
  <c r="E84" i="32"/>
  <c r="E85" i="32"/>
  <c r="E86" i="32"/>
  <c r="E87" i="32"/>
  <c r="E88" i="32"/>
  <c r="E89" i="32"/>
  <c r="E90" i="32"/>
  <c r="E91" i="32"/>
  <c r="E92" i="32"/>
  <c r="E93" i="32"/>
  <c r="E94" i="32"/>
  <c r="E95" i="32"/>
  <c r="E96" i="32"/>
  <c r="E97" i="32"/>
  <c r="E98" i="32"/>
  <c r="E99" i="32"/>
  <c r="E100" i="32"/>
  <c r="E101" i="32"/>
  <c r="E102" i="32"/>
  <c r="E103" i="32"/>
  <c r="E104" i="32"/>
  <c r="E105" i="32"/>
  <c r="E106" i="32"/>
  <c r="E107" i="32"/>
  <c r="E108" i="32"/>
  <c r="E109" i="32"/>
  <c r="E110" i="32"/>
  <c r="E111" i="32"/>
  <c r="E112" i="32"/>
  <c r="E113" i="32"/>
  <c r="E114" i="32"/>
  <c r="E115" i="32"/>
  <c r="E116" i="32"/>
  <c r="E117" i="32"/>
  <c r="E118" i="32"/>
  <c r="E119" i="32"/>
  <c r="E120" i="32"/>
  <c r="E121" i="32"/>
  <c r="E122" i="32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76" i="30"/>
  <c r="E77" i="30"/>
  <c r="E78" i="30"/>
  <c r="E79" i="30"/>
  <c r="E80" i="30"/>
  <c r="E81" i="30"/>
  <c r="E82" i="30"/>
  <c r="E83" i="30"/>
  <c r="E84" i="30"/>
  <c r="E85" i="30"/>
  <c r="E86" i="30"/>
  <c r="E87" i="30"/>
  <c r="E88" i="30"/>
  <c r="E89" i="30"/>
  <c r="E90" i="30"/>
  <c r="E91" i="30"/>
  <c r="E92" i="30"/>
  <c r="E93" i="30"/>
  <c r="E94" i="30"/>
  <c r="E95" i="30"/>
  <c r="E96" i="30"/>
  <c r="E97" i="30"/>
  <c r="E98" i="30"/>
  <c r="E99" i="30"/>
  <c r="E100" i="30"/>
  <c r="E101" i="30"/>
  <c r="E102" i="30"/>
  <c r="E103" i="30"/>
  <c r="E104" i="30"/>
  <c r="E105" i="30"/>
  <c r="E106" i="30"/>
  <c r="E107" i="30"/>
  <c r="E108" i="30"/>
  <c r="E109" i="30"/>
  <c r="E110" i="30"/>
  <c r="E111" i="30"/>
  <c r="E112" i="30"/>
  <c r="E113" i="30"/>
  <c r="E114" i="30"/>
  <c r="E115" i="30"/>
  <c r="E116" i="30"/>
  <c r="E117" i="30"/>
  <c r="E118" i="30"/>
  <c r="E119" i="30"/>
  <c r="E120" i="30"/>
  <c r="E121" i="30"/>
  <c r="E122" i="30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D7" i="39" l="1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44" i="39"/>
  <c r="D45" i="39"/>
  <c r="D46" i="39"/>
  <c r="D47" i="39"/>
  <c r="D48" i="39"/>
  <c r="D49" i="39"/>
  <c r="D50" i="39"/>
  <c r="D51" i="39"/>
  <c r="D52" i="39"/>
  <c r="D53" i="39"/>
  <c r="D54" i="39"/>
  <c r="D55" i="39"/>
  <c r="D56" i="39"/>
  <c r="D57" i="39"/>
  <c r="D58" i="39"/>
  <c r="D59" i="39"/>
  <c r="D60" i="39"/>
  <c r="D61" i="39"/>
  <c r="D62" i="39"/>
  <c r="D63" i="39"/>
  <c r="D64" i="39"/>
  <c r="D65" i="39"/>
  <c r="D66" i="39"/>
  <c r="D67" i="39"/>
  <c r="D68" i="39"/>
  <c r="D69" i="39"/>
  <c r="D70" i="39"/>
  <c r="D71" i="39"/>
  <c r="D72" i="39"/>
  <c r="D73" i="39"/>
  <c r="D74" i="39"/>
  <c r="D75" i="39"/>
  <c r="D76" i="39"/>
  <c r="D77" i="39"/>
  <c r="D78" i="39"/>
  <c r="D79" i="39"/>
  <c r="D80" i="39"/>
  <c r="D81" i="39"/>
  <c r="D82" i="39"/>
  <c r="D83" i="39"/>
  <c r="D84" i="39"/>
  <c r="D85" i="39"/>
  <c r="D86" i="39"/>
  <c r="D87" i="39"/>
  <c r="D88" i="39"/>
  <c r="D89" i="39"/>
  <c r="D90" i="39"/>
  <c r="D91" i="39"/>
  <c r="D92" i="39"/>
  <c r="D93" i="39"/>
  <c r="D94" i="39"/>
  <c r="D95" i="39"/>
  <c r="D96" i="39"/>
  <c r="D97" i="39"/>
  <c r="D98" i="39"/>
  <c r="D99" i="39"/>
  <c r="D100" i="39"/>
  <c r="D101" i="39"/>
  <c r="D102" i="39"/>
  <c r="D103" i="39"/>
  <c r="D104" i="39"/>
  <c r="D105" i="39"/>
  <c r="D106" i="39"/>
  <c r="D107" i="39"/>
  <c r="D108" i="39"/>
  <c r="D109" i="39"/>
  <c r="D110" i="39"/>
  <c r="D111" i="39"/>
  <c r="D112" i="39"/>
  <c r="D113" i="39"/>
  <c r="D114" i="39"/>
  <c r="D115" i="39"/>
  <c r="D116" i="39"/>
  <c r="D117" i="39"/>
  <c r="D118" i="39"/>
  <c r="D119" i="39"/>
  <c r="D120" i="39"/>
  <c r="D121" i="39"/>
  <c r="D122" i="39"/>
  <c r="D6" i="39"/>
  <c r="D2" i="39" l="1"/>
  <c r="B21" i="39"/>
  <c r="B22" i="39"/>
  <c r="B23" i="39"/>
  <c r="B24" i="39"/>
  <c r="B25" i="39"/>
  <c r="B26" i="39"/>
  <c r="B27" i="39"/>
  <c r="B28" i="39"/>
  <c r="C28" i="39" s="1"/>
  <c r="B29" i="39"/>
  <c r="B30" i="39"/>
  <c r="B31" i="39"/>
  <c r="B32" i="39"/>
  <c r="B33" i="39"/>
  <c r="B34" i="39"/>
  <c r="C34" i="39" s="1"/>
  <c r="B35" i="39"/>
  <c r="B36" i="39"/>
  <c r="B37" i="39"/>
  <c r="B38" i="39"/>
  <c r="B39" i="39"/>
  <c r="B40" i="39"/>
  <c r="C40" i="39" s="1"/>
  <c r="B41" i="39"/>
  <c r="B42" i="39"/>
  <c r="B43" i="39"/>
  <c r="B44" i="39"/>
  <c r="B45" i="39"/>
  <c r="B46" i="39"/>
  <c r="C46" i="39" s="1"/>
  <c r="B47" i="39"/>
  <c r="B48" i="39"/>
  <c r="B49" i="39"/>
  <c r="B50" i="39"/>
  <c r="B51" i="39"/>
  <c r="B52" i="39"/>
  <c r="C52" i="39" s="1"/>
  <c r="B53" i="39"/>
  <c r="B54" i="39"/>
  <c r="B55" i="39"/>
  <c r="B56" i="39"/>
  <c r="B57" i="39"/>
  <c r="B58" i="39"/>
  <c r="C58" i="39" s="1"/>
  <c r="B59" i="39"/>
  <c r="B60" i="39"/>
  <c r="B61" i="39"/>
  <c r="B62" i="39"/>
  <c r="B63" i="39"/>
  <c r="B64" i="39"/>
  <c r="C64" i="39" s="1"/>
  <c r="B65" i="39"/>
  <c r="B66" i="39"/>
  <c r="B67" i="39"/>
  <c r="B68" i="39"/>
  <c r="B69" i="39"/>
  <c r="B70" i="39"/>
  <c r="C70" i="39" s="1"/>
  <c r="B71" i="39"/>
  <c r="B72" i="39"/>
  <c r="B73" i="39"/>
  <c r="B74" i="39"/>
  <c r="B75" i="39"/>
  <c r="B76" i="39"/>
  <c r="C76" i="39" s="1"/>
  <c r="B77" i="39"/>
  <c r="B78" i="39"/>
  <c r="B79" i="39"/>
  <c r="B80" i="39"/>
  <c r="B81" i="39"/>
  <c r="B82" i="39"/>
  <c r="C82" i="39" s="1"/>
  <c r="B83" i="39"/>
  <c r="B84" i="39"/>
  <c r="B85" i="39"/>
  <c r="B86" i="39"/>
  <c r="C86" i="39" s="1"/>
  <c r="B87" i="39"/>
  <c r="B88" i="39"/>
  <c r="C88" i="39" s="1"/>
  <c r="B89" i="39"/>
  <c r="B90" i="39"/>
  <c r="B91" i="39"/>
  <c r="B92" i="39"/>
  <c r="C92" i="39" s="1"/>
  <c r="B93" i="39"/>
  <c r="B94" i="39"/>
  <c r="C94" i="39" s="1"/>
  <c r="B95" i="39"/>
  <c r="B96" i="39"/>
  <c r="C96" i="39" s="1"/>
  <c r="B97" i="39"/>
  <c r="B98" i="39"/>
  <c r="B99" i="39"/>
  <c r="B100" i="39"/>
  <c r="B101" i="39"/>
  <c r="B102" i="39"/>
  <c r="C102" i="39" s="1"/>
  <c r="B103" i="39"/>
  <c r="B104" i="39"/>
  <c r="B105" i="39"/>
  <c r="B106" i="39"/>
  <c r="C106" i="39" s="1"/>
  <c r="B107" i="39"/>
  <c r="B108" i="39"/>
  <c r="C108" i="39" s="1"/>
  <c r="B109" i="39"/>
  <c r="C109" i="39" s="1"/>
  <c r="B110" i="39"/>
  <c r="B111" i="39"/>
  <c r="B112" i="39"/>
  <c r="C112" i="39" s="1"/>
  <c r="B113" i="39"/>
  <c r="B114" i="39"/>
  <c r="C114" i="39" s="1"/>
  <c r="B115" i="39"/>
  <c r="B116" i="39"/>
  <c r="C116" i="39" s="1"/>
  <c r="B117" i="39"/>
  <c r="B118" i="39"/>
  <c r="C118" i="39" s="1"/>
  <c r="B119" i="39"/>
  <c r="B120" i="39"/>
  <c r="C120" i="39" s="1"/>
  <c r="B121" i="39"/>
  <c r="C121" i="39" s="1"/>
  <c r="B122" i="39"/>
  <c r="C122" i="39"/>
  <c r="C119" i="39"/>
  <c r="C117" i="39"/>
  <c r="C115" i="39"/>
  <c r="C113" i="39"/>
  <c r="C111" i="39"/>
  <c r="C110" i="39"/>
  <c r="C107" i="39"/>
  <c r="C105" i="39"/>
  <c r="C104" i="39"/>
  <c r="C103" i="39"/>
  <c r="C101" i="39"/>
  <c r="C100" i="39"/>
  <c r="C99" i="39"/>
  <c r="C98" i="39"/>
  <c r="C97" i="39"/>
  <c r="C95" i="39"/>
  <c r="C93" i="39"/>
  <c r="C91" i="39"/>
  <c r="C90" i="39"/>
  <c r="C89" i="39"/>
  <c r="C87" i="39"/>
  <c r="C85" i="39"/>
  <c r="C84" i="39"/>
  <c r="C83" i="39"/>
  <c r="C81" i="39"/>
  <c r="C80" i="39"/>
  <c r="C79" i="39"/>
  <c r="C78" i="39"/>
  <c r="C77" i="39"/>
  <c r="C75" i="39"/>
  <c r="C74" i="39"/>
  <c r="C73" i="39"/>
  <c r="C72" i="39"/>
  <c r="C71" i="39"/>
  <c r="C69" i="39"/>
  <c r="C68" i="39"/>
  <c r="C67" i="39"/>
  <c r="C66" i="39"/>
  <c r="C65" i="39"/>
  <c r="C63" i="39"/>
  <c r="C62" i="39"/>
  <c r="C61" i="39"/>
  <c r="C60" i="39"/>
  <c r="C59" i="39"/>
  <c r="C57" i="39"/>
  <c r="C56" i="39"/>
  <c r="C55" i="39"/>
  <c r="C54" i="39"/>
  <c r="C53" i="39"/>
  <c r="C51" i="39"/>
  <c r="C50" i="39"/>
  <c r="C49" i="39"/>
  <c r="C48" i="39"/>
  <c r="C47" i="39"/>
  <c r="C45" i="39"/>
  <c r="C44" i="39"/>
  <c r="C43" i="39"/>
  <c r="C42" i="39"/>
  <c r="C41" i="39"/>
  <c r="C39" i="39"/>
  <c r="C38" i="39"/>
  <c r="C37" i="39"/>
  <c r="C36" i="39"/>
  <c r="C35" i="39"/>
  <c r="C33" i="39"/>
  <c r="C32" i="39"/>
  <c r="C31" i="39"/>
  <c r="C30" i="39"/>
  <c r="C29" i="39"/>
  <c r="C27" i="39"/>
  <c r="C26" i="39"/>
  <c r="C25" i="39"/>
  <c r="C24" i="39"/>
  <c r="C23" i="39"/>
  <c r="C21" i="39"/>
  <c r="B21" i="38"/>
  <c r="B22" i="38"/>
  <c r="B23" i="38"/>
  <c r="C23" i="38" s="1"/>
  <c r="B24" i="38"/>
  <c r="B25" i="38"/>
  <c r="B26" i="38"/>
  <c r="B27" i="38"/>
  <c r="B28" i="38"/>
  <c r="B29" i="38"/>
  <c r="C29" i="38" s="1"/>
  <c r="B30" i="38"/>
  <c r="C30" i="38" s="1"/>
  <c r="B31" i="38"/>
  <c r="B32" i="38"/>
  <c r="B33" i="38"/>
  <c r="B34" i="38"/>
  <c r="B35" i="38"/>
  <c r="C35" i="38" s="1"/>
  <c r="B36" i="38"/>
  <c r="B37" i="38"/>
  <c r="B38" i="38"/>
  <c r="B39" i="38"/>
  <c r="B40" i="38"/>
  <c r="B41" i="38"/>
  <c r="C41" i="38" s="1"/>
  <c r="B42" i="38"/>
  <c r="C42" i="38" s="1"/>
  <c r="B43" i="38"/>
  <c r="B44" i="38"/>
  <c r="B45" i="38"/>
  <c r="B46" i="38"/>
  <c r="B47" i="38"/>
  <c r="C47" i="38" s="1"/>
  <c r="B48" i="38"/>
  <c r="C48" i="38" s="1"/>
  <c r="B49" i="38"/>
  <c r="B50" i="38"/>
  <c r="B51" i="38"/>
  <c r="B52" i="38"/>
  <c r="B53" i="38"/>
  <c r="C53" i="38" s="1"/>
  <c r="B54" i="38"/>
  <c r="C54" i="38" s="1"/>
  <c r="B55" i="38"/>
  <c r="B56" i="38"/>
  <c r="B57" i="38"/>
  <c r="B58" i="38"/>
  <c r="B59" i="38"/>
  <c r="C59" i="38" s="1"/>
  <c r="B60" i="38"/>
  <c r="C60" i="38" s="1"/>
  <c r="B61" i="38"/>
  <c r="B62" i="38"/>
  <c r="B63" i="38"/>
  <c r="B64" i="38"/>
  <c r="B65" i="38"/>
  <c r="C65" i="38" s="1"/>
  <c r="B66" i="38"/>
  <c r="C66" i="38" s="1"/>
  <c r="B67" i="38"/>
  <c r="B68" i="38"/>
  <c r="B69" i="38"/>
  <c r="B70" i="38"/>
  <c r="B71" i="38"/>
  <c r="C71" i="38" s="1"/>
  <c r="B72" i="38"/>
  <c r="C72" i="38" s="1"/>
  <c r="B73" i="38"/>
  <c r="B74" i="38"/>
  <c r="B75" i="38"/>
  <c r="B76" i="38"/>
  <c r="B77" i="38"/>
  <c r="C77" i="38" s="1"/>
  <c r="B78" i="38"/>
  <c r="C78" i="38" s="1"/>
  <c r="B79" i="38"/>
  <c r="B80" i="38"/>
  <c r="B81" i="38"/>
  <c r="B82" i="38"/>
  <c r="B83" i="38"/>
  <c r="C83" i="38" s="1"/>
  <c r="B84" i="38"/>
  <c r="C84" i="38" s="1"/>
  <c r="B85" i="38"/>
  <c r="B86" i="38"/>
  <c r="B87" i="38"/>
  <c r="B88" i="38"/>
  <c r="B89" i="38"/>
  <c r="C89" i="38" s="1"/>
  <c r="B90" i="38"/>
  <c r="C90" i="38" s="1"/>
  <c r="B91" i="38"/>
  <c r="B92" i="38"/>
  <c r="B93" i="38"/>
  <c r="B94" i="38"/>
  <c r="B95" i="38"/>
  <c r="C95" i="38" s="1"/>
  <c r="B96" i="38"/>
  <c r="C96" i="38" s="1"/>
  <c r="B97" i="38"/>
  <c r="B98" i="38"/>
  <c r="B99" i="38"/>
  <c r="B100" i="38"/>
  <c r="B101" i="38"/>
  <c r="C101" i="38" s="1"/>
  <c r="B102" i="38"/>
  <c r="C102" i="38" s="1"/>
  <c r="B103" i="38"/>
  <c r="B104" i="38"/>
  <c r="B105" i="38"/>
  <c r="B106" i="38"/>
  <c r="B107" i="38"/>
  <c r="C107" i="38" s="1"/>
  <c r="B108" i="38"/>
  <c r="C108" i="38" s="1"/>
  <c r="B109" i="38"/>
  <c r="B110" i="38"/>
  <c r="B111" i="38"/>
  <c r="B112" i="38"/>
  <c r="B113" i="38"/>
  <c r="C113" i="38" s="1"/>
  <c r="B114" i="38"/>
  <c r="C114" i="38" s="1"/>
  <c r="B115" i="38"/>
  <c r="B116" i="38"/>
  <c r="B117" i="38"/>
  <c r="B118" i="38"/>
  <c r="B119" i="38"/>
  <c r="C119" i="38" s="1"/>
  <c r="B120" i="38"/>
  <c r="C120" i="38" s="1"/>
  <c r="B121" i="38"/>
  <c r="B122" i="38"/>
  <c r="C122" i="38" s="1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" i="38" s="1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6" i="38"/>
  <c r="C121" i="38"/>
  <c r="C118" i="38"/>
  <c r="C117" i="38"/>
  <c r="C116" i="38"/>
  <c r="C115" i="38"/>
  <c r="C112" i="38"/>
  <c r="C111" i="38"/>
  <c r="C110" i="38"/>
  <c r="C109" i="38"/>
  <c r="C106" i="38"/>
  <c r="C105" i="38"/>
  <c r="C104" i="38"/>
  <c r="C103" i="38"/>
  <c r="C100" i="38"/>
  <c r="C99" i="38"/>
  <c r="C98" i="38"/>
  <c r="C97" i="38"/>
  <c r="C94" i="38"/>
  <c r="C93" i="38"/>
  <c r="C92" i="38"/>
  <c r="C91" i="38"/>
  <c r="C88" i="38"/>
  <c r="C87" i="38"/>
  <c r="C86" i="38"/>
  <c r="C85" i="38"/>
  <c r="C82" i="38"/>
  <c r="C81" i="38"/>
  <c r="C80" i="38"/>
  <c r="C79" i="38"/>
  <c r="C76" i="38"/>
  <c r="C75" i="38"/>
  <c r="C74" i="38"/>
  <c r="C73" i="38"/>
  <c r="C70" i="38"/>
  <c r="C69" i="38"/>
  <c r="C68" i="38"/>
  <c r="C67" i="38"/>
  <c r="C64" i="38"/>
  <c r="C63" i="38"/>
  <c r="C62" i="38"/>
  <c r="C61" i="38"/>
  <c r="C58" i="38"/>
  <c r="C57" i="38"/>
  <c r="C56" i="38"/>
  <c r="C55" i="38"/>
  <c r="C52" i="38"/>
  <c r="C51" i="38"/>
  <c r="C50" i="38"/>
  <c r="C49" i="38"/>
  <c r="C46" i="38"/>
  <c r="C45" i="38"/>
  <c r="C44" i="38"/>
  <c r="C43" i="38"/>
  <c r="C40" i="38"/>
  <c r="C39" i="38"/>
  <c r="C38" i="38"/>
  <c r="C37" i="38"/>
  <c r="C36" i="38"/>
  <c r="C34" i="38"/>
  <c r="C33" i="38"/>
  <c r="C32" i="38"/>
  <c r="C31" i="38"/>
  <c r="C28" i="38"/>
  <c r="C27" i="38"/>
  <c r="C26" i="38"/>
  <c r="C25" i="38"/>
  <c r="C22" i="38"/>
  <c r="C21" i="38"/>
  <c r="B21" i="37"/>
  <c r="B22" i="37"/>
  <c r="B23" i="37"/>
  <c r="C23" i="37" s="1"/>
  <c r="B24" i="37"/>
  <c r="B25" i="37"/>
  <c r="B26" i="37"/>
  <c r="C26" i="37" s="1"/>
  <c r="B27" i="37"/>
  <c r="B28" i="37"/>
  <c r="B29" i="37"/>
  <c r="C29" i="37" s="1"/>
  <c r="B30" i="37"/>
  <c r="B31" i="37"/>
  <c r="B32" i="37"/>
  <c r="C32" i="37" s="1"/>
  <c r="B33" i="37"/>
  <c r="B34" i="37"/>
  <c r="B35" i="37"/>
  <c r="C35" i="37" s="1"/>
  <c r="B36" i="37"/>
  <c r="B37" i="37"/>
  <c r="B38" i="37"/>
  <c r="C38" i="37" s="1"/>
  <c r="B39" i="37"/>
  <c r="B40" i="37"/>
  <c r="B41" i="37"/>
  <c r="C41" i="37" s="1"/>
  <c r="B42" i="37"/>
  <c r="B43" i="37"/>
  <c r="B44" i="37"/>
  <c r="C44" i="37" s="1"/>
  <c r="B45" i="37"/>
  <c r="B46" i="37"/>
  <c r="B47" i="37"/>
  <c r="C47" i="37" s="1"/>
  <c r="B48" i="37"/>
  <c r="B49" i="37"/>
  <c r="B50" i="37"/>
  <c r="B51" i="37"/>
  <c r="B52" i="37"/>
  <c r="B53" i="37"/>
  <c r="C53" i="37" s="1"/>
  <c r="B54" i="37"/>
  <c r="B55" i="37"/>
  <c r="B56" i="37"/>
  <c r="C56" i="37" s="1"/>
  <c r="B57" i="37"/>
  <c r="C57" i="37" s="1"/>
  <c r="B58" i="37"/>
  <c r="B59" i="37"/>
  <c r="C59" i="37" s="1"/>
  <c r="B60" i="37"/>
  <c r="B61" i="37"/>
  <c r="B62" i="37"/>
  <c r="C62" i="37" s="1"/>
  <c r="B63" i="37"/>
  <c r="C63" i="37" s="1"/>
  <c r="B64" i="37"/>
  <c r="B65" i="37"/>
  <c r="C65" i="37" s="1"/>
  <c r="B66" i="37"/>
  <c r="B67" i="37"/>
  <c r="B68" i="37"/>
  <c r="C68" i="37" s="1"/>
  <c r="B69" i="37"/>
  <c r="C69" i="37" s="1"/>
  <c r="B70" i="37"/>
  <c r="B71" i="37"/>
  <c r="C71" i="37" s="1"/>
  <c r="B72" i="37"/>
  <c r="B73" i="37"/>
  <c r="B74" i="37"/>
  <c r="C74" i="37" s="1"/>
  <c r="B75" i="37"/>
  <c r="C75" i="37" s="1"/>
  <c r="B76" i="37"/>
  <c r="B77" i="37"/>
  <c r="C77" i="37" s="1"/>
  <c r="B78" i="37"/>
  <c r="B79" i="37"/>
  <c r="B80" i="37"/>
  <c r="C80" i="37" s="1"/>
  <c r="B81" i="37"/>
  <c r="C81" i="37" s="1"/>
  <c r="B82" i="37"/>
  <c r="B83" i="37"/>
  <c r="C83" i="37" s="1"/>
  <c r="B84" i="37"/>
  <c r="B85" i="37"/>
  <c r="B86" i="37"/>
  <c r="C86" i="37" s="1"/>
  <c r="B87" i="37"/>
  <c r="C87" i="37" s="1"/>
  <c r="B88" i="37"/>
  <c r="B89" i="37"/>
  <c r="C89" i="37" s="1"/>
  <c r="B90" i="37"/>
  <c r="B91" i="37"/>
  <c r="B92" i="37"/>
  <c r="C92" i="37" s="1"/>
  <c r="B93" i="37"/>
  <c r="C93" i="37" s="1"/>
  <c r="B94" i="37"/>
  <c r="B95" i="37"/>
  <c r="C95" i="37" s="1"/>
  <c r="B96" i="37"/>
  <c r="B97" i="37"/>
  <c r="B98" i="37"/>
  <c r="C98" i="37" s="1"/>
  <c r="B99" i="37"/>
  <c r="C99" i="37" s="1"/>
  <c r="B100" i="37"/>
  <c r="B101" i="37"/>
  <c r="C101" i="37" s="1"/>
  <c r="B102" i="37"/>
  <c r="B103" i="37"/>
  <c r="B104" i="37"/>
  <c r="C104" i="37" s="1"/>
  <c r="B105" i="37"/>
  <c r="C105" i="37" s="1"/>
  <c r="B106" i="37"/>
  <c r="B107" i="37"/>
  <c r="C107" i="37" s="1"/>
  <c r="B108" i="37"/>
  <c r="B109" i="37"/>
  <c r="B110" i="37"/>
  <c r="C110" i="37" s="1"/>
  <c r="B111" i="37"/>
  <c r="C111" i="37" s="1"/>
  <c r="B112" i="37"/>
  <c r="B113" i="37"/>
  <c r="C113" i="37" s="1"/>
  <c r="B114" i="37"/>
  <c r="B115" i="37"/>
  <c r="B116" i="37"/>
  <c r="C116" i="37" s="1"/>
  <c r="B117" i="37"/>
  <c r="C117" i="37" s="1"/>
  <c r="B118" i="37"/>
  <c r="B119" i="37"/>
  <c r="C119" i="37" s="1"/>
  <c r="B120" i="37"/>
  <c r="B121" i="37"/>
  <c r="B122" i="37"/>
  <c r="C122" i="37" s="1"/>
  <c r="D7" i="37"/>
  <c r="D8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" i="37" s="1"/>
  <c r="D25" i="37"/>
  <c r="D26" i="37"/>
  <c r="D27" i="37"/>
  <c r="D28" i="37"/>
  <c r="D29" i="37"/>
  <c r="D30" i="37"/>
  <c r="D31" i="37"/>
  <c r="D32" i="37"/>
  <c r="D33" i="37"/>
  <c r="D34" i="37"/>
  <c r="D35" i="37"/>
  <c r="D36" i="37"/>
  <c r="D37" i="37"/>
  <c r="D38" i="37"/>
  <c r="D39" i="37"/>
  <c r="D40" i="37"/>
  <c r="D41" i="37"/>
  <c r="D42" i="37"/>
  <c r="D43" i="37"/>
  <c r="D44" i="37"/>
  <c r="D45" i="37"/>
  <c r="D46" i="37"/>
  <c r="D47" i="37"/>
  <c r="D48" i="37"/>
  <c r="D49" i="37"/>
  <c r="D50" i="37"/>
  <c r="D51" i="37"/>
  <c r="D52" i="37"/>
  <c r="D53" i="37"/>
  <c r="D54" i="37"/>
  <c r="D55" i="37"/>
  <c r="D56" i="37"/>
  <c r="D57" i="37"/>
  <c r="D58" i="37"/>
  <c r="D59" i="37"/>
  <c r="D60" i="37"/>
  <c r="D61" i="37"/>
  <c r="D62" i="37"/>
  <c r="D63" i="37"/>
  <c r="D64" i="37"/>
  <c r="D65" i="37"/>
  <c r="D66" i="37"/>
  <c r="D67" i="37"/>
  <c r="D68" i="37"/>
  <c r="D69" i="37"/>
  <c r="D70" i="37"/>
  <c r="D71" i="37"/>
  <c r="D72" i="37"/>
  <c r="D73" i="37"/>
  <c r="D74" i="37"/>
  <c r="D75" i="37"/>
  <c r="D76" i="37"/>
  <c r="D77" i="37"/>
  <c r="D78" i="37"/>
  <c r="D79" i="37"/>
  <c r="D80" i="37"/>
  <c r="D81" i="37"/>
  <c r="D82" i="37"/>
  <c r="D83" i="37"/>
  <c r="D84" i="37"/>
  <c r="D85" i="37"/>
  <c r="D86" i="37"/>
  <c r="D87" i="37"/>
  <c r="D88" i="37"/>
  <c r="D89" i="37"/>
  <c r="D90" i="37"/>
  <c r="D91" i="37"/>
  <c r="D92" i="37"/>
  <c r="D93" i="37"/>
  <c r="D94" i="37"/>
  <c r="D95" i="37"/>
  <c r="D96" i="37"/>
  <c r="D97" i="37"/>
  <c r="D98" i="37"/>
  <c r="D99" i="37"/>
  <c r="D100" i="37"/>
  <c r="D101" i="37"/>
  <c r="D102" i="37"/>
  <c r="D103" i="37"/>
  <c r="D104" i="37"/>
  <c r="D105" i="37"/>
  <c r="D106" i="37"/>
  <c r="D107" i="37"/>
  <c r="D108" i="37"/>
  <c r="D109" i="37"/>
  <c r="D110" i="37"/>
  <c r="D111" i="37"/>
  <c r="D112" i="37"/>
  <c r="D113" i="37"/>
  <c r="D114" i="37"/>
  <c r="D115" i="37"/>
  <c r="D116" i="37"/>
  <c r="D117" i="37"/>
  <c r="D118" i="37"/>
  <c r="D119" i="37"/>
  <c r="D120" i="37"/>
  <c r="D121" i="37"/>
  <c r="D122" i="37"/>
  <c r="D6" i="37"/>
  <c r="C121" i="37"/>
  <c r="C120" i="37"/>
  <c r="C118" i="37"/>
  <c r="C115" i="37"/>
  <c r="C114" i="37"/>
  <c r="C112" i="37"/>
  <c r="C109" i="37"/>
  <c r="C108" i="37"/>
  <c r="C106" i="37"/>
  <c r="C103" i="37"/>
  <c r="C102" i="37"/>
  <c r="C100" i="37"/>
  <c r="C97" i="37"/>
  <c r="C96" i="37"/>
  <c r="C94" i="37"/>
  <c r="C91" i="37"/>
  <c r="C90" i="37"/>
  <c r="C88" i="37"/>
  <c r="C85" i="37"/>
  <c r="C84" i="37"/>
  <c r="C82" i="37"/>
  <c r="C79" i="37"/>
  <c r="C78" i="37"/>
  <c r="C76" i="37"/>
  <c r="C73" i="37"/>
  <c r="C72" i="37"/>
  <c r="C70" i="37"/>
  <c r="C67" i="37"/>
  <c r="C66" i="37"/>
  <c r="C64" i="37"/>
  <c r="C61" i="37"/>
  <c r="C60" i="37"/>
  <c r="C58" i="37"/>
  <c r="C55" i="37"/>
  <c r="C54" i="37"/>
  <c r="C52" i="37"/>
  <c r="C51" i="37"/>
  <c r="C50" i="37"/>
  <c r="C49" i="37"/>
  <c r="C48" i="37"/>
  <c r="C46" i="37"/>
  <c r="C45" i="37"/>
  <c r="C43" i="37"/>
  <c r="C42" i="37"/>
  <c r="C40" i="37"/>
  <c r="C39" i="37"/>
  <c r="C37" i="37"/>
  <c r="C36" i="37"/>
  <c r="C34" i="37"/>
  <c r="C33" i="37"/>
  <c r="C31" i="37"/>
  <c r="C30" i="37"/>
  <c r="C28" i="37"/>
  <c r="C27" i="37"/>
  <c r="C25" i="37"/>
  <c r="C24" i="37"/>
  <c r="C22" i="37"/>
  <c r="C21" i="37"/>
  <c r="D7" i="36"/>
  <c r="D8" i="36"/>
  <c r="D9" i="36"/>
  <c r="D10" i="36"/>
  <c r="D11" i="36"/>
  <c r="D12" i="36"/>
  <c r="D13" i="36"/>
  <c r="D14" i="36"/>
  <c r="D15" i="36"/>
  <c r="D16" i="36"/>
  <c r="D17" i="36"/>
  <c r="D18" i="36"/>
  <c r="D19" i="36"/>
  <c r="D20" i="36"/>
  <c r="D21" i="36"/>
  <c r="D22" i="36"/>
  <c r="D23" i="36"/>
  <c r="D24" i="36"/>
  <c r="D2" i="36" s="1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D51" i="36"/>
  <c r="D52" i="36"/>
  <c r="D53" i="36"/>
  <c r="D54" i="36"/>
  <c r="D55" i="36"/>
  <c r="D56" i="36"/>
  <c r="D57" i="36"/>
  <c r="D58" i="36"/>
  <c r="D59" i="36"/>
  <c r="D60" i="36"/>
  <c r="D61" i="36"/>
  <c r="D62" i="36"/>
  <c r="D63" i="36"/>
  <c r="D64" i="36"/>
  <c r="D65" i="36"/>
  <c r="D66" i="36"/>
  <c r="D67" i="36"/>
  <c r="D68" i="36"/>
  <c r="D69" i="36"/>
  <c r="D70" i="36"/>
  <c r="D71" i="36"/>
  <c r="D72" i="36"/>
  <c r="D73" i="36"/>
  <c r="D74" i="36"/>
  <c r="D75" i="36"/>
  <c r="D76" i="36"/>
  <c r="D77" i="36"/>
  <c r="D78" i="36"/>
  <c r="D79" i="36"/>
  <c r="D80" i="36"/>
  <c r="D81" i="36"/>
  <c r="D82" i="36"/>
  <c r="D83" i="36"/>
  <c r="D84" i="36"/>
  <c r="D85" i="36"/>
  <c r="D86" i="36"/>
  <c r="D87" i="36"/>
  <c r="D88" i="36"/>
  <c r="D89" i="36"/>
  <c r="D90" i="36"/>
  <c r="D91" i="36"/>
  <c r="D92" i="36"/>
  <c r="D93" i="36"/>
  <c r="D94" i="36"/>
  <c r="D95" i="36"/>
  <c r="D96" i="36"/>
  <c r="D97" i="36"/>
  <c r="D98" i="36"/>
  <c r="D99" i="36"/>
  <c r="D100" i="36"/>
  <c r="D101" i="36"/>
  <c r="D102" i="36"/>
  <c r="D103" i="36"/>
  <c r="D104" i="36"/>
  <c r="D105" i="36"/>
  <c r="D106" i="36"/>
  <c r="D107" i="36"/>
  <c r="D108" i="36"/>
  <c r="D109" i="36"/>
  <c r="D110" i="36"/>
  <c r="D111" i="36"/>
  <c r="D112" i="36"/>
  <c r="D113" i="36"/>
  <c r="D114" i="36"/>
  <c r="D115" i="36"/>
  <c r="D116" i="36"/>
  <c r="D117" i="36"/>
  <c r="D118" i="36"/>
  <c r="D119" i="36"/>
  <c r="D120" i="36"/>
  <c r="D121" i="36"/>
  <c r="D122" i="36"/>
  <c r="D6" i="36"/>
  <c r="B21" i="36"/>
  <c r="B22" i="36"/>
  <c r="B23" i="36"/>
  <c r="B24" i="36"/>
  <c r="B25" i="36"/>
  <c r="B26" i="36"/>
  <c r="B27" i="36"/>
  <c r="B28" i="36"/>
  <c r="B29" i="36"/>
  <c r="B30" i="36"/>
  <c r="C30" i="36" s="1"/>
  <c r="B31" i="36"/>
  <c r="B32" i="36"/>
  <c r="B33" i="36"/>
  <c r="B34" i="36"/>
  <c r="B35" i="36"/>
  <c r="B36" i="36"/>
  <c r="C36" i="36" s="1"/>
  <c r="B37" i="36"/>
  <c r="B38" i="36"/>
  <c r="B39" i="36"/>
  <c r="B40" i="36"/>
  <c r="B41" i="36"/>
  <c r="B42" i="36"/>
  <c r="C42" i="36" s="1"/>
  <c r="B43" i="36"/>
  <c r="B44" i="36"/>
  <c r="B45" i="36"/>
  <c r="B46" i="36"/>
  <c r="B47" i="36"/>
  <c r="B48" i="36"/>
  <c r="C48" i="36" s="1"/>
  <c r="B49" i="36"/>
  <c r="B50" i="36"/>
  <c r="B51" i="36"/>
  <c r="B52" i="36"/>
  <c r="B53" i="36"/>
  <c r="B54" i="36"/>
  <c r="C54" i="36" s="1"/>
  <c r="B55" i="36"/>
  <c r="B56" i="36"/>
  <c r="B57" i="36"/>
  <c r="B58" i="36"/>
  <c r="B59" i="36"/>
  <c r="B60" i="36"/>
  <c r="C60" i="36" s="1"/>
  <c r="B61" i="36"/>
  <c r="B62" i="36"/>
  <c r="B63" i="36"/>
  <c r="B64" i="36"/>
  <c r="B65" i="36"/>
  <c r="B66" i="36"/>
  <c r="C66" i="36" s="1"/>
  <c r="B67" i="36"/>
  <c r="B68" i="36"/>
  <c r="B69" i="36"/>
  <c r="B70" i="36"/>
  <c r="B71" i="36"/>
  <c r="B72" i="36"/>
  <c r="C72" i="36" s="1"/>
  <c r="B73" i="36"/>
  <c r="B74" i="36"/>
  <c r="B75" i="36"/>
  <c r="B76" i="36"/>
  <c r="B77" i="36"/>
  <c r="B78" i="36"/>
  <c r="C78" i="36" s="1"/>
  <c r="B79" i="36"/>
  <c r="B80" i="36"/>
  <c r="B81" i="36"/>
  <c r="B82" i="36"/>
  <c r="B83" i="36"/>
  <c r="B84" i="36"/>
  <c r="C84" i="36" s="1"/>
  <c r="B85" i="36"/>
  <c r="B86" i="36"/>
  <c r="B87" i="36"/>
  <c r="B88" i="36"/>
  <c r="B89" i="36"/>
  <c r="B90" i="36"/>
  <c r="C90" i="36" s="1"/>
  <c r="B91" i="36"/>
  <c r="B92" i="36"/>
  <c r="B93" i="36"/>
  <c r="B94" i="36"/>
  <c r="B95" i="36"/>
  <c r="B96" i="36"/>
  <c r="C96" i="36" s="1"/>
  <c r="B97" i="36"/>
  <c r="B98" i="36"/>
  <c r="B99" i="36"/>
  <c r="B100" i="36"/>
  <c r="B101" i="36"/>
  <c r="B102" i="36"/>
  <c r="C102" i="36" s="1"/>
  <c r="B103" i="36"/>
  <c r="B104" i="36"/>
  <c r="B105" i="36"/>
  <c r="B106" i="36"/>
  <c r="B107" i="36"/>
  <c r="B108" i="36"/>
  <c r="C108" i="36" s="1"/>
  <c r="B109" i="36"/>
  <c r="B110" i="36"/>
  <c r="B111" i="36"/>
  <c r="B112" i="36"/>
  <c r="B113" i="36"/>
  <c r="B114" i="36"/>
  <c r="C114" i="36" s="1"/>
  <c r="B115" i="36"/>
  <c r="B116" i="36"/>
  <c r="B117" i="36"/>
  <c r="C117" i="36" s="1"/>
  <c r="B118" i="36"/>
  <c r="B119" i="36"/>
  <c r="B120" i="36"/>
  <c r="C120" i="36" s="1"/>
  <c r="B121" i="36"/>
  <c r="B122" i="36"/>
  <c r="C122" i="36"/>
  <c r="C121" i="36"/>
  <c r="C119" i="36"/>
  <c r="C118" i="36"/>
  <c r="C116" i="36"/>
  <c r="C115" i="36"/>
  <c r="C113" i="36"/>
  <c r="C112" i="36"/>
  <c r="C111" i="36"/>
  <c r="C110" i="36"/>
  <c r="C109" i="36"/>
  <c r="C107" i="36"/>
  <c r="C106" i="36"/>
  <c r="C105" i="36"/>
  <c r="C104" i="36"/>
  <c r="C103" i="36"/>
  <c r="C101" i="36"/>
  <c r="C100" i="36"/>
  <c r="C99" i="36"/>
  <c r="C98" i="36"/>
  <c r="C97" i="36"/>
  <c r="C95" i="36"/>
  <c r="C94" i="36"/>
  <c r="C93" i="36"/>
  <c r="C92" i="36"/>
  <c r="C91" i="36"/>
  <c r="C89" i="36"/>
  <c r="C88" i="36"/>
  <c r="C87" i="36"/>
  <c r="C86" i="36"/>
  <c r="C85" i="36"/>
  <c r="C83" i="36"/>
  <c r="C82" i="36"/>
  <c r="C81" i="36"/>
  <c r="C80" i="36"/>
  <c r="C79" i="36"/>
  <c r="C77" i="36"/>
  <c r="C76" i="36"/>
  <c r="C75" i="36"/>
  <c r="C74" i="36"/>
  <c r="C73" i="36"/>
  <c r="C71" i="36"/>
  <c r="C70" i="36"/>
  <c r="C69" i="36"/>
  <c r="C68" i="36"/>
  <c r="C67" i="36"/>
  <c r="C65" i="36"/>
  <c r="C64" i="36"/>
  <c r="C63" i="36"/>
  <c r="C62" i="36"/>
  <c r="C61" i="36"/>
  <c r="C59" i="36"/>
  <c r="C58" i="36"/>
  <c r="C57" i="36"/>
  <c r="C56" i="36"/>
  <c r="C55" i="36"/>
  <c r="C53" i="36"/>
  <c r="C52" i="36"/>
  <c r="C51" i="36"/>
  <c r="C50" i="36"/>
  <c r="C49" i="36"/>
  <c r="C47" i="36"/>
  <c r="C46" i="36"/>
  <c r="C45" i="36"/>
  <c r="C44" i="36"/>
  <c r="C43" i="36"/>
  <c r="C41" i="36"/>
  <c r="C40" i="36"/>
  <c r="C39" i="36"/>
  <c r="C38" i="36"/>
  <c r="C37" i="36"/>
  <c r="C35" i="36"/>
  <c r="C34" i="36"/>
  <c r="C33" i="36"/>
  <c r="C32" i="36"/>
  <c r="C31" i="36"/>
  <c r="C29" i="36"/>
  <c r="C28" i="36"/>
  <c r="C27" i="36"/>
  <c r="C26" i="36"/>
  <c r="C25" i="36"/>
  <c r="C23" i="36"/>
  <c r="C22" i="36"/>
  <c r="C21" i="36"/>
  <c r="F6" i="35"/>
  <c r="F7" i="35"/>
  <c r="F8" i="35"/>
  <c r="F9" i="35"/>
  <c r="F10" i="35"/>
  <c r="F11" i="35"/>
  <c r="F12" i="35"/>
  <c r="F13" i="35"/>
  <c r="F14" i="35"/>
  <c r="F15" i="35"/>
  <c r="F16" i="35"/>
  <c r="F17" i="35"/>
  <c r="F18" i="35"/>
  <c r="F19" i="35"/>
  <c r="F20" i="35"/>
  <c r="F21" i="35"/>
  <c r="F22" i="35"/>
  <c r="F23" i="35"/>
  <c r="F24" i="35"/>
  <c r="F25" i="35"/>
  <c r="F26" i="35"/>
  <c r="F27" i="35"/>
  <c r="F28" i="35"/>
  <c r="F29" i="35"/>
  <c r="F30" i="35"/>
  <c r="F31" i="35"/>
  <c r="F32" i="35"/>
  <c r="F33" i="35"/>
  <c r="F34" i="35"/>
  <c r="F35" i="35"/>
  <c r="F36" i="35"/>
  <c r="F37" i="35"/>
  <c r="F38" i="35"/>
  <c r="F39" i="35"/>
  <c r="F40" i="35"/>
  <c r="F41" i="35"/>
  <c r="F42" i="35"/>
  <c r="F43" i="35"/>
  <c r="F44" i="35"/>
  <c r="F45" i="35"/>
  <c r="F46" i="35"/>
  <c r="F47" i="35"/>
  <c r="F48" i="35"/>
  <c r="F49" i="35"/>
  <c r="F50" i="35"/>
  <c r="F51" i="35"/>
  <c r="F52" i="35"/>
  <c r="F53" i="35"/>
  <c r="F54" i="35"/>
  <c r="F55" i="35"/>
  <c r="F56" i="35"/>
  <c r="F57" i="35"/>
  <c r="F58" i="35"/>
  <c r="F59" i="35"/>
  <c r="F60" i="35"/>
  <c r="F61" i="35"/>
  <c r="F62" i="35"/>
  <c r="F63" i="35"/>
  <c r="F64" i="35"/>
  <c r="F65" i="35"/>
  <c r="F66" i="35"/>
  <c r="F67" i="35"/>
  <c r="F68" i="35"/>
  <c r="F69" i="35"/>
  <c r="F70" i="35"/>
  <c r="F71" i="35"/>
  <c r="F72" i="35"/>
  <c r="F73" i="35"/>
  <c r="F74" i="35"/>
  <c r="F75" i="35"/>
  <c r="F76" i="35"/>
  <c r="F77" i="35"/>
  <c r="F78" i="35"/>
  <c r="F79" i="35"/>
  <c r="F80" i="35"/>
  <c r="F81" i="35"/>
  <c r="F82" i="35"/>
  <c r="F83" i="35"/>
  <c r="F84" i="35"/>
  <c r="F85" i="35"/>
  <c r="F86" i="35"/>
  <c r="F87" i="35"/>
  <c r="F88" i="35"/>
  <c r="F89" i="35"/>
  <c r="F90" i="35"/>
  <c r="F91" i="35"/>
  <c r="F92" i="35"/>
  <c r="F93" i="35"/>
  <c r="F94" i="35"/>
  <c r="F95" i="35"/>
  <c r="F96" i="35"/>
  <c r="F97" i="35"/>
  <c r="F98" i="35"/>
  <c r="F99" i="35"/>
  <c r="F100" i="35"/>
  <c r="F101" i="35"/>
  <c r="F102" i="35"/>
  <c r="F103" i="35"/>
  <c r="F104" i="35"/>
  <c r="F105" i="35"/>
  <c r="F106" i="35"/>
  <c r="F107" i="35"/>
  <c r="F108" i="35"/>
  <c r="F109" i="35"/>
  <c r="F110" i="35"/>
  <c r="F111" i="35"/>
  <c r="F112" i="35"/>
  <c r="F113" i="35"/>
  <c r="F114" i="35"/>
  <c r="F115" i="35"/>
  <c r="F116" i="35"/>
  <c r="F117" i="35"/>
  <c r="F118" i="35"/>
  <c r="F119" i="35"/>
  <c r="F120" i="35"/>
  <c r="F121" i="35"/>
  <c r="F122" i="35"/>
  <c r="F5" i="35"/>
  <c r="C24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" i="34" s="1"/>
  <c r="E5" i="34" s="1"/>
  <c r="F5" i="34" s="1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D85" i="34"/>
  <c r="D86" i="34"/>
  <c r="D87" i="34"/>
  <c r="D88" i="34"/>
  <c r="D89" i="34"/>
  <c r="D90" i="34"/>
  <c r="D91" i="34"/>
  <c r="D92" i="34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D120" i="34"/>
  <c r="D121" i="34"/>
  <c r="D122" i="34"/>
  <c r="C29" i="35"/>
  <c r="C47" i="35"/>
  <c r="C53" i="35"/>
  <c r="C65" i="35"/>
  <c r="C83" i="35"/>
  <c r="C89" i="35"/>
  <c r="C101" i="35"/>
  <c r="C119" i="35"/>
  <c r="B27" i="34"/>
  <c r="C27" i="34" s="1"/>
  <c r="B25" i="35"/>
  <c r="C25" i="35" s="1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" i="35" s="1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51" i="35"/>
  <c r="D52" i="35"/>
  <c r="D53" i="35"/>
  <c r="D54" i="35"/>
  <c r="D55" i="35"/>
  <c r="D56" i="35"/>
  <c r="D57" i="35"/>
  <c r="D58" i="35"/>
  <c r="D59" i="35"/>
  <c r="D60" i="35"/>
  <c r="D61" i="35"/>
  <c r="D62" i="35"/>
  <c r="D63" i="35"/>
  <c r="D64" i="35"/>
  <c r="D65" i="35"/>
  <c r="D66" i="35"/>
  <c r="D67" i="35"/>
  <c r="D68" i="35"/>
  <c r="D69" i="35"/>
  <c r="D70" i="35"/>
  <c r="D71" i="35"/>
  <c r="D72" i="35"/>
  <c r="D73" i="35"/>
  <c r="D74" i="35"/>
  <c r="D75" i="35"/>
  <c r="D76" i="35"/>
  <c r="D77" i="35"/>
  <c r="D78" i="35"/>
  <c r="D79" i="35"/>
  <c r="D80" i="35"/>
  <c r="D81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D95" i="35"/>
  <c r="D96" i="35"/>
  <c r="D97" i="35"/>
  <c r="D98" i="35"/>
  <c r="D99" i="35"/>
  <c r="D100" i="35"/>
  <c r="D101" i="35"/>
  <c r="D102" i="35"/>
  <c r="D103" i="35"/>
  <c r="D104" i="35"/>
  <c r="D105" i="35"/>
  <c r="D106" i="35"/>
  <c r="D107" i="35"/>
  <c r="D108" i="35"/>
  <c r="D109" i="35"/>
  <c r="D110" i="35"/>
  <c r="D111" i="35"/>
  <c r="D112" i="35"/>
  <c r="D113" i="35"/>
  <c r="D114" i="35"/>
  <c r="D115" i="35"/>
  <c r="D116" i="35"/>
  <c r="D117" i="35"/>
  <c r="D118" i="35"/>
  <c r="D119" i="35"/>
  <c r="D120" i="35"/>
  <c r="D121" i="35"/>
  <c r="D122" i="35"/>
  <c r="D5" i="35"/>
  <c r="B21" i="35"/>
  <c r="B22" i="35"/>
  <c r="C22" i="35" s="1"/>
  <c r="B23" i="35"/>
  <c r="C23" i="35" s="1"/>
  <c r="B24" i="35"/>
  <c r="C24" i="35" s="1"/>
  <c r="B26" i="35"/>
  <c r="C26" i="35" s="1"/>
  <c r="B27" i="35"/>
  <c r="C27" i="35" s="1"/>
  <c r="B28" i="35"/>
  <c r="C28" i="35" s="1"/>
  <c r="B29" i="35"/>
  <c r="B30" i="35"/>
  <c r="C30" i="35" s="1"/>
  <c r="B31" i="35"/>
  <c r="C31" i="35" s="1"/>
  <c r="B32" i="35"/>
  <c r="C32" i="35" s="1"/>
  <c r="B33" i="35"/>
  <c r="C33" i="35" s="1"/>
  <c r="B34" i="35"/>
  <c r="C34" i="35" s="1"/>
  <c r="B35" i="35"/>
  <c r="C35" i="35" s="1"/>
  <c r="B36" i="35"/>
  <c r="C36" i="35" s="1"/>
  <c r="B37" i="35"/>
  <c r="C37" i="35" s="1"/>
  <c r="B38" i="35"/>
  <c r="C38" i="35" s="1"/>
  <c r="B39" i="35"/>
  <c r="C39" i="35" s="1"/>
  <c r="B40" i="35"/>
  <c r="C40" i="35" s="1"/>
  <c r="B41" i="35"/>
  <c r="C41" i="35" s="1"/>
  <c r="B42" i="35"/>
  <c r="C42" i="35" s="1"/>
  <c r="B43" i="35"/>
  <c r="C43" i="35" s="1"/>
  <c r="B44" i="35"/>
  <c r="C44" i="35" s="1"/>
  <c r="B45" i="35"/>
  <c r="C45" i="35" s="1"/>
  <c r="B46" i="35"/>
  <c r="C46" i="35" s="1"/>
  <c r="B47" i="35"/>
  <c r="B48" i="35"/>
  <c r="C48" i="35" s="1"/>
  <c r="B49" i="35"/>
  <c r="C49" i="35" s="1"/>
  <c r="B50" i="35"/>
  <c r="C50" i="35" s="1"/>
  <c r="B51" i="35"/>
  <c r="C51" i="35" s="1"/>
  <c r="B52" i="35"/>
  <c r="C52" i="35" s="1"/>
  <c r="B53" i="35"/>
  <c r="B54" i="35"/>
  <c r="C54" i="35" s="1"/>
  <c r="B55" i="35"/>
  <c r="C55" i="35" s="1"/>
  <c r="B56" i="35"/>
  <c r="C56" i="35" s="1"/>
  <c r="B57" i="35"/>
  <c r="C57" i="35" s="1"/>
  <c r="B58" i="35"/>
  <c r="C58" i="35" s="1"/>
  <c r="B59" i="35"/>
  <c r="C59" i="35" s="1"/>
  <c r="B60" i="35"/>
  <c r="C60" i="35" s="1"/>
  <c r="B61" i="35"/>
  <c r="C61" i="35" s="1"/>
  <c r="B62" i="35"/>
  <c r="C62" i="35" s="1"/>
  <c r="B63" i="35"/>
  <c r="C63" i="35" s="1"/>
  <c r="B64" i="35"/>
  <c r="C64" i="35" s="1"/>
  <c r="B65" i="35"/>
  <c r="B66" i="35"/>
  <c r="C66" i="35" s="1"/>
  <c r="B67" i="35"/>
  <c r="C67" i="35" s="1"/>
  <c r="B68" i="35"/>
  <c r="C68" i="35" s="1"/>
  <c r="B69" i="35"/>
  <c r="C69" i="35" s="1"/>
  <c r="B70" i="35"/>
  <c r="C70" i="35" s="1"/>
  <c r="B71" i="35"/>
  <c r="C71" i="35" s="1"/>
  <c r="B72" i="35"/>
  <c r="C72" i="35" s="1"/>
  <c r="B73" i="35"/>
  <c r="C73" i="35" s="1"/>
  <c r="B74" i="35"/>
  <c r="C74" i="35" s="1"/>
  <c r="B75" i="35"/>
  <c r="C75" i="35" s="1"/>
  <c r="B76" i="35"/>
  <c r="C76" i="35" s="1"/>
  <c r="B77" i="35"/>
  <c r="C77" i="35" s="1"/>
  <c r="B78" i="35"/>
  <c r="C78" i="35" s="1"/>
  <c r="B79" i="35"/>
  <c r="C79" i="35" s="1"/>
  <c r="B80" i="35"/>
  <c r="C80" i="35" s="1"/>
  <c r="B81" i="35"/>
  <c r="C81" i="35" s="1"/>
  <c r="B82" i="35"/>
  <c r="C82" i="35" s="1"/>
  <c r="B83" i="35"/>
  <c r="B84" i="35"/>
  <c r="C84" i="35" s="1"/>
  <c r="B85" i="35"/>
  <c r="C85" i="35" s="1"/>
  <c r="B86" i="35"/>
  <c r="C86" i="35" s="1"/>
  <c r="B87" i="35"/>
  <c r="C87" i="35" s="1"/>
  <c r="B88" i="35"/>
  <c r="C88" i="35" s="1"/>
  <c r="B89" i="35"/>
  <c r="B90" i="35"/>
  <c r="C90" i="35" s="1"/>
  <c r="B91" i="35"/>
  <c r="C91" i="35" s="1"/>
  <c r="B92" i="35"/>
  <c r="C92" i="35" s="1"/>
  <c r="B93" i="35"/>
  <c r="C93" i="35" s="1"/>
  <c r="B94" i="35"/>
  <c r="C94" i="35" s="1"/>
  <c r="B95" i="35"/>
  <c r="C95" i="35" s="1"/>
  <c r="B96" i="35"/>
  <c r="C96" i="35" s="1"/>
  <c r="B97" i="35"/>
  <c r="C97" i="35" s="1"/>
  <c r="B98" i="35"/>
  <c r="C98" i="35" s="1"/>
  <c r="B99" i="35"/>
  <c r="C99" i="35" s="1"/>
  <c r="B100" i="35"/>
  <c r="C100" i="35" s="1"/>
  <c r="B101" i="35"/>
  <c r="B102" i="35"/>
  <c r="C102" i="35" s="1"/>
  <c r="B103" i="35"/>
  <c r="C103" i="35" s="1"/>
  <c r="B104" i="35"/>
  <c r="C104" i="35" s="1"/>
  <c r="B105" i="35"/>
  <c r="C105" i="35" s="1"/>
  <c r="B106" i="35"/>
  <c r="C106" i="35" s="1"/>
  <c r="B107" i="35"/>
  <c r="C107" i="35" s="1"/>
  <c r="B108" i="35"/>
  <c r="C108" i="35" s="1"/>
  <c r="B109" i="35"/>
  <c r="C109" i="35" s="1"/>
  <c r="B110" i="35"/>
  <c r="C110" i="35" s="1"/>
  <c r="B111" i="35"/>
  <c r="C111" i="35" s="1"/>
  <c r="B112" i="35"/>
  <c r="C112" i="35" s="1"/>
  <c r="B113" i="35"/>
  <c r="C113" i="35" s="1"/>
  <c r="B114" i="35"/>
  <c r="C114" i="35" s="1"/>
  <c r="B115" i="35"/>
  <c r="C115" i="35" s="1"/>
  <c r="B116" i="35"/>
  <c r="C116" i="35" s="1"/>
  <c r="B117" i="35"/>
  <c r="C117" i="35" s="1"/>
  <c r="B118" i="35"/>
  <c r="C118" i="35" s="1"/>
  <c r="B119" i="35"/>
  <c r="B120" i="35"/>
  <c r="C120" i="35" s="1"/>
  <c r="B121" i="35"/>
  <c r="C121" i="35" s="1"/>
  <c r="B122" i="35"/>
  <c r="C122" i="35" s="1"/>
  <c r="B21" i="34"/>
  <c r="C21" i="34" s="1"/>
  <c r="B22" i="34"/>
  <c r="C22" i="34" s="1"/>
  <c r="B23" i="34"/>
  <c r="C23" i="34" s="1"/>
  <c r="B24" i="34"/>
  <c r="B25" i="34"/>
  <c r="C25" i="34" s="1"/>
  <c r="B26" i="34"/>
  <c r="C26" i="34" s="1"/>
  <c r="B28" i="34"/>
  <c r="C28" i="34" s="1"/>
  <c r="B29" i="34"/>
  <c r="C29" i="34" s="1"/>
  <c r="B30" i="34"/>
  <c r="C30" i="34" s="1"/>
  <c r="B31" i="34"/>
  <c r="C31" i="34" s="1"/>
  <c r="B32" i="34"/>
  <c r="C32" i="34" s="1"/>
  <c r="B33" i="34"/>
  <c r="C33" i="34" s="1"/>
  <c r="B34" i="34"/>
  <c r="C34" i="34" s="1"/>
  <c r="B35" i="34"/>
  <c r="C35" i="34" s="1"/>
  <c r="B36" i="34"/>
  <c r="C36" i="34" s="1"/>
  <c r="B37" i="34"/>
  <c r="C37" i="34" s="1"/>
  <c r="B38" i="34"/>
  <c r="C38" i="34" s="1"/>
  <c r="B39" i="34"/>
  <c r="C39" i="34" s="1"/>
  <c r="B40" i="34"/>
  <c r="C40" i="34" s="1"/>
  <c r="B41" i="34"/>
  <c r="C41" i="34" s="1"/>
  <c r="B42" i="34"/>
  <c r="C42" i="34" s="1"/>
  <c r="B43" i="34"/>
  <c r="C43" i="34" s="1"/>
  <c r="B44" i="34"/>
  <c r="C44" i="34" s="1"/>
  <c r="B45" i="34"/>
  <c r="C45" i="34" s="1"/>
  <c r="B46" i="34"/>
  <c r="C46" i="34" s="1"/>
  <c r="B47" i="34"/>
  <c r="C47" i="34" s="1"/>
  <c r="B48" i="34"/>
  <c r="C48" i="34" s="1"/>
  <c r="B49" i="34"/>
  <c r="C49" i="34" s="1"/>
  <c r="B50" i="34"/>
  <c r="C50" i="34" s="1"/>
  <c r="B51" i="34"/>
  <c r="C51" i="34" s="1"/>
  <c r="B52" i="34"/>
  <c r="C52" i="34" s="1"/>
  <c r="B53" i="34"/>
  <c r="C53" i="34" s="1"/>
  <c r="B54" i="34"/>
  <c r="C54" i="34" s="1"/>
  <c r="B55" i="34"/>
  <c r="C55" i="34" s="1"/>
  <c r="B56" i="34"/>
  <c r="C56" i="34" s="1"/>
  <c r="B57" i="34"/>
  <c r="C57" i="34" s="1"/>
  <c r="B58" i="34"/>
  <c r="C58" i="34" s="1"/>
  <c r="B59" i="34"/>
  <c r="C59" i="34" s="1"/>
  <c r="B60" i="34"/>
  <c r="C60" i="34" s="1"/>
  <c r="B61" i="34"/>
  <c r="C61" i="34" s="1"/>
  <c r="B62" i="34"/>
  <c r="C62" i="34" s="1"/>
  <c r="B63" i="34"/>
  <c r="C63" i="34" s="1"/>
  <c r="B64" i="34"/>
  <c r="C64" i="34" s="1"/>
  <c r="B65" i="34"/>
  <c r="C65" i="34" s="1"/>
  <c r="B66" i="34"/>
  <c r="C66" i="34" s="1"/>
  <c r="B67" i="34"/>
  <c r="C67" i="34" s="1"/>
  <c r="B68" i="34"/>
  <c r="C68" i="34" s="1"/>
  <c r="B69" i="34"/>
  <c r="C69" i="34" s="1"/>
  <c r="B70" i="34"/>
  <c r="C70" i="34" s="1"/>
  <c r="B71" i="34"/>
  <c r="C71" i="34" s="1"/>
  <c r="B72" i="34"/>
  <c r="C72" i="34" s="1"/>
  <c r="B73" i="34"/>
  <c r="C73" i="34" s="1"/>
  <c r="B74" i="34"/>
  <c r="C74" i="34" s="1"/>
  <c r="B75" i="34"/>
  <c r="C75" i="34" s="1"/>
  <c r="B76" i="34"/>
  <c r="C76" i="34" s="1"/>
  <c r="B77" i="34"/>
  <c r="C77" i="34" s="1"/>
  <c r="B78" i="34"/>
  <c r="C78" i="34" s="1"/>
  <c r="B79" i="34"/>
  <c r="C79" i="34" s="1"/>
  <c r="B80" i="34"/>
  <c r="C80" i="34" s="1"/>
  <c r="B81" i="34"/>
  <c r="C81" i="34" s="1"/>
  <c r="B82" i="34"/>
  <c r="C82" i="34" s="1"/>
  <c r="B83" i="34"/>
  <c r="C83" i="34" s="1"/>
  <c r="B84" i="34"/>
  <c r="C84" i="34" s="1"/>
  <c r="B85" i="34"/>
  <c r="C85" i="34" s="1"/>
  <c r="B86" i="34"/>
  <c r="C86" i="34" s="1"/>
  <c r="B87" i="34"/>
  <c r="C87" i="34" s="1"/>
  <c r="B88" i="34"/>
  <c r="C88" i="34" s="1"/>
  <c r="B89" i="34"/>
  <c r="C89" i="34" s="1"/>
  <c r="B90" i="34"/>
  <c r="C90" i="34" s="1"/>
  <c r="B91" i="34"/>
  <c r="C91" i="34" s="1"/>
  <c r="B92" i="34"/>
  <c r="C92" i="34" s="1"/>
  <c r="B93" i="34"/>
  <c r="C93" i="34" s="1"/>
  <c r="B94" i="34"/>
  <c r="C94" i="34" s="1"/>
  <c r="B95" i="34"/>
  <c r="C95" i="34" s="1"/>
  <c r="B96" i="34"/>
  <c r="C96" i="34" s="1"/>
  <c r="B97" i="34"/>
  <c r="C97" i="34" s="1"/>
  <c r="B98" i="34"/>
  <c r="C98" i="34" s="1"/>
  <c r="B99" i="34"/>
  <c r="C99" i="34" s="1"/>
  <c r="B100" i="34"/>
  <c r="C100" i="34" s="1"/>
  <c r="B101" i="34"/>
  <c r="C101" i="34" s="1"/>
  <c r="B102" i="34"/>
  <c r="C102" i="34" s="1"/>
  <c r="B103" i="34"/>
  <c r="C103" i="34" s="1"/>
  <c r="B104" i="34"/>
  <c r="C104" i="34" s="1"/>
  <c r="B105" i="34"/>
  <c r="C105" i="34" s="1"/>
  <c r="B106" i="34"/>
  <c r="C106" i="34" s="1"/>
  <c r="B107" i="34"/>
  <c r="C107" i="34" s="1"/>
  <c r="B108" i="34"/>
  <c r="C108" i="34" s="1"/>
  <c r="B109" i="34"/>
  <c r="C109" i="34" s="1"/>
  <c r="B110" i="34"/>
  <c r="C110" i="34" s="1"/>
  <c r="B111" i="34"/>
  <c r="C111" i="34" s="1"/>
  <c r="B112" i="34"/>
  <c r="C112" i="34" s="1"/>
  <c r="B113" i="34"/>
  <c r="C113" i="34" s="1"/>
  <c r="B114" i="34"/>
  <c r="C114" i="34" s="1"/>
  <c r="B115" i="34"/>
  <c r="C115" i="34" s="1"/>
  <c r="B116" i="34"/>
  <c r="C116" i="34" s="1"/>
  <c r="B117" i="34"/>
  <c r="C117" i="34" s="1"/>
  <c r="B118" i="34"/>
  <c r="C118" i="34" s="1"/>
  <c r="B119" i="34"/>
  <c r="C119" i="34" s="1"/>
  <c r="B120" i="34"/>
  <c r="C120" i="34" s="1"/>
  <c r="B121" i="34"/>
  <c r="C121" i="34" s="1"/>
  <c r="B122" i="34"/>
  <c r="C122" i="34" s="1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D43" i="33"/>
  <c r="D44" i="33"/>
  <c r="D45" i="33"/>
  <c r="D46" i="33"/>
  <c r="D47" i="33"/>
  <c r="D48" i="33"/>
  <c r="D49" i="33"/>
  <c r="D50" i="33"/>
  <c r="D51" i="33"/>
  <c r="D52" i="33"/>
  <c r="D53" i="33"/>
  <c r="D54" i="33"/>
  <c r="D55" i="33"/>
  <c r="D56" i="33"/>
  <c r="D57" i="33"/>
  <c r="D58" i="33"/>
  <c r="D59" i="33"/>
  <c r="D60" i="33"/>
  <c r="D61" i="33"/>
  <c r="D62" i="33"/>
  <c r="D63" i="33"/>
  <c r="D64" i="33"/>
  <c r="D65" i="33"/>
  <c r="D66" i="33"/>
  <c r="D67" i="33"/>
  <c r="D68" i="33"/>
  <c r="D69" i="33"/>
  <c r="D70" i="33"/>
  <c r="D71" i="33"/>
  <c r="D72" i="33"/>
  <c r="D73" i="33"/>
  <c r="D74" i="33"/>
  <c r="D75" i="33"/>
  <c r="D76" i="33"/>
  <c r="D77" i="33"/>
  <c r="D78" i="33"/>
  <c r="D79" i="33"/>
  <c r="D80" i="33"/>
  <c r="D81" i="33"/>
  <c r="D82" i="33"/>
  <c r="D83" i="33"/>
  <c r="D84" i="33"/>
  <c r="D85" i="33"/>
  <c r="D86" i="33"/>
  <c r="D87" i="33"/>
  <c r="D88" i="33"/>
  <c r="D89" i="33"/>
  <c r="D90" i="33"/>
  <c r="D91" i="33"/>
  <c r="D92" i="33"/>
  <c r="D93" i="33"/>
  <c r="D94" i="33"/>
  <c r="D95" i="33"/>
  <c r="D96" i="33"/>
  <c r="D97" i="33"/>
  <c r="D98" i="33"/>
  <c r="D99" i="33"/>
  <c r="D100" i="33"/>
  <c r="D101" i="33"/>
  <c r="D102" i="33"/>
  <c r="D103" i="33"/>
  <c r="D104" i="33"/>
  <c r="D105" i="33"/>
  <c r="D106" i="33"/>
  <c r="D107" i="33"/>
  <c r="D108" i="33"/>
  <c r="D109" i="33"/>
  <c r="D110" i="33"/>
  <c r="D111" i="33"/>
  <c r="D112" i="33"/>
  <c r="D113" i="33"/>
  <c r="D114" i="33"/>
  <c r="D115" i="33"/>
  <c r="D116" i="33"/>
  <c r="D117" i="33"/>
  <c r="D118" i="33"/>
  <c r="D119" i="33"/>
  <c r="D120" i="33"/>
  <c r="D121" i="33"/>
  <c r="D122" i="33"/>
  <c r="D5" i="33"/>
  <c r="B21" i="33"/>
  <c r="B22" i="33"/>
  <c r="C22" i="33" s="1"/>
  <c r="B23" i="33"/>
  <c r="B24" i="33"/>
  <c r="C24" i="33" s="1"/>
  <c r="B25" i="33"/>
  <c r="B26" i="33"/>
  <c r="C26" i="33" s="1"/>
  <c r="B27" i="33"/>
  <c r="B28" i="33"/>
  <c r="B29" i="33"/>
  <c r="C29" i="33" s="1"/>
  <c r="B30" i="33"/>
  <c r="C30" i="33" s="1"/>
  <c r="B31" i="33"/>
  <c r="B32" i="33"/>
  <c r="B33" i="33"/>
  <c r="B34" i="33"/>
  <c r="C34" i="33" s="1"/>
  <c r="B35" i="33"/>
  <c r="B36" i="33"/>
  <c r="C36" i="33" s="1"/>
  <c r="B37" i="33"/>
  <c r="C37" i="33" s="1"/>
  <c r="B38" i="33"/>
  <c r="B39" i="33"/>
  <c r="B40" i="33"/>
  <c r="C40" i="33" s="1"/>
  <c r="B41" i="33"/>
  <c r="B42" i="33"/>
  <c r="C42" i="33" s="1"/>
  <c r="B43" i="33"/>
  <c r="B44" i="33"/>
  <c r="C44" i="33" s="1"/>
  <c r="B45" i="33"/>
  <c r="B46" i="33"/>
  <c r="C46" i="33" s="1"/>
  <c r="B47" i="33"/>
  <c r="B48" i="33"/>
  <c r="C48" i="33" s="1"/>
  <c r="B49" i="33"/>
  <c r="C49" i="33" s="1"/>
  <c r="B50" i="33"/>
  <c r="B51" i="33"/>
  <c r="B52" i="33"/>
  <c r="C52" i="33" s="1"/>
  <c r="B53" i="33"/>
  <c r="B54" i="33"/>
  <c r="C54" i="33" s="1"/>
  <c r="B55" i="33"/>
  <c r="C55" i="33" s="1"/>
  <c r="B56" i="33"/>
  <c r="C56" i="33" s="1"/>
  <c r="B57" i="33"/>
  <c r="B58" i="33"/>
  <c r="C58" i="33" s="1"/>
  <c r="B59" i="33"/>
  <c r="B60" i="33"/>
  <c r="C60" i="33" s="1"/>
  <c r="B61" i="33"/>
  <c r="B62" i="33"/>
  <c r="C62" i="33" s="1"/>
  <c r="B63" i="33"/>
  <c r="B64" i="33"/>
  <c r="B65" i="33"/>
  <c r="C65" i="33" s="1"/>
  <c r="B66" i="33"/>
  <c r="C66" i="33" s="1"/>
  <c r="B67" i="33"/>
  <c r="B68" i="33"/>
  <c r="B69" i="33"/>
  <c r="B70" i="33"/>
  <c r="C70" i="33" s="1"/>
  <c r="B71" i="33"/>
  <c r="B72" i="33"/>
  <c r="C72" i="33" s="1"/>
  <c r="B73" i="33"/>
  <c r="C73" i="33" s="1"/>
  <c r="B74" i="33"/>
  <c r="B75" i="33"/>
  <c r="B76" i="33"/>
  <c r="C76" i="33" s="1"/>
  <c r="B77" i="33"/>
  <c r="B78" i="33"/>
  <c r="C78" i="33" s="1"/>
  <c r="B79" i="33"/>
  <c r="B80" i="33"/>
  <c r="C80" i="33" s="1"/>
  <c r="B81" i="33"/>
  <c r="B82" i="33"/>
  <c r="C82" i="33" s="1"/>
  <c r="B83" i="33"/>
  <c r="B84" i="33"/>
  <c r="C84" i="33" s="1"/>
  <c r="B85" i="33"/>
  <c r="C85" i="33" s="1"/>
  <c r="B86" i="33"/>
  <c r="B87" i="33"/>
  <c r="B88" i="33"/>
  <c r="C88" i="33" s="1"/>
  <c r="B89" i="33"/>
  <c r="B90" i="33"/>
  <c r="C90" i="33" s="1"/>
  <c r="B91" i="33"/>
  <c r="C91" i="33" s="1"/>
  <c r="B92" i="33"/>
  <c r="C92" i="33" s="1"/>
  <c r="B93" i="33"/>
  <c r="B94" i="33"/>
  <c r="C94" i="33" s="1"/>
  <c r="B95" i="33"/>
  <c r="B96" i="33"/>
  <c r="C96" i="33" s="1"/>
  <c r="B97" i="33"/>
  <c r="B98" i="33"/>
  <c r="C98" i="33" s="1"/>
  <c r="B99" i="33"/>
  <c r="B100" i="33"/>
  <c r="B101" i="33"/>
  <c r="C101" i="33" s="1"/>
  <c r="B102" i="33"/>
  <c r="C102" i="33" s="1"/>
  <c r="B103" i="33"/>
  <c r="B104" i="33"/>
  <c r="B105" i="33"/>
  <c r="B106" i="33"/>
  <c r="C106" i="33" s="1"/>
  <c r="B107" i="33"/>
  <c r="B108" i="33"/>
  <c r="C108" i="33" s="1"/>
  <c r="B109" i="33"/>
  <c r="C109" i="33" s="1"/>
  <c r="B110" i="33"/>
  <c r="B111" i="33"/>
  <c r="B112" i="33"/>
  <c r="C112" i="33" s="1"/>
  <c r="B113" i="33"/>
  <c r="B114" i="33"/>
  <c r="C114" i="33" s="1"/>
  <c r="B115" i="33"/>
  <c r="B116" i="33"/>
  <c r="C116" i="33" s="1"/>
  <c r="B117" i="33"/>
  <c r="B118" i="33"/>
  <c r="C118" i="33" s="1"/>
  <c r="B119" i="33"/>
  <c r="B120" i="33"/>
  <c r="C120" i="33" s="1"/>
  <c r="B121" i="33"/>
  <c r="C121" i="33" s="1"/>
  <c r="B122" i="33"/>
  <c r="C122" i="33"/>
  <c r="C119" i="33"/>
  <c r="C117" i="33"/>
  <c r="C115" i="33"/>
  <c r="C113" i="33"/>
  <c r="C111" i="33"/>
  <c r="C110" i="33"/>
  <c r="C107" i="33"/>
  <c r="C105" i="33"/>
  <c r="C104" i="33"/>
  <c r="C103" i="33"/>
  <c r="C100" i="33"/>
  <c r="C99" i="33"/>
  <c r="C97" i="33"/>
  <c r="C95" i="33"/>
  <c r="C93" i="33"/>
  <c r="C89" i="33"/>
  <c r="C87" i="33"/>
  <c r="C86" i="33"/>
  <c r="C83" i="33"/>
  <c r="C81" i="33"/>
  <c r="C79" i="33"/>
  <c r="C77" i="33"/>
  <c r="C75" i="33"/>
  <c r="C74" i="33"/>
  <c r="C71" i="33"/>
  <c r="C69" i="33"/>
  <c r="C68" i="33"/>
  <c r="C67" i="33"/>
  <c r="C64" i="33"/>
  <c r="C63" i="33"/>
  <c r="C61" i="33"/>
  <c r="C59" i="33"/>
  <c r="C57" i="33"/>
  <c r="C53" i="33"/>
  <c r="C51" i="33"/>
  <c r="C50" i="33"/>
  <c r="C47" i="33"/>
  <c r="C45" i="33"/>
  <c r="C43" i="33"/>
  <c r="C41" i="33"/>
  <c r="C39" i="33"/>
  <c r="C38" i="33"/>
  <c r="C35" i="33"/>
  <c r="C33" i="33"/>
  <c r="C32" i="33"/>
  <c r="C31" i="33"/>
  <c r="C28" i="33"/>
  <c r="C27" i="33"/>
  <c r="C25" i="33"/>
  <c r="C23" i="33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5" i="32"/>
  <c r="C21" i="32"/>
  <c r="C23" i="32"/>
  <c r="C25" i="32"/>
  <c r="C27" i="32"/>
  <c r="C29" i="32"/>
  <c r="C31" i="32"/>
  <c r="C33" i="32"/>
  <c r="C35" i="32"/>
  <c r="C37" i="32"/>
  <c r="C39" i="32"/>
  <c r="C41" i="32"/>
  <c r="C43" i="32"/>
  <c r="C45" i="32"/>
  <c r="C47" i="32"/>
  <c r="C49" i="32"/>
  <c r="C51" i="32"/>
  <c r="C53" i="32"/>
  <c r="C55" i="32"/>
  <c r="C57" i="32"/>
  <c r="C59" i="32"/>
  <c r="C61" i="32"/>
  <c r="C63" i="32"/>
  <c r="C65" i="32"/>
  <c r="C67" i="32"/>
  <c r="C69" i="32"/>
  <c r="C71" i="32"/>
  <c r="C73" i="32"/>
  <c r="C75" i="32"/>
  <c r="C77" i="32"/>
  <c r="C79" i="32"/>
  <c r="C81" i="32"/>
  <c r="C83" i="32"/>
  <c r="C85" i="32"/>
  <c r="C87" i="32"/>
  <c r="C89" i="32"/>
  <c r="C91" i="32"/>
  <c r="C93" i="32"/>
  <c r="C95" i="32"/>
  <c r="C97" i="32"/>
  <c r="C99" i="32"/>
  <c r="C101" i="32"/>
  <c r="C103" i="32"/>
  <c r="C105" i="32"/>
  <c r="C107" i="32"/>
  <c r="C109" i="32"/>
  <c r="C111" i="32"/>
  <c r="C113" i="32"/>
  <c r="C115" i="32"/>
  <c r="C117" i="32"/>
  <c r="C119" i="32"/>
  <c r="C121" i="32"/>
  <c r="B21" i="32"/>
  <c r="B22" i="32"/>
  <c r="C22" i="32" s="1"/>
  <c r="B23" i="32"/>
  <c r="B24" i="32"/>
  <c r="C24" i="32" s="1"/>
  <c r="B25" i="32"/>
  <c r="B26" i="32"/>
  <c r="C26" i="32" s="1"/>
  <c r="B27" i="32"/>
  <c r="B28" i="32"/>
  <c r="C28" i="32" s="1"/>
  <c r="B29" i="32"/>
  <c r="B30" i="32"/>
  <c r="C30" i="32" s="1"/>
  <c r="B31" i="32"/>
  <c r="B32" i="32"/>
  <c r="C32" i="32" s="1"/>
  <c r="B33" i="32"/>
  <c r="B34" i="32"/>
  <c r="C34" i="32" s="1"/>
  <c r="B35" i="32"/>
  <c r="B36" i="32"/>
  <c r="C36" i="32" s="1"/>
  <c r="B37" i="32"/>
  <c r="B38" i="32"/>
  <c r="C38" i="32" s="1"/>
  <c r="B39" i="32"/>
  <c r="B40" i="32"/>
  <c r="C40" i="32" s="1"/>
  <c r="B41" i="32"/>
  <c r="B42" i="32"/>
  <c r="C42" i="32" s="1"/>
  <c r="B43" i="32"/>
  <c r="B44" i="32"/>
  <c r="C44" i="32" s="1"/>
  <c r="B45" i="32"/>
  <c r="B46" i="32"/>
  <c r="C46" i="32" s="1"/>
  <c r="B47" i="32"/>
  <c r="B48" i="32"/>
  <c r="C48" i="32" s="1"/>
  <c r="B49" i="32"/>
  <c r="B50" i="32"/>
  <c r="C50" i="32" s="1"/>
  <c r="B51" i="32"/>
  <c r="B52" i="32"/>
  <c r="C52" i="32" s="1"/>
  <c r="B53" i="32"/>
  <c r="B54" i="32"/>
  <c r="C54" i="32" s="1"/>
  <c r="B55" i="32"/>
  <c r="B56" i="32"/>
  <c r="C56" i="32" s="1"/>
  <c r="B57" i="32"/>
  <c r="B58" i="32"/>
  <c r="C58" i="32" s="1"/>
  <c r="B59" i="32"/>
  <c r="B60" i="32"/>
  <c r="C60" i="32" s="1"/>
  <c r="B61" i="32"/>
  <c r="B62" i="32"/>
  <c r="C62" i="32" s="1"/>
  <c r="B63" i="32"/>
  <c r="B64" i="32"/>
  <c r="C64" i="32" s="1"/>
  <c r="B65" i="32"/>
  <c r="B66" i="32"/>
  <c r="C66" i="32" s="1"/>
  <c r="B67" i="32"/>
  <c r="B68" i="32"/>
  <c r="C68" i="32" s="1"/>
  <c r="B69" i="32"/>
  <c r="B70" i="32"/>
  <c r="C70" i="32" s="1"/>
  <c r="B71" i="32"/>
  <c r="B72" i="32"/>
  <c r="C72" i="32" s="1"/>
  <c r="B73" i="32"/>
  <c r="B74" i="32"/>
  <c r="C74" i="32" s="1"/>
  <c r="B75" i="32"/>
  <c r="B76" i="32"/>
  <c r="C76" i="32" s="1"/>
  <c r="B77" i="32"/>
  <c r="B78" i="32"/>
  <c r="C78" i="32" s="1"/>
  <c r="B79" i="32"/>
  <c r="B80" i="32"/>
  <c r="C80" i="32" s="1"/>
  <c r="B81" i="32"/>
  <c r="B82" i="32"/>
  <c r="C82" i="32" s="1"/>
  <c r="B83" i="32"/>
  <c r="B84" i="32"/>
  <c r="C84" i="32" s="1"/>
  <c r="B85" i="32"/>
  <c r="B86" i="32"/>
  <c r="C86" i="32" s="1"/>
  <c r="B87" i="32"/>
  <c r="B88" i="32"/>
  <c r="C88" i="32" s="1"/>
  <c r="B89" i="32"/>
  <c r="B90" i="32"/>
  <c r="C90" i="32" s="1"/>
  <c r="B91" i="32"/>
  <c r="B92" i="32"/>
  <c r="C92" i="32" s="1"/>
  <c r="B93" i="32"/>
  <c r="B94" i="32"/>
  <c r="C94" i="32" s="1"/>
  <c r="B95" i="32"/>
  <c r="B96" i="32"/>
  <c r="C96" i="32" s="1"/>
  <c r="B97" i="32"/>
  <c r="B98" i="32"/>
  <c r="C98" i="32" s="1"/>
  <c r="B99" i="32"/>
  <c r="B100" i="32"/>
  <c r="C100" i="32" s="1"/>
  <c r="B101" i="32"/>
  <c r="B102" i="32"/>
  <c r="C102" i="32" s="1"/>
  <c r="B103" i="32"/>
  <c r="B104" i="32"/>
  <c r="C104" i="32" s="1"/>
  <c r="B105" i="32"/>
  <c r="B106" i="32"/>
  <c r="C106" i="32" s="1"/>
  <c r="B107" i="32"/>
  <c r="B108" i="32"/>
  <c r="C108" i="32" s="1"/>
  <c r="B109" i="32"/>
  <c r="B110" i="32"/>
  <c r="C110" i="32" s="1"/>
  <c r="B111" i="32"/>
  <c r="B112" i="32"/>
  <c r="C112" i="32" s="1"/>
  <c r="B113" i="32"/>
  <c r="B114" i="32"/>
  <c r="C114" i="32" s="1"/>
  <c r="B115" i="32"/>
  <c r="B116" i="32"/>
  <c r="C116" i="32" s="1"/>
  <c r="B117" i="32"/>
  <c r="B118" i="32"/>
  <c r="C118" i="32" s="1"/>
  <c r="B119" i="32"/>
  <c r="B120" i="32"/>
  <c r="C120" i="32" s="1"/>
  <c r="B121" i="32"/>
  <c r="B122" i="32"/>
  <c r="C122" i="32" s="1"/>
  <c r="D2" i="32"/>
  <c r="E5" i="32"/>
  <c r="F5" i="32" s="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40" i="31"/>
  <c r="D41" i="31"/>
  <c r="D42" i="31"/>
  <c r="D43" i="31"/>
  <c r="D44" i="31"/>
  <c r="D45" i="31"/>
  <c r="D46" i="31"/>
  <c r="D47" i="31"/>
  <c r="D48" i="31"/>
  <c r="D49" i="31"/>
  <c r="D50" i="31"/>
  <c r="D51" i="31"/>
  <c r="D52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70" i="31"/>
  <c r="D71" i="31"/>
  <c r="D72" i="31"/>
  <c r="D73" i="31"/>
  <c r="D74" i="31"/>
  <c r="D75" i="31"/>
  <c r="D76" i="31"/>
  <c r="D77" i="31"/>
  <c r="D78" i="31"/>
  <c r="D79" i="31"/>
  <c r="D80" i="31"/>
  <c r="D81" i="31"/>
  <c r="D82" i="31"/>
  <c r="D83" i="31"/>
  <c r="D84" i="31"/>
  <c r="D85" i="31"/>
  <c r="D86" i="31"/>
  <c r="D87" i="31"/>
  <c r="D88" i="31"/>
  <c r="D89" i="31"/>
  <c r="D90" i="31"/>
  <c r="D91" i="31"/>
  <c r="D92" i="31"/>
  <c r="D93" i="31"/>
  <c r="D94" i="31"/>
  <c r="D95" i="31"/>
  <c r="D96" i="31"/>
  <c r="D97" i="31"/>
  <c r="D98" i="31"/>
  <c r="D99" i="31"/>
  <c r="D100" i="31"/>
  <c r="D101" i="31"/>
  <c r="D102" i="31"/>
  <c r="D103" i="31"/>
  <c r="D104" i="31"/>
  <c r="D105" i="31"/>
  <c r="D106" i="31"/>
  <c r="D107" i="31"/>
  <c r="D108" i="31"/>
  <c r="D109" i="31"/>
  <c r="D110" i="31"/>
  <c r="D111" i="31"/>
  <c r="D112" i="31"/>
  <c r="D113" i="31"/>
  <c r="D114" i="31"/>
  <c r="D115" i="31"/>
  <c r="D116" i="31"/>
  <c r="D117" i="31"/>
  <c r="D118" i="31"/>
  <c r="D119" i="31"/>
  <c r="D120" i="31"/>
  <c r="D121" i="31"/>
  <c r="D122" i="31"/>
  <c r="D5" i="31"/>
  <c r="B21" i="31"/>
  <c r="B22" i="31"/>
  <c r="B23" i="31"/>
  <c r="C23" i="31" s="1"/>
  <c r="B24" i="31"/>
  <c r="B25" i="31"/>
  <c r="C25" i="31" s="1"/>
  <c r="B26" i="31"/>
  <c r="C26" i="31" s="1"/>
  <c r="B27" i="31"/>
  <c r="B28" i="31"/>
  <c r="C28" i="31" s="1"/>
  <c r="B29" i="31"/>
  <c r="C29" i="31" s="1"/>
  <c r="B30" i="31"/>
  <c r="B31" i="31"/>
  <c r="B32" i="31"/>
  <c r="C32" i="31" s="1"/>
  <c r="B33" i="31"/>
  <c r="B34" i="31"/>
  <c r="B35" i="31"/>
  <c r="C35" i="31" s="1"/>
  <c r="B36" i="31"/>
  <c r="C36" i="31" s="1"/>
  <c r="B37" i="31"/>
  <c r="B38" i="31"/>
  <c r="B39" i="31"/>
  <c r="B40" i="31"/>
  <c r="C40" i="31" s="1"/>
  <c r="B41" i="31"/>
  <c r="C41" i="31" s="1"/>
  <c r="B42" i="31"/>
  <c r="B43" i="31"/>
  <c r="C43" i="31" s="1"/>
  <c r="B44" i="31"/>
  <c r="B45" i="31"/>
  <c r="B46" i="31"/>
  <c r="C46" i="31" s="1"/>
  <c r="B47" i="31"/>
  <c r="C47" i="31" s="1"/>
  <c r="B48" i="31"/>
  <c r="B49" i="31"/>
  <c r="B50" i="31"/>
  <c r="C50" i="31" s="1"/>
  <c r="B51" i="31"/>
  <c r="B52" i="31"/>
  <c r="C52" i="31" s="1"/>
  <c r="B53" i="31"/>
  <c r="C53" i="31" s="1"/>
  <c r="B54" i="31"/>
  <c r="B55" i="31"/>
  <c r="C55" i="31" s="1"/>
  <c r="B56" i="31"/>
  <c r="B57" i="31"/>
  <c r="B58" i="31"/>
  <c r="C58" i="31" s="1"/>
  <c r="B59" i="31"/>
  <c r="C59" i="31" s="1"/>
  <c r="B60" i="31"/>
  <c r="B61" i="31"/>
  <c r="C61" i="31" s="1"/>
  <c r="B62" i="31"/>
  <c r="C62" i="31" s="1"/>
  <c r="B63" i="31"/>
  <c r="B64" i="31"/>
  <c r="C64" i="31" s="1"/>
  <c r="B65" i="31"/>
  <c r="C65" i="31" s="1"/>
  <c r="B66" i="31"/>
  <c r="B67" i="31"/>
  <c r="B68" i="31"/>
  <c r="C68" i="31" s="1"/>
  <c r="B69" i="31"/>
  <c r="B70" i="31"/>
  <c r="B71" i="31"/>
  <c r="C71" i="31" s="1"/>
  <c r="B72" i="31"/>
  <c r="C72" i="31" s="1"/>
  <c r="B73" i="31"/>
  <c r="B74" i="31"/>
  <c r="B75" i="31"/>
  <c r="B76" i="31"/>
  <c r="C76" i="31" s="1"/>
  <c r="B77" i="31"/>
  <c r="C77" i="31" s="1"/>
  <c r="B78" i="31"/>
  <c r="B79" i="31"/>
  <c r="C79" i="31" s="1"/>
  <c r="B80" i="31"/>
  <c r="B81" i="31"/>
  <c r="B82" i="31"/>
  <c r="C82" i="31" s="1"/>
  <c r="B83" i="31"/>
  <c r="C83" i="31" s="1"/>
  <c r="B84" i="31"/>
  <c r="B85" i="31"/>
  <c r="B86" i="31"/>
  <c r="C86" i="31" s="1"/>
  <c r="B87" i="31"/>
  <c r="B88" i="31"/>
  <c r="C88" i="31" s="1"/>
  <c r="B89" i="31"/>
  <c r="B90" i="31"/>
  <c r="B91" i="31"/>
  <c r="C91" i="31" s="1"/>
  <c r="B92" i="31"/>
  <c r="C92" i="31" s="1"/>
  <c r="B93" i="31"/>
  <c r="B94" i="31"/>
  <c r="C94" i="31" s="1"/>
  <c r="B95" i="31"/>
  <c r="B96" i="31"/>
  <c r="B97" i="31"/>
  <c r="C97" i="31" s="1"/>
  <c r="B98" i="31"/>
  <c r="C98" i="31" s="1"/>
  <c r="B99" i="31"/>
  <c r="B100" i="31"/>
  <c r="C100" i="31" s="1"/>
  <c r="B101" i="31"/>
  <c r="B102" i="31"/>
  <c r="C102" i="31" s="1"/>
  <c r="B103" i="31"/>
  <c r="B104" i="31"/>
  <c r="C104" i="31" s="1"/>
  <c r="B105" i="31"/>
  <c r="C105" i="31" s="1"/>
  <c r="B106" i="31"/>
  <c r="C106" i="31" s="1"/>
  <c r="B107" i="31"/>
  <c r="C107" i="31" s="1"/>
  <c r="B108" i="31"/>
  <c r="B109" i="31"/>
  <c r="C109" i="31" s="1"/>
  <c r="B110" i="31"/>
  <c r="C110" i="31" s="1"/>
  <c r="B111" i="31"/>
  <c r="B112" i="31"/>
  <c r="C112" i="31" s="1"/>
  <c r="B113" i="31"/>
  <c r="C113" i="31" s="1"/>
  <c r="B114" i="31"/>
  <c r="B115" i="31"/>
  <c r="B116" i="31"/>
  <c r="C116" i="31" s="1"/>
  <c r="B117" i="31"/>
  <c r="C117" i="31" s="1"/>
  <c r="B118" i="31"/>
  <c r="C118" i="31" s="1"/>
  <c r="B119" i="31"/>
  <c r="C119" i="31" s="1"/>
  <c r="B120" i="31"/>
  <c r="B121" i="31"/>
  <c r="B122" i="31"/>
  <c r="C122" i="31" s="1"/>
  <c r="C121" i="31"/>
  <c r="C120" i="31"/>
  <c r="C115" i="31"/>
  <c r="C114" i="31"/>
  <c r="C111" i="31"/>
  <c r="C108" i="31"/>
  <c r="C103" i="31"/>
  <c r="C101" i="31"/>
  <c r="C99" i="31"/>
  <c r="C96" i="31"/>
  <c r="C95" i="31"/>
  <c r="C93" i="31"/>
  <c r="C90" i="31"/>
  <c r="C89" i="31"/>
  <c r="C87" i="31"/>
  <c r="C85" i="31"/>
  <c r="C84" i="31"/>
  <c r="C81" i="31"/>
  <c r="C80" i="31"/>
  <c r="C78" i="31"/>
  <c r="C75" i="31"/>
  <c r="C74" i="31"/>
  <c r="C73" i="31"/>
  <c r="C70" i="31"/>
  <c r="C69" i="31"/>
  <c r="C67" i="31"/>
  <c r="C66" i="31"/>
  <c r="C63" i="31"/>
  <c r="C60" i="31"/>
  <c r="C57" i="31"/>
  <c r="C56" i="31"/>
  <c r="C54" i="31"/>
  <c r="C51" i="31"/>
  <c r="C49" i="31"/>
  <c r="C48" i="31"/>
  <c r="C45" i="31"/>
  <c r="C44" i="31"/>
  <c r="C42" i="31"/>
  <c r="C39" i="31"/>
  <c r="C38" i="31"/>
  <c r="C37" i="31"/>
  <c r="C34" i="31"/>
  <c r="C33" i="31"/>
  <c r="C31" i="31"/>
  <c r="C30" i="31"/>
  <c r="C27" i="31"/>
  <c r="C24" i="31"/>
  <c r="C21" i="31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5" i="30"/>
  <c r="C24" i="30"/>
  <c r="C33" i="30"/>
  <c r="C42" i="30"/>
  <c r="C51" i="30"/>
  <c r="C60" i="30"/>
  <c r="C69" i="30"/>
  <c r="C78" i="30"/>
  <c r="C87" i="30"/>
  <c r="C96" i="30"/>
  <c r="C105" i="30"/>
  <c r="C114" i="30"/>
  <c r="B21" i="30"/>
  <c r="B22" i="30"/>
  <c r="C22" i="30" s="1"/>
  <c r="B23" i="30"/>
  <c r="C23" i="30" s="1"/>
  <c r="B24" i="30"/>
  <c r="B25" i="30"/>
  <c r="C25" i="30" s="1"/>
  <c r="B26" i="30"/>
  <c r="C26" i="30" s="1"/>
  <c r="B27" i="30"/>
  <c r="C27" i="30" s="1"/>
  <c r="B28" i="30"/>
  <c r="C28" i="30" s="1"/>
  <c r="B29" i="30"/>
  <c r="C29" i="30" s="1"/>
  <c r="B30" i="30"/>
  <c r="C30" i="30" s="1"/>
  <c r="B31" i="30"/>
  <c r="C31" i="30" s="1"/>
  <c r="B32" i="30"/>
  <c r="C32" i="30" s="1"/>
  <c r="B33" i="30"/>
  <c r="B34" i="30"/>
  <c r="C34" i="30" s="1"/>
  <c r="B35" i="30"/>
  <c r="C35" i="30" s="1"/>
  <c r="B36" i="30"/>
  <c r="C36" i="30" s="1"/>
  <c r="B37" i="30"/>
  <c r="C37" i="30" s="1"/>
  <c r="B38" i="30"/>
  <c r="C38" i="30" s="1"/>
  <c r="B39" i="30"/>
  <c r="C39" i="30" s="1"/>
  <c r="B40" i="30"/>
  <c r="C40" i="30" s="1"/>
  <c r="B41" i="30"/>
  <c r="C41" i="30" s="1"/>
  <c r="B42" i="30"/>
  <c r="B43" i="30"/>
  <c r="C43" i="30" s="1"/>
  <c r="B44" i="30"/>
  <c r="C44" i="30" s="1"/>
  <c r="B45" i="30"/>
  <c r="C45" i="30" s="1"/>
  <c r="B46" i="30"/>
  <c r="C46" i="30" s="1"/>
  <c r="B47" i="30"/>
  <c r="C47" i="30" s="1"/>
  <c r="B48" i="30"/>
  <c r="C48" i="30" s="1"/>
  <c r="B49" i="30"/>
  <c r="C49" i="30" s="1"/>
  <c r="B50" i="30"/>
  <c r="C50" i="30" s="1"/>
  <c r="B51" i="30"/>
  <c r="B52" i="30"/>
  <c r="C52" i="30" s="1"/>
  <c r="B53" i="30"/>
  <c r="C53" i="30" s="1"/>
  <c r="B54" i="30"/>
  <c r="C54" i="30" s="1"/>
  <c r="B55" i="30"/>
  <c r="C55" i="30" s="1"/>
  <c r="B56" i="30"/>
  <c r="C56" i="30" s="1"/>
  <c r="B57" i="30"/>
  <c r="C57" i="30" s="1"/>
  <c r="B58" i="30"/>
  <c r="C58" i="30" s="1"/>
  <c r="B59" i="30"/>
  <c r="C59" i="30" s="1"/>
  <c r="B60" i="30"/>
  <c r="B61" i="30"/>
  <c r="C61" i="30" s="1"/>
  <c r="B62" i="30"/>
  <c r="C62" i="30" s="1"/>
  <c r="B63" i="30"/>
  <c r="C63" i="30" s="1"/>
  <c r="B64" i="30"/>
  <c r="C64" i="30" s="1"/>
  <c r="B65" i="30"/>
  <c r="C65" i="30" s="1"/>
  <c r="B66" i="30"/>
  <c r="C66" i="30" s="1"/>
  <c r="B67" i="30"/>
  <c r="C67" i="30" s="1"/>
  <c r="B68" i="30"/>
  <c r="C68" i="30" s="1"/>
  <c r="B69" i="30"/>
  <c r="B70" i="30"/>
  <c r="C70" i="30" s="1"/>
  <c r="B71" i="30"/>
  <c r="C71" i="30" s="1"/>
  <c r="B72" i="30"/>
  <c r="C72" i="30" s="1"/>
  <c r="B73" i="30"/>
  <c r="C73" i="30" s="1"/>
  <c r="B74" i="30"/>
  <c r="C74" i="30" s="1"/>
  <c r="B75" i="30"/>
  <c r="C75" i="30" s="1"/>
  <c r="B76" i="30"/>
  <c r="C76" i="30" s="1"/>
  <c r="B77" i="30"/>
  <c r="C77" i="30" s="1"/>
  <c r="B78" i="30"/>
  <c r="B79" i="30"/>
  <c r="C79" i="30" s="1"/>
  <c r="B80" i="30"/>
  <c r="C80" i="30" s="1"/>
  <c r="B81" i="30"/>
  <c r="C81" i="30" s="1"/>
  <c r="B82" i="30"/>
  <c r="C82" i="30" s="1"/>
  <c r="B83" i="30"/>
  <c r="C83" i="30" s="1"/>
  <c r="B84" i="30"/>
  <c r="C84" i="30" s="1"/>
  <c r="B85" i="30"/>
  <c r="C85" i="30" s="1"/>
  <c r="B86" i="30"/>
  <c r="C86" i="30" s="1"/>
  <c r="B87" i="30"/>
  <c r="B88" i="30"/>
  <c r="C88" i="30" s="1"/>
  <c r="B89" i="30"/>
  <c r="C89" i="30" s="1"/>
  <c r="B90" i="30"/>
  <c r="C90" i="30" s="1"/>
  <c r="B91" i="30"/>
  <c r="C91" i="30" s="1"/>
  <c r="B92" i="30"/>
  <c r="C92" i="30" s="1"/>
  <c r="B93" i="30"/>
  <c r="C93" i="30" s="1"/>
  <c r="B94" i="30"/>
  <c r="C94" i="30" s="1"/>
  <c r="B95" i="30"/>
  <c r="C95" i="30" s="1"/>
  <c r="B96" i="30"/>
  <c r="B97" i="30"/>
  <c r="C97" i="30" s="1"/>
  <c r="B98" i="30"/>
  <c r="C98" i="30" s="1"/>
  <c r="B99" i="30"/>
  <c r="C99" i="30" s="1"/>
  <c r="B100" i="30"/>
  <c r="C100" i="30" s="1"/>
  <c r="B101" i="30"/>
  <c r="C101" i="30" s="1"/>
  <c r="B102" i="30"/>
  <c r="C102" i="30" s="1"/>
  <c r="B103" i="30"/>
  <c r="C103" i="30" s="1"/>
  <c r="B104" i="30"/>
  <c r="C104" i="30" s="1"/>
  <c r="B105" i="30"/>
  <c r="B106" i="30"/>
  <c r="C106" i="30" s="1"/>
  <c r="B107" i="30"/>
  <c r="C107" i="30" s="1"/>
  <c r="B108" i="30"/>
  <c r="C108" i="30" s="1"/>
  <c r="B109" i="30"/>
  <c r="C109" i="30" s="1"/>
  <c r="B110" i="30"/>
  <c r="C110" i="30" s="1"/>
  <c r="B111" i="30"/>
  <c r="C111" i="30" s="1"/>
  <c r="B112" i="30"/>
  <c r="C112" i="30" s="1"/>
  <c r="B113" i="30"/>
  <c r="C113" i="30" s="1"/>
  <c r="B114" i="30"/>
  <c r="B115" i="30"/>
  <c r="C115" i="30" s="1"/>
  <c r="B116" i="30"/>
  <c r="C116" i="30" s="1"/>
  <c r="B117" i="30"/>
  <c r="C117" i="30" s="1"/>
  <c r="B118" i="30"/>
  <c r="C118" i="30" s="1"/>
  <c r="B119" i="30"/>
  <c r="C119" i="30" s="1"/>
  <c r="B120" i="30"/>
  <c r="C120" i="30" s="1"/>
  <c r="B121" i="30"/>
  <c r="C121" i="30" s="1"/>
  <c r="B122" i="30"/>
  <c r="C122" i="30" s="1"/>
  <c r="D2" i="30"/>
  <c r="C2" i="32" l="1"/>
  <c r="D3" i="32" s="1"/>
  <c r="C2" i="35"/>
  <c r="B2" i="36"/>
  <c r="C24" i="36"/>
  <c r="B2" i="38"/>
  <c r="C24" i="38"/>
  <c r="C22" i="39"/>
  <c r="B2" i="39"/>
  <c r="C2" i="34"/>
  <c r="D3" i="34" s="1"/>
  <c r="B2" i="30"/>
  <c r="B2" i="32"/>
  <c r="C21" i="30"/>
  <c r="C21" i="35"/>
  <c r="B2" i="35"/>
  <c r="C2" i="39"/>
  <c r="F39" i="39" s="1"/>
  <c r="F103" i="39"/>
  <c r="F61" i="39"/>
  <c r="F19" i="39"/>
  <c r="F84" i="39"/>
  <c r="F36" i="39"/>
  <c r="F82" i="39"/>
  <c r="F40" i="39"/>
  <c r="E5" i="39"/>
  <c r="F5" i="39" s="1"/>
  <c r="F120" i="39"/>
  <c r="F33" i="39"/>
  <c r="F81" i="39"/>
  <c r="F119" i="39"/>
  <c r="F86" i="39"/>
  <c r="F22" i="38"/>
  <c r="F47" i="38"/>
  <c r="F52" i="38"/>
  <c r="F91" i="38"/>
  <c r="F101" i="38"/>
  <c r="F103" i="38"/>
  <c r="F45" i="38"/>
  <c r="F106" i="38"/>
  <c r="F118" i="38"/>
  <c r="C2" i="38"/>
  <c r="F27" i="38" s="1"/>
  <c r="D3" i="38"/>
  <c r="F102" i="38"/>
  <c r="F90" i="38"/>
  <c r="F104" i="38"/>
  <c r="F98" i="38"/>
  <c r="F92" i="38"/>
  <c r="F86" i="38"/>
  <c r="F62" i="38"/>
  <c r="F56" i="38"/>
  <c r="F50" i="38"/>
  <c r="F38" i="38"/>
  <c r="F20" i="38"/>
  <c r="F14" i="38"/>
  <c r="F72" i="38"/>
  <c r="F48" i="38"/>
  <c r="F117" i="38"/>
  <c r="F105" i="38"/>
  <c r="F99" i="38"/>
  <c r="F93" i="38"/>
  <c r="F69" i="38"/>
  <c r="F96" i="38"/>
  <c r="F66" i="38"/>
  <c r="F30" i="38"/>
  <c r="F76" i="38"/>
  <c r="F70" i="38"/>
  <c r="F16" i="38"/>
  <c r="E5" i="38"/>
  <c r="F5" i="38" s="1"/>
  <c r="F12" i="38"/>
  <c r="F120" i="38"/>
  <c r="F114" i="38"/>
  <c r="F84" i="38"/>
  <c r="F40" i="38"/>
  <c r="F53" i="38"/>
  <c r="F67" i="38"/>
  <c r="F83" i="38"/>
  <c r="F33" i="38"/>
  <c r="F43" i="38"/>
  <c r="F51" i="38"/>
  <c r="F63" i="38"/>
  <c r="F97" i="38"/>
  <c r="F107" i="38"/>
  <c r="F7" i="38"/>
  <c r="F19" i="38"/>
  <c r="F61" i="38"/>
  <c r="F77" i="38"/>
  <c r="F79" i="38"/>
  <c r="F100" i="38"/>
  <c r="F29" i="38"/>
  <c r="F39" i="38"/>
  <c r="F49" i="38"/>
  <c r="F23" i="38"/>
  <c r="C2" i="37"/>
  <c r="F7" i="37" s="1"/>
  <c r="F17" i="37"/>
  <c r="F35" i="37"/>
  <c r="F37" i="37"/>
  <c r="F53" i="37"/>
  <c r="F71" i="37"/>
  <c r="F73" i="37"/>
  <c r="F89" i="37"/>
  <c r="F91" i="37"/>
  <c r="F107" i="37"/>
  <c r="F109" i="37"/>
  <c r="F6" i="37"/>
  <c r="F11" i="37"/>
  <c r="F13" i="37"/>
  <c r="F29" i="37"/>
  <c r="F31" i="37"/>
  <c r="F47" i="37"/>
  <c r="F49" i="37"/>
  <c r="F65" i="37"/>
  <c r="F67" i="37"/>
  <c r="F83" i="37"/>
  <c r="F85" i="37"/>
  <c r="F101" i="37"/>
  <c r="F103" i="37"/>
  <c r="F119" i="37"/>
  <c r="F121" i="37"/>
  <c r="D3" i="37"/>
  <c r="F122" i="37"/>
  <c r="F104" i="37"/>
  <c r="F74" i="37"/>
  <c r="F117" i="37"/>
  <c r="F111" i="37"/>
  <c r="F105" i="37"/>
  <c r="F99" i="37"/>
  <c r="F93" i="37"/>
  <c r="F87" i="37"/>
  <c r="F81" i="37"/>
  <c r="F75" i="37"/>
  <c r="F69" i="37"/>
  <c r="F63" i="37"/>
  <c r="F57" i="37"/>
  <c r="F51" i="37"/>
  <c r="F45" i="37"/>
  <c r="F39" i="37"/>
  <c r="F33" i="37"/>
  <c r="F27" i="37"/>
  <c r="F15" i="37"/>
  <c r="F9" i="37"/>
  <c r="F32" i="37"/>
  <c r="F26" i="37"/>
  <c r="F118" i="37"/>
  <c r="F112" i="37"/>
  <c r="F106" i="37"/>
  <c r="F100" i="37"/>
  <c r="F94" i="37"/>
  <c r="F88" i="37"/>
  <c r="F82" i="37"/>
  <c r="F76" i="37"/>
  <c r="F70" i="37"/>
  <c r="F64" i="37"/>
  <c r="F58" i="37"/>
  <c r="F52" i="37"/>
  <c r="F46" i="37"/>
  <c r="F40" i="37"/>
  <c r="F34" i="37"/>
  <c r="F28" i="37"/>
  <c r="F22" i="37"/>
  <c r="F16" i="37"/>
  <c r="F10" i="37"/>
  <c r="E5" i="37"/>
  <c r="F5" i="37" s="1"/>
  <c r="F98" i="37"/>
  <c r="F86" i="37"/>
  <c r="F14" i="37"/>
  <c r="F8" i="37"/>
  <c r="F80" i="37"/>
  <c r="F62" i="37"/>
  <c r="F56" i="37"/>
  <c r="F20" i="37"/>
  <c r="F120" i="37"/>
  <c r="F114" i="37"/>
  <c r="F108" i="37"/>
  <c r="F102" i="37"/>
  <c r="F96" i="37"/>
  <c r="F90" i="37"/>
  <c r="F84" i="37"/>
  <c r="F78" i="37"/>
  <c r="F72" i="37"/>
  <c r="F66" i="37"/>
  <c r="F60" i="37"/>
  <c r="F54" i="37"/>
  <c r="F48" i="37"/>
  <c r="F42" i="37"/>
  <c r="F36" i="37"/>
  <c r="F30" i="37"/>
  <c r="F24" i="37"/>
  <c r="F18" i="37"/>
  <c r="F12" i="37"/>
  <c r="F116" i="37"/>
  <c r="F110" i="37"/>
  <c r="F92" i="37"/>
  <c r="F68" i="37"/>
  <c r="F50" i="37"/>
  <c r="F44" i="37"/>
  <c r="F38" i="37"/>
  <c r="F25" i="37"/>
  <c r="F41" i="37"/>
  <c r="F43" i="37"/>
  <c r="F59" i="37"/>
  <c r="F61" i="37"/>
  <c r="F77" i="37"/>
  <c r="F79" i="37"/>
  <c r="F95" i="37"/>
  <c r="F97" i="37"/>
  <c r="F113" i="37"/>
  <c r="F115" i="37"/>
  <c r="B2" i="37"/>
  <c r="F23" i="37"/>
  <c r="C2" i="36"/>
  <c r="F37" i="36" s="1"/>
  <c r="F14" i="36"/>
  <c r="F19" i="36"/>
  <c r="F32" i="36"/>
  <c r="F55" i="36"/>
  <c r="F68" i="36"/>
  <c r="F73" i="36"/>
  <c r="F83" i="36"/>
  <c r="F103" i="36"/>
  <c r="F113" i="36"/>
  <c r="F115" i="36"/>
  <c r="F17" i="36"/>
  <c r="F40" i="36"/>
  <c r="F53" i="36"/>
  <c r="F58" i="36"/>
  <c r="F71" i="36"/>
  <c r="F118" i="36"/>
  <c r="F10" i="36"/>
  <c r="F7" i="36"/>
  <c r="F20" i="36"/>
  <c r="F43" i="36"/>
  <c r="F56" i="36"/>
  <c r="F61" i="36"/>
  <c r="F74" i="36"/>
  <c r="D3" i="36"/>
  <c r="F116" i="36"/>
  <c r="F110" i="36"/>
  <c r="F104" i="36"/>
  <c r="F86" i="36"/>
  <c r="F114" i="36"/>
  <c r="F84" i="36"/>
  <c r="F117" i="36"/>
  <c r="F99" i="36"/>
  <c r="F93" i="36"/>
  <c r="F87" i="36"/>
  <c r="F81" i="36"/>
  <c r="F63" i="36"/>
  <c r="F57" i="36"/>
  <c r="F51" i="36"/>
  <c r="F45" i="36"/>
  <c r="F27" i="36"/>
  <c r="F15" i="36"/>
  <c r="F9" i="36"/>
  <c r="F72" i="36"/>
  <c r="F54" i="36"/>
  <c r="F48" i="36"/>
  <c r="F24" i="36"/>
  <c r="E5" i="36"/>
  <c r="F5" i="36" s="1"/>
  <c r="F120" i="36"/>
  <c r="F42" i="36"/>
  <c r="F36" i="36"/>
  <c r="F12" i="36"/>
  <c r="F102" i="36"/>
  <c r="F96" i="36"/>
  <c r="F90" i="36"/>
  <c r="F28" i="36"/>
  <c r="F41" i="36"/>
  <c r="F46" i="36"/>
  <c r="F59" i="36"/>
  <c r="F79" i="36"/>
  <c r="F107" i="36"/>
  <c r="F109" i="36"/>
  <c r="F121" i="36"/>
  <c r="F26" i="36"/>
  <c r="F31" i="36"/>
  <c r="F44" i="36"/>
  <c r="F49" i="36"/>
  <c r="F82" i="36"/>
  <c r="F89" i="36"/>
  <c r="F91" i="36"/>
  <c r="F100" i="36"/>
  <c r="F6" i="36"/>
  <c r="F11" i="36"/>
  <c r="F16" i="36"/>
  <c r="F29" i="36"/>
  <c r="F52" i="36"/>
  <c r="F65" i="36"/>
  <c r="F70" i="36"/>
  <c r="F80" i="36"/>
  <c r="E5" i="35"/>
  <c r="F95" i="34"/>
  <c r="F23" i="34"/>
  <c r="F40" i="34"/>
  <c r="F109" i="34"/>
  <c r="F73" i="34"/>
  <c r="F67" i="34"/>
  <c r="F61" i="34"/>
  <c r="F38" i="34"/>
  <c r="F122" i="34"/>
  <c r="F116" i="34"/>
  <c r="F92" i="34"/>
  <c r="F120" i="34"/>
  <c r="F102" i="34"/>
  <c r="F84" i="34"/>
  <c r="F12" i="34"/>
  <c r="F18" i="34"/>
  <c r="F119" i="34"/>
  <c r="F108" i="34"/>
  <c r="F76" i="34"/>
  <c r="F24" i="34"/>
  <c r="F16" i="34"/>
  <c r="F66" i="34"/>
  <c r="F107" i="34"/>
  <c r="F29" i="34"/>
  <c r="F46" i="34"/>
  <c r="F89" i="34"/>
  <c r="F64" i="34"/>
  <c r="F111" i="34"/>
  <c r="F27" i="34"/>
  <c r="F19" i="34"/>
  <c r="F117" i="34"/>
  <c r="F13" i="34"/>
  <c r="F31" i="34"/>
  <c r="F49" i="34"/>
  <c r="F33" i="34"/>
  <c r="F69" i="34"/>
  <c r="F7" i="34"/>
  <c r="F25" i="34"/>
  <c r="B2" i="34"/>
  <c r="B2" i="33"/>
  <c r="C21" i="33"/>
  <c r="C2" i="33" s="1"/>
  <c r="D2" i="33"/>
  <c r="F65" i="32"/>
  <c r="F8" i="32"/>
  <c r="F70" i="32"/>
  <c r="F117" i="32"/>
  <c r="F111" i="32"/>
  <c r="F105" i="32"/>
  <c r="F51" i="32"/>
  <c r="F15" i="32"/>
  <c r="F9" i="32"/>
  <c r="F22" i="32"/>
  <c r="F16" i="32"/>
  <c r="F108" i="32"/>
  <c r="F12" i="32"/>
  <c r="F114" i="32"/>
  <c r="F42" i="32"/>
  <c r="F36" i="32"/>
  <c r="F112" i="32"/>
  <c r="F38" i="32"/>
  <c r="F43" i="32"/>
  <c r="F31" i="32"/>
  <c r="F41" i="32"/>
  <c r="F79" i="32"/>
  <c r="F29" i="32"/>
  <c r="F49" i="32"/>
  <c r="F62" i="32"/>
  <c r="F67" i="32"/>
  <c r="F119" i="32"/>
  <c r="C2" i="30"/>
  <c r="D2" i="31"/>
  <c r="E5" i="31" s="1"/>
  <c r="F5" i="31" s="1"/>
  <c r="C22" i="31"/>
  <c r="C2" i="31" s="1"/>
  <c r="D3" i="31" s="1"/>
  <c r="B2" i="31"/>
  <c r="E5" i="30"/>
  <c r="F5" i="30" s="1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5" i="28"/>
  <c r="B21" i="28"/>
  <c r="C21" i="28" s="1"/>
  <c r="B22" i="28"/>
  <c r="C22" i="28" s="1"/>
  <c r="B23" i="28"/>
  <c r="C23" i="28" s="1"/>
  <c r="B24" i="28"/>
  <c r="B25" i="28"/>
  <c r="B26" i="28"/>
  <c r="C26" i="28" s="1"/>
  <c r="B27" i="28"/>
  <c r="B28" i="28"/>
  <c r="B29" i="28"/>
  <c r="C29" i="28" s="1"/>
  <c r="B30" i="28"/>
  <c r="C30" i="28" s="1"/>
  <c r="B31" i="28"/>
  <c r="B32" i="28"/>
  <c r="C32" i="28" s="1"/>
  <c r="B33" i="28"/>
  <c r="C33" i="28" s="1"/>
  <c r="B34" i="28"/>
  <c r="C34" i="28" s="1"/>
  <c r="B35" i="28"/>
  <c r="C35" i="28" s="1"/>
  <c r="B36" i="28"/>
  <c r="C36" i="28" s="1"/>
  <c r="B37" i="28"/>
  <c r="B38" i="28"/>
  <c r="C38" i="28" s="1"/>
  <c r="B39" i="28"/>
  <c r="B40" i="28"/>
  <c r="B41" i="28"/>
  <c r="C41" i="28" s="1"/>
  <c r="B42" i="28"/>
  <c r="B43" i="28"/>
  <c r="C43" i="28" s="1"/>
  <c r="B44" i="28"/>
  <c r="C44" i="28" s="1"/>
  <c r="B45" i="28"/>
  <c r="C45" i="28" s="1"/>
  <c r="B46" i="28"/>
  <c r="C46" i="28" s="1"/>
  <c r="B47" i="28"/>
  <c r="B48" i="28"/>
  <c r="B49" i="28"/>
  <c r="B50" i="28"/>
  <c r="C50" i="28" s="1"/>
  <c r="B51" i="28"/>
  <c r="C51" i="28" s="1"/>
  <c r="B52" i="28"/>
  <c r="C52" i="28" s="1"/>
  <c r="B53" i="28"/>
  <c r="B54" i="28"/>
  <c r="B55" i="28"/>
  <c r="C55" i="28" s="1"/>
  <c r="B56" i="28"/>
  <c r="C56" i="28" s="1"/>
  <c r="B57" i="28"/>
  <c r="C57" i="28" s="1"/>
  <c r="B58" i="28"/>
  <c r="C58" i="28" s="1"/>
  <c r="B59" i="28"/>
  <c r="C59" i="28" s="1"/>
  <c r="B60" i="28"/>
  <c r="B61" i="28"/>
  <c r="B62" i="28"/>
  <c r="C62" i="28" s="1"/>
  <c r="B63" i="28"/>
  <c r="C63" i="28" s="1"/>
  <c r="B64" i="28"/>
  <c r="C64" i="28" s="1"/>
  <c r="B65" i="28"/>
  <c r="C65" i="28" s="1"/>
  <c r="B66" i="28"/>
  <c r="C66" i="28" s="1"/>
  <c r="B67" i="28"/>
  <c r="C67" i="28" s="1"/>
  <c r="B68" i="28"/>
  <c r="C68" i="28" s="1"/>
  <c r="B69" i="28"/>
  <c r="C69" i="28" s="1"/>
  <c r="B70" i="28"/>
  <c r="B71" i="28"/>
  <c r="C71" i="28" s="1"/>
  <c r="B72" i="28"/>
  <c r="C72" i="28" s="1"/>
  <c r="B73" i="28"/>
  <c r="B74" i="28"/>
  <c r="C74" i="28" s="1"/>
  <c r="B75" i="28"/>
  <c r="C75" i="28" s="1"/>
  <c r="B76" i="28"/>
  <c r="C76" i="28" s="1"/>
  <c r="B77" i="28"/>
  <c r="C77" i="28" s="1"/>
  <c r="B78" i="28"/>
  <c r="C78" i="28" s="1"/>
  <c r="B79" i="28"/>
  <c r="C79" i="28" s="1"/>
  <c r="B80" i="28"/>
  <c r="C80" i="28" s="1"/>
  <c r="B81" i="28"/>
  <c r="C81" i="28" s="1"/>
  <c r="B82" i="28"/>
  <c r="B83" i="28"/>
  <c r="B84" i="28"/>
  <c r="B85" i="28"/>
  <c r="B86" i="28"/>
  <c r="C86" i="28" s="1"/>
  <c r="B87" i="28"/>
  <c r="C87" i="28" s="1"/>
  <c r="B88" i="28"/>
  <c r="C88" i="28" s="1"/>
  <c r="B89" i="28"/>
  <c r="C89" i="28" s="1"/>
  <c r="B90" i="28"/>
  <c r="B91" i="28"/>
  <c r="C91" i="28" s="1"/>
  <c r="B92" i="28"/>
  <c r="C92" i="28" s="1"/>
  <c r="B93" i="28"/>
  <c r="C93" i="28" s="1"/>
  <c r="B94" i="28"/>
  <c r="C94" i="28" s="1"/>
  <c r="B95" i="28"/>
  <c r="C95" i="28" s="1"/>
  <c r="B96" i="28"/>
  <c r="B97" i="28"/>
  <c r="B98" i="28"/>
  <c r="C98" i="28" s="1"/>
  <c r="B99" i="28"/>
  <c r="C99" i="28" s="1"/>
  <c r="B100" i="28"/>
  <c r="C100" i="28" s="1"/>
  <c r="B101" i="28"/>
  <c r="C101" i="28" s="1"/>
  <c r="B102" i="28"/>
  <c r="C102" i="28" s="1"/>
  <c r="B103" i="28"/>
  <c r="C103" i="28" s="1"/>
  <c r="B104" i="28"/>
  <c r="C104" i="28" s="1"/>
  <c r="B105" i="28"/>
  <c r="C105" i="28" s="1"/>
  <c r="B106" i="28"/>
  <c r="B107" i="28"/>
  <c r="C107" i="28" s="1"/>
  <c r="B108" i="28"/>
  <c r="C108" i="28" s="1"/>
  <c r="B109" i="28"/>
  <c r="B110" i="28"/>
  <c r="C110" i="28" s="1"/>
  <c r="B111" i="28"/>
  <c r="C111" i="28" s="1"/>
  <c r="B112" i="28"/>
  <c r="C112" i="28" s="1"/>
  <c r="B113" i="28"/>
  <c r="C113" i="28" s="1"/>
  <c r="B114" i="28"/>
  <c r="C114" i="28" s="1"/>
  <c r="B115" i="28"/>
  <c r="C115" i="28" s="1"/>
  <c r="B116" i="28"/>
  <c r="C116" i="28" s="1"/>
  <c r="B117" i="28"/>
  <c r="C117" i="28" s="1"/>
  <c r="B118" i="28"/>
  <c r="B119" i="28"/>
  <c r="C119" i="28" s="1"/>
  <c r="B120" i="28"/>
  <c r="C120" i="28" s="1"/>
  <c r="B121" i="28"/>
  <c r="C121" i="28" s="1"/>
  <c r="B122" i="28"/>
  <c r="C122" i="28" s="1"/>
  <c r="C118" i="28"/>
  <c r="C109" i="28"/>
  <c r="C106" i="28"/>
  <c r="C97" i="28"/>
  <c r="C96" i="28"/>
  <c r="C90" i="28"/>
  <c r="C85" i="28"/>
  <c r="C84" i="28"/>
  <c r="C83" i="28"/>
  <c r="C82" i="28"/>
  <c r="C73" i="28"/>
  <c r="C70" i="28"/>
  <c r="C61" i="28"/>
  <c r="C60" i="28"/>
  <c r="C54" i="28"/>
  <c r="C53" i="28"/>
  <c r="C49" i="28"/>
  <c r="C48" i="28"/>
  <c r="C47" i="28"/>
  <c r="C42" i="28"/>
  <c r="C40" i="28"/>
  <c r="C39" i="28"/>
  <c r="C37" i="28"/>
  <c r="C31" i="28"/>
  <c r="C28" i="28"/>
  <c r="C27" i="28"/>
  <c r="C25" i="28"/>
  <c r="C24" i="28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" i="4" s="1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F52" i="30" l="1"/>
  <c r="D3" i="30"/>
  <c r="F74" i="39"/>
  <c r="F42" i="39"/>
  <c r="F46" i="39"/>
  <c r="F78" i="39"/>
  <c r="F25" i="39"/>
  <c r="F65" i="39"/>
  <c r="F73" i="39"/>
  <c r="F23" i="39"/>
  <c r="F38" i="39"/>
  <c r="F95" i="39"/>
  <c r="F57" i="39"/>
  <c r="F66" i="39"/>
  <c r="F16" i="39"/>
  <c r="F64" i="39"/>
  <c r="F106" i="39"/>
  <c r="F24" i="39"/>
  <c r="F18" i="39"/>
  <c r="F37" i="39"/>
  <c r="F85" i="39"/>
  <c r="F21" i="39"/>
  <c r="F92" i="39"/>
  <c r="F101" i="39"/>
  <c r="F53" i="39"/>
  <c r="F110" i="39"/>
  <c r="F26" i="39"/>
  <c r="F93" i="39"/>
  <c r="F47" i="39"/>
  <c r="F102" i="39"/>
  <c r="F28" i="39"/>
  <c r="F70" i="39"/>
  <c r="F112" i="39"/>
  <c r="F30" i="39"/>
  <c r="D3" i="39"/>
  <c r="F49" i="39"/>
  <c r="F91" i="39"/>
  <c r="F11" i="39"/>
  <c r="F80" i="39"/>
  <c r="F99" i="39"/>
  <c r="F51" i="39"/>
  <c r="F98" i="39"/>
  <c r="F14" i="39"/>
  <c r="F83" i="39"/>
  <c r="F45" i="39"/>
  <c r="F114" i="39"/>
  <c r="F34" i="39"/>
  <c r="F76" i="39"/>
  <c r="F118" i="39"/>
  <c r="F54" i="39"/>
  <c r="F13" i="39"/>
  <c r="F55" i="39"/>
  <c r="F97" i="39"/>
  <c r="F9" i="39"/>
  <c r="F44" i="39"/>
  <c r="F89" i="39"/>
  <c r="F29" i="39"/>
  <c r="F32" i="39"/>
  <c r="F87" i="39"/>
  <c r="F27" i="39"/>
  <c r="F69" i="39"/>
  <c r="F88" i="39"/>
  <c r="F90" i="39"/>
  <c r="F67" i="39"/>
  <c r="F109" i="39"/>
  <c r="F116" i="39"/>
  <c r="F20" i="39"/>
  <c r="F17" i="39"/>
  <c r="F117" i="39"/>
  <c r="F62" i="39"/>
  <c r="F105" i="39"/>
  <c r="F59" i="39"/>
  <c r="F48" i="39"/>
  <c r="F10" i="39"/>
  <c r="F52" i="39"/>
  <c r="F100" i="39"/>
  <c r="F96" i="39"/>
  <c r="F12" i="39"/>
  <c r="F31" i="39"/>
  <c r="F121" i="39"/>
  <c r="F104" i="39"/>
  <c r="F8" i="39"/>
  <c r="F63" i="39"/>
  <c r="F15" i="39"/>
  <c r="F68" i="39"/>
  <c r="F113" i="39"/>
  <c r="F77" i="39"/>
  <c r="F41" i="39"/>
  <c r="F122" i="39"/>
  <c r="F50" i="39"/>
  <c r="F107" i="39"/>
  <c r="F71" i="39"/>
  <c r="F35" i="39"/>
  <c r="F108" i="39"/>
  <c r="F22" i="39"/>
  <c r="F58" i="39"/>
  <c r="F94" i="39"/>
  <c r="F72" i="39"/>
  <c r="F60" i="39"/>
  <c r="F7" i="39"/>
  <c r="F43" i="39"/>
  <c r="F79" i="39"/>
  <c r="F115" i="39"/>
  <c r="F6" i="39"/>
  <c r="F56" i="39"/>
  <c r="F111" i="39"/>
  <c r="F75" i="39"/>
  <c r="F37" i="38"/>
  <c r="F89" i="38"/>
  <c r="F15" i="38"/>
  <c r="F17" i="38"/>
  <c r="F46" i="38"/>
  <c r="F9" i="38"/>
  <c r="F35" i="38"/>
  <c r="F18" i="38"/>
  <c r="F82" i="38"/>
  <c r="F81" i="38"/>
  <c r="F36" i="38"/>
  <c r="F26" i="38"/>
  <c r="F68" i="38"/>
  <c r="F110" i="38"/>
  <c r="F6" i="38"/>
  <c r="F25" i="38"/>
  <c r="F64" i="38"/>
  <c r="F10" i="38"/>
  <c r="F119" i="38"/>
  <c r="F31" i="38"/>
  <c r="F58" i="38"/>
  <c r="F85" i="38"/>
  <c r="F78" i="38"/>
  <c r="F54" i="38"/>
  <c r="F24" i="38"/>
  <c r="F87" i="38"/>
  <c r="F42" i="38"/>
  <c r="F32" i="38"/>
  <c r="F74" i="38"/>
  <c r="F122" i="38"/>
  <c r="F109" i="38"/>
  <c r="F13" i="38"/>
  <c r="F57" i="38"/>
  <c r="F121" i="38"/>
  <c r="F94" i="38"/>
  <c r="F115" i="38"/>
  <c r="F73" i="38"/>
  <c r="F34" i="38"/>
  <c r="F59" i="38"/>
  <c r="F112" i="38"/>
  <c r="F41" i="38"/>
  <c r="F95" i="38"/>
  <c r="F28" i="38"/>
  <c r="F65" i="38"/>
  <c r="F108" i="38"/>
  <c r="F60" i="38"/>
  <c r="F88" i="38"/>
  <c r="F75" i="38"/>
  <c r="F111" i="38"/>
  <c r="F8" i="38"/>
  <c r="F44" i="38"/>
  <c r="F80" i="38"/>
  <c r="F116" i="38"/>
  <c r="F11" i="38"/>
  <c r="F55" i="38"/>
  <c r="F113" i="38"/>
  <c r="F71" i="38"/>
  <c r="F21" i="38"/>
  <c r="F19" i="37"/>
  <c r="F55" i="37"/>
  <c r="F21" i="37"/>
  <c r="F2" i="37" s="1"/>
  <c r="E2" i="37"/>
  <c r="F23" i="36"/>
  <c r="F47" i="36"/>
  <c r="F119" i="36"/>
  <c r="F67" i="36"/>
  <c r="F13" i="36"/>
  <c r="F77" i="36"/>
  <c r="F60" i="36"/>
  <c r="F18" i="36"/>
  <c r="F88" i="36"/>
  <c r="F78" i="36"/>
  <c r="F33" i="36"/>
  <c r="F69" i="36"/>
  <c r="F105" i="36"/>
  <c r="F92" i="36"/>
  <c r="F97" i="36"/>
  <c r="F38" i="36"/>
  <c r="F106" i="36"/>
  <c r="F35" i="36"/>
  <c r="F101" i="36"/>
  <c r="F50" i="36"/>
  <c r="F122" i="36"/>
  <c r="F34" i="36"/>
  <c r="F112" i="36"/>
  <c r="F62" i="36"/>
  <c r="F8" i="36"/>
  <c r="F64" i="36"/>
  <c r="F66" i="36"/>
  <c r="F30" i="36"/>
  <c r="F94" i="36"/>
  <c r="F108" i="36"/>
  <c r="F39" i="36"/>
  <c r="F75" i="36"/>
  <c r="F111" i="36"/>
  <c r="F98" i="36"/>
  <c r="F95" i="36"/>
  <c r="F25" i="36"/>
  <c r="F76" i="36"/>
  <c r="F22" i="36"/>
  <c r="F85" i="36"/>
  <c r="F21" i="36"/>
  <c r="H6" i="36" s="1" a="1"/>
  <c r="D3" i="35"/>
  <c r="F63" i="34"/>
  <c r="F75" i="34"/>
  <c r="F39" i="34"/>
  <c r="F113" i="34"/>
  <c r="F11" i="34"/>
  <c r="F60" i="34"/>
  <c r="F114" i="34"/>
  <c r="F80" i="34"/>
  <c r="F26" i="34"/>
  <c r="F97" i="34"/>
  <c r="F45" i="34"/>
  <c r="F51" i="34"/>
  <c r="F21" i="34"/>
  <c r="F71" i="34"/>
  <c r="F6" i="34"/>
  <c r="F65" i="34"/>
  <c r="F36" i="34"/>
  <c r="F86" i="34"/>
  <c r="F32" i="34"/>
  <c r="F103" i="34"/>
  <c r="F9" i="34"/>
  <c r="F118" i="34"/>
  <c r="F15" i="34"/>
  <c r="F112" i="34"/>
  <c r="F99" i="34"/>
  <c r="F93" i="34"/>
  <c r="F59" i="34"/>
  <c r="F77" i="34"/>
  <c r="F70" i="34"/>
  <c r="F34" i="34"/>
  <c r="F83" i="34"/>
  <c r="F54" i="34"/>
  <c r="F30" i="34"/>
  <c r="F62" i="34"/>
  <c r="F98" i="34"/>
  <c r="F8" i="34"/>
  <c r="F44" i="34"/>
  <c r="F79" i="34"/>
  <c r="F115" i="34"/>
  <c r="F10" i="34"/>
  <c r="F106" i="34"/>
  <c r="F56" i="34"/>
  <c r="F100" i="34"/>
  <c r="F105" i="34"/>
  <c r="F94" i="34"/>
  <c r="F81" i="34"/>
  <c r="F47" i="34"/>
  <c r="F22" i="34"/>
  <c r="F53" i="34"/>
  <c r="F58" i="34"/>
  <c r="F42" i="34"/>
  <c r="F90" i="34"/>
  <c r="F78" i="34"/>
  <c r="F48" i="34"/>
  <c r="F68" i="34"/>
  <c r="F104" i="34"/>
  <c r="F14" i="34"/>
  <c r="F50" i="34"/>
  <c r="F85" i="34"/>
  <c r="F121" i="34"/>
  <c r="F88" i="34"/>
  <c r="F43" i="34"/>
  <c r="F82" i="34"/>
  <c r="F87" i="34"/>
  <c r="F57" i="34"/>
  <c r="F37" i="34"/>
  <c r="F35" i="34"/>
  <c r="F17" i="34"/>
  <c r="F41" i="34"/>
  <c r="F28" i="34"/>
  <c r="F52" i="34"/>
  <c r="F101" i="34"/>
  <c r="F96" i="34"/>
  <c r="F72" i="34"/>
  <c r="F74" i="34"/>
  <c r="F110" i="34"/>
  <c r="F20" i="34"/>
  <c r="F55" i="34"/>
  <c r="F91" i="34"/>
  <c r="F92" i="33"/>
  <c r="F19" i="33"/>
  <c r="F95" i="33"/>
  <c r="F94" i="33"/>
  <c r="F88" i="33"/>
  <c r="F58" i="33"/>
  <c r="F59" i="33"/>
  <c r="F21" i="33"/>
  <c r="F52" i="33"/>
  <c r="F98" i="33"/>
  <c r="F22" i="33"/>
  <c r="F97" i="33"/>
  <c r="F61" i="33"/>
  <c r="F106" i="33"/>
  <c r="F26" i="33"/>
  <c r="F101" i="33"/>
  <c r="F65" i="33"/>
  <c r="F28" i="33"/>
  <c r="F113" i="33"/>
  <c r="F23" i="33"/>
  <c r="F110" i="33"/>
  <c r="F71" i="33"/>
  <c r="F32" i="33"/>
  <c r="F107" i="33"/>
  <c r="F120" i="33"/>
  <c r="F122" i="33"/>
  <c r="F8" i="33"/>
  <c r="D3" i="33"/>
  <c r="F108" i="33"/>
  <c r="F117" i="33"/>
  <c r="F111" i="33"/>
  <c r="F105" i="33"/>
  <c r="F99" i="33"/>
  <c r="F93" i="33"/>
  <c r="F87" i="33"/>
  <c r="F81" i="33"/>
  <c r="F75" i="33"/>
  <c r="F69" i="33"/>
  <c r="F63" i="33"/>
  <c r="F57" i="33"/>
  <c r="F51" i="33"/>
  <c r="F45" i="33"/>
  <c r="F39" i="33"/>
  <c r="F114" i="33"/>
  <c r="F36" i="33"/>
  <c r="F90" i="33"/>
  <c r="F72" i="33"/>
  <c r="F54" i="33"/>
  <c r="F96" i="33"/>
  <c r="F78" i="33"/>
  <c r="F60" i="33"/>
  <c r="F42" i="33"/>
  <c r="F30" i="33"/>
  <c r="F18" i="33"/>
  <c r="F102" i="33"/>
  <c r="F84" i="33"/>
  <c r="F66" i="33"/>
  <c r="F48" i="33"/>
  <c r="F24" i="33"/>
  <c r="F12" i="33"/>
  <c r="F100" i="33"/>
  <c r="F64" i="33"/>
  <c r="F25" i="33"/>
  <c r="F86" i="33"/>
  <c r="F15" i="33"/>
  <c r="F74" i="33"/>
  <c r="F14" i="33"/>
  <c r="F85" i="33"/>
  <c r="F49" i="33"/>
  <c r="F16" i="33"/>
  <c r="F80" i="33"/>
  <c r="F91" i="33"/>
  <c r="F55" i="33"/>
  <c r="F20" i="33"/>
  <c r="F68" i="33"/>
  <c r="F29" i="33"/>
  <c r="F79" i="33"/>
  <c r="F43" i="33"/>
  <c r="F56" i="33"/>
  <c r="F121" i="33"/>
  <c r="F83" i="33"/>
  <c r="F47" i="33"/>
  <c r="F7" i="33"/>
  <c r="F62" i="33"/>
  <c r="F89" i="33"/>
  <c r="F53" i="33"/>
  <c r="F13" i="33"/>
  <c r="F50" i="33"/>
  <c r="F17" i="33"/>
  <c r="F109" i="33"/>
  <c r="F77" i="33"/>
  <c r="F41" i="33"/>
  <c r="F38" i="33"/>
  <c r="F116" i="33"/>
  <c r="F76" i="33"/>
  <c r="F40" i="33"/>
  <c r="E5" i="33"/>
  <c r="F5" i="33" s="1"/>
  <c r="F44" i="33"/>
  <c r="F9" i="33"/>
  <c r="F82" i="33"/>
  <c r="F46" i="33"/>
  <c r="F11" i="33"/>
  <c r="F34" i="33"/>
  <c r="F10" i="33"/>
  <c r="F104" i="33"/>
  <c r="F70" i="33"/>
  <c r="F119" i="33"/>
  <c r="F31" i="33"/>
  <c r="F103" i="33"/>
  <c r="F67" i="33"/>
  <c r="F33" i="33"/>
  <c r="F118" i="33"/>
  <c r="F35" i="33"/>
  <c r="F115" i="33"/>
  <c r="F73" i="33"/>
  <c r="F37" i="33"/>
  <c r="F112" i="33"/>
  <c r="F27" i="33"/>
  <c r="F6" i="33"/>
  <c r="F86" i="32"/>
  <c r="F28" i="32"/>
  <c r="F102" i="32"/>
  <c r="F45" i="32"/>
  <c r="F68" i="32"/>
  <c r="F52" i="32"/>
  <c r="F47" i="32"/>
  <c r="F98" i="32"/>
  <c r="F14" i="32"/>
  <c r="F58" i="32"/>
  <c r="F30" i="32"/>
  <c r="F94" i="32"/>
  <c r="F69" i="32"/>
  <c r="F97" i="32"/>
  <c r="F121" i="32"/>
  <c r="F91" i="32"/>
  <c r="F7" i="32"/>
  <c r="F53" i="32"/>
  <c r="F54" i="32"/>
  <c r="F100" i="32"/>
  <c r="F75" i="32"/>
  <c r="F73" i="32"/>
  <c r="F55" i="32"/>
  <c r="F37" i="32"/>
  <c r="F116" i="32"/>
  <c r="F17" i="32"/>
  <c r="F59" i="32"/>
  <c r="F115" i="32"/>
  <c r="F83" i="32"/>
  <c r="F48" i="32"/>
  <c r="F90" i="32"/>
  <c r="F40" i="32"/>
  <c r="F33" i="32"/>
  <c r="F81" i="32"/>
  <c r="F109" i="32"/>
  <c r="F20" i="32"/>
  <c r="F77" i="32"/>
  <c r="F118" i="32"/>
  <c r="F46" i="32"/>
  <c r="F110" i="32"/>
  <c r="F71" i="32"/>
  <c r="F60" i="32"/>
  <c r="F96" i="32"/>
  <c r="F76" i="32"/>
  <c r="F39" i="32"/>
  <c r="F87" i="32"/>
  <c r="F104" i="32"/>
  <c r="F13" i="32"/>
  <c r="F92" i="32"/>
  <c r="F50" i="32"/>
  <c r="F6" i="32"/>
  <c r="F32" i="32"/>
  <c r="F101" i="32"/>
  <c r="F44" i="32"/>
  <c r="F113" i="32"/>
  <c r="F74" i="32"/>
  <c r="F26" i="32"/>
  <c r="F61" i="32"/>
  <c r="F107" i="32"/>
  <c r="F18" i="32"/>
  <c r="F72" i="32"/>
  <c r="F66" i="32"/>
  <c r="F120" i="32"/>
  <c r="F82" i="32"/>
  <c r="F57" i="32"/>
  <c r="F93" i="32"/>
  <c r="F11" i="32"/>
  <c r="F85" i="32"/>
  <c r="F35" i="32"/>
  <c r="F106" i="32"/>
  <c r="F23" i="32"/>
  <c r="F89" i="32"/>
  <c r="F34" i="32"/>
  <c r="F103" i="32"/>
  <c r="F64" i="32"/>
  <c r="F19" i="32"/>
  <c r="F56" i="32"/>
  <c r="F95" i="32"/>
  <c r="F24" i="32"/>
  <c r="F84" i="32"/>
  <c r="F78" i="32"/>
  <c r="F10" i="32"/>
  <c r="F88" i="32"/>
  <c r="F27" i="32"/>
  <c r="F63" i="32"/>
  <c r="F99" i="32"/>
  <c r="F122" i="32"/>
  <c r="F80" i="32"/>
  <c r="F25" i="32"/>
  <c r="C2" i="28"/>
  <c r="D3" i="28" s="1"/>
  <c r="D2" i="28"/>
  <c r="F95" i="28" s="1"/>
  <c r="F97" i="31"/>
  <c r="F43" i="31"/>
  <c r="F54" i="31"/>
  <c r="F103" i="31"/>
  <c r="F90" i="31"/>
  <c r="F76" i="31"/>
  <c r="F60" i="31"/>
  <c r="F22" i="31"/>
  <c r="F100" i="31"/>
  <c r="F61" i="31"/>
  <c r="F36" i="31"/>
  <c r="F115" i="31"/>
  <c r="F42" i="31"/>
  <c r="F96" i="31"/>
  <c r="F37" i="31"/>
  <c r="F121" i="31"/>
  <c r="F84" i="31"/>
  <c r="F34" i="31"/>
  <c r="F79" i="31"/>
  <c r="F7" i="31"/>
  <c r="F106" i="31"/>
  <c r="F112" i="31"/>
  <c r="F55" i="31"/>
  <c r="F102" i="31"/>
  <c r="F82" i="31"/>
  <c r="F58" i="31"/>
  <c r="F108" i="31"/>
  <c r="F114" i="31"/>
  <c r="F70" i="31"/>
  <c r="F30" i="31"/>
  <c r="F46" i="31"/>
  <c r="F28" i="31"/>
  <c r="F88" i="31"/>
  <c r="F52" i="31"/>
  <c r="F109" i="31"/>
  <c r="F25" i="31"/>
  <c r="F18" i="31"/>
  <c r="F66" i="31"/>
  <c r="F24" i="31"/>
  <c r="F94" i="31"/>
  <c r="F67" i="31"/>
  <c r="F118" i="31"/>
  <c r="F72" i="31"/>
  <c r="F16" i="31"/>
  <c r="F120" i="31"/>
  <c r="F48" i="31"/>
  <c r="F64" i="31"/>
  <c r="F85" i="31"/>
  <c r="F78" i="31"/>
  <c r="F40" i="31"/>
  <c r="F91" i="31"/>
  <c r="F117" i="31"/>
  <c r="F111" i="31"/>
  <c r="F105" i="31"/>
  <c r="F99" i="31"/>
  <c r="F93" i="31"/>
  <c r="F87" i="31"/>
  <c r="F81" i="31"/>
  <c r="F75" i="31"/>
  <c r="F69" i="31"/>
  <c r="F63" i="31"/>
  <c r="F57" i="31"/>
  <c r="F51" i="31"/>
  <c r="F45" i="31"/>
  <c r="F39" i="31"/>
  <c r="F33" i="31"/>
  <c r="F27" i="31"/>
  <c r="F15" i="31"/>
  <c r="F9" i="31"/>
  <c r="F113" i="31"/>
  <c r="F107" i="31"/>
  <c r="F95" i="31"/>
  <c r="F89" i="31"/>
  <c r="F77" i="31"/>
  <c r="F83" i="31"/>
  <c r="F71" i="31"/>
  <c r="F65" i="31"/>
  <c r="F119" i="31"/>
  <c r="F101" i="31"/>
  <c r="F56" i="31"/>
  <c r="F104" i="31"/>
  <c r="F62" i="31"/>
  <c r="F44" i="31"/>
  <c r="F26" i="31"/>
  <c r="F8" i="31"/>
  <c r="F74" i="31"/>
  <c r="F32" i="31"/>
  <c r="F122" i="31"/>
  <c r="F35" i="31"/>
  <c r="F17" i="31"/>
  <c r="F68" i="31"/>
  <c r="F20" i="31"/>
  <c r="F98" i="31"/>
  <c r="F73" i="31"/>
  <c r="F59" i="31"/>
  <c r="F41" i="31"/>
  <c r="F23" i="31"/>
  <c r="F110" i="31"/>
  <c r="F47" i="31"/>
  <c r="F29" i="31"/>
  <c r="F11" i="31"/>
  <c r="F6" i="31"/>
  <c r="F116" i="31"/>
  <c r="F80" i="31"/>
  <c r="F50" i="31"/>
  <c r="F14" i="31"/>
  <c r="F86" i="31"/>
  <c r="F53" i="31"/>
  <c r="F92" i="31"/>
  <c r="F38" i="31"/>
  <c r="F49" i="31"/>
  <c r="F31" i="31"/>
  <c r="F13" i="31"/>
  <c r="F12" i="31"/>
  <c r="F10" i="31"/>
  <c r="F19" i="31"/>
  <c r="F53" i="30"/>
  <c r="F35" i="30"/>
  <c r="F115" i="30"/>
  <c r="F78" i="30"/>
  <c r="F96" i="30"/>
  <c r="F21" i="30"/>
  <c r="F81" i="30"/>
  <c r="F9" i="30"/>
  <c r="F61" i="30"/>
  <c r="F107" i="30"/>
  <c r="F104" i="30"/>
  <c r="F29" i="30"/>
  <c r="F62" i="30"/>
  <c r="F83" i="30"/>
  <c r="F110" i="30"/>
  <c r="F90" i="30"/>
  <c r="F108" i="30"/>
  <c r="F27" i="30"/>
  <c r="F87" i="30"/>
  <c r="F7" i="30"/>
  <c r="F67" i="30"/>
  <c r="F92" i="30"/>
  <c r="F94" i="30"/>
  <c r="F20" i="30"/>
  <c r="F50" i="30"/>
  <c r="F76" i="30"/>
  <c r="F66" i="30"/>
  <c r="F15" i="30"/>
  <c r="F18" i="30"/>
  <c r="F112" i="30"/>
  <c r="F103" i="30"/>
  <c r="F97" i="30"/>
  <c r="F120" i="30"/>
  <c r="F93" i="30"/>
  <c r="F73" i="30"/>
  <c r="F89" i="30"/>
  <c r="F11" i="30"/>
  <c r="F38" i="30"/>
  <c r="F12" i="30"/>
  <c r="F36" i="30"/>
  <c r="F51" i="30"/>
  <c r="F99" i="30"/>
  <c r="F31" i="30"/>
  <c r="F79" i="30"/>
  <c r="F44" i="30"/>
  <c r="F65" i="30"/>
  <c r="F121" i="30"/>
  <c r="F6" i="30"/>
  <c r="F47" i="30"/>
  <c r="F60" i="30"/>
  <c r="F63" i="30"/>
  <c r="F43" i="30"/>
  <c r="F113" i="30"/>
  <c r="F30" i="30"/>
  <c r="F45" i="30"/>
  <c r="F25" i="30"/>
  <c r="F56" i="30"/>
  <c r="F71" i="30"/>
  <c r="F54" i="30"/>
  <c r="F42" i="30"/>
  <c r="F22" i="30"/>
  <c r="F57" i="30"/>
  <c r="F117" i="30"/>
  <c r="F37" i="30"/>
  <c r="F14" i="30"/>
  <c r="F32" i="30"/>
  <c r="F58" i="30"/>
  <c r="F116" i="30"/>
  <c r="F118" i="30"/>
  <c r="F40" i="30"/>
  <c r="F82" i="30"/>
  <c r="F46" i="30"/>
  <c r="F119" i="30"/>
  <c r="F98" i="30"/>
  <c r="F26" i="30"/>
  <c r="F100" i="30"/>
  <c r="F64" i="30"/>
  <c r="F28" i="30"/>
  <c r="F24" i="30"/>
  <c r="F102" i="30"/>
  <c r="F72" i="30"/>
  <c r="F10" i="30"/>
  <c r="F33" i="30"/>
  <c r="F69" i="30"/>
  <c r="F105" i="30"/>
  <c r="F13" i="30"/>
  <c r="F49" i="30"/>
  <c r="F85" i="30"/>
  <c r="F80" i="30"/>
  <c r="F122" i="30"/>
  <c r="F77" i="30"/>
  <c r="F41" i="30"/>
  <c r="F106" i="30"/>
  <c r="F86" i="30"/>
  <c r="F17" i="30"/>
  <c r="F95" i="30"/>
  <c r="F59" i="30"/>
  <c r="F23" i="30"/>
  <c r="F48" i="30"/>
  <c r="F114" i="30"/>
  <c r="F84" i="30"/>
  <c r="F16" i="30"/>
  <c r="F39" i="30"/>
  <c r="F75" i="30"/>
  <c r="F111" i="30"/>
  <c r="F19" i="30"/>
  <c r="F55" i="30"/>
  <c r="F91" i="30"/>
  <c r="F68" i="30"/>
  <c r="F109" i="30"/>
  <c r="F70" i="30"/>
  <c r="F34" i="30"/>
  <c r="F101" i="30"/>
  <c r="F74" i="30"/>
  <c r="F8" i="30"/>
  <c r="F88" i="30"/>
  <c r="F77" i="28"/>
  <c r="F90" i="28"/>
  <c r="F108" i="28"/>
  <c r="F88" i="28"/>
  <c r="F106" i="28"/>
  <c r="F117" i="28"/>
  <c r="F105" i="28"/>
  <c r="F45" i="28"/>
  <c r="F27" i="28"/>
  <c r="F61" i="28"/>
  <c r="F55" i="28"/>
  <c r="F91" i="28"/>
  <c r="F29" i="28"/>
  <c r="F83" i="28"/>
  <c r="F119" i="28"/>
  <c r="F58" i="28"/>
  <c r="F76" i="28"/>
  <c r="F12" i="28"/>
  <c r="F48" i="28"/>
  <c r="F102" i="28"/>
  <c r="F120" i="28"/>
  <c r="F38" i="28"/>
  <c r="F74" i="28"/>
  <c r="F113" i="28"/>
  <c r="F41" i="28"/>
  <c r="B2" i="28"/>
  <c r="E5" i="4"/>
  <c r="F5" i="4" s="1"/>
  <c r="H6" i="39" l="1" a="1"/>
  <c r="H7" i="39" s="1"/>
  <c r="F2" i="39"/>
  <c r="E2" i="39"/>
  <c r="H6" i="38" a="1"/>
  <c r="I8" i="38" s="1"/>
  <c r="E2" i="38"/>
  <c r="F2" i="38"/>
  <c r="H6" i="37" a="1"/>
  <c r="E2" i="36"/>
  <c r="F2" i="36"/>
  <c r="I9" i="36"/>
  <c r="I6" i="36"/>
  <c r="H9" i="36"/>
  <c r="H6" i="36"/>
  <c r="I8" i="36"/>
  <c r="H8" i="36"/>
  <c r="H10" i="36"/>
  <c r="H7" i="36"/>
  <c r="I10" i="36"/>
  <c r="I7" i="36"/>
  <c r="F2" i="35"/>
  <c r="E2" i="35"/>
  <c r="H6" i="34" a="1"/>
  <c r="I7" i="34" s="1"/>
  <c r="E2" i="34"/>
  <c r="F2" i="34"/>
  <c r="H6" i="33" a="1"/>
  <c r="H9" i="33" s="1"/>
  <c r="E2" i="33"/>
  <c r="F2" i="33"/>
  <c r="F21" i="32"/>
  <c r="F2" i="32" s="1"/>
  <c r="E2" i="32"/>
  <c r="F28" i="28"/>
  <c r="F50" i="28"/>
  <c r="F52" i="28"/>
  <c r="F92" i="28"/>
  <c r="F20" i="28"/>
  <c r="F66" i="28"/>
  <c r="F112" i="28"/>
  <c r="F22" i="28"/>
  <c r="F65" i="28"/>
  <c r="F37" i="28"/>
  <c r="F73" i="28"/>
  <c r="F75" i="28"/>
  <c r="F15" i="28"/>
  <c r="F44" i="28"/>
  <c r="F23" i="28"/>
  <c r="F100" i="28"/>
  <c r="F89" i="28"/>
  <c r="F122" i="28"/>
  <c r="F78" i="28"/>
  <c r="F103" i="28"/>
  <c r="F67" i="28"/>
  <c r="F69" i="28"/>
  <c r="F9" i="28"/>
  <c r="F36" i="28"/>
  <c r="F116" i="28"/>
  <c r="F82" i="28"/>
  <c r="E5" i="28"/>
  <c r="F5" i="28" s="1"/>
  <c r="F53" i="28"/>
  <c r="F104" i="28"/>
  <c r="F14" i="28"/>
  <c r="F60" i="28"/>
  <c r="F43" i="28"/>
  <c r="F85" i="28"/>
  <c r="F81" i="28"/>
  <c r="F34" i="28"/>
  <c r="F18" i="28"/>
  <c r="F72" i="28"/>
  <c r="F46" i="28"/>
  <c r="F107" i="28"/>
  <c r="F35" i="28"/>
  <c r="F68" i="28"/>
  <c r="F114" i="28"/>
  <c r="F49" i="28"/>
  <c r="F79" i="28"/>
  <c r="F39" i="28"/>
  <c r="F111" i="28"/>
  <c r="F98" i="28"/>
  <c r="E2" i="31"/>
  <c r="F21" i="31"/>
  <c r="F2" i="31" s="1"/>
  <c r="H6" i="30" a="1"/>
  <c r="I8" i="30" s="1"/>
  <c r="E2" i="30"/>
  <c r="F2" i="30"/>
  <c r="F24" i="28"/>
  <c r="F118" i="28"/>
  <c r="F64" i="28"/>
  <c r="F10" i="28"/>
  <c r="F84" i="28"/>
  <c r="F30" i="28"/>
  <c r="F94" i="28"/>
  <c r="F40" i="28"/>
  <c r="F101" i="28"/>
  <c r="F47" i="28"/>
  <c r="F13" i="28"/>
  <c r="F115" i="28"/>
  <c r="F97" i="28"/>
  <c r="F57" i="28"/>
  <c r="F93" i="28"/>
  <c r="F25" i="28"/>
  <c r="F11" i="28"/>
  <c r="F70" i="28"/>
  <c r="F16" i="28"/>
  <c r="F59" i="28"/>
  <c r="F110" i="28"/>
  <c r="F56" i="28"/>
  <c r="F71" i="28"/>
  <c r="F17" i="28"/>
  <c r="F86" i="28"/>
  <c r="F32" i="28"/>
  <c r="F96" i="28"/>
  <c r="F42" i="28"/>
  <c r="F19" i="28"/>
  <c r="F121" i="28"/>
  <c r="F109" i="28"/>
  <c r="F63" i="28"/>
  <c r="F99" i="28"/>
  <c r="F31" i="28"/>
  <c r="F6" i="28"/>
  <c r="F62" i="28"/>
  <c r="F8" i="28"/>
  <c r="F54" i="28"/>
  <c r="F51" i="28"/>
  <c r="F87" i="28"/>
  <c r="F7" i="28"/>
  <c r="F33" i="28"/>
  <c r="F80" i="28"/>
  <c r="F26" i="28"/>
  <c r="F21" i="28"/>
  <c r="AA2" i="3"/>
  <c r="AB2" i="3"/>
  <c r="AA3" i="3"/>
  <c r="AB3" i="3"/>
  <c r="AA4" i="3"/>
  <c r="AB4" i="3"/>
  <c r="AA5" i="3"/>
  <c r="AB5" i="3"/>
  <c r="AA6" i="3"/>
  <c r="AB6" i="3"/>
  <c r="AA7" i="3"/>
  <c r="AB7" i="3"/>
  <c r="AA8" i="3"/>
  <c r="AB8" i="3"/>
  <c r="AA9" i="3"/>
  <c r="AB9" i="3"/>
  <c r="AA10" i="3"/>
  <c r="AB10" i="3"/>
  <c r="AA11" i="3"/>
  <c r="AB11" i="3"/>
  <c r="AA12" i="3"/>
  <c r="AB12" i="3"/>
  <c r="AA13" i="3"/>
  <c r="AB13" i="3"/>
  <c r="AA14" i="3"/>
  <c r="AB14" i="3"/>
  <c r="AA15" i="3"/>
  <c r="AB15" i="3"/>
  <c r="AA16" i="3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C25" i="3" s="1"/>
  <c r="AB25" i="3"/>
  <c r="AA26" i="3"/>
  <c r="AB26" i="3"/>
  <c r="AA27" i="3"/>
  <c r="AB27" i="3"/>
  <c r="AC27" i="3" s="1"/>
  <c r="AA28" i="3"/>
  <c r="AB28" i="3"/>
  <c r="AA29" i="3"/>
  <c r="AB29" i="3"/>
  <c r="AA30" i="3"/>
  <c r="AB30" i="3"/>
  <c r="AA31" i="3"/>
  <c r="AB31" i="3"/>
  <c r="AC31" i="3" s="1"/>
  <c r="AA32" i="3"/>
  <c r="AB32" i="3"/>
  <c r="AA33" i="3"/>
  <c r="AB33" i="3"/>
  <c r="AA34" i="3"/>
  <c r="AB34" i="3"/>
  <c r="AA35" i="3"/>
  <c r="AB35" i="3"/>
  <c r="AC35" i="3" s="1"/>
  <c r="AA36" i="3"/>
  <c r="AB36" i="3"/>
  <c r="AA37" i="3"/>
  <c r="AB37" i="3"/>
  <c r="AC37" i="3" s="1"/>
  <c r="AA38" i="3"/>
  <c r="AB38" i="3"/>
  <c r="AA39" i="3"/>
  <c r="AB39" i="3"/>
  <c r="AA40" i="3"/>
  <c r="AB40" i="3"/>
  <c r="AA41" i="3"/>
  <c r="AB41" i="3"/>
  <c r="AC41" i="3" s="1"/>
  <c r="AA42" i="3"/>
  <c r="AB42" i="3"/>
  <c r="AA43" i="3"/>
  <c r="AB43" i="3"/>
  <c r="AC43" i="3" s="1"/>
  <c r="AA44" i="3"/>
  <c r="AB44" i="3"/>
  <c r="AA45" i="3"/>
  <c r="AB45" i="3"/>
  <c r="AA46" i="3"/>
  <c r="AB46" i="3"/>
  <c r="AA47" i="3"/>
  <c r="AB47" i="3"/>
  <c r="AA48" i="3"/>
  <c r="AB48" i="3"/>
  <c r="AA49" i="3"/>
  <c r="AB49" i="3"/>
  <c r="AA50" i="3"/>
  <c r="AB50" i="3"/>
  <c r="AA51" i="3"/>
  <c r="AB51" i="3"/>
  <c r="AA52" i="3"/>
  <c r="AB52" i="3"/>
  <c r="AA53" i="3"/>
  <c r="AB53" i="3"/>
  <c r="AA54" i="3"/>
  <c r="AB54" i="3"/>
  <c r="AA55" i="3"/>
  <c r="AB55" i="3"/>
  <c r="AA56" i="3"/>
  <c r="AB56" i="3"/>
  <c r="AA57" i="3"/>
  <c r="AB57" i="3"/>
  <c r="H6" i="39" l="1"/>
  <c r="I7" i="39"/>
  <c r="H9" i="39"/>
  <c r="I10" i="39"/>
  <c r="H10" i="39"/>
  <c r="I6" i="39"/>
  <c r="I8" i="39"/>
  <c r="H8" i="39"/>
  <c r="I9" i="39"/>
  <c r="H6" i="38"/>
  <c r="H7" i="38"/>
  <c r="H9" i="38"/>
  <c r="I7" i="38"/>
  <c r="H10" i="38"/>
  <c r="I10" i="38"/>
  <c r="I6" i="38"/>
  <c r="H8" i="38"/>
  <c r="I9" i="38"/>
  <c r="I9" i="37"/>
  <c r="I6" i="37"/>
  <c r="I8" i="37"/>
  <c r="H6" i="37"/>
  <c r="H8" i="37"/>
  <c r="I10" i="37"/>
  <c r="I7" i="37"/>
  <c r="H9" i="37"/>
  <c r="H10" i="37"/>
  <c r="H7" i="37"/>
  <c r="H6" i="35" a="1"/>
  <c r="I8" i="34"/>
  <c r="H7" i="34"/>
  <c r="H6" i="34"/>
  <c r="H8" i="34"/>
  <c r="H9" i="34"/>
  <c r="H10" i="34"/>
  <c r="I6" i="34"/>
  <c r="I10" i="34"/>
  <c r="I9" i="34"/>
  <c r="H10" i="33"/>
  <c r="I7" i="33"/>
  <c r="H8" i="33"/>
  <c r="I6" i="33"/>
  <c r="I10" i="33"/>
  <c r="I9" i="33"/>
  <c r="H6" i="33"/>
  <c r="I8" i="33"/>
  <c r="H7" i="33"/>
  <c r="H6" i="32" a="1"/>
  <c r="H6" i="31" a="1"/>
  <c r="H6" i="30"/>
  <c r="I7" i="30"/>
  <c r="H9" i="30"/>
  <c r="I10" i="30"/>
  <c r="H7" i="30"/>
  <c r="H10" i="30"/>
  <c r="I6" i="30"/>
  <c r="H8" i="30"/>
  <c r="I9" i="30"/>
  <c r="E2" i="28"/>
  <c r="F2" i="28"/>
  <c r="H6" i="28" a="1"/>
  <c r="AC56" i="3"/>
  <c r="AC54" i="3"/>
  <c r="AC52" i="3"/>
  <c r="AC50" i="3"/>
  <c r="AC46" i="3"/>
  <c r="AC44" i="3"/>
  <c r="AC7" i="3"/>
  <c r="AC42" i="3"/>
  <c r="AC22" i="3"/>
  <c r="AC20" i="3"/>
  <c r="AC18" i="3"/>
  <c r="AC10" i="3"/>
  <c r="AC8" i="3"/>
  <c r="AC39" i="3"/>
  <c r="AC19" i="3"/>
  <c r="AC17" i="3"/>
  <c r="AC13" i="3"/>
  <c r="AC11" i="3"/>
  <c r="AC9" i="3"/>
  <c r="AC48" i="3"/>
  <c r="AC40" i="3"/>
  <c r="AC36" i="3"/>
  <c r="AC34" i="3"/>
  <c r="AC32" i="3"/>
  <c r="AC28" i="3"/>
  <c r="AC26" i="3"/>
  <c r="AC4" i="3"/>
  <c r="AC2" i="3"/>
  <c r="AC55" i="3"/>
  <c r="AC53" i="3"/>
  <c r="AC49" i="3"/>
  <c r="AC47" i="3"/>
  <c r="AC16" i="3"/>
  <c r="AC51" i="3"/>
  <c r="AC33" i="3"/>
  <c r="AC24" i="3"/>
  <c r="AC15" i="3"/>
  <c r="AC6" i="3"/>
  <c r="AC3" i="3"/>
  <c r="AC38" i="3"/>
  <c r="AC29" i="3"/>
  <c r="AC45" i="3"/>
  <c r="AC23" i="3"/>
  <c r="AC14" i="3"/>
  <c r="AC5" i="3"/>
  <c r="AC57" i="3"/>
  <c r="AC30" i="3"/>
  <c r="AC21" i="3"/>
  <c r="AC12" i="3"/>
  <c r="H9" i="35" l="1"/>
  <c r="H6" i="35"/>
  <c r="I8" i="35"/>
  <c r="H8" i="35"/>
  <c r="I9" i="35"/>
  <c r="I10" i="35"/>
  <c r="I7" i="35"/>
  <c r="I6" i="35"/>
  <c r="H10" i="35"/>
  <c r="H7" i="35"/>
  <c r="I9" i="32"/>
  <c r="I6" i="32"/>
  <c r="H9" i="32"/>
  <c r="H6" i="32"/>
  <c r="H7" i="32"/>
  <c r="I8" i="32"/>
  <c r="H10" i="32"/>
  <c r="H8" i="32"/>
  <c r="I10" i="32"/>
  <c r="I7" i="32"/>
  <c r="I8" i="31"/>
  <c r="H8" i="31"/>
  <c r="H10" i="31"/>
  <c r="H7" i="31"/>
  <c r="H6" i="31"/>
  <c r="I7" i="31"/>
  <c r="I6" i="31"/>
  <c r="I10" i="31"/>
  <c r="I9" i="31"/>
  <c r="H9" i="31"/>
  <c r="H9" i="28"/>
  <c r="H6" i="28"/>
  <c r="I8" i="28"/>
  <c r="H8" i="28"/>
  <c r="I10" i="28"/>
  <c r="I7" i="28"/>
  <c r="I9" i="28"/>
  <c r="H10" i="28"/>
  <c r="H7" i="28"/>
  <c r="I6" i="28"/>
  <c r="AB59" i="3" l="1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58" i="3"/>
  <c r="AA59" i="3" l="1"/>
  <c r="AC59" i="3" s="1"/>
  <c r="AA60" i="3"/>
  <c r="AA61" i="3"/>
  <c r="AC61" i="3" s="1"/>
  <c r="AA62" i="3"/>
  <c r="AA63" i="3"/>
  <c r="AA64" i="3"/>
  <c r="AC64" i="3" s="1"/>
  <c r="AA65" i="3"/>
  <c r="AA66" i="3"/>
  <c r="AA67" i="3"/>
  <c r="AC67" i="3" s="1"/>
  <c r="AA68" i="3"/>
  <c r="AA69" i="3"/>
  <c r="AA70" i="3"/>
  <c r="AC70" i="3" s="1"/>
  <c r="AA71" i="3"/>
  <c r="AA72" i="3"/>
  <c r="AA73" i="3"/>
  <c r="AC73" i="3" s="1"/>
  <c r="AA74" i="3"/>
  <c r="AA75" i="3"/>
  <c r="AA76" i="3"/>
  <c r="AC76" i="3" s="1"/>
  <c r="AA77" i="3"/>
  <c r="AA78" i="3"/>
  <c r="AA79" i="3"/>
  <c r="AC79" i="3" s="1"/>
  <c r="AA80" i="3"/>
  <c r="AA81" i="3"/>
  <c r="AA82" i="3"/>
  <c r="AC82" i="3" s="1"/>
  <c r="AA83" i="3"/>
  <c r="AA84" i="3"/>
  <c r="AA85" i="3"/>
  <c r="AC85" i="3" s="1"/>
  <c r="AA86" i="3"/>
  <c r="AA87" i="3"/>
  <c r="AA88" i="3"/>
  <c r="AC88" i="3" s="1"/>
  <c r="AA89" i="3"/>
  <c r="AA90" i="3"/>
  <c r="AC90" i="3" s="1"/>
  <c r="AA91" i="3"/>
  <c r="AC91" i="3" s="1"/>
  <c r="AA92" i="3"/>
  <c r="AA93" i="3"/>
  <c r="AA94" i="3"/>
  <c r="AC94" i="3" s="1"/>
  <c r="AA95" i="3"/>
  <c r="AA96" i="3"/>
  <c r="AA97" i="3"/>
  <c r="AC97" i="3" s="1"/>
  <c r="AA98" i="3"/>
  <c r="AA99" i="3"/>
  <c r="AA100" i="3"/>
  <c r="AC100" i="3" s="1"/>
  <c r="AA101" i="3"/>
  <c r="AA102" i="3"/>
  <c r="AA103" i="3"/>
  <c r="AC103" i="3" s="1"/>
  <c r="AA104" i="3"/>
  <c r="AA105" i="3"/>
  <c r="AA106" i="3"/>
  <c r="AC106" i="3" s="1"/>
  <c r="AA107" i="3"/>
  <c r="AA108" i="3"/>
  <c r="AA109" i="3"/>
  <c r="AC109" i="3" s="1"/>
  <c r="AA110" i="3"/>
  <c r="AA111" i="3"/>
  <c r="AA112" i="3"/>
  <c r="AC112" i="3" s="1"/>
  <c r="AA113" i="3"/>
  <c r="AA114" i="3"/>
  <c r="AA115" i="3"/>
  <c r="AC115" i="3" s="1"/>
  <c r="AA116" i="3"/>
  <c r="AA117" i="3"/>
  <c r="AA118" i="3"/>
  <c r="AC118" i="3" s="1"/>
  <c r="AA119" i="3"/>
  <c r="AA58" i="3"/>
  <c r="AC58" i="3" s="1"/>
  <c r="AC119" i="3" l="1"/>
  <c r="AC116" i="3"/>
  <c r="AC113" i="3"/>
  <c r="AC110" i="3"/>
  <c r="AC107" i="3"/>
  <c r="AC104" i="3"/>
  <c r="AC101" i="3"/>
  <c r="AC98" i="3"/>
  <c r="AC95" i="3"/>
  <c r="AC92" i="3"/>
  <c r="AC89" i="3"/>
  <c r="AC86" i="3"/>
  <c r="AC83" i="3"/>
  <c r="AC80" i="3"/>
  <c r="AC77" i="3"/>
  <c r="AC74" i="3"/>
  <c r="AC71" i="3"/>
  <c r="AC68" i="3"/>
  <c r="AC65" i="3"/>
  <c r="AC62" i="3"/>
  <c r="AC117" i="3"/>
  <c r="AC114" i="3"/>
  <c r="AC111" i="3"/>
  <c r="AC108" i="3"/>
  <c r="AC105" i="3"/>
  <c r="AC102" i="3"/>
  <c r="AC99" i="3"/>
  <c r="AC96" i="3"/>
  <c r="AC93" i="3"/>
  <c r="AC87" i="3"/>
  <c r="AC84" i="3"/>
  <c r="AC81" i="3"/>
  <c r="AC78" i="3"/>
  <c r="AC75" i="3"/>
  <c r="AC72" i="3"/>
  <c r="AC69" i="3"/>
  <c r="AC66" i="3"/>
  <c r="AC63" i="3"/>
  <c r="AC60" i="3"/>
  <c r="B21" i="4" l="1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C31" i="4" s="1"/>
  <c r="B32" i="4"/>
  <c r="C32" i="4" s="1"/>
  <c r="B33" i="4"/>
  <c r="C33" i="4" s="1"/>
  <c r="B34" i="4"/>
  <c r="C34" i="4" s="1"/>
  <c r="B35" i="4"/>
  <c r="C35" i="4" s="1"/>
  <c r="B36" i="4"/>
  <c r="C36" i="4" s="1"/>
  <c r="B37" i="4"/>
  <c r="C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B50" i="4"/>
  <c r="C50" i="4" s="1"/>
  <c r="B51" i="4"/>
  <c r="C51" i="4" s="1"/>
  <c r="B52" i="4"/>
  <c r="C52" i="4" s="1"/>
  <c r="B53" i="4"/>
  <c r="C53" i="4" s="1"/>
  <c r="B54" i="4"/>
  <c r="C54" i="4" s="1"/>
  <c r="B55" i="4"/>
  <c r="C55" i="4" s="1"/>
  <c r="B56" i="4"/>
  <c r="C56" i="4" s="1"/>
  <c r="B57" i="4"/>
  <c r="C57" i="4" s="1"/>
  <c r="B58" i="4"/>
  <c r="C58" i="4" s="1"/>
  <c r="B59" i="4"/>
  <c r="C59" i="4" s="1"/>
  <c r="B60" i="4"/>
  <c r="C60" i="4" s="1"/>
  <c r="B61" i="4"/>
  <c r="C61" i="4" s="1"/>
  <c r="B62" i="4"/>
  <c r="C62" i="4" s="1"/>
  <c r="B63" i="4"/>
  <c r="C63" i="4" s="1"/>
  <c r="B64" i="4"/>
  <c r="C64" i="4" s="1"/>
  <c r="B65" i="4"/>
  <c r="C65" i="4" s="1"/>
  <c r="B66" i="4"/>
  <c r="C66" i="4" s="1"/>
  <c r="B67" i="4"/>
  <c r="C67" i="4" s="1"/>
  <c r="B68" i="4"/>
  <c r="C68" i="4" s="1"/>
  <c r="B69" i="4"/>
  <c r="C69" i="4" s="1"/>
  <c r="B70" i="4"/>
  <c r="C70" i="4" s="1"/>
  <c r="B71" i="4"/>
  <c r="C71" i="4" s="1"/>
  <c r="B72" i="4"/>
  <c r="C72" i="4" s="1"/>
  <c r="B73" i="4"/>
  <c r="C73" i="4" s="1"/>
  <c r="B74" i="4"/>
  <c r="C74" i="4" s="1"/>
  <c r="B75" i="4"/>
  <c r="C75" i="4" s="1"/>
  <c r="B76" i="4"/>
  <c r="C76" i="4" s="1"/>
  <c r="B77" i="4"/>
  <c r="C77" i="4" s="1"/>
  <c r="B78" i="4"/>
  <c r="C78" i="4" s="1"/>
  <c r="B79" i="4"/>
  <c r="C79" i="4" s="1"/>
  <c r="B80" i="4"/>
  <c r="C80" i="4" s="1"/>
  <c r="B81" i="4"/>
  <c r="C81" i="4" s="1"/>
  <c r="B82" i="4"/>
  <c r="C82" i="4" s="1"/>
  <c r="B83" i="4"/>
  <c r="C83" i="4" s="1"/>
  <c r="B84" i="4"/>
  <c r="C84" i="4" s="1"/>
  <c r="B85" i="4"/>
  <c r="C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C91" i="4" s="1"/>
  <c r="B92" i="4"/>
  <c r="C92" i="4" s="1"/>
  <c r="B93" i="4"/>
  <c r="C93" i="4" s="1"/>
  <c r="B94" i="4"/>
  <c r="C94" i="4" s="1"/>
  <c r="B95" i="4"/>
  <c r="C95" i="4" s="1"/>
  <c r="B96" i="4"/>
  <c r="C96" i="4" s="1"/>
  <c r="B97" i="4"/>
  <c r="C97" i="4" s="1"/>
  <c r="B98" i="4"/>
  <c r="C98" i="4" s="1"/>
  <c r="B99" i="4"/>
  <c r="C99" i="4" s="1"/>
  <c r="B100" i="4"/>
  <c r="C100" i="4" s="1"/>
  <c r="B101" i="4"/>
  <c r="C101" i="4" s="1"/>
  <c r="B102" i="4"/>
  <c r="C102" i="4" s="1"/>
  <c r="B103" i="4"/>
  <c r="C103" i="4" s="1"/>
  <c r="B104" i="4"/>
  <c r="C104" i="4" s="1"/>
  <c r="B105" i="4"/>
  <c r="C105" i="4" s="1"/>
  <c r="B106" i="4"/>
  <c r="C106" i="4" s="1"/>
  <c r="B107" i="4"/>
  <c r="C107" i="4" s="1"/>
  <c r="B108" i="4"/>
  <c r="C108" i="4" s="1"/>
  <c r="B109" i="4"/>
  <c r="C109" i="4" s="1"/>
  <c r="B110" i="4"/>
  <c r="C110" i="4" s="1"/>
  <c r="B111" i="4"/>
  <c r="C111" i="4" s="1"/>
  <c r="B112" i="4"/>
  <c r="C112" i="4" s="1"/>
  <c r="B113" i="4"/>
  <c r="C113" i="4" s="1"/>
  <c r="B114" i="4"/>
  <c r="C114" i="4" s="1"/>
  <c r="B115" i="4"/>
  <c r="C115" i="4" s="1"/>
  <c r="B116" i="4"/>
  <c r="C116" i="4" s="1"/>
  <c r="B117" i="4"/>
  <c r="C117" i="4" s="1"/>
  <c r="B118" i="4"/>
  <c r="C118" i="4" s="1"/>
  <c r="B119" i="4"/>
  <c r="C119" i="4" s="1"/>
  <c r="B120" i="4"/>
  <c r="C120" i="4" s="1"/>
  <c r="B121" i="4"/>
  <c r="C121" i="4" s="1"/>
  <c r="B122" i="4"/>
  <c r="C122" i="4" s="1"/>
  <c r="C2" i="4" l="1"/>
  <c r="D3" i="4" s="1"/>
  <c r="B2" i="4"/>
  <c r="F18" i="4" l="1"/>
  <c r="F40" i="4"/>
  <c r="F68" i="4"/>
  <c r="F54" i="4"/>
  <c r="F102" i="4"/>
  <c r="F59" i="4"/>
  <c r="F16" i="4"/>
  <c r="F94" i="4"/>
  <c r="F50" i="4"/>
  <c r="F7" i="4"/>
  <c r="F82" i="4"/>
  <c r="F38" i="4"/>
  <c r="F114" i="4"/>
  <c r="F71" i="4"/>
  <c r="F28" i="4"/>
  <c r="F106" i="4"/>
  <c r="F62" i="4"/>
  <c r="F19" i="4"/>
  <c r="F93" i="4"/>
  <c r="F57" i="4"/>
  <c r="F25" i="4"/>
  <c r="F11" i="4"/>
  <c r="F95" i="4"/>
  <c r="F52" i="4"/>
  <c r="F8" i="4"/>
  <c r="F86" i="4"/>
  <c r="F43" i="4"/>
  <c r="F118" i="4"/>
  <c r="F74" i="4"/>
  <c r="F31" i="4"/>
  <c r="F107" i="4"/>
  <c r="F64" i="4"/>
  <c r="F20" i="4"/>
  <c r="F98" i="4"/>
  <c r="F55" i="4"/>
  <c r="F12" i="4"/>
  <c r="F87" i="4"/>
  <c r="F51" i="4"/>
  <c r="F15" i="4"/>
  <c r="F47" i="4"/>
  <c r="F119" i="4"/>
  <c r="F104" i="4"/>
  <c r="F90" i="4"/>
  <c r="F88" i="4"/>
  <c r="F44" i="4"/>
  <c r="F122" i="4"/>
  <c r="F79" i="4"/>
  <c r="F36" i="4"/>
  <c r="F110" i="4"/>
  <c r="F67" i="4"/>
  <c r="F24" i="4"/>
  <c r="F100" i="4"/>
  <c r="F56" i="4"/>
  <c r="F13" i="4"/>
  <c r="F91" i="4"/>
  <c r="F48" i="4"/>
  <c r="F117" i="4"/>
  <c r="F81" i="4"/>
  <c r="F45" i="4"/>
  <c r="F76" i="4"/>
  <c r="F61" i="4"/>
  <c r="F9" i="4"/>
  <c r="F80" i="4"/>
  <c r="F37" i="4"/>
  <c r="F115" i="4"/>
  <c r="F72" i="4"/>
  <c r="F29" i="4"/>
  <c r="F103" i="4"/>
  <c r="F60" i="4"/>
  <c r="F17" i="4"/>
  <c r="F92" i="4"/>
  <c r="F49" i="4"/>
  <c r="F6" i="4"/>
  <c r="F84" i="4"/>
  <c r="F41" i="4"/>
  <c r="F111" i="4"/>
  <c r="F75" i="4"/>
  <c r="F39" i="4"/>
  <c r="F32" i="4"/>
  <c r="F116" i="4"/>
  <c r="F30" i="4"/>
  <c r="F108" i="4"/>
  <c r="F65" i="4"/>
  <c r="F22" i="4"/>
  <c r="F96" i="4"/>
  <c r="F35" i="4"/>
  <c r="F66" i="4"/>
  <c r="F23" i="4"/>
  <c r="F112" i="4"/>
  <c r="F101" i="4"/>
  <c r="F10" i="4"/>
  <c r="F120" i="4"/>
  <c r="F105" i="4"/>
  <c r="F97" i="4"/>
  <c r="F58" i="4"/>
  <c r="F121" i="4"/>
  <c r="F113" i="4"/>
  <c r="F99" i="4"/>
  <c r="F109" i="4"/>
  <c r="F14" i="4"/>
  <c r="F85" i="4"/>
  <c r="F77" i="4"/>
  <c r="F69" i="4"/>
  <c r="F73" i="4"/>
  <c r="F89" i="4"/>
  <c r="F78" i="4"/>
  <c r="F70" i="4"/>
  <c r="F63" i="4"/>
  <c r="F83" i="4"/>
  <c r="F53" i="4"/>
  <c r="F42" i="4"/>
  <c r="F34" i="4"/>
  <c r="F33" i="4"/>
  <c r="F46" i="4"/>
  <c r="F26" i="4"/>
  <c r="F27" i="4"/>
  <c r="E2" i="4" l="1"/>
  <c r="F21" i="4"/>
  <c r="F2" i="4" s="1"/>
  <c r="H6" i="4" a="1"/>
  <c r="I8" i="4" s="1"/>
  <c r="I7" i="4" l="1"/>
  <c r="H7" i="4"/>
  <c r="H8" i="4"/>
  <c r="H9" i="4"/>
  <c r="I6" i="4"/>
  <c r="I10" i="4"/>
  <c r="I9" i="4"/>
  <c r="H6" i="4"/>
  <c r="H10" i="4"/>
</calcChain>
</file>

<file path=xl/sharedStrings.xml><?xml version="1.0" encoding="utf-8"?>
<sst xmlns="http://schemas.openxmlformats.org/spreadsheetml/2006/main" count="280" uniqueCount="189">
  <si>
    <t>Re_obs</t>
  </si>
  <si>
    <t>consumption_obs</t>
  </si>
  <si>
    <t>hours_obs</t>
  </si>
  <si>
    <t>networth_obs</t>
  </si>
  <si>
    <t>wage_obs</t>
  </si>
  <si>
    <t>Spread1_obs</t>
  </si>
  <si>
    <t>credit_obs</t>
  </si>
  <si>
    <t>inflation_obs</t>
  </si>
  <si>
    <t>pinvest_obs</t>
  </si>
  <si>
    <t>gdp_obs</t>
  </si>
  <si>
    <t>investment_obs</t>
  </si>
  <si>
    <t>premium_obs</t>
  </si>
  <si>
    <t>quarter</t>
  </si>
  <si>
    <t>HOANBS_20110303</t>
  </si>
  <si>
    <t>CNP16OV_20110401</t>
  </si>
  <si>
    <t>cp_q_obs_20200331</t>
  </si>
  <si>
    <t>pcer_q_obs_20110325</t>
  </si>
  <si>
    <t>rff_q_obs_20200331</t>
  </si>
  <si>
    <t>xgdp_q_obs_20110325</t>
  </si>
  <si>
    <t>fpi_q_obs_20110325</t>
  </si>
  <si>
    <t>pgdp_q_obs_20110325</t>
  </si>
  <si>
    <t>wage_obs_20110303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</si>
  <si>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</si>
  <si>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</si>
  <si>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</si>
  <si>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</si>
  <si>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</si>
  <si>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</si>
  <si>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</si>
  <si>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</si>
  <si>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</si>
  <si>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</si>
  <si>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</si>
  <si>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</si>
  <si>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</si>
  <si>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</si>
  <si>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</si>
  <si>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</si>
  <si>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</si>
  <si>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</si>
  <si>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</si>
  <si>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</si>
  <si>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</si>
  <si>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</si>
  <si>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</si>
  <si>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</si>
  <si>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</si>
  <si>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</si>
  <si>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</si>
  <si>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</si>
  <si>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</si>
  <si>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</si>
  <si>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</si>
  <si>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</si>
  <si>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</si>
  <si>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</si>
  <si>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</si>
  <si>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</si>
  <si>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</si>
  <si>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</si>
  <si>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</si>
  <si>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</si>
  <si>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</si>
  <si>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</si>
  <si>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</si>
  <si>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</si>
  <si>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</si>
  <si>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</si>
  <si>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</si>
  <si>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</si>
  <si>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</si>
  <si>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</si>
  <si>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</si>
  <si>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</si>
  <si>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</si>
  <si>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</si>
  <si>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</si>
  <si>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</si>
  <si>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</si>
  <si>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</si>
  <si>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</si>
  <si>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</si>
  <si>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</si>
  <si>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</si>
  <si>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</si>
  <si>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</si>
  <si>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</si>
  <si>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</si>
  <si>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</si>
  <si>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</si>
  <si>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</si>
  <si>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</si>
  <si>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</si>
  <si>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</si>
  <si>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</si>
  <si>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</si>
  <si>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</si>
  <si>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</si>
  <si>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</si>
  <si>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</si>
  <si>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</si>
  <si>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</si>
  <si>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</si>
  <si>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</si>
  <si>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</si>
  <si>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</si>
  <si>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</si>
  <si>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</si>
  <si>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</si>
  <si>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</si>
  <si>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</si>
  <si>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</si>
  <si>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</si>
  <si>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</si>
  <si>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</si>
  <si>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</si>
  <si>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</si>
  <si>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</si>
  <si>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</si>
  <si>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</si>
  <si>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</si>
  <si>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</si>
  <si>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</si>
  <si>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</si>
  <si>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</si>
  <si>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</si>
  <si>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</si>
  <si>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</si>
  <si>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</si>
  <si>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</si>
  <si>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</si>
  <si>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</si>
  <si>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</si>
  <si>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</si>
  <si>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</si>
  <si>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</si>
  <si>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</si>
  <si>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</si>
  <si>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</si>
  <si>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</si>
  <si>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paper</t>
  </si>
  <si>
    <t>Linear relationship</t>
  </si>
  <si>
    <t>LN(HOANBS/CNP16OV)</t>
  </si>
  <si>
    <t>BBB_FFR</t>
  </si>
  <si>
    <t>PCEDGC96_20110328</t>
  </si>
  <si>
    <t>GPDI_20110325</t>
  </si>
  <si>
    <t>PCESC96_20110328</t>
  </si>
  <si>
    <t>PCENDC96_20110328</t>
  </si>
  <si>
    <t>GPDIC1_20110325</t>
  </si>
  <si>
    <t>A006RD3Q086SBEA_20130228</t>
  </si>
  <si>
    <t>A007RD3Q086SBEA_20130228</t>
  </si>
  <si>
    <t>GDPCTPI_20110325</t>
  </si>
  <si>
    <t>nom_invest_paperdef</t>
  </si>
  <si>
    <t>real_invest_paperdef</t>
  </si>
  <si>
    <t>PCEDG_20110328</t>
  </si>
  <si>
    <t>BOGZ1FL144104005Q_20190307</t>
  </si>
  <si>
    <t>WILL5000IND_20200331</t>
  </si>
  <si>
    <t>DGS10_20200331</t>
  </si>
  <si>
    <t>DFF_20200331</t>
  </si>
  <si>
    <t>RTDSM_NonD</t>
  </si>
  <si>
    <t>RTDSM_D</t>
  </si>
  <si>
    <t>RTDSM_S</t>
  </si>
  <si>
    <t>gdp_obs: Avr 85Q1-10Q2</t>
  </si>
  <si>
    <t>mean 85Q1-10Q2</t>
  </si>
  <si>
    <t>LN(paper)*100</t>
  </si>
  <si>
    <t>series-D2+C2</t>
  </si>
  <si>
    <t>exp(series-D2+C2)</t>
  </si>
  <si>
    <t>gdpdef_obs</t>
  </si>
  <si>
    <t>ffr_obs</t>
  </si>
  <si>
    <t>spread_baag10_obs</t>
  </si>
  <si>
    <t>(DGS10-DFF)/4</t>
  </si>
  <si>
    <t>DeltaLN(WILL5000IND/GDPCTPI)*100</t>
  </si>
  <si>
    <t>LN(paper)</t>
  </si>
  <si>
    <t>exp((series-D2+C2)/100)</t>
  </si>
  <si>
    <t>DeltaLN(BOGZ1FL144104005Q/GDPCTPI)*100</t>
  </si>
  <si>
    <t>DeltaLN(PCESC96+PCENDC96)*100</t>
  </si>
  <si>
    <t>DeltaLN(PCEDGC96+GPDIC1)*100</t>
  </si>
  <si>
    <t>DeltaLN(IGIDDEF/GDPCTPI)*100</t>
  </si>
  <si>
    <t>IGIDDEF</t>
  </si>
  <si>
    <t>baag10_obs</t>
  </si>
  <si>
    <t>g10ffr_obs</t>
  </si>
  <si>
    <t>networth_rgd_obs</t>
  </si>
  <si>
    <t>igiddef_rgd_obs</t>
  </si>
  <si>
    <t>igid_rim_obs</t>
  </si>
  <si>
    <t>wage_rgd_obs</t>
  </si>
  <si>
    <t>credit_rgd_obs</t>
  </si>
  <si>
    <t>hours_cmr14_obs</t>
  </si>
  <si>
    <t>cnds_rim_obs</t>
  </si>
  <si>
    <t>gdp_rgd_obs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</si>
</sst>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0" fontId="3" fillId="0" borderId="1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2" fillId="14" borderId="0" xfId="0" applyFont="1" applyFill="1"/>
    <xf numFmtId="0" fontId="4" fillId="14" borderId="1" xfId="0" applyFont="1" applyFill="1" applyBorder="1" applyAlignment="1">
      <alignment horizontal="center" vertical="top"/>
    </xf>
    <xf numFmtId="0" fontId="2" fillId="16" borderId="0" xfId="0" applyFont="1" applyFill="1"/>
    <xf numFmtId="0" fontId="4" fillId="16" borderId="1" xfId="0" applyFont="1" applyFill="1" applyBorder="1" applyAlignment="1">
      <alignment horizontal="center" vertical="top"/>
    </xf>
    <xf numFmtId="0" fontId="2" fillId="6" borderId="0" xfId="0" applyFont="1" applyFill="1"/>
    <xf numFmtId="0" fontId="4" fillId="17" borderId="1" xfId="0" applyFont="1" applyFill="1" applyBorder="1" applyAlignment="1">
      <alignment horizontal="center" vertical="top"/>
    </xf>
    <xf numFmtId="0" fontId="2" fillId="13" borderId="0" xfId="0" applyFont="1" applyFill="1"/>
    <xf numFmtId="0" fontId="4" fillId="13" borderId="1" xfId="0" applyFont="1" applyFill="1" applyBorder="1" applyAlignment="1">
      <alignment horizontal="center" vertical="top"/>
    </xf>
    <xf numFmtId="0" fontId="2" fillId="3" borderId="0" xfId="0" applyFont="1" applyFill="1"/>
    <xf numFmtId="0" fontId="4" fillId="3" borderId="1" xfId="0" applyFont="1" applyFill="1" applyBorder="1" applyAlignment="1">
      <alignment horizontal="center" vertical="top"/>
    </xf>
    <xf numFmtId="0" fontId="2" fillId="11" borderId="0" xfId="0" applyFont="1" applyFill="1"/>
    <xf numFmtId="0" fontId="4" fillId="11" borderId="1" xfId="0" applyFont="1" applyFill="1" applyBorder="1" applyAlignment="1">
      <alignment horizontal="center" vertical="top"/>
    </xf>
    <xf numFmtId="0" fontId="2" fillId="9" borderId="0" xfId="0" applyFont="1" applyFill="1"/>
    <xf numFmtId="0" fontId="4" fillId="9" borderId="1" xfId="0" applyFont="1" applyFill="1" applyBorder="1" applyAlignment="1">
      <alignment horizontal="center" vertical="top"/>
    </xf>
    <xf numFmtId="0" fontId="2" fillId="10" borderId="0" xfId="0" applyFont="1" applyFill="1"/>
    <xf numFmtId="0" fontId="4" fillId="10" borderId="1" xfId="0" applyFont="1" applyFill="1" applyBorder="1" applyAlignment="1">
      <alignment horizontal="center" vertical="top"/>
    </xf>
    <xf numFmtId="0" fontId="2" fillId="7" borderId="0" xfId="0" applyFont="1" applyFill="1"/>
    <xf numFmtId="0" fontId="4" fillId="7" borderId="1" xfId="0" applyFont="1" applyFill="1" applyBorder="1" applyAlignment="1">
      <alignment horizontal="center" vertical="top"/>
    </xf>
    <xf numFmtId="0" fontId="2" fillId="15" borderId="0" xfId="0" applyFont="1" applyFill="1"/>
    <xf numFmtId="0" fontId="4" fillId="15" borderId="1" xfId="0" applyFont="1" applyFill="1" applyBorder="1" applyAlignment="1">
      <alignment horizontal="center" vertical="top"/>
    </xf>
    <xf numFmtId="0" fontId="2" fillId="12" borderId="0" xfId="0" applyFont="1" applyFill="1"/>
    <xf numFmtId="0" fontId="4" fillId="12" borderId="1" xfId="0" applyFont="1" applyFill="1" applyBorder="1" applyAlignment="1">
      <alignment horizontal="center" vertical="top"/>
    </xf>
    <xf numFmtId="0" fontId="2" fillId="2" borderId="0" xfId="0" applyFont="1" applyFill="1"/>
    <xf numFmtId="0" fontId="4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gdp_rgd!$B$5:$B$132</c:f>
              <c:numCache>
                <c:formatCode>General</c:formatCode>
                <c:ptCount val="128"/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xVal>
          <c:yVal>
            <c:numRef>
              <c:f>gdp_rgd!$F$5:$F$132</c:f>
              <c:numCache>
                <c:formatCode>General</c:formatCode>
                <c:ptCount val="128"/>
                <c:pt idx="0">
                  <c:v>1.0139763494271892</c:v>
                </c:pt>
                <c:pt idx="1">
                  <c:v>0.98542195647773589</c:v>
                </c:pt>
                <c:pt idx="2">
                  <c:v>1.0054158909866588</c:v>
                </c:pt>
                <c:pt idx="3">
                  <c:v>0.9809735354571959</c:v>
                </c:pt>
                <c:pt idx="4">
                  <c:v>0.97703103366499933</c:v>
                </c:pt>
                <c:pt idx="5">
                  <c:v>0.99873762106293995</c:v>
                </c:pt>
                <c:pt idx="6">
                  <c:v>0.98951570608798389</c:v>
                </c:pt>
                <c:pt idx="7">
                  <c:v>0.99412353914265372</c:v>
                </c:pt>
                <c:pt idx="8">
                  <c:v>1.0056958760189385</c:v>
                </c:pt>
                <c:pt idx="9">
                  <c:v>1.0156714890378913</c:v>
                </c:pt>
                <c:pt idx="10">
                  <c:v>1.0129415150926742</c:v>
                </c:pt>
                <c:pt idx="11">
                  <c:v>1.0138766921160856</c:v>
                </c:pt>
                <c:pt idx="12">
                  <c:v>1.0126129040158927</c:v>
                </c:pt>
                <c:pt idx="13">
                  <c:v>1.0104901203573426</c:v>
                </c:pt>
                <c:pt idx="14">
                  <c:v>1.0029909592216628</c:v>
                </c:pt>
                <c:pt idx="15">
                  <c:v>1.0014434052809824</c:v>
                </c:pt>
                <c:pt idx="16">
                  <c:v>1.0027167894157558</c:v>
                </c:pt>
                <c:pt idx="17">
                  <c:v>1.0017449463594597</c:v>
                </c:pt>
                <c:pt idx="18">
                  <c:v>1.0088644994019171</c:v>
                </c:pt>
                <c:pt idx="19">
                  <c:v>1.0008844673660857</c:v>
                </c:pt>
                <c:pt idx="20">
                  <c:v>1.0028983562575537</c:v>
                </c:pt>
                <c:pt idx="21">
                  <c:v>0.99733339905635421</c:v>
                </c:pt>
                <c:pt idx="22">
                  <c:v>1.0029244688437773</c:v>
                </c:pt>
                <c:pt idx="23">
                  <c:v>0.9981446109189811</c:v>
                </c:pt>
                <c:pt idx="24">
                  <c:v>0.99884361737487648</c:v>
                </c:pt>
                <c:pt idx="25">
                  <c:v>1.0039091890476177</c:v>
                </c:pt>
                <c:pt idx="26">
                  <c:v>1.001966963759672</c:v>
                </c:pt>
                <c:pt idx="27">
                  <c:v>1.0103325232262474</c:v>
                </c:pt>
                <c:pt idx="28">
                  <c:v>0.9984858356898304</c:v>
                </c:pt>
                <c:pt idx="29">
                  <c:v>1.0061049609907737</c:v>
                </c:pt>
                <c:pt idx="30">
                  <c:v>0.99847298925419203</c:v>
                </c:pt>
                <c:pt idx="31">
                  <c:v>1.0066072742799221</c:v>
                </c:pt>
                <c:pt idx="32">
                  <c:v>1.0026692782854956</c:v>
                </c:pt>
                <c:pt idx="33">
                  <c:v>1.0007756929680784</c:v>
                </c:pt>
                <c:pt idx="34">
                  <c:v>1.0012257126146409</c:v>
                </c:pt>
                <c:pt idx="35">
                  <c:v>0.99551241161473536</c:v>
                </c:pt>
                <c:pt idx="36">
                  <c:v>1.0037223175485297</c:v>
                </c:pt>
                <c:pt idx="37">
                  <c:v>0.99729192545367296</c:v>
                </c:pt>
                <c:pt idx="38">
                  <c:v>0.99333230625605795</c:v>
                </c:pt>
                <c:pt idx="39">
                  <c:v>0.98464308263981426</c:v>
                </c:pt>
                <c:pt idx="40">
                  <c:v>0.98853264996513757</c:v>
                </c:pt>
                <c:pt idx="41">
                  <c:v>1.000041729710083</c:v>
                </c:pt>
                <c:pt idx="42">
                  <c:v>0.99752710882505613</c:v>
                </c:pt>
                <c:pt idx="43">
                  <c:v>0.99723767707597277</c:v>
                </c:pt>
                <c:pt idx="44">
                  <c:v>1.0042518482868068</c:v>
                </c:pt>
                <c:pt idx="45">
                  <c:v>1.0039020230649938</c:v>
                </c:pt>
                <c:pt idx="46">
                  <c:v>1.0035982159156942</c:v>
                </c:pt>
                <c:pt idx="47">
                  <c:v>1.0037916009761358</c:v>
                </c:pt>
                <c:pt idx="48">
                  <c:v>0.99517388653378736</c:v>
                </c:pt>
                <c:pt idx="49">
                  <c:v>0.9996940265139489</c:v>
                </c:pt>
                <c:pt idx="50">
                  <c:v>0.99857682687540406</c:v>
                </c:pt>
                <c:pt idx="51">
                  <c:v>1.0064671992517367</c:v>
                </c:pt>
                <c:pt idx="52">
                  <c:v>1.0030093948291274</c:v>
                </c:pt>
                <c:pt idx="53">
                  <c:v>1.0069338507538355</c:v>
                </c:pt>
                <c:pt idx="54">
                  <c:v>0.99974439659277303</c:v>
                </c:pt>
                <c:pt idx="55">
                  <c:v>1.004377703357384</c:v>
                </c:pt>
                <c:pt idx="56">
                  <c:v>0.99578297720317421</c:v>
                </c:pt>
                <c:pt idx="57">
                  <c:v>0.99547983847647514</c:v>
                </c:pt>
                <c:pt idx="58">
                  <c:v>1.0016914190825768</c:v>
                </c:pt>
                <c:pt idx="59">
                  <c:v>1.0002713713556222</c:v>
                </c:pt>
                <c:pt idx="60">
                  <c:v>1.0001476948736863</c:v>
                </c:pt>
                <c:pt idx="61">
                  <c:v>1.0105212692019334</c:v>
                </c:pt>
                <c:pt idx="62">
                  <c:v>1.001982318822993</c:v>
                </c:pt>
                <c:pt idx="63">
                  <c:v>1.0041899877959017</c:v>
                </c:pt>
                <c:pt idx="64">
                  <c:v>1.0009765832180484</c:v>
                </c:pt>
                <c:pt idx="65">
                  <c:v>1.0080810964638995</c:v>
                </c:pt>
                <c:pt idx="66">
                  <c:v>1.0058100451338823</c:v>
                </c:pt>
                <c:pt idx="67">
                  <c:v>1.0009652037860837</c:v>
                </c:pt>
                <c:pt idx="68">
                  <c:v>1.0027233909119362</c:v>
                </c:pt>
                <c:pt idx="69">
                  <c:v>1.0022817243975739</c:v>
                </c:pt>
                <c:pt idx="70">
                  <c:v>1.0064504700843222</c:v>
                </c:pt>
                <c:pt idx="71">
                  <c:v>1.0105402415814826</c:v>
                </c:pt>
                <c:pt idx="72">
                  <c:v>1.0021931844313776</c:v>
                </c:pt>
                <c:pt idx="73">
                  <c:v>1.0011030864617256</c:v>
                </c:pt>
                <c:pt idx="74">
                  <c:v>1.0059799303242178</c:v>
                </c:pt>
                <c:pt idx="75">
                  <c:v>1.0111919492691748</c:v>
                </c:pt>
                <c:pt idx="76">
                  <c:v>0.99593299281971737</c:v>
                </c:pt>
                <c:pt idx="77">
                  <c:v>1.012729378868698</c:v>
                </c:pt>
                <c:pt idx="78">
                  <c:v>0.99417399923441985</c:v>
                </c:pt>
                <c:pt idx="79">
                  <c:v>0.99921588963529029</c:v>
                </c:pt>
                <c:pt idx="80">
                  <c:v>0.99007569527338046</c:v>
                </c:pt>
                <c:pt idx="81">
                  <c:v>0.99986012509747713</c:v>
                </c:pt>
                <c:pt idx="82">
                  <c:v>0.99061914229300496</c:v>
                </c:pt>
                <c:pt idx="83">
                  <c:v>0.99684846147795514</c:v>
                </c:pt>
                <c:pt idx="84">
                  <c:v>1.001881384429109</c:v>
                </c:pt>
                <c:pt idx="85">
                  <c:v>0.99861516749443624</c:v>
                </c:pt>
                <c:pt idx="86">
                  <c:v>0.99830326218878707</c:v>
                </c:pt>
                <c:pt idx="87">
                  <c:v>0.99355021462341409</c:v>
                </c:pt>
                <c:pt idx="88">
                  <c:v>0.99736980605988301</c:v>
                </c:pt>
                <c:pt idx="89">
                  <c:v>1.0012686653359861</c:v>
                </c:pt>
                <c:pt idx="90">
                  <c:v>1.0099981127551096</c:v>
                </c:pt>
                <c:pt idx="91">
                  <c:v>1.0022747874098914</c:v>
                </c:pt>
                <c:pt idx="92">
                  <c:v>1.00033931891754</c:v>
                </c:pt>
                <c:pt idx="93">
                  <c:v>1.0004050807310001</c:v>
                </c:pt>
                <c:pt idx="94">
                  <c:v>1.0006399049023038</c:v>
                </c:pt>
                <c:pt idx="95">
                  <c:v>1.0019673163825324</c:v>
                </c:pt>
                <c:pt idx="96">
                  <c:v>1.0032538248439076</c:v>
                </c:pt>
                <c:pt idx="97">
                  <c:v>0.99757665454789024</c:v>
                </c:pt>
                <c:pt idx="98">
                  <c:v>1.0008968124709949</c:v>
                </c:pt>
                <c:pt idx="99">
                  <c:v>0.99847457268867879</c:v>
                </c:pt>
                <c:pt idx="100">
                  <c:v>1.0063724083764498</c:v>
                </c:pt>
                <c:pt idx="101">
                  <c:v>0.99692857504972643</c:v>
                </c:pt>
                <c:pt idx="102">
                  <c:v>0.99360518065427095</c:v>
                </c:pt>
                <c:pt idx="103">
                  <c:v>1.00060745688867</c:v>
                </c:pt>
                <c:pt idx="104">
                  <c:v>0.99551983291296386</c:v>
                </c:pt>
                <c:pt idx="105">
                  <c:v>1.0012978844613993</c:v>
                </c:pt>
                <c:pt idx="106">
                  <c:v>0.99894598643674504</c:v>
                </c:pt>
                <c:pt idx="107">
                  <c:v>1.0004567946348963</c:v>
                </c:pt>
                <c:pt idx="108">
                  <c:v>0.99153834736962054</c:v>
                </c:pt>
                <c:pt idx="109">
                  <c:v>0.99481909925426781</c:v>
                </c:pt>
                <c:pt idx="110">
                  <c:v>0.98326916170664957</c:v>
                </c:pt>
                <c:pt idx="111">
                  <c:v>0.97608213672473532</c:v>
                </c:pt>
                <c:pt idx="112">
                  <c:v>0.98102883050142153</c:v>
                </c:pt>
                <c:pt idx="113">
                  <c:v>0.99159521267866479</c:v>
                </c:pt>
                <c:pt idx="114">
                  <c:v>0.99728389020198016</c:v>
                </c:pt>
                <c:pt idx="115">
                  <c:v>1.0055637094232071</c:v>
                </c:pt>
                <c:pt idx="116">
                  <c:v>1.0024853246004197</c:v>
                </c:pt>
                <c:pt idx="117">
                  <c:v>0.99758601050214546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F-48D3-8209-F446A4B2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gdp_rgd!$B$4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gdp_rgd!$B$5:$B$132</c:f>
              <c:numCache>
                <c:formatCode>General</c:formatCode>
                <c:ptCount val="128"/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A-4238-B6FA-86367D32D0F5}"/>
            </c:ext>
          </c:extLst>
        </c:ser>
        <c:ser>
          <c:idx val="1"/>
          <c:order val="1"/>
          <c:tx>
            <c:strRef>
              <c:f>gdp_rgd!$F$4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gdp_rgd!$F$5:$F$132</c:f>
              <c:numCache>
                <c:formatCode>General</c:formatCode>
                <c:ptCount val="128"/>
                <c:pt idx="0">
                  <c:v>1.0139763494271892</c:v>
                </c:pt>
                <c:pt idx="1">
                  <c:v>0.98542195647773589</c:v>
                </c:pt>
                <c:pt idx="2">
                  <c:v>1.0054158909866588</c:v>
                </c:pt>
                <c:pt idx="3">
                  <c:v>0.9809735354571959</c:v>
                </c:pt>
                <c:pt idx="4">
                  <c:v>0.97703103366499933</c:v>
                </c:pt>
                <c:pt idx="5">
                  <c:v>0.99873762106293995</c:v>
                </c:pt>
                <c:pt idx="6">
                  <c:v>0.98951570608798389</c:v>
                </c:pt>
                <c:pt idx="7">
                  <c:v>0.99412353914265372</c:v>
                </c:pt>
                <c:pt idx="8">
                  <c:v>1.0056958760189385</c:v>
                </c:pt>
                <c:pt idx="9">
                  <c:v>1.0156714890378913</c:v>
                </c:pt>
                <c:pt idx="10">
                  <c:v>1.0129415150926742</c:v>
                </c:pt>
                <c:pt idx="11">
                  <c:v>1.0138766921160856</c:v>
                </c:pt>
                <c:pt idx="12">
                  <c:v>1.0126129040158927</c:v>
                </c:pt>
                <c:pt idx="13">
                  <c:v>1.0104901203573426</c:v>
                </c:pt>
                <c:pt idx="14">
                  <c:v>1.0029909592216628</c:v>
                </c:pt>
                <c:pt idx="15">
                  <c:v>1.0014434052809824</c:v>
                </c:pt>
                <c:pt idx="16">
                  <c:v>1.0027167894157558</c:v>
                </c:pt>
                <c:pt idx="17">
                  <c:v>1.0017449463594597</c:v>
                </c:pt>
                <c:pt idx="18">
                  <c:v>1.0088644994019171</c:v>
                </c:pt>
                <c:pt idx="19">
                  <c:v>1.0008844673660857</c:v>
                </c:pt>
                <c:pt idx="20">
                  <c:v>1.0028983562575537</c:v>
                </c:pt>
                <c:pt idx="21">
                  <c:v>0.99733339905635421</c:v>
                </c:pt>
                <c:pt idx="22">
                  <c:v>1.0029244688437773</c:v>
                </c:pt>
                <c:pt idx="23">
                  <c:v>0.9981446109189811</c:v>
                </c:pt>
                <c:pt idx="24">
                  <c:v>0.99884361737487648</c:v>
                </c:pt>
                <c:pt idx="25">
                  <c:v>1.0039091890476177</c:v>
                </c:pt>
                <c:pt idx="26">
                  <c:v>1.001966963759672</c:v>
                </c:pt>
                <c:pt idx="27">
                  <c:v>1.0103325232262474</c:v>
                </c:pt>
                <c:pt idx="28">
                  <c:v>0.9984858356898304</c:v>
                </c:pt>
                <c:pt idx="29">
                  <c:v>1.0061049609907737</c:v>
                </c:pt>
                <c:pt idx="30">
                  <c:v>0.99847298925419203</c:v>
                </c:pt>
                <c:pt idx="31">
                  <c:v>1.0066072742799221</c:v>
                </c:pt>
                <c:pt idx="32">
                  <c:v>1.0026692782854956</c:v>
                </c:pt>
                <c:pt idx="33">
                  <c:v>1.0007756929680784</c:v>
                </c:pt>
                <c:pt idx="34">
                  <c:v>1.0012257126146409</c:v>
                </c:pt>
                <c:pt idx="35">
                  <c:v>0.99551241161473536</c:v>
                </c:pt>
                <c:pt idx="36">
                  <c:v>1.0037223175485297</c:v>
                </c:pt>
                <c:pt idx="37">
                  <c:v>0.99729192545367296</c:v>
                </c:pt>
                <c:pt idx="38">
                  <c:v>0.99333230625605795</c:v>
                </c:pt>
                <c:pt idx="39">
                  <c:v>0.98464308263981426</c:v>
                </c:pt>
                <c:pt idx="40">
                  <c:v>0.98853264996513757</c:v>
                </c:pt>
                <c:pt idx="41">
                  <c:v>1.000041729710083</c:v>
                </c:pt>
                <c:pt idx="42">
                  <c:v>0.99752710882505613</c:v>
                </c:pt>
                <c:pt idx="43">
                  <c:v>0.99723767707597277</c:v>
                </c:pt>
                <c:pt idx="44">
                  <c:v>1.0042518482868068</c:v>
                </c:pt>
                <c:pt idx="45">
                  <c:v>1.0039020230649938</c:v>
                </c:pt>
                <c:pt idx="46">
                  <c:v>1.0035982159156942</c:v>
                </c:pt>
                <c:pt idx="47">
                  <c:v>1.0037916009761358</c:v>
                </c:pt>
                <c:pt idx="48">
                  <c:v>0.99517388653378736</c:v>
                </c:pt>
                <c:pt idx="49">
                  <c:v>0.9996940265139489</c:v>
                </c:pt>
                <c:pt idx="50">
                  <c:v>0.99857682687540406</c:v>
                </c:pt>
                <c:pt idx="51">
                  <c:v>1.0064671992517367</c:v>
                </c:pt>
                <c:pt idx="52">
                  <c:v>1.0030093948291274</c:v>
                </c:pt>
                <c:pt idx="53">
                  <c:v>1.0069338507538355</c:v>
                </c:pt>
                <c:pt idx="54">
                  <c:v>0.99974439659277303</c:v>
                </c:pt>
                <c:pt idx="55">
                  <c:v>1.004377703357384</c:v>
                </c:pt>
                <c:pt idx="56">
                  <c:v>0.99578297720317421</c:v>
                </c:pt>
                <c:pt idx="57">
                  <c:v>0.99547983847647514</c:v>
                </c:pt>
                <c:pt idx="58">
                  <c:v>1.0016914190825768</c:v>
                </c:pt>
                <c:pt idx="59">
                  <c:v>1.0002713713556222</c:v>
                </c:pt>
                <c:pt idx="60">
                  <c:v>1.0001476948736863</c:v>
                </c:pt>
                <c:pt idx="61">
                  <c:v>1.0105212692019334</c:v>
                </c:pt>
                <c:pt idx="62">
                  <c:v>1.001982318822993</c:v>
                </c:pt>
                <c:pt idx="63">
                  <c:v>1.0041899877959017</c:v>
                </c:pt>
                <c:pt idx="64">
                  <c:v>1.0009765832180484</c:v>
                </c:pt>
                <c:pt idx="65">
                  <c:v>1.0080810964638995</c:v>
                </c:pt>
                <c:pt idx="66">
                  <c:v>1.0058100451338823</c:v>
                </c:pt>
                <c:pt idx="67">
                  <c:v>1.0009652037860837</c:v>
                </c:pt>
                <c:pt idx="68">
                  <c:v>1.0027233909119362</c:v>
                </c:pt>
                <c:pt idx="69">
                  <c:v>1.0022817243975739</c:v>
                </c:pt>
                <c:pt idx="70">
                  <c:v>1.0064504700843222</c:v>
                </c:pt>
                <c:pt idx="71">
                  <c:v>1.0105402415814826</c:v>
                </c:pt>
                <c:pt idx="72">
                  <c:v>1.0021931844313776</c:v>
                </c:pt>
                <c:pt idx="73">
                  <c:v>1.0011030864617256</c:v>
                </c:pt>
                <c:pt idx="74">
                  <c:v>1.0059799303242178</c:v>
                </c:pt>
                <c:pt idx="75">
                  <c:v>1.0111919492691748</c:v>
                </c:pt>
                <c:pt idx="76">
                  <c:v>0.99593299281971737</c:v>
                </c:pt>
                <c:pt idx="77">
                  <c:v>1.012729378868698</c:v>
                </c:pt>
                <c:pt idx="78">
                  <c:v>0.99417399923441985</c:v>
                </c:pt>
                <c:pt idx="79">
                  <c:v>0.99921588963529029</c:v>
                </c:pt>
                <c:pt idx="80">
                  <c:v>0.99007569527338046</c:v>
                </c:pt>
                <c:pt idx="81">
                  <c:v>0.99986012509747713</c:v>
                </c:pt>
                <c:pt idx="82">
                  <c:v>0.99061914229300496</c:v>
                </c:pt>
                <c:pt idx="83">
                  <c:v>0.99684846147795514</c:v>
                </c:pt>
                <c:pt idx="84">
                  <c:v>1.001881384429109</c:v>
                </c:pt>
                <c:pt idx="85">
                  <c:v>0.99861516749443624</c:v>
                </c:pt>
                <c:pt idx="86">
                  <c:v>0.99830326218878707</c:v>
                </c:pt>
                <c:pt idx="87">
                  <c:v>0.99355021462341409</c:v>
                </c:pt>
                <c:pt idx="88">
                  <c:v>0.99736980605988301</c:v>
                </c:pt>
                <c:pt idx="89">
                  <c:v>1.0012686653359861</c:v>
                </c:pt>
                <c:pt idx="90">
                  <c:v>1.0099981127551096</c:v>
                </c:pt>
                <c:pt idx="91">
                  <c:v>1.0022747874098914</c:v>
                </c:pt>
                <c:pt idx="92">
                  <c:v>1.00033931891754</c:v>
                </c:pt>
                <c:pt idx="93">
                  <c:v>1.0004050807310001</c:v>
                </c:pt>
                <c:pt idx="94">
                  <c:v>1.0006399049023038</c:v>
                </c:pt>
                <c:pt idx="95">
                  <c:v>1.0019673163825324</c:v>
                </c:pt>
                <c:pt idx="96">
                  <c:v>1.0032538248439076</c:v>
                </c:pt>
                <c:pt idx="97">
                  <c:v>0.99757665454789024</c:v>
                </c:pt>
                <c:pt idx="98">
                  <c:v>1.0008968124709949</c:v>
                </c:pt>
                <c:pt idx="99">
                  <c:v>0.99847457268867879</c:v>
                </c:pt>
                <c:pt idx="100">
                  <c:v>1.0063724083764498</c:v>
                </c:pt>
                <c:pt idx="101">
                  <c:v>0.99692857504972643</c:v>
                </c:pt>
                <c:pt idx="102">
                  <c:v>0.99360518065427095</c:v>
                </c:pt>
                <c:pt idx="103">
                  <c:v>1.00060745688867</c:v>
                </c:pt>
                <c:pt idx="104">
                  <c:v>0.99551983291296386</c:v>
                </c:pt>
                <c:pt idx="105">
                  <c:v>1.0012978844613993</c:v>
                </c:pt>
                <c:pt idx="106">
                  <c:v>0.99894598643674504</c:v>
                </c:pt>
                <c:pt idx="107">
                  <c:v>1.0004567946348963</c:v>
                </c:pt>
                <c:pt idx="108">
                  <c:v>0.99153834736962054</c:v>
                </c:pt>
                <c:pt idx="109">
                  <c:v>0.99481909925426781</c:v>
                </c:pt>
                <c:pt idx="110">
                  <c:v>0.98326916170664957</c:v>
                </c:pt>
                <c:pt idx="111">
                  <c:v>0.97608213672473532</c:v>
                </c:pt>
                <c:pt idx="112">
                  <c:v>0.98102883050142153</c:v>
                </c:pt>
                <c:pt idx="113">
                  <c:v>0.99159521267866479</c:v>
                </c:pt>
                <c:pt idx="114">
                  <c:v>0.99728389020198016</c:v>
                </c:pt>
                <c:pt idx="115">
                  <c:v>1.0055637094232071</c:v>
                </c:pt>
                <c:pt idx="116">
                  <c:v>1.0024853246004197</c:v>
                </c:pt>
                <c:pt idx="117">
                  <c:v>0.99758601050214546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238-B6FA-86367D32D0F5}"/>
            </c:ext>
          </c:extLst>
        </c:ser>
        <c:ser>
          <c:idx val="2"/>
          <c:order val="2"/>
          <c:tx>
            <c:strRef>
              <c:f>gdp_rgd!$G$4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gdp_rgd!$G$5:$G$132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A-4238-B6FA-86367D32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gdpdef!$F$4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gdpdef!$B$5:$B$132</c:f>
              <c:numCache>
                <c:formatCode>General</c:formatCode>
                <c:ptCount val="128"/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xVal>
          <c:yVal>
            <c:numRef>
              <c:f>gdpdef!$F$5:$F$132</c:f>
              <c:numCache>
                <c:formatCode>General</c:formatCode>
                <c:ptCount val="128"/>
                <c:pt idx="0">
                  <c:v>1.0202277463817353</c:v>
                </c:pt>
                <c:pt idx="1">
                  <c:v>1.0118435160702224</c:v>
                </c:pt>
                <c:pt idx="2">
                  <c:v>1.0123770197878046</c:v>
                </c:pt>
                <c:pt idx="3">
                  <c:v>1.0114443152514523</c:v>
                </c:pt>
                <c:pt idx="4">
                  <c:v>1.0081096765982338</c:v>
                </c:pt>
                <c:pt idx="5">
                  <c:v>1.0064358155051725</c:v>
                </c:pt>
                <c:pt idx="6">
                  <c:v>1.0079084253997737</c:v>
                </c:pt>
                <c:pt idx="7">
                  <c:v>1.0046590229368728</c:v>
                </c:pt>
                <c:pt idx="8">
                  <c:v>1.0026115084398617</c:v>
                </c:pt>
                <c:pt idx="9">
                  <c:v>1.0013697604536722</c:v>
                </c:pt>
                <c:pt idx="10">
                  <c:v>1.0042459354191402</c:v>
                </c:pt>
                <c:pt idx="11">
                  <c:v>1.0012957780072163</c:v>
                </c:pt>
                <c:pt idx="12">
                  <c:v>1.0064560615142168</c:v>
                </c:pt>
                <c:pt idx="13">
                  <c:v>1.0030744759411296</c:v>
                </c:pt>
                <c:pt idx="14">
                  <c:v>1.0022273627725322</c:v>
                </c:pt>
                <c:pt idx="15">
                  <c:v>0.99997858112051874</c:v>
                </c:pt>
                <c:pt idx="16">
                  <c:v>1.0054682113612572</c:v>
                </c:pt>
                <c:pt idx="17">
                  <c:v>0.99921171193426217</c:v>
                </c:pt>
                <c:pt idx="18">
                  <c:v>0.99882985631115795</c:v>
                </c:pt>
                <c:pt idx="19">
                  <c:v>1.0002078411414805</c:v>
                </c:pt>
                <c:pt idx="20">
                  <c:v>0.99914680568140668</c:v>
                </c:pt>
                <c:pt idx="21">
                  <c:v>0.99907364077637684</c:v>
                </c:pt>
                <c:pt idx="22">
                  <c:v>1.0003793115542452</c:v>
                </c:pt>
                <c:pt idx="23">
                  <c:v>1.001300026880322</c:v>
                </c:pt>
                <c:pt idx="24">
                  <c:v>1.0019202479851708</c:v>
                </c:pt>
                <c:pt idx="25">
                  <c:v>0.99968885510889838</c:v>
                </c:pt>
                <c:pt idx="26">
                  <c:v>1.0019393853760807</c:v>
                </c:pt>
                <c:pt idx="27">
                  <c:v>1.001235722534499</c:v>
                </c:pt>
                <c:pt idx="28">
                  <c:v>1.0020962207520128</c:v>
                </c:pt>
                <c:pt idx="29">
                  <c:v>1.0036898348616616</c:v>
                </c:pt>
                <c:pt idx="30">
                  <c:v>1.0058964201645353</c:v>
                </c:pt>
                <c:pt idx="31">
                  <c:v>1.0021303446778822</c:v>
                </c:pt>
                <c:pt idx="32">
                  <c:v>1.0044946241114141</c:v>
                </c:pt>
                <c:pt idx="33">
                  <c:v>1.0040107821295807</c:v>
                </c:pt>
                <c:pt idx="34">
                  <c:v>1.0008453106571862</c:v>
                </c:pt>
                <c:pt idx="35">
                  <c:v>1.0003727838019965</c:v>
                </c:pt>
                <c:pt idx="36">
                  <c:v>1.0061774096140623</c:v>
                </c:pt>
                <c:pt idx="37">
                  <c:v>1.0056691432471456</c:v>
                </c:pt>
                <c:pt idx="38">
                  <c:v>1.0033389542079398</c:v>
                </c:pt>
                <c:pt idx="39">
                  <c:v>1.0022955674332696</c:v>
                </c:pt>
                <c:pt idx="40">
                  <c:v>1.0047410406700923</c:v>
                </c:pt>
                <c:pt idx="41">
                  <c:v>1.0010678031499372</c:v>
                </c:pt>
                <c:pt idx="42">
                  <c:v>1.0016331976477519</c:v>
                </c:pt>
                <c:pt idx="43">
                  <c:v>0.99973588755185272</c:v>
                </c:pt>
                <c:pt idx="44">
                  <c:v>0.99973053876751206</c:v>
                </c:pt>
                <c:pt idx="45">
                  <c:v>1.0000262712284143</c:v>
                </c:pt>
                <c:pt idx="46">
                  <c:v>0.99852034116293742</c:v>
                </c:pt>
                <c:pt idx="47">
                  <c:v>0.99975789213252941</c:v>
                </c:pt>
                <c:pt idx="48">
                  <c:v>1.0002156291485447</c:v>
                </c:pt>
                <c:pt idx="49">
                  <c:v>0.9995123466874718</c:v>
                </c:pt>
                <c:pt idx="50">
                  <c:v>0.99878252547773794</c:v>
                </c:pt>
                <c:pt idx="51">
                  <c:v>0.99926778383016079</c:v>
                </c:pt>
                <c:pt idx="52">
                  <c:v>0.99958168871286313</c:v>
                </c:pt>
                <c:pt idx="53">
                  <c:v>0.99891196975730501</c:v>
                </c:pt>
                <c:pt idx="54">
                  <c:v>0.99968781432101295</c:v>
                </c:pt>
                <c:pt idx="55">
                  <c:v>0.99935873188126867</c:v>
                </c:pt>
                <c:pt idx="56">
                  <c:v>1.0000597136873157</c:v>
                </c:pt>
                <c:pt idx="57">
                  <c:v>0.99853898856070933</c:v>
                </c:pt>
                <c:pt idx="58">
                  <c:v>0.99832379126185378</c:v>
                </c:pt>
                <c:pt idx="59">
                  <c:v>0.99920650040589776</c:v>
                </c:pt>
                <c:pt idx="60">
                  <c:v>0.99948315693947742</c:v>
                </c:pt>
                <c:pt idx="61">
                  <c:v>0.99778042064763472</c:v>
                </c:pt>
                <c:pt idx="62">
                  <c:v>0.99902664741388125</c:v>
                </c:pt>
                <c:pt idx="63">
                  <c:v>0.9986562104560226</c:v>
                </c:pt>
                <c:pt idx="64">
                  <c:v>0.99915839491891167</c:v>
                </c:pt>
                <c:pt idx="65">
                  <c:v>0.99854166041664849</c:v>
                </c:pt>
                <c:pt idx="66">
                  <c:v>0.99688572530840192</c:v>
                </c:pt>
                <c:pt idx="67">
                  <c:v>0.9978757770394191</c:v>
                </c:pt>
                <c:pt idx="68">
                  <c:v>0.99559283029035439</c:v>
                </c:pt>
                <c:pt idx="69">
                  <c:v>0.99655980370530339</c:v>
                </c:pt>
                <c:pt idx="70">
                  <c:v>0.99782342830703197</c:v>
                </c:pt>
                <c:pt idx="71">
                  <c:v>0.99671873369100972</c:v>
                </c:pt>
                <c:pt idx="72">
                  <c:v>0.99832074404699811</c:v>
                </c:pt>
                <c:pt idx="73">
                  <c:v>0.99829143831569445</c:v>
                </c:pt>
                <c:pt idx="74">
                  <c:v>0.99759674259436382</c:v>
                </c:pt>
                <c:pt idx="75">
                  <c:v>0.99817927241725879</c:v>
                </c:pt>
                <c:pt idx="76">
                  <c:v>1.0016709441583669</c:v>
                </c:pt>
                <c:pt idx="77">
                  <c:v>0.99916075650144176</c:v>
                </c:pt>
                <c:pt idx="78">
                  <c:v>0.99997875176443762</c:v>
                </c:pt>
                <c:pt idx="79">
                  <c:v>0.99915040827108625</c:v>
                </c:pt>
                <c:pt idx="80">
                  <c:v>1.0009828111255177</c:v>
                </c:pt>
                <c:pt idx="81">
                  <c:v>1.0010239772528002</c:v>
                </c:pt>
                <c:pt idx="82">
                  <c:v>0.99726761146164467</c:v>
                </c:pt>
                <c:pt idx="83">
                  <c:v>0.99687479105614829</c:v>
                </c:pt>
                <c:pt idx="84">
                  <c:v>0.99765241394392856</c:v>
                </c:pt>
                <c:pt idx="85">
                  <c:v>0.99849841041876863</c:v>
                </c:pt>
                <c:pt idx="86">
                  <c:v>0.99853320482489394</c:v>
                </c:pt>
                <c:pt idx="87">
                  <c:v>0.99998942261416945</c:v>
                </c:pt>
                <c:pt idx="88">
                  <c:v>1.001314887088121</c:v>
                </c:pt>
                <c:pt idx="89">
                  <c:v>0.99707398177399975</c:v>
                </c:pt>
                <c:pt idx="90">
                  <c:v>0.9996622603177624</c:v>
                </c:pt>
                <c:pt idx="91">
                  <c:v>0.99947327325210222</c:v>
                </c:pt>
                <c:pt idx="92">
                  <c:v>1.0026109168137347</c:v>
                </c:pt>
                <c:pt idx="93">
                  <c:v>1.0026011754035387</c:v>
                </c:pt>
                <c:pt idx="94">
                  <c:v>1.0013747335901322</c:v>
                </c:pt>
                <c:pt idx="95">
                  <c:v>1.0014550261137742</c:v>
                </c:pt>
                <c:pt idx="96">
                  <c:v>1.0033514665064547</c:v>
                </c:pt>
                <c:pt idx="97">
                  <c:v>1.0008608960237033</c:v>
                </c:pt>
                <c:pt idx="98">
                  <c:v>1.0043541100472633</c:v>
                </c:pt>
                <c:pt idx="99">
                  <c:v>1.0024388683741248</c:v>
                </c:pt>
                <c:pt idx="100">
                  <c:v>1.0015552037608899</c:v>
                </c:pt>
                <c:pt idx="101">
                  <c:v>1.0029607297579468</c:v>
                </c:pt>
                <c:pt idx="102">
                  <c:v>1.0016662548876518</c:v>
                </c:pt>
                <c:pt idx="103">
                  <c:v>0.99864882423539902</c:v>
                </c:pt>
                <c:pt idx="104">
                  <c:v>1.0048749050085983</c:v>
                </c:pt>
                <c:pt idx="105">
                  <c:v>1.001863048350538</c:v>
                </c:pt>
                <c:pt idx="106">
                  <c:v>0.99898512103378256</c:v>
                </c:pt>
                <c:pt idx="107">
                  <c:v>0.99625964911025255</c:v>
                </c:pt>
                <c:pt idx="108">
                  <c:v>0.9988857511059156</c:v>
                </c:pt>
                <c:pt idx="109">
                  <c:v>1.0018881265241499</c:v>
                </c:pt>
                <c:pt idx="110">
                  <c:v>1.005058933105452</c:v>
                </c:pt>
                <c:pt idx="111">
                  <c:v>0.99107505123195594</c:v>
                </c:pt>
                <c:pt idx="112">
                  <c:v>0.99694003595802039</c:v>
                </c:pt>
                <c:pt idx="113">
                  <c:v>0.99492497485458209</c:v>
                </c:pt>
                <c:pt idx="114">
                  <c:v>0.99595874520358663</c:v>
                </c:pt>
                <c:pt idx="115">
                  <c:v>0.99350986458163715</c:v>
                </c:pt>
                <c:pt idx="116">
                  <c:v>0.9965182997870945</c:v>
                </c:pt>
                <c:pt idx="117">
                  <c:v>0.99886305328870229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E-44D7-9D5F-2072EBD22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gdpdef!$B$4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gdpdef!$B$5:$B$132</c:f>
              <c:numCache>
                <c:formatCode>General</c:formatCode>
                <c:ptCount val="128"/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F-4C3F-9217-721D558DA46F}"/>
            </c:ext>
          </c:extLst>
        </c:ser>
        <c:ser>
          <c:idx val="1"/>
          <c:order val="1"/>
          <c:tx>
            <c:strRef>
              <c:f>gdpdef!$F$4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gdpdef!$F$5:$F$132</c:f>
              <c:numCache>
                <c:formatCode>General</c:formatCode>
                <c:ptCount val="128"/>
                <c:pt idx="0">
                  <c:v>1.0202277463817353</c:v>
                </c:pt>
                <c:pt idx="1">
                  <c:v>1.0118435160702224</c:v>
                </c:pt>
                <c:pt idx="2">
                  <c:v>1.0123770197878046</c:v>
                </c:pt>
                <c:pt idx="3">
                  <c:v>1.0114443152514523</c:v>
                </c:pt>
                <c:pt idx="4">
                  <c:v>1.0081096765982338</c:v>
                </c:pt>
                <c:pt idx="5">
                  <c:v>1.0064358155051725</c:v>
                </c:pt>
                <c:pt idx="6">
                  <c:v>1.0079084253997737</c:v>
                </c:pt>
                <c:pt idx="7">
                  <c:v>1.0046590229368728</c:v>
                </c:pt>
                <c:pt idx="8">
                  <c:v>1.0026115084398617</c:v>
                </c:pt>
                <c:pt idx="9">
                  <c:v>1.0013697604536722</c:v>
                </c:pt>
                <c:pt idx="10">
                  <c:v>1.0042459354191402</c:v>
                </c:pt>
                <c:pt idx="11">
                  <c:v>1.0012957780072163</c:v>
                </c:pt>
                <c:pt idx="12">
                  <c:v>1.0064560615142168</c:v>
                </c:pt>
                <c:pt idx="13">
                  <c:v>1.0030744759411296</c:v>
                </c:pt>
                <c:pt idx="14">
                  <c:v>1.0022273627725322</c:v>
                </c:pt>
                <c:pt idx="15">
                  <c:v>0.99997858112051874</c:v>
                </c:pt>
                <c:pt idx="16">
                  <c:v>1.0054682113612572</c:v>
                </c:pt>
                <c:pt idx="17">
                  <c:v>0.99921171193426217</c:v>
                </c:pt>
                <c:pt idx="18">
                  <c:v>0.99882985631115795</c:v>
                </c:pt>
                <c:pt idx="19">
                  <c:v>1.0002078411414805</c:v>
                </c:pt>
                <c:pt idx="20">
                  <c:v>0.99914680568140668</c:v>
                </c:pt>
                <c:pt idx="21">
                  <c:v>0.99907364077637684</c:v>
                </c:pt>
                <c:pt idx="22">
                  <c:v>1.0003793115542452</c:v>
                </c:pt>
                <c:pt idx="23">
                  <c:v>1.001300026880322</c:v>
                </c:pt>
                <c:pt idx="24">
                  <c:v>1.0019202479851708</c:v>
                </c:pt>
                <c:pt idx="25">
                  <c:v>0.99968885510889838</c:v>
                </c:pt>
                <c:pt idx="26">
                  <c:v>1.0019393853760807</c:v>
                </c:pt>
                <c:pt idx="27">
                  <c:v>1.001235722534499</c:v>
                </c:pt>
                <c:pt idx="28">
                  <c:v>1.0020962207520128</c:v>
                </c:pt>
                <c:pt idx="29">
                  <c:v>1.0036898348616616</c:v>
                </c:pt>
                <c:pt idx="30">
                  <c:v>1.0058964201645353</c:v>
                </c:pt>
                <c:pt idx="31">
                  <c:v>1.0021303446778822</c:v>
                </c:pt>
                <c:pt idx="32">
                  <c:v>1.0044946241114141</c:v>
                </c:pt>
                <c:pt idx="33">
                  <c:v>1.0040107821295807</c:v>
                </c:pt>
                <c:pt idx="34">
                  <c:v>1.0008453106571862</c:v>
                </c:pt>
                <c:pt idx="35">
                  <c:v>1.0003727838019965</c:v>
                </c:pt>
                <c:pt idx="36">
                  <c:v>1.0061774096140623</c:v>
                </c:pt>
                <c:pt idx="37">
                  <c:v>1.0056691432471456</c:v>
                </c:pt>
                <c:pt idx="38">
                  <c:v>1.0033389542079398</c:v>
                </c:pt>
                <c:pt idx="39">
                  <c:v>1.0022955674332696</c:v>
                </c:pt>
                <c:pt idx="40">
                  <c:v>1.0047410406700923</c:v>
                </c:pt>
                <c:pt idx="41">
                  <c:v>1.0010678031499372</c:v>
                </c:pt>
                <c:pt idx="42">
                  <c:v>1.0016331976477519</c:v>
                </c:pt>
                <c:pt idx="43">
                  <c:v>0.99973588755185272</c:v>
                </c:pt>
                <c:pt idx="44">
                  <c:v>0.99973053876751206</c:v>
                </c:pt>
                <c:pt idx="45">
                  <c:v>1.0000262712284143</c:v>
                </c:pt>
                <c:pt idx="46">
                  <c:v>0.99852034116293742</c:v>
                </c:pt>
                <c:pt idx="47">
                  <c:v>0.99975789213252941</c:v>
                </c:pt>
                <c:pt idx="48">
                  <c:v>1.0002156291485447</c:v>
                </c:pt>
                <c:pt idx="49">
                  <c:v>0.9995123466874718</c:v>
                </c:pt>
                <c:pt idx="50">
                  <c:v>0.99878252547773794</c:v>
                </c:pt>
                <c:pt idx="51">
                  <c:v>0.99926778383016079</c:v>
                </c:pt>
                <c:pt idx="52">
                  <c:v>0.99958168871286313</c:v>
                </c:pt>
                <c:pt idx="53">
                  <c:v>0.99891196975730501</c:v>
                </c:pt>
                <c:pt idx="54">
                  <c:v>0.99968781432101295</c:v>
                </c:pt>
                <c:pt idx="55">
                  <c:v>0.99935873188126867</c:v>
                </c:pt>
                <c:pt idx="56">
                  <c:v>1.0000597136873157</c:v>
                </c:pt>
                <c:pt idx="57">
                  <c:v>0.99853898856070933</c:v>
                </c:pt>
                <c:pt idx="58">
                  <c:v>0.99832379126185378</c:v>
                </c:pt>
                <c:pt idx="59">
                  <c:v>0.99920650040589776</c:v>
                </c:pt>
                <c:pt idx="60">
                  <c:v>0.99948315693947742</c:v>
                </c:pt>
                <c:pt idx="61">
                  <c:v>0.99778042064763472</c:v>
                </c:pt>
                <c:pt idx="62">
                  <c:v>0.99902664741388125</c:v>
                </c:pt>
                <c:pt idx="63">
                  <c:v>0.9986562104560226</c:v>
                </c:pt>
                <c:pt idx="64">
                  <c:v>0.99915839491891167</c:v>
                </c:pt>
                <c:pt idx="65">
                  <c:v>0.99854166041664849</c:v>
                </c:pt>
                <c:pt idx="66">
                  <c:v>0.99688572530840192</c:v>
                </c:pt>
                <c:pt idx="67">
                  <c:v>0.9978757770394191</c:v>
                </c:pt>
                <c:pt idx="68">
                  <c:v>0.99559283029035439</c:v>
                </c:pt>
                <c:pt idx="69">
                  <c:v>0.99655980370530339</c:v>
                </c:pt>
                <c:pt idx="70">
                  <c:v>0.99782342830703197</c:v>
                </c:pt>
                <c:pt idx="71">
                  <c:v>0.99671873369100972</c:v>
                </c:pt>
                <c:pt idx="72">
                  <c:v>0.99832074404699811</c:v>
                </c:pt>
                <c:pt idx="73">
                  <c:v>0.99829143831569445</c:v>
                </c:pt>
                <c:pt idx="74">
                  <c:v>0.99759674259436382</c:v>
                </c:pt>
                <c:pt idx="75">
                  <c:v>0.99817927241725879</c:v>
                </c:pt>
                <c:pt idx="76">
                  <c:v>1.0016709441583669</c:v>
                </c:pt>
                <c:pt idx="77">
                  <c:v>0.99916075650144176</c:v>
                </c:pt>
                <c:pt idx="78">
                  <c:v>0.99997875176443762</c:v>
                </c:pt>
                <c:pt idx="79">
                  <c:v>0.99915040827108625</c:v>
                </c:pt>
                <c:pt idx="80">
                  <c:v>1.0009828111255177</c:v>
                </c:pt>
                <c:pt idx="81">
                  <c:v>1.0010239772528002</c:v>
                </c:pt>
                <c:pt idx="82">
                  <c:v>0.99726761146164467</c:v>
                </c:pt>
                <c:pt idx="83">
                  <c:v>0.99687479105614829</c:v>
                </c:pt>
                <c:pt idx="84">
                  <c:v>0.99765241394392856</c:v>
                </c:pt>
                <c:pt idx="85">
                  <c:v>0.99849841041876863</c:v>
                </c:pt>
                <c:pt idx="86">
                  <c:v>0.99853320482489394</c:v>
                </c:pt>
                <c:pt idx="87">
                  <c:v>0.99998942261416945</c:v>
                </c:pt>
                <c:pt idx="88">
                  <c:v>1.001314887088121</c:v>
                </c:pt>
                <c:pt idx="89">
                  <c:v>0.99707398177399975</c:v>
                </c:pt>
                <c:pt idx="90">
                  <c:v>0.9996622603177624</c:v>
                </c:pt>
                <c:pt idx="91">
                  <c:v>0.99947327325210222</c:v>
                </c:pt>
                <c:pt idx="92">
                  <c:v>1.0026109168137347</c:v>
                </c:pt>
                <c:pt idx="93">
                  <c:v>1.0026011754035387</c:v>
                </c:pt>
                <c:pt idx="94">
                  <c:v>1.0013747335901322</c:v>
                </c:pt>
                <c:pt idx="95">
                  <c:v>1.0014550261137742</c:v>
                </c:pt>
                <c:pt idx="96">
                  <c:v>1.0033514665064547</c:v>
                </c:pt>
                <c:pt idx="97">
                  <c:v>1.0008608960237033</c:v>
                </c:pt>
                <c:pt idx="98">
                  <c:v>1.0043541100472633</c:v>
                </c:pt>
                <c:pt idx="99">
                  <c:v>1.0024388683741248</c:v>
                </c:pt>
                <c:pt idx="100">
                  <c:v>1.0015552037608899</c:v>
                </c:pt>
                <c:pt idx="101">
                  <c:v>1.0029607297579468</c:v>
                </c:pt>
                <c:pt idx="102">
                  <c:v>1.0016662548876518</c:v>
                </c:pt>
                <c:pt idx="103">
                  <c:v>0.99864882423539902</c:v>
                </c:pt>
                <c:pt idx="104">
                  <c:v>1.0048749050085983</c:v>
                </c:pt>
                <c:pt idx="105">
                  <c:v>1.001863048350538</c:v>
                </c:pt>
                <c:pt idx="106">
                  <c:v>0.99898512103378256</c:v>
                </c:pt>
                <c:pt idx="107">
                  <c:v>0.99625964911025255</c:v>
                </c:pt>
                <c:pt idx="108">
                  <c:v>0.9988857511059156</c:v>
                </c:pt>
                <c:pt idx="109">
                  <c:v>1.0018881265241499</c:v>
                </c:pt>
                <c:pt idx="110">
                  <c:v>1.005058933105452</c:v>
                </c:pt>
                <c:pt idx="111">
                  <c:v>0.99107505123195594</c:v>
                </c:pt>
                <c:pt idx="112">
                  <c:v>0.99694003595802039</c:v>
                </c:pt>
                <c:pt idx="113">
                  <c:v>0.99492497485458209</c:v>
                </c:pt>
                <c:pt idx="114">
                  <c:v>0.99595874520358663</c:v>
                </c:pt>
                <c:pt idx="115">
                  <c:v>0.99350986458163715</c:v>
                </c:pt>
                <c:pt idx="116">
                  <c:v>0.9965182997870945</c:v>
                </c:pt>
                <c:pt idx="117">
                  <c:v>0.99886305328870229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EF-4C3F-9217-721D558DA46F}"/>
            </c:ext>
          </c:extLst>
        </c:ser>
        <c:ser>
          <c:idx val="2"/>
          <c:order val="2"/>
          <c:tx>
            <c:strRef>
              <c:f>gdpdef!$G$4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gdpdef!$G$5:$G$132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EF-4C3F-9217-721D558DA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ffr!$B$5:$B$132</c:f>
              <c:numCache>
                <c:formatCode>General</c:formatCode>
                <c:ptCount val="128"/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xVal>
          <c:yVal>
            <c:numRef>
              <c:f>ffr!$F$5:$F$132</c:f>
              <c:numCache>
                <c:formatCode>General</c:formatCode>
                <c:ptCount val="128"/>
                <c:pt idx="0">
                  <c:v>1.0302277897678618</c:v>
                </c:pt>
                <c:pt idx="1">
                  <c:v>1.0333008136931048</c:v>
                </c:pt>
                <c:pt idx="2">
                  <c:v>1.0328034630160354</c:v>
                </c:pt>
                <c:pt idx="3">
                  <c:v>1.0225116146374535</c:v>
                </c:pt>
                <c:pt idx="4">
                  <c:v>1.0240953680345972</c:v>
                </c:pt>
                <c:pt idx="5">
                  <c:v>1.024880974671895</c:v>
                </c:pt>
                <c:pt idx="6">
                  <c:v>1.015948681447377</c:v>
                </c:pt>
                <c:pt idx="7">
                  <c:v>1.0115672153955904</c:v>
                </c:pt>
                <c:pt idx="8">
                  <c:v>1.0099844481918672</c:v>
                </c:pt>
                <c:pt idx="9">
                  <c:v>1.0103511181250542</c:v>
                </c:pt>
                <c:pt idx="10">
                  <c:v>1.0120079478596402</c:v>
                </c:pt>
                <c:pt idx="11">
                  <c:v>1.0119369997894936</c:v>
                </c:pt>
                <c:pt idx="12">
                  <c:v>1.0125910810925565</c:v>
                </c:pt>
                <c:pt idx="13">
                  <c:v>1.01478610592004</c:v>
                </c:pt>
                <c:pt idx="14">
                  <c:v>1.0169131859457838</c:v>
                </c:pt>
                <c:pt idx="15">
                  <c:v>1.0115130650130977</c:v>
                </c:pt>
                <c:pt idx="16">
                  <c:v>1.0095238881042685</c:v>
                </c:pt>
                <c:pt idx="17">
                  <c:v>1.0081349433165134</c:v>
                </c:pt>
                <c:pt idx="18">
                  <c:v>1.008075925438362</c:v>
                </c:pt>
                <c:pt idx="19">
                  <c:v>1.008588859731355</c:v>
                </c:pt>
                <c:pt idx="20">
                  <c:v>1.0078892234491257</c:v>
                </c:pt>
                <c:pt idx="21">
                  <c:v>1.005602835361729</c:v>
                </c:pt>
                <c:pt idx="22">
                  <c:v>1.0038219704928926</c:v>
                </c:pt>
                <c:pt idx="23">
                  <c:v>1.0039657346394681</c:v>
                </c:pt>
                <c:pt idx="24">
                  <c:v>1.0038548437759927</c:v>
                </c:pt>
                <c:pt idx="25">
                  <c:v>1.0049281475860465</c:v>
                </c:pt>
                <c:pt idx="26">
                  <c:v>1.0054045090109767</c:v>
                </c:pt>
                <c:pt idx="27">
                  <c:v>1.0056058832846408</c:v>
                </c:pt>
                <c:pt idx="28">
                  <c:v>1.004968179861794</c:v>
                </c:pt>
                <c:pt idx="29">
                  <c:v>1.0061975323761889</c:v>
                </c:pt>
                <c:pt idx="30">
                  <c:v>1.0082838625407602</c:v>
                </c:pt>
                <c:pt idx="31">
                  <c:v>1.009507148191148</c:v>
                </c:pt>
                <c:pt idx="32">
                  <c:v>1.0119783275049421</c:v>
                </c:pt>
                <c:pt idx="33">
                  <c:v>1.0126851117728721</c:v>
                </c:pt>
                <c:pt idx="34">
                  <c:v>1.0110607339780928</c:v>
                </c:pt>
                <c:pt idx="35">
                  <c:v>1.0098756306696683</c:v>
                </c:pt>
                <c:pt idx="36">
                  <c:v>1.0089508655645931</c:v>
                </c:pt>
                <c:pt idx="37">
                  <c:v>1.0089290236778807</c:v>
                </c:pt>
                <c:pt idx="38">
                  <c:v>1.0087294690113779</c:v>
                </c:pt>
                <c:pt idx="39">
                  <c:v>1.0076787998522401</c:v>
                </c:pt>
                <c:pt idx="40">
                  <c:v>1.0043767050458914</c:v>
                </c:pt>
                <c:pt idx="41">
                  <c:v>1.002955567955057</c:v>
                </c:pt>
                <c:pt idx="42">
                  <c:v>1.0024069796296822</c:v>
                </c:pt>
                <c:pt idx="43">
                  <c:v>1.0003372965397608</c:v>
                </c:pt>
                <c:pt idx="44">
                  <c:v>0.9983531159059702</c:v>
                </c:pt>
                <c:pt idx="45">
                  <c:v>0.99772879195597175</c:v>
                </c:pt>
                <c:pt idx="46">
                  <c:v>0.99644547417898022</c:v>
                </c:pt>
                <c:pt idx="47">
                  <c:v>0.99588675493807011</c:v>
                </c:pt>
                <c:pt idx="48">
                  <c:v>0.99590528365567499</c:v>
                </c:pt>
                <c:pt idx="49">
                  <c:v>0.99579304999557283</c:v>
                </c:pt>
                <c:pt idx="50">
                  <c:v>0.99594358705379082</c:v>
                </c:pt>
                <c:pt idx="51">
                  <c:v>0.99577066512390722</c:v>
                </c:pt>
                <c:pt idx="52">
                  <c:v>0.99632116091993927</c:v>
                </c:pt>
                <c:pt idx="53">
                  <c:v>0.99813783494575814</c:v>
                </c:pt>
                <c:pt idx="54">
                  <c:v>0.9995047536473981</c:v>
                </c:pt>
                <c:pt idx="55">
                  <c:v>1.0012116143847785</c:v>
                </c:pt>
                <c:pt idx="56">
                  <c:v>1.0028019064833957</c:v>
                </c:pt>
                <c:pt idx="57">
                  <c:v>1.0033444263694173</c:v>
                </c:pt>
                <c:pt idx="58">
                  <c:v>1.0027878576662075</c:v>
                </c:pt>
                <c:pt idx="59">
                  <c:v>1.0025930414517565</c:v>
                </c:pt>
                <c:pt idx="60">
                  <c:v>1.0017199940391701</c:v>
                </c:pt>
                <c:pt idx="61">
                  <c:v>1.0014019158924095</c:v>
                </c:pt>
                <c:pt idx="62">
                  <c:v>1.001557745172821</c:v>
                </c:pt>
                <c:pt idx="63">
                  <c:v>1.0014943333339439</c:v>
                </c:pt>
                <c:pt idx="64">
                  <c:v>1.0014882614905707</c:v>
                </c:pt>
                <c:pt idx="65">
                  <c:v>1.0020987377949626</c:v>
                </c:pt>
                <c:pt idx="66">
                  <c:v>1.0021299940197328</c:v>
                </c:pt>
                <c:pt idx="67">
                  <c:v>1.0020616445494765</c:v>
                </c:pt>
                <c:pt idx="68">
                  <c:v>1.0020915616190738</c:v>
                </c:pt>
                <c:pt idx="69">
                  <c:v>1.0020367967928832</c:v>
                </c:pt>
                <c:pt idx="70">
                  <c:v>1.0021223691466121</c:v>
                </c:pt>
                <c:pt idx="71">
                  <c:v>1.0004425005860615</c:v>
                </c:pt>
                <c:pt idx="72">
                  <c:v>1.0001274410247034</c:v>
                </c:pt>
                <c:pt idx="73">
                  <c:v>1.0001602876298172</c:v>
                </c:pt>
                <c:pt idx="74">
                  <c:v>1.0010304332434632</c:v>
                </c:pt>
                <c:pt idx="75">
                  <c:v>1.0015523019389974</c:v>
                </c:pt>
                <c:pt idx="76">
                  <c:v>1.0024883656405177</c:v>
                </c:pt>
                <c:pt idx="77">
                  <c:v>1.0039788838945696</c:v>
                </c:pt>
                <c:pt idx="78">
                  <c:v>1.0046002340582023</c:v>
                </c:pt>
                <c:pt idx="79">
                  <c:v>1.0044883147233996</c:v>
                </c:pt>
                <c:pt idx="80">
                  <c:v>1.0022861532882845</c:v>
                </c:pt>
                <c:pt idx="81">
                  <c:v>0.99910820014771995</c:v>
                </c:pt>
                <c:pt idx="82">
                  <c:v>0.99704921052631112</c:v>
                </c:pt>
                <c:pt idx="83">
                  <c:v>0.9936374582092391</c:v>
                </c:pt>
                <c:pt idx="84">
                  <c:v>0.99265040755950984</c:v>
                </c:pt>
                <c:pt idx="85">
                  <c:v>0.9926966899031624</c:v>
                </c:pt>
                <c:pt idx="86">
                  <c:v>0.99267021281110857</c:v>
                </c:pt>
                <c:pt idx="87">
                  <c:v>0.99193434520368751</c:v>
                </c:pt>
                <c:pt idx="88">
                  <c:v>0.99145195476446335</c:v>
                </c:pt>
                <c:pt idx="89">
                  <c:v>0.99144460969431392</c:v>
                </c:pt>
                <c:pt idx="90">
                  <c:v>0.99087505093685369</c:v>
                </c:pt>
                <c:pt idx="91">
                  <c:v>0.9908252391768545</c:v>
                </c:pt>
                <c:pt idx="92">
                  <c:v>0.9908379441184888</c:v>
                </c:pt>
                <c:pt idx="93">
                  <c:v>0.99086135430250744</c:v>
                </c:pt>
                <c:pt idx="94">
                  <c:v>0.99190092189212542</c:v>
                </c:pt>
                <c:pt idx="95">
                  <c:v>0.99318907250115718</c:v>
                </c:pt>
                <c:pt idx="96">
                  <c:v>0.9944788419432079</c:v>
                </c:pt>
                <c:pt idx="97">
                  <c:v>0.99565490697130699</c:v>
                </c:pt>
                <c:pt idx="98">
                  <c:v>0.99694571785484953</c:v>
                </c:pt>
                <c:pt idx="99">
                  <c:v>0.99823824989662036</c:v>
                </c:pt>
                <c:pt idx="100">
                  <c:v>0.99942648631555453</c:v>
                </c:pt>
                <c:pt idx="101">
                  <c:v>1.00056015688916</c:v>
                </c:pt>
                <c:pt idx="102">
                  <c:v>1.0014053458074972</c:v>
                </c:pt>
                <c:pt idx="103">
                  <c:v>1.0013993591629986</c:v>
                </c:pt>
                <c:pt idx="104">
                  <c:v>1.0014284521720556</c:v>
                </c:pt>
                <c:pt idx="105">
                  <c:v>1.0014230996185343</c:v>
                </c:pt>
                <c:pt idx="106">
                  <c:v>1.0009773909166126</c:v>
                </c:pt>
                <c:pt idx="107">
                  <c:v>0.99953028480142048</c:v>
                </c:pt>
                <c:pt idx="108">
                  <c:v>0.99625165808235228</c:v>
                </c:pt>
                <c:pt idx="109">
                  <c:v>0.9935239179986235</c:v>
                </c:pt>
                <c:pt idx="110">
                  <c:v>0.99316613225762496</c:v>
                </c:pt>
                <c:pt idx="111">
                  <c:v>0.98960872547738765</c:v>
                </c:pt>
                <c:pt idx="112">
                  <c:v>0.98881517563122778</c:v>
                </c:pt>
                <c:pt idx="113">
                  <c:v>0.98879929917802678</c:v>
                </c:pt>
                <c:pt idx="114">
                  <c:v>0.98874077844772479</c:v>
                </c:pt>
                <c:pt idx="115">
                  <c:v>0.98865184951302176</c:v>
                </c:pt>
                <c:pt idx="116">
                  <c:v>0.98869020827727216</c:v>
                </c:pt>
                <c:pt idx="117">
                  <c:v>0.98883379909608382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F-4A33-8E3A-C337A80FD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ffr!$B$4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ffr!$B$5:$B$132</c:f>
              <c:numCache>
                <c:formatCode>General</c:formatCode>
                <c:ptCount val="128"/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9-4F34-8685-84EEE39F4206}"/>
            </c:ext>
          </c:extLst>
        </c:ser>
        <c:ser>
          <c:idx val="1"/>
          <c:order val="1"/>
          <c:tx>
            <c:strRef>
              <c:f>ffr!$F$4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ffr!$F$5:$F$132</c:f>
              <c:numCache>
                <c:formatCode>General</c:formatCode>
                <c:ptCount val="128"/>
                <c:pt idx="0">
                  <c:v>1.0302277897678618</c:v>
                </c:pt>
                <c:pt idx="1">
                  <c:v>1.0333008136931048</c:v>
                </c:pt>
                <c:pt idx="2">
                  <c:v>1.0328034630160354</c:v>
                </c:pt>
                <c:pt idx="3">
                  <c:v>1.0225116146374535</c:v>
                </c:pt>
                <c:pt idx="4">
                  <c:v>1.0240953680345972</c:v>
                </c:pt>
                <c:pt idx="5">
                  <c:v>1.024880974671895</c:v>
                </c:pt>
                <c:pt idx="6">
                  <c:v>1.015948681447377</c:v>
                </c:pt>
                <c:pt idx="7">
                  <c:v>1.0115672153955904</c:v>
                </c:pt>
                <c:pt idx="8">
                  <c:v>1.0099844481918672</c:v>
                </c:pt>
                <c:pt idx="9">
                  <c:v>1.0103511181250542</c:v>
                </c:pt>
                <c:pt idx="10">
                  <c:v>1.0120079478596402</c:v>
                </c:pt>
                <c:pt idx="11">
                  <c:v>1.0119369997894936</c:v>
                </c:pt>
                <c:pt idx="12">
                  <c:v>1.0125910810925565</c:v>
                </c:pt>
                <c:pt idx="13">
                  <c:v>1.01478610592004</c:v>
                </c:pt>
                <c:pt idx="14">
                  <c:v>1.0169131859457838</c:v>
                </c:pt>
                <c:pt idx="15">
                  <c:v>1.0115130650130977</c:v>
                </c:pt>
                <c:pt idx="16">
                  <c:v>1.0095238881042685</c:v>
                </c:pt>
                <c:pt idx="17">
                  <c:v>1.0081349433165134</c:v>
                </c:pt>
                <c:pt idx="18">
                  <c:v>1.008075925438362</c:v>
                </c:pt>
                <c:pt idx="19">
                  <c:v>1.008588859731355</c:v>
                </c:pt>
                <c:pt idx="20">
                  <c:v>1.0078892234491257</c:v>
                </c:pt>
                <c:pt idx="21">
                  <c:v>1.005602835361729</c:v>
                </c:pt>
                <c:pt idx="22">
                  <c:v>1.0038219704928926</c:v>
                </c:pt>
                <c:pt idx="23">
                  <c:v>1.0039657346394681</c:v>
                </c:pt>
                <c:pt idx="24">
                  <c:v>1.0038548437759927</c:v>
                </c:pt>
                <c:pt idx="25">
                  <c:v>1.0049281475860465</c:v>
                </c:pt>
                <c:pt idx="26">
                  <c:v>1.0054045090109767</c:v>
                </c:pt>
                <c:pt idx="27">
                  <c:v>1.0056058832846408</c:v>
                </c:pt>
                <c:pt idx="28">
                  <c:v>1.004968179861794</c:v>
                </c:pt>
                <c:pt idx="29">
                  <c:v>1.0061975323761889</c:v>
                </c:pt>
                <c:pt idx="30">
                  <c:v>1.0082838625407602</c:v>
                </c:pt>
                <c:pt idx="31">
                  <c:v>1.009507148191148</c:v>
                </c:pt>
                <c:pt idx="32">
                  <c:v>1.0119783275049421</c:v>
                </c:pt>
                <c:pt idx="33">
                  <c:v>1.0126851117728721</c:v>
                </c:pt>
                <c:pt idx="34">
                  <c:v>1.0110607339780928</c:v>
                </c:pt>
                <c:pt idx="35">
                  <c:v>1.0098756306696683</c:v>
                </c:pt>
                <c:pt idx="36">
                  <c:v>1.0089508655645931</c:v>
                </c:pt>
                <c:pt idx="37">
                  <c:v>1.0089290236778807</c:v>
                </c:pt>
                <c:pt idx="38">
                  <c:v>1.0087294690113779</c:v>
                </c:pt>
                <c:pt idx="39">
                  <c:v>1.0076787998522401</c:v>
                </c:pt>
                <c:pt idx="40">
                  <c:v>1.0043767050458914</c:v>
                </c:pt>
                <c:pt idx="41">
                  <c:v>1.002955567955057</c:v>
                </c:pt>
                <c:pt idx="42">
                  <c:v>1.0024069796296822</c:v>
                </c:pt>
                <c:pt idx="43">
                  <c:v>1.0003372965397608</c:v>
                </c:pt>
                <c:pt idx="44">
                  <c:v>0.9983531159059702</c:v>
                </c:pt>
                <c:pt idx="45">
                  <c:v>0.99772879195597175</c:v>
                </c:pt>
                <c:pt idx="46">
                  <c:v>0.99644547417898022</c:v>
                </c:pt>
                <c:pt idx="47">
                  <c:v>0.99588675493807011</c:v>
                </c:pt>
                <c:pt idx="48">
                  <c:v>0.99590528365567499</c:v>
                </c:pt>
                <c:pt idx="49">
                  <c:v>0.99579304999557283</c:v>
                </c:pt>
                <c:pt idx="50">
                  <c:v>0.99594358705379082</c:v>
                </c:pt>
                <c:pt idx="51">
                  <c:v>0.99577066512390722</c:v>
                </c:pt>
                <c:pt idx="52">
                  <c:v>0.99632116091993927</c:v>
                </c:pt>
                <c:pt idx="53">
                  <c:v>0.99813783494575814</c:v>
                </c:pt>
                <c:pt idx="54">
                  <c:v>0.9995047536473981</c:v>
                </c:pt>
                <c:pt idx="55">
                  <c:v>1.0012116143847785</c:v>
                </c:pt>
                <c:pt idx="56">
                  <c:v>1.0028019064833957</c:v>
                </c:pt>
                <c:pt idx="57">
                  <c:v>1.0033444263694173</c:v>
                </c:pt>
                <c:pt idx="58">
                  <c:v>1.0027878576662075</c:v>
                </c:pt>
                <c:pt idx="59">
                  <c:v>1.0025930414517565</c:v>
                </c:pt>
                <c:pt idx="60">
                  <c:v>1.0017199940391701</c:v>
                </c:pt>
                <c:pt idx="61">
                  <c:v>1.0014019158924095</c:v>
                </c:pt>
                <c:pt idx="62">
                  <c:v>1.001557745172821</c:v>
                </c:pt>
                <c:pt idx="63">
                  <c:v>1.0014943333339439</c:v>
                </c:pt>
                <c:pt idx="64">
                  <c:v>1.0014882614905707</c:v>
                </c:pt>
                <c:pt idx="65">
                  <c:v>1.0020987377949626</c:v>
                </c:pt>
                <c:pt idx="66">
                  <c:v>1.0021299940197328</c:v>
                </c:pt>
                <c:pt idx="67">
                  <c:v>1.0020616445494765</c:v>
                </c:pt>
                <c:pt idx="68">
                  <c:v>1.0020915616190738</c:v>
                </c:pt>
                <c:pt idx="69">
                  <c:v>1.0020367967928832</c:v>
                </c:pt>
                <c:pt idx="70">
                  <c:v>1.0021223691466121</c:v>
                </c:pt>
                <c:pt idx="71">
                  <c:v>1.0004425005860615</c:v>
                </c:pt>
                <c:pt idx="72">
                  <c:v>1.0001274410247034</c:v>
                </c:pt>
                <c:pt idx="73">
                  <c:v>1.0001602876298172</c:v>
                </c:pt>
                <c:pt idx="74">
                  <c:v>1.0010304332434632</c:v>
                </c:pt>
                <c:pt idx="75">
                  <c:v>1.0015523019389974</c:v>
                </c:pt>
                <c:pt idx="76">
                  <c:v>1.0024883656405177</c:v>
                </c:pt>
                <c:pt idx="77">
                  <c:v>1.0039788838945696</c:v>
                </c:pt>
                <c:pt idx="78">
                  <c:v>1.0046002340582023</c:v>
                </c:pt>
                <c:pt idx="79">
                  <c:v>1.0044883147233996</c:v>
                </c:pt>
                <c:pt idx="80">
                  <c:v>1.0022861532882845</c:v>
                </c:pt>
                <c:pt idx="81">
                  <c:v>0.99910820014771995</c:v>
                </c:pt>
                <c:pt idx="82">
                  <c:v>0.99704921052631112</c:v>
                </c:pt>
                <c:pt idx="83">
                  <c:v>0.9936374582092391</c:v>
                </c:pt>
                <c:pt idx="84">
                  <c:v>0.99265040755950984</c:v>
                </c:pt>
                <c:pt idx="85">
                  <c:v>0.9926966899031624</c:v>
                </c:pt>
                <c:pt idx="86">
                  <c:v>0.99267021281110857</c:v>
                </c:pt>
                <c:pt idx="87">
                  <c:v>0.99193434520368751</c:v>
                </c:pt>
                <c:pt idx="88">
                  <c:v>0.99145195476446335</c:v>
                </c:pt>
                <c:pt idx="89">
                  <c:v>0.99144460969431392</c:v>
                </c:pt>
                <c:pt idx="90">
                  <c:v>0.99087505093685369</c:v>
                </c:pt>
                <c:pt idx="91">
                  <c:v>0.9908252391768545</c:v>
                </c:pt>
                <c:pt idx="92">
                  <c:v>0.9908379441184888</c:v>
                </c:pt>
                <c:pt idx="93">
                  <c:v>0.99086135430250744</c:v>
                </c:pt>
                <c:pt idx="94">
                  <c:v>0.99190092189212542</c:v>
                </c:pt>
                <c:pt idx="95">
                  <c:v>0.99318907250115718</c:v>
                </c:pt>
                <c:pt idx="96">
                  <c:v>0.9944788419432079</c:v>
                </c:pt>
                <c:pt idx="97">
                  <c:v>0.99565490697130699</c:v>
                </c:pt>
                <c:pt idx="98">
                  <c:v>0.99694571785484953</c:v>
                </c:pt>
                <c:pt idx="99">
                  <c:v>0.99823824989662036</c:v>
                </c:pt>
                <c:pt idx="100">
                  <c:v>0.99942648631555453</c:v>
                </c:pt>
                <c:pt idx="101">
                  <c:v>1.00056015688916</c:v>
                </c:pt>
                <c:pt idx="102">
                  <c:v>1.0014053458074972</c:v>
                </c:pt>
                <c:pt idx="103">
                  <c:v>1.0013993591629986</c:v>
                </c:pt>
                <c:pt idx="104">
                  <c:v>1.0014284521720556</c:v>
                </c:pt>
                <c:pt idx="105">
                  <c:v>1.0014230996185343</c:v>
                </c:pt>
                <c:pt idx="106">
                  <c:v>1.0009773909166126</c:v>
                </c:pt>
                <c:pt idx="107">
                  <c:v>0.99953028480142048</c:v>
                </c:pt>
                <c:pt idx="108">
                  <c:v>0.99625165808235228</c:v>
                </c:pt>
                <c:pt idx="109">
                  <c:v>0.9935239179986235</c:v>
                </c:pt>
                <c:pt idx="110">
                  <c:v>0.99316613225762496</c:v>
                </c:pt>
                <c:pt idx="111">
                  <c:v>0.98960872547738765</c:v>
                </c:pt>
                <c:pt idx="112">
                  <c:v>0.98881517563122778</c:v>
                </c:pt>
                <c:pt idx="113">
                  <c:v>0.98879929917802678</c:v>
                </c:pt>
                <c:pt idx="114">
                  <c:v>0.98874077844772479</c:v>
                </c:pt>
                <c:pt idx="115">
                  <c:v>0.98865184951302176</c:v>
                </c:pt>
                <c:pt idx="116">
                  <c:v>0.98869020827727216</c:v>
                </c:pt>
                <c:pt idx="117">
                  <c:v>0.98883379909608382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9-4F34-8685-84EEE39F4206}"/>
            </c:ext>
          </c:extLst>
        </c:ser>
        <c:ser>
          <c:idx val="2"/>
          <c:order val="2"/>
          <c:tx>
            <c:strRef>
              <c:f>ffr!$G$4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9-4F34-8685-84EEE39F4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wage_rgd!$F$4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wage_rgd!$B$5:$B$132</c:f>
              <c:numCache>
                <c:formatCode>General</c:formatCode>
                <c:ptCount val="128"/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xVal>
          <c:yVal>
            <c:numRef>
              <c:f>wage_rgd!$F$5:$F$132</c:f>
              <c:numCache>
                <c:formatCode>General</c:formatCode>
                <c:ptCount val="128"/>
                <c:pt idx="0">
                  <c:v>0.99634785177805751</c:v>
                </c:pt>
                <c:pt idx="1">
                  <c:v>0.99578363064555064</c:v>
                </c:pt>
                <c:pt idx="2">
                  <c:v>0.99998529636870104</c:v>
                </c:pt>
                <c:pt idx="3">
                  <c:v>0.99372545889850028</c:v>
                </c:pt>
                <c:pt idx="4">
                  <c:v>1.0075818526748115</c:v>
                </c:pt>
                <c:pt idx="5">
                  <c:v>0.99240804036385688</c:v>
                </c:pt>
                <c:pt idx="6">
                  <c:v>0.99770424457893092</c:v>
                </c:pt>
                <c:pt idx="7">
                  <c:v>0.99858076757328851</c:v>
                </c:pt>
                <c:pt idx="8">
                  <c:v>0.99754333047660726</c:v>
                </c:pt>
                <c:pt idx="9">
                  <c:v>0.99716770435031932</c:v>
                </c:pt>
                <c:pt idx="10">
                  <c:v>0.99136590214752729</c:v>
                </c:pt>
                <c:pt idx="11">
                  <c:v>0.99949745411060553</c:v>
                </c:pt>
                <c:pt idx="12">
                  <c:v>0.99604691796960565</c:v>
                </c:pt>
                <c:pt idx="13">
                  <c:v>0.99652611389625578</c:v>
                </c:pt>
                <c:pt idx="14">
                  <c:v>1.0014408934052259</c:v>
                </c:pt>
                <c:pt idx="15">
                  <c:v>0.99760268268207275</c:v>
                </c:pt>
                <c:pt idx="16">
                  <c:v>0.9968021205508435</c:v>
                </c:pt>
                <c:pt idx="17">
                  <c:v>0.99875215274317242</c:v>
                </c:pt>
                <c:pt idx="18">
                  <c:v>1.0055370178120093</c:v>
                </c:pt>
                <c:pt idx="19">
                  <c:v>1.0076140922102603</c:v>
                </c:pt>
                <c:pt idx="20">
                  <c:v>1.0042376077865165</c:v>
                </c:pt>
                <c:pt idx="21">
                  <c:v>1.000805349666561</c:v>
                </c:pt>
                <c:pt idx="22">
                  <c:v>1.0013034202858568</c:v>
                </c:pt>
                <c:pt idx="23">
                  <c:v>1.0015797069896837</c:v>
                </c:pt>
                <c:pt idx="24">
                  <c:v>0.99343481801957578</c:v>
                </c:pt>
                <c:pt idx="25">
                  <c:v>0.99734520569630392</c:v>
                </c:pt>
                <c:pt idx="26">
                  <c:v>0.99854761503384604</c:v>
                </c:pt>
                <c:pt idx="27">
                  <c:v>1.0004880263368738</c:v>
                </c:pt>
                <c:pt idx="28">
                  <c:v>1.0058429013906303</c:v>
                </c:pt>
                <c:pt idx="29">
                  <c:v>0.99834757828530041</c:v>
                </c:pt>
                <c:pt idx="30">
                  <c:v>0.99596394934049781</c:v>
                </c:pt>
                <c:pt idx="31">
                  <c:v>0.99462363396347997</c:v>
                </c:pt>
                <c:pt idx="32">
                  <c:v>0.98840285012969875</c:v>
                </c:pt>
                <c:pt idx="33">
                  <c:v>0.98910165526703786</c:v>
                </c:pt>
                <c:pt idx="34">
                  <c:v>0.99742821882407884</c:v>
                </c:pt>
                <c:pt idx="35">
                  <c:v>1.003268309905454</c:v>
                </c:pt>
                <c:pt idx="36">
                  <c:v>1.0033028876428254</c:v>
                </c:pt>
                <c:pt idx="37">
                  <c:v>1.0059819822810137</c:v>
                </c:pt>
                <c:pt idx="38">
                  <c:v>1.002630577563665</c:v>
                </c:pt>
                <c:pt idx="39">
                  <c:v>0.99707046156027412</c:v>
                </c:pt>
                <c:pt idx="40">
                  <c:v>0.9942492675100626</c:v>
                </c:pt>
                <c:pt idx="41">
                  <c:v>1.0083104896667132</c:v>
                </c:pt>
                <c:pt idx="42">
                  <c:v>0.99980196349319395</c:v>
                </c:pt>
                <c:pt idx="43">
                  <c:v>1.0016103804966967</c:v>
                </c:pt>
                <c:pt idx="44">
                  <c:v>1.0097233516680812</c:v>
                </c:pt>
                <c:pt idx="45">
                  <c:v>0.99824853195973884</c:v>
                </c:pt>
                <c:pt idx="46">
                  <c:v>1.0069302673154765</c:v>
                </c:pt>
                <c:pt idx="47">
                  <c:v>0.99415198824043727</c:v>
                </c:pt>
                <c:pt idx="48">
                  <c:v>0.99180766128703346</c:v>
                </c:pt>
                <c:pt idx="49">
                  <c:v>0.99453636329644934</c:v>
                </c:pt>
                <c:pt idx="50">
                  <c:v>0.9959779486490058</c:v>
                </c:pt>
                <c:pt idx="51">
                  <c:v>0.99509638920551335</c:v>
                </c:pt>
                <c:pt idx="52">
                  <c:v>1.0022222210895042</c:v>
                </c:pt>
                <c:pt idx="53">
                  <c:v>0.98992409243554347</c:v>
                </c:pt>
                <c:pt idx="54">
                  <c:v>0.99031876343123515</c:v>
                </c:pt>
                <c:pt idx="55">
                  <c:v>0.99663028510105567</c:v>
                </c:pt>
                <c:pt idx="56">
                  <c:v>0.99787711294577841</c:v>
                </c:pt>
                <c:pt idx="57">
                  <c:v>0.99729702006159304</c:v>
                </c:pt>
                <c:pt idx="58">
                  <c:v>0.99798568856434666</c:v>
                </c:pt>
                <c:pt idx="59">
                  <c:v>0.99991989808211035</c:v>
                </c:pt>
                <c:pt idx="60">
                  <c:v>1.0003626205515075</c:v>
                </c:pt>
                <c:pt idx="61">
                  <c:v>1.0019943203566222</c:v>
                </c:pt>
                <c:pt idx="62">
                  <c:v>0.99848670760029301</c:v>
                </c:pt>
                <c:pt idx="63">
                  <c:v>0.9956550395308843</c:v>
                </c:pt>
                <c:pt idx="64">
                  <c:v>0.99738531272998143</c:v>
                </c:pt>
                <c:pt idx="65">
                  <c:v>0.99964548001679598</c:v>
                </c:pt>
                <c:pt idx="66">
                  <c:v>1.0035364536144067</c:v>
                </c:pt>
                <c:pt idx="67">
                  <c:v>1.0101239432192499</c:v>
                </c:pt>
                <c:pt idx="68">
                  <c:v>1.0137451762317693</c:v>
                </c:pt>
                <c:pt idx="69">
                  <c:v>1.0073267848801426</c:v>
                </c:pt>
                <c:pt idx="70">
                  <c:v>1.0082691617669917</c:v>
                </c:pt>
                <c:pt idx="71">
                  <c:v>0.9973133193154512</c:v>
                </c:pt>
                <c:pt idx="72">
                  <c:v>1.0089785648802603</c:v>
                </c:pt>
                <c:pt idx="73">
                  <c:v>0.99422888499553042</c:v>
                </c:pt>
                <c:pt idx="74">
                  <c:v>1.0010890750594132</c:v>
                </c:pt>
                <c:pt idx="75">
                  <c:v>1.0131488781964255</c:v>
                </c:pt>
                <c:pt idx="76">
                  <c:v>1.0252761182670798</c:v>
                </c:pt>
                <c:pt idx="77">
                  <c:v>0.99437999062425386</c:v>
                </c:pt>
                <c:pt idx="78">
                  <c:v>1.0110924405097488</c:v>
                </c:pt>
                <c:pt idx="79">
                  <c:v>0.99706670051204893</c:v>
                </c:pt>
                <c:pt idx="80">
                  <c:v>1.012017141772477</c:v>
                </c:pt>
                <c:pt idx="81">
                  <c:v>0.99235450860231567</c:v>
                </c:pt>
                <c:pt idx="82">
                  <c:v>0.99644167717278598</c:v>
                </c:pt>
                <c:pt idx="83">
                  <c:v>1.0032913363228937</c:v>
                </c:pt>
                <c:pt idx="84">
                  <c:v>1.0030062093431302</c:v>
                </c:pt>
                <c:pt idx="85">
                  <c:v>1.0013169230590373</c:v>
                </c:pt>
                <c:pt idx="86">
                  <c:v>0.99719200832006738</c:v>
                </c:pt>
                <c:pt idx="87">
                  <c:v>0.99518922891470496</c:v>
                </c:pt>
                <c:pt idx="88">
                  <c:v>1.004756324690826</c:v>
                </c:pt>
                <c:pt idx="89">
                  <c:v>1.0102007476187362</c:v>
                </c:pt>
                <c:pt idx="90">
                  <c:v>1.0044575908560363</c:v>
                </c:pt>
                <c:pt idx="91">
                  <c:v>0.99902659457598952</c:v>
                </c:pt>
                <c:pt idx="92">
                  <c:v>0.98300629937415507</c:v>
                </c:pt>
                <c:pt idx="93">
                  <c:v>1.0016463506895321</c:v>
                </c:pt>
                <c:pt idx="94">
                  <c:v>1.0048021504209157</c:v>
                </c:pt>
                <c:pt idx="95">
                  <c:v>0.99679445208252415</c:v>
                </c:pt>
                <c:pt idx="96">
                  <c:v>0.99476752513744426</c:v>
                </c:pt>
                <c:pt idx="97">
                  <c:v>0.99595908341142869</c:v>
                </c:pt>
                <c:pt idx="98">
                  <c:v>1.0001496791858642</c:v>
                </c:pt>
                <c:pt idx="99">
                  <c:v>0.99391586392018616</c:v>
                </c:pt>
                <c:pt idx="100">
                  <c:v>1.0019689095628244</c:v>
                </c:pt>
                <c:pt idx="101">
                  <c:v>0.99156334786484612</c:v>
                </c:pt>
                <c:pt idx="102">
                  <c:v>0.99194522972942811</c:v>
                </c:pt>
                <c:pt idx="103">
                  <c:v>1.0149406722507042</c:v>
                </c:pt>
                <c:pt idx="104">
                  <c:v>0.99488450725898048</c:v>
                </c:pt>
                <c:pt idx="105">
                  <c:v>0.99183043029556472</c:v>
                </c:pt>
                <c:pt idx="106">
                  <c:v>0.99801428137922987</c:v>
                </c:pt>
                <c:pt idx="107">
                  <c:v>1.0098354787559123</c:v>
                </c:pt>
                <c:pt idx="108">
                  <c:v>1.0031014893703147</c:v>
                </c:pt>
                <c:pt idx="109">
                  <c:v>0.98842254042038424</c:v>
                </c:pt>
                <c:pt idx="110">
                  <c:v>0.99293403867996199</c:v>
                </c:pt>
                <c:pt idx="111">
                  <c:v>1.0024609086524898</c:v>
                </c:pt>
                <c:pt idx="112">
                  <c:v>0.98512650549701342</c:v>
                </c:pt>
                <c:pt idx="113">
                  <c:v>1.0186830293047235</c:v>
                </c:pt>
                <c:pt idx="114">
                  <c:v>1.001525231658646</c:v>
                </c:pt>
                <c:pt idx="115">
                  <c:v>1.0023947759976799</c:v>
                </c:pt>
                <c:pt idx="116">
                  <c:v>0.99338038199827083</c:v>
                </c:pt>
                <c:pt idx="117">
                  <c:v>0.99905076857158714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A7-41FE-86F1-7EA1326CE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wage_rgd!$B$4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wage_rgd!$B$5:$B$132</c:f>
              <c:numCache>
                <c:formatCode>General</c:formatCode>
                <c:ptCount val="128"/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E3-4DC5-8C49-73320806B36A}"/>
            </c:ext>
          </c:extLst>
        </c:ser>
        <c:ser>
          <c:idx val="1"/>
          <c:order val="1"/>
          <c:tx>
            <c:strRef>
              <c:f>wage_rgd!$F$4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wage_rgd!$F$5:$F$132</c:f>
              <c:numCache>
                <c:formatCode>General</c:formatCode>
                <c:ptCount val="128"/>
                <c:pt idx="0">
                  <c:v>0.99634785177805751</c:v>
                </c:pt>
                <c:pt idx="1">
                  <c:v>0.99578363064555064</c:v>
                </c:pt>
                <c:pt idx="2">
                  <c:v>0.99998529636870104</c:v>
                </c:pt>
                <c:pt idx="3">
                  <c:v>0.99372545889850028</c:v>
                </c:pt>
                <c:pt idx="4">
                  <c:v>1.0075818526748115</c:v>
                </c:pt>
                <c:pt idx="5">
                  <c:v>0.99240804036385688</c:v>
                </c:pt>
                <c:pt idx="6">
                  <c:v>0.99770424457893092</c:v>
                </c:pt>
                <c:pt idx="7">
                  <c:v>0.99858076757328851</c:v>
                </c:pt>
                <c:pt idx="8">
                  <c:v>0.99754333047660726</c:v>
                </c:pt>
                <c:pt idx="9">
                  <c:v>0.99716770435031932</c:v>
                </c:pt>
                <c:pt idx="10">
                  <c:v>0.99136590214752729</c:v>
                </c:pt>
                <c:pt idx="11">
                  <c:v>0.99949745411060553</c:v>
                </c:pt>
                <c:pt idx="12">
                  <c:v>0.99604691796960565</c:v>
                </c:pt>
                <c:pt idx="13">
                  <c:v>0.99652611389625578</c:v>
                </c:pt>
                <c:pt idx="14">
                  <c:v>1.0014408934052259</c:v>
                </c:pt>
                <c:pt idx="15">
                  <c:v>0.99760268268207275</c:v>
                </c:pt>
                <c:pt idx="16">
                  <c:v>0.9968021205508435</c:v>
                </c:pt>
                <c:pt idx="17">
                  <c:v>0.99875215274317242</c:v>
                </c:pt>
                <c:pt idx="18">
                  <c:v>1.0055370178120093</c:v>
                </c:pt>
                <c:pt idx="19">
                  <c:v>1.0076140922102603</c:v>
                </c:pt>
                <c:pt idx="20">
                  <c:v>1.0042376077865165</c:v>
                </c:pt>
                <c:pt idx="21">
                  <c:v>1.000805349666561</c:v>
                </c:pt>
                <c:pt idx="22">
                  <c:v>1.0013034202858568</c:v>
                </c:pt>
                <c:pt idx="23">
                  <c:v>1.0015797069896837</c:v>
                </c:pt>
                <c:pt idx="24">
                  <c:v>0.99343481801957578</c:v>
                </c:pt>
                <c:pt idx="25">
                  <c:v>0.99734520569630392</c:v>
                </c:pt>
                <c:pt idx="26">
                  <c:v>0.99854761503384604</c:v>
                </c:pt>
                <c:pt idx="27">
                  <c:v>1.0004880263368738</c:v>
                </c:pt>
                <c:pt idx="28">
                  <c:v>1.0058429013906303</c:v>
                </c:pt>
                <c:pt idx="29">
                  <c:v>0.99834757828530041</c:v>
                </c:pt>
                <c:pt idx="30">
                  <c:v>0.99596394934049781</c:v>
                </c:pt>
                <c:pt idx="31">
                  <c:v>0.99462363396347997</c:v>
                </c:pt>
                <c:pt idx="32">
                  <c:v>0.98840285012969875</c:v>
                </c:pt>
                <c:pt idx="33">
                  <c:v>0.98910165526703786</c:v>
                </c:pt>
                <c:pt idx="34">
                  <c:v>0.99742821882407884</c:v>
                </c:pt>
                <c:pt idx="35">
                  <c:v>1.003268309905454</c:v>
                </c:pt>
                <c:pt idx="36">
                  <c:v>1.0033028876428254</c:v>
                </c:pt>
                <c:pt idx="37">
                  <c:v>1.0059819822810137</c:v>
                </c:pt>
                <c:pt idx="38">
                  <c:v>1.002630577563665</c:v>
                </c:pt>
                <c:pt idx="39">
                  <c:v>0.99707046156027412</c:v>
                </c:pt>
                <c:pt idx="40">
                  <c:v>0.9942492675100626</c:v>
                </c:pt>
                <c:pt idx="41">
                  <c:v>1.0083104896667132</c:v>
                </c:pt>
                <c:pt idx="42">
                  <c:v>0.99980196349319395</c:v>
                </c:pt>
                <c:pt idx="43">
                  <c:v>1.0016103804966967</c:v>
                </c:pt>
                <c:pt idx="44">
                  <c:v>1.0097233516680812</c:v>
                </c:pt>
                <c:pt idx="45">
                  <c:v>0.99824853195973884</c:v>
                </c:pt>
                <c:pt idx="46">
                  <c:v>1.0069302673154765</c:v>
                </c:pt>
                <c:pt idx="47">
                  <c:v>0.99415198824043727</c:v>
                </c:pt>
                <c:pt idx="48">
                  <c:v>0.99180766128703346</c:v>
                </c:pt>
                <c:pt idx="49">
                  <c:v>0.99453636329644934</c:v>
                </c:pt>
                <c:pt idx="50">
                  <c:v>0.9959779486490058</c:v>
                </c:pt>
                <c:pt idx="51">
                  <c:v>0.99509638920551335</c:v>
                </c:pt>
                <c:pt idx="52">
                  <c:v>1.0022222210895042</c:v>
                </c:pt>
                <c:pt idx="53">
                  <c:v>0.98992409243554347</c:v>
                </c:pt>
                <c:pt idx="54">
                  <c:v>0.99031876343123515</c:v>
                </c:pt>
                <c:pt idx="55">
                  <c:v>0.99663028510105567</c:v>
                </c:pt>
                <c:pt idx="56">
                  <c:v>0.99787711294577841</c:v>
                </c:pt>
                <c:pt idx="57">
                  <c:v>0.99729702006159304</c:v>
                </c:pt>
                <c:pt idx="58">
                  <c:v>0.99798568856434666</c:v>
                </c:pt>
                <c:pt idx="59">
                  <c:v>0.99991989808211035</c:v>
                </c:pt>
                <c:pt idx="60">
                  <c:v>1.0003626205515075</c:v>
                </c:pt>
                <c:pt idx="61">
                  <c:v>1.0019943203566222</c:v>
                </c:pt>
                <c:pt idx="62">
                  <c:v>0.99848670760029301</c:v>
                </c:pt>
                <c:pt idx="63">
                  <c:v>0.9956550395308843</c:v>
                </c:pt>
                <c:pt idx="64">
                  <c:v>0.99738531272998143</c:v>
                </c:pt>
                <c:pt idx="65">
                  <c:v>0.99964548001679598</c:v>
                </c:pt>
                <c:pt idx="66">
                  <c:v>1.0035364536144067</c:v>
                </c:pt>
                <c:pt idx="67">
                  <c:v>1.0101239432192499</c:v>
                </c:pt>
                <c:pt idx="68">
                  <c:v>1.0137451762317693</c:v>
                </c:pt>
                <c:pt idx="69">
                  <c:v>1.0073267848801426</c:v>
                </c:pt>
                <c:pt idx="70">
                  <c:v>1.0082691617669917</c:v>
                </c:pt>
                <c:pt idx="71">
                  <c:v>0.9973133193154512</c:v>
                </c:pt>
                <c:pt idx="72">
                  <c:v>1.0089785648802603</c:v>
                </c:pt>
                <c:pt idx="73">
                  <c:v>0.99422888499553042</c:v>
                </c:pt>
                <c:pt idx="74">
                  <c:v>1.0010890750594132</c:v>
                </c:pt>
                <c:pt idx="75">
                  <c:v>1.0131488781964255</c:v>
                </c:pt>
                <c:pt idx="76">
                  <c:v>1.0252761182670798</c:v>
                </c:pt>
                <c:pt idx="77">
                  <c:v>0.99437999062425386</c:v>
                </c:pt>
                <c:pt idx="78">
                  <c:v>1.0110924405097488</c:v>
                </c:pt>
                <c:pt idx="79">
                  <c:v>0.99706670051204893</c:v>
                </c:pt>
                <c:pt idx="80">
                  <c:v>1.012017141772477</c:v>
                </c:pt>
                <c:pt idx="81">
                  <c:v>0.99235450860231567</c:v>
                </c:pt>
                <c:pt idx="82">
                  <c:v>0.99644167717278598</c:v>
                </c:pt>
                <c:pt idx="83">
                  <c:v>1.0032913363228937</c:v>
                </c:pt>
                <c:pt idx="84">
                  <c:v>1.0030062093431302</c:v>
                </c:pt>
                <c:pt idx="85">
                  <c:v>1.0013169230590373</c:v>
                </c:pt>
                <c:pt idx="86">
                  <c:v>0.99719200832006738</c:v>
                </c:pt>
                <c:pt idx="87">
                  <c:v>0.99518922891470496</c:v>
                </c:pt>
                <c:pt idx="88">
                  <c:v>1.004756324690826</c:v>
                </c:pt>
                <c:pt idx="89">
                  <c:v>1.0102007476187362</c:v>
                </c:pt>
                <c:pt idx="90">
                  <c:v>1.0044575908560363</c:v>
                </c:pt>
                <c:pt idx="91">
                  <c:v>0.99902659457598952</c:v>
                </c:pt>
                <c:pt idx="92">
                  <c:v>0.98300629937415507</c:v>
                </c:pt>
                <c:pt idx="93">
                  <c:v>1.0016463506895321</c:v>
                </c:pt>
                <c:pt idx="94">
                  <c:v>1.0048021504209157</c:v>
                </c:pt>
                <c:pt idx="95">
                  <c:v>0.99679445208252415</c:v>
                </c:pt>
                <c:pt idx="96">
                  <c:v>0.99476752513744426</c:v>
                </c:pt>
                <c:pt idx="97">
                  <c:v>0.99595908341142869</c:v>
                </c:pt>
                <c:pt idx="98">
                  <c:v>1.0001496791858642</c:v>
                </c:pt>
                <c:pt idx="99">
                  <c:v>0.99391586392018616</c:v>
                </c:pt>
                <c:pt idx="100">
                  <c:v>1.0019689095628244</c:v>
                </c:pt>
                <c:pt idx="101">
                  <c:v>0.99156334786484612</c:v>
                </c:pt>
                <c:pt idx="102">
                  <c:v>0.99194522972942811</c:v>
                </c:pt>
                <c:pt idx="103">
                  <c:v>1.0149406722507042</c:v>
                </c:pt>
                <c:pt idx="104">
                  <c:v>0.99488450725898048</c:v>
                </c:pt>
                <c:pt idx="105">
                  <c:v>0.99183043029556472</c:v>
                </c:pt>
                <c:pt idx="106">
                  <c:v>0.99801428137922987</c:v>
                </c:pt>
                <c:pt idx="107">
                  <c:v>1.0098354787559123</c:v>
                </c:pt>
                <c:pt idx="108">
                  <c:v>1.0031014893703147</c:v>
                </c:pt>
                <c:pt idx="109">
                  <c:v>0.98842254042038424</c:v>
                </c:pt>
                <c:pt idx="110">
                  <c:v>0.99293403867996199</c:v>
                </c:pt>
                <c:pt idx="111">
                  <c:v>1.0024609086524898</c:v>
                </c:pt>
                <c:pt idx="112">
                  <c:v>0.98512650549701342</c:v>
                </c:pt>
                <c:pt idx="113">
                  <c:v>1.0186830293047235</c:v>
                </c:pt>
                <c:pt idx="114">
                  <c:v>1.001525231658646</c:v>
                </c:pt>
                <c:pt idx="115">
                  <c:v>1.0023947759976799</c:v>
                </c:pt>
                <c:pt idx="116">
                  <c:v>0.99338038199827083</c:v>
                </c:pt>
                <c:pt idx="117">
                  <c:v>0.99905076857158714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E3-4DC5-8C49-73320806B36A}"/>
            </c:ext>
          </c:extLst>
        </c:ser>
        <c:ser>
          <c:idx val="2"/>
          <c:order val="2"/>
          <c:tx>
            <c:strRef>
              <c:f>wage_rgd!$G$4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wage_rgd!$G$5:$G$132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E3-4DC5-8C49-73320806B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baag10!$F$4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baag10!$B$5:$B$132</c:f>
              <c:numCache>
                <c:formatCode>General</c:formatCode>
                <c:ptCount val="128"/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baag10!$F$5:$F$132</c:f>
              <c:numCache>
                <c:formatCode>General</c:formatCode>
                <c:ptCount val="128"/>
                <c:pt idx="0">
                  <c:v>1.0001604369561401</c:v>
                </c:pt>
                <c:pt idx="1">
                  <c:v>0.99949388553999519</c:v>
                </c:pt>
                <c:pt idx="2">
                  <c:v>0.99851985391917042</c:v>
                </c:pt>
                <c:pt idx="3">
                  <c:v>1.0009358617330706</c:v>
                </c:pt>
                <c:pt idx="4">
                  <c:v>1.001294594686007</c:v>
                </c:pt>
                <c:pt idx="5">
                  <c:v>1.0015699885644684</c:v>
                </c:pt>
                <c:pt idx="6">
                  <c:v>1.0022796852942868</c:v>
                </c:pt>
                <c:pt idx="7">
                  <c:v>1.0037591386587241</c:v>
                </c:pt>
                <c:pt idx="8">
                  <c:v>1.0026221893612086</c:v>
                </c:pt>
                <c:pt idx="9">
                  <c:v>1.0012111569464039</c:v>
                </c:pt>
                <c:pt idx="10">
                  <c:v>0.99919408234706064</c:v>
                </c:pt>
                <c:pt idx="11">
                  <c:v>0.99924404330019134</c:v>
                </c:pt>
                <c:pt idx="12">
                  <c:v>0.99894431504868697</c:v>
                </c:pt>
                <c:pt idx="13">
                  <c:v>0.99819538769526406</c:v>
                </c:pt>
                <c:pt idx="14">
                  <c:v>0.99905253987822307</c:v>
                </c:pt>
                <c:pt idx="15">
                  <c:v>0.99910249375405347</c:v>
                </c:pt>
                <c:pt idx="16">
                  <c:v>0.99896928896873594</c:v>
                </c:pt>
                <c:pt idx="17">
                  <c:v>0.9999604248706242</c:v>
                </c:pt>
                <c:pt idx="18">
                  <c:v>0.99977711559659477</c:v>
                </c:pt>
                <c:pt idx="19">
                  <c:v>0.99998542419373615</c:v>
                </c:pt>
                <c:pt idx="20">
                  <c:v>1.0005936466740764</c:v>
                </c:pt>
                <c:pt idx="21">
                  <c:v>1.0011260315438457</c:v>
                </c:pt>
                <c:pt idx="22">
                  <c:v>1.00163767507339</c:v>
                </c:pt>
                <c:pt idx="23">
                  <c:v>1.0015235080116298</c:v>
                </c:pt>
                <c:pt idx="24">
                  <c:v>1.0006102576718463</c:v>
                </c:pt>
                <c:pt idx="25">
                  <c:v>0.99948634970180672</c:v>
                </c:pt>
                <c:pt idx="26">
                  <c:v>0.99952121582458242</c:v>
                </c:pt>
                <c:pt idx="27">
                  <c:v>1.0000770391180405</c:v>
                </c:pt>
                <c:pt idx="28">
                  <c:v>1.0002794723492203</c:v>
                </c:pt>
                <c:pt idx="29">
                  <c:v>0.99961883008455898</c:v>
                </c:pt>
                <c:pt idx="30">
                  <c:v>0.99938183918601164</c:v>
                </c:pt>
                <c:pt idx="31">
                  <c:v>0.99832753460160828</c:v>
                </c:pt>
                <c:pt idx="32">
                  <c:v>0.99802950626292541</c:v>
                </c:pt>
                <c:pt idx="33">
                  <c:v>0.99845588828994958</c:v>
                </c:pt>
                <c:pt idx="34">
                  <c:v>0.99889238715028839</c:v>
                </c:pt>
                <c:pt idx="35">
                  <c:v>0.9992100578128249</c:v>
                </c:pt>
                <c:pt idx="36">
                  <c:v>0.99862391656267258</c:v>
                </c:pt>
                <c:pt idx="37">
                  <c:v>0.99854164724904337</c:v>
                </c:pt>
                <c:pt idx="38">
                  <c:v>0.99871006629194869</c:v>
                </c:pt>
                <c:pt idx="39">
                  <c:v>0.99994290219614435</c:v>
                </c:pt>
                <c:pt idx="40">
                  <c:v>0.99991986035896996</c:v>
                </c:pt>
                <c:pt idx="41">
                  <c:v>0.99893416957200742</c:v>
                </c:pt>
                <c:pt idx="42">
                  <c:v>0.99879487479316309</c:v>
                </c:pt>
                <c:pt idx="43">
                  <c:v>0.99958681155670737</c:v>
                </c:pt>
                <c:pt idx="44">
                  <c:v>0.99917675776114878</c:v>
                </c:pt>
                <c:pt idx="45">
                  <c:v>0.99882341839036259</c:v>
                </c:pt>
                <c:pt idx="46">
                  <c:v>0.99965748796648524</c:v>
                </c:pt>
                <c:pt idx="47">
                  <c:v>0.99976133882833806</c:v>
                </c:pt>
                <c:pt idx="48">
                  <c:v>0.99977248505140204</c:v>
                </c:pt>
                <c:pt idx="49">
                  <c:v>0.99982115436800945</c:v>
                </c:pt>
                <c:pt idx="50">
                  <c:v>0.99946304225927574</c:v>
                </c:pt>
                <c:pt idx="51">
                  <c:v>0.99929080841131723</c:v>
                </c:pt>
                <c:pt idx="52">
                  <c:v>0.99886621323928759</c:v>
                </c:pt>
                <c:pt idx="53">
                  <c:v>0.99822477049194491</c:v>
                </c:pt>
                <c:pt idx="54">
                  <c:v>0.99821995296214971</c:v>
                </c:pt>
                <c:pt idx="55">
                  <c:v>0.99787243555891891</c:v>
                </c:pt>
                <c:pt idx="56">
                  <c:v>0.99794859101681865</c:v>
                </c:pt>
                <c:pt idx="57">
                  <c:v>0.99848657047876677</c:v>
                </c:pt>
                <c:pt idx="58">
                  <c:v>0.99877625284257832</c:v>
                </c:pt>
                <c:pt idx="59">
                  <c:v>0.99881396336704076</c:v>
                </c:pt>
                <c:pt idx="60">
                  <c:v>0.9989355749635308</c:v>
                </c:pt>
                <c:pt idx="61">
                  <c:v>0.99839660673152109</c:v>
                </c:pt>
                <c:pt idx="62">
                  <c:v>0.99822931131807602</c:v>
                </c:pt>
                <c:pt idx="63">
                  <c:v>0.99836726919776142</c:v>
                </c:pt>
                <c:pt idx="64">
                  <c:v>0.9982180109864407</c:v>
                </c:pt>
                <c:pt idx="65">
                  <c:v>0.99816887348242178</c:v>
                </c:pt>
                <c:pt idx="66">
                  <c:v>0.99823672007873931</c:v>
                </c:pt>
                <c:pt idx="67">
                  <c:v>0.99827991588346987</c:v>
                </c:pt>
                <c:pt idx="68">
                  <c:v>0.99861561820198141</c:v>
                </c:pt>
                <c:pt idx="69">
                  <c:v>0.99859078304692173</c:v>
                </c:pt>
                <c:pt idx="70">
                  <c:v>0.99924365297056317</c:v>
                </c:pt>
                <c:pt idx="71">
                  <c:v>1.0009034394701977</c:v>
                </c:pt>
                <c:pt idx="72">
                  <c:v>1.0004721475359419</c:v>
                </c:pt>
                <c:pt idx="73">
                  <c:v>0.99993868117591733</c:v>
                </c:pt>
                <c:pt idx="74">
                  <c:v>0.99999219495130098</c:v>
                </c:pt>
                <c:pt idx="75">
                  <c:v>0.99966941371503804</c:v>
                </c:pt>
                <c:pt idx="76">
                  <c:v>0.99910011494142403</c:v>
                </c:pt>
                <c:pt idx="77">
                  <c:v>1.0004918942341678</c:v>
                </c:pt>
                <c:pt idx="78">
                  <c:v>1.0005018197982254</c:v>
                </c:pt>
                <c:pt idx="79">
                  <c:v>1.0010616592921899</c:v>
                </c:pt>
                <c:pt idx="80">
                  <c:v>1.0015388919145118</c:v>
                </c:pt>
                <c:pt idx="81">
                  <c:v>1.001350223708726</c:v>
                </c:pt>
                <c:pt idx="82">
                  <c:v>1.0018068632444084</c:v>
                </c:pt>
                <c:pt idx="83">
                  <c:v>1.0023416627410433</c:v>
                </c:pt>
                <c:pt idx="84">
                  <c:v>1.0016346753817194</c:v>
                </c:pt>
                <c:pt idx="85">
                  <c:v>1.0017444960367092</c:v>
                </c:pt>
                <c:pt idx="86">
                  <c:v>1.0028478047345926</c:v>
                </c:pt>
                <c:pt idx="87">
                  <c:v>1.0034411970490671</c:v>
                </c:pt>
                <c:pt idx="88">
                  <c:v>1.002446334991081</c:v>
                </c:pt>
                <c:pt idx="89">
                  <c:v>1.0015779375641753</c:v>
                </c:pt>
                <c:pt idx="90">
                  <c:v>1.0008828187511196</c:v>
                </c:pt>
                <c:pt idx="91">
                  <c:v>1.0003873808205166</c:v>
                </c:pt>
                <c:pt idx="92">
                  <c:v>1.0000844867961014</c:v>
                </c:pt>
                <c:pt idx="93">
                  <c:v>0.99960593186028857</c:v>
                </c:pt>
                <c:pt idx="94">
                  <c:v>0.99981916439857021</c:v>
                </c:pt>
                <c:pt idx="95">
                  <c:v>0.99946970452882611</c:v>
                </c:pt>
                <c:pt idx="96">
                  <c:v>0.99861152552340826</c:v>
                </c:pt>
                <c:pt idx="97">
                  <c:v>0.9989712400825338</c:v>
                </c:pt>
                <c:pt idx="98">
                  <c:v>0.99885925231872164</c:v>
                </c:pt>
                <c:pt idx="99">
                  <c:v>0.99906386799720204</c:v>
                </c:pt>
                <c:pt idx="100">
                  <c:v>0.99878119431693402</c:v>
                </c:pt>
                <c:pt idx="101">
                  <c:v>0.99860742636533306</c:v>
                </c:pt>
                <c:pt idx="102">
                  <c:v>0.99869381756987796</c:v>
                </c:pt>
                <c:pt idx="103">
                  <c:v>0.99857622356650377</c:v>
                </c:pt>
                <c:pt idx="104">
                  <c:v>0.99848643627359168</c:v>
                </c:pt>
                <c:pt idx="105">
                  <c:v>0.99855534881046515</c:v>
                </c:pt>
                <c:pt idx="106">
                  <c:v>0.99918337675352986</c:v>
                </c:pt>
                <c:pt idx="107">
                  <c:v>1.000041742162989</c:v>
                </c:pt>
                <c:pt idx="108">
                  <c:v>1.002155092695542</c:v>
                </c:pt>
                <c:pt idx="109">
                  <c:v>1.0022165227835844</c:v>
                </c:pt>
                <c:pt idx="110">
                  <c:v>1.0028070648700593</c:v>
                </c:pt>
                <c:pt idx="111">
                  <c:v>1.0084315235244996</c:v>
                </c:pt>
                <c:pt idx="112">
                  <c:v>1.0081984939820674</c:v>
                </c:pt>
                <c:pt idx="113">
                  <c:v>1.006092799026528</c:v>
                </c:pt>
                <c:pt idx="114">
                  <c:v>1.0023159663874577</c:v>
                </c:pt>
                <c:pt idx="115">
                  <c:v>1.0016031055390051</c:v>
                </c:pt>
                <c:pt idx="116">
                  <c:v>1.0008674941321454</c:v>
                </c:pt>
                <c:pt idx="117">
                  <c:v>1.0011698317658486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3-4E75-875F-8D01B3AA0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baag10!$B$4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baag10!$B$5:$B$132</c:f>
              <c:numCache>
                <c:formatCode>General</c:formatCode>
                <c:ptCount val="128"/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B-4A9B-AB9C-8B6BE77616A0}"/>
            </c:ext>
          </c:extLst>
        </c:ser>
        <c:ser>
          <c:idx val="1"/>
          <c:order val="1"/>
          <c:tx>
            <c:strRef>
              <c:f>baag10!$F$4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baag10!$F$5:$F$132</c:f>
              <c:numCache>
                <c:formatCode>General</c:formatCode>
                <c:ptCount val="128"/>
                <c:pt idx="0">
                  <c:v>1.0001604369561401</c:v>
                </c:pt>
                <c:pt idx="1">
                  <c:v>0.99949388553999519</c:v>
                </c:pt>
                <c:pt idx="2">
                  <c:v>0.99851985391917042</c:v>
                </c:pt>
                <c:pt idx="3">
                  <c:v>1.0009358617330706</c:v>
                </c:pt>
                <c:pt idx="4">
                  <c:v>1.001294594686007</c:v>
                </c:pt>
                <c:pt idx="5">
                  <c:v>1.0015699885644684</c:v>
                </c:pt>
                <c:pt idx="6">
                  <c:v>1.0022796852942868</c:v>
                </c:pt>
                <c:pt idx="7">
                  <c:v>1.0037591386587241</c:v>
                </c:pt>
                <c:pt idx="8">
                  <c:v>1.0026221893612086</c:v>
                </c:pt>
                <c:pt idx="9">
                  <c:v>1.0012111569464039</c:v>
                </c:pt>
                <c:pt idx="10">
                  <c:v>0.99919408234706064</c:v>
                </c:pt>
                <c:pt idx="11">
                  <c:v>0.99924404330019134</c:v>
                </c:pt>
                <c:pt idx="12">
                  <c:v>0.99894431504868697</c:v>
                </c:pt>
                <c:pt idx="13">
                  <c:v>0.99819538769526406</c:v>
                </c:pt>
                <c:pt idx="14">
                  <c:v>0.99905253987822307</c:v>
                </c:pt>
                <c:pt idx="15">
                  <c:v>0.99910249375405347</c:v>
                </c:pt>
                <c:pt idx="16">
                  <c:v>0.99896928896873594</c:v>
                </c:pt>
                <c:pt idx="17">
                  <c:v>0.9999604248706242</c:v>
                </c:pt>
                <c:pt idx="18">
                  <c:v>0.99977711559659477</c:v>
                </c:pt>
                <c:pt idx="19">
                  <c:v>0.99998542419373615</c:v>
                </c:pt>
                <c:pt idx="20">
                  <c:v>1.0005936466740764</c:v>
                </c:pt>
                <c:pt idx="21">
                  <c:v>1.0011260315438457</c:v>
                </c:pt>
                <c:pt idx="22">
                  <c:v>1.00163767507339</c:v>
                </c:pt>
                <c:pt idx="23">
                  <c:v>1.0015235080116298</c:v>
                </c:pt>
                <c:pt idx="24">
                  <c:v>1.0006102576718463</c:v>
                </c:pt>
                <c:pt idx="25">
                  <c:v>0.99948634970180672</c:v>
                </c:pt>
                <c:pt idx="26">
                  <c:v>0.99952121582458242</c:v>
                </c:pt>
                <c:pt idx="27">
                  <c:v>1.0000770391180405</c:v>
                </c:pt>
                <c:pt idx="28">
                  <c:v>1.0002794723492203</c:v>
                </c:pt>
                <c:pt idx="29">
                  <c:v>0.99961883008455898</c:v>
                </c:pt>
                <c:pt idx="30">
                  <c:v>0.99938183918601164</c:v>
                </c:pt>
                <c:pt idx="31">
                  <c:v>0.99832753460160828</c:v>
                </c:pt>
                <c:pt idx="32">
                  <c:v>0.99802950626292541</c:v>
                </c:pt>
                <c:pt idx="33">
                  <c:v>0.99845588828994958</c:v>
                </c:pt>
                <c:pt idx="34">
                  <c:v>0.99889238715028839</c:v>
                </c:pt>
                <c:pt idx="35">
                  <c:v>0.9992100578128249</c:v>
                </c:pt>
                <c:pt idx="36">
                  <c:v>0.99862391656267258</c:v>
                </c:pt>
                <c:pt idx="37">
                  <c:v>0.99854164724904337</c:v>
                </c:pt>
                <c:pt idx="38">
                  <c:v>0.99871006629194869</c:v>
                </c:pt>
                <c:pt idx="39">
                  <c:v>0.99994290219614435</c:v>
                </c:pt>
                <c:pt idx="40">
                  <c:v>0.99991986035896996</c:v>
                </c:pt>
                <c:pt idx="41">
                  <c:v>0.99893416957200742</c:v>
                </c:pt>
                <c:pt idx="42">
                  <c:v>0.99879487479316309</c:v>
                </c:pt>
                <c:pt idx="43">
                  <c:v>0.99958681155670737</c:v>
                </c:pt>
                <c:pt idx="44">
                  <c:v>0.99917675776114878</c:v>
                </c:pt>
                <c:pt idx="45">
                  <c:v>0.99882341839036259</c:v>
                </c:pt>
                <c:pt idx="46">
                  <c:v>0.99965748796648524</c:v>
                </c:pt>
                <c:pt idx="47">
                  <c:v>0.99976133882833806</c:v>
                </c:pt>
                <c:pt idx="48">
                  <c:v>0.99977248505140204</c:v>
                </c:pt>
                <c:pt idx="49">
                  <c:v>0.99982115436800945</c:v>
                </c:pt>
                <c:pt idx="50">
                  <c:v>0.99946304225927574</c:v>
                </c:pt>
                <c:pt idx="51">
                  <c:v>0.99929080841131723</c:v>
                </c:pt>
                <c:pt idx="52">
                  <c:v>0.99886621323928759</c:v>
                </c:pt>
                <c:pt idx="53">
                  <c:v>0.99822477049194491</c:v>
                </c:pt>
                <c:pt idx="54">
                  <c:v>0.99821995296214971</c:v>
                </c:pt>
                <c:pt idx="55">
                  <c:v>0.99787243555891891</c:v>
                </c:pt>
                <c:pt idx="56">
                  <c:v>0.99794859101681865</c:v>
                </c:pt>
                <c:pt idx="57">
                  <c:v>0.99848657047876677</c:v>
                </c:pt>
                <c:pt idx="58">
                  <c:v>0.99877625284257832</c:v>
                </c:pt>
                <c:pt idx="59">
                  <c:v>0.99881396336704076</c:v>
                </c:pt>
                <c:pt idx="60">
                  <c:v>0.9989355749635308</c:v>
                </c:pt>
                <c:pt idx="61">
                  <c:v>0.99839660673152109</c:v>
                </c:pt>
                <c:pt idx="62">
                  <c:v>0.99822931131807602</c:v>
                </c:pt>
                <c:pt idx="63">
                  <c:v>0.99836726919776142</c:v>
                </c:pt>
                <c:pt idx="64">
                  <c:v>0.9982180109864407</c:v>
                </c:pt>
                <c:pt idx="65">
                  <c:v>0.99816887348242178</c:v>
                </c:pt>
                <c:pt idx="66">
                  <c:v>0.99823672007873931</c:v>
                </c:pt>
                <c:pt idx="67">
                  <c:v>0.99827991588346987</c:v>
                </c:pt>
                <c:pt idx="68">
                  <c:v>0.99861561820198141</c:v>
                </c:pt>
                <c:pt idx="69">
                  <c:v>0.99859078304692173</c:v>
                </c:pt>
                <c:pt idx="70">
                  <c:v>0.99924365297056317</c:v>
                </c:pt>
                <c:pt idx="71">
                  <c:v>1.0009034394701977</c:v>
                </c:pt>
                <c:pt idx="72">
                  <c:v>1.0004721475359419</c:v>
                </c:pt>
                <c:pt idx="73">
                  <c:v>0.99993868117591733</c:v>
                </c:pt>
                <c:pt idx="74">
                  <c:v>0.99999219495130098</c:v>
                </c:pt>
                <c:pt idx="75">
                  <c:v>0.99966941371503804</c:v>
                </c:pt>
                <c:pt idx="76">
                  <c:v>0.99910011494142403</c:v>
                </c:pt>
                <c:pt idx="77">
                  <c:v>1.0004918942341678</c:v>
                </c:pt>
                <c:pt idx="78">
                  <c:v>1.0005018197982254</c:v>
                </c:pt>
                <c:pt idx="79">
                  <c:v>1.0010616592921899</c:v>
                </c:pt>
                <c:pt idx="80">
                  <c:v>1.0015388919145118</c:v>
                </c:pt>
                <c:pt idx="81">
                  <c:v>1.001350223708726</c:v>
                </c:pt>
                <c:pt idx="82">
                  <c:v>1.0018068632444084</c:v>
                </c:pt>
                <c:pt idx="83">
                  <c:v>1.0023416627410433</c:v>
                </c:pt>
                <c:pt idx="84">
                  <c:v>1.0016346753817194</c:v>
                </c:pt>
                <c:pt idx="85">
                  <c:v>1.0017444960367092</c:v>
                </c:pt>
                <c:pt idx="86">
                  <c:v>1.0028478047345926</c:v>
                </c:pt>
                <c:pt idx="87">
                  <c:v>1.0034411970490671</c:v>
                </c:pt>
                <c:pt idx="88">
                  <c:v>1.002446334991081</c:v>
                </c:pt>
                <c:pt idx="89">
                  <c:v>1.0015779375641753</c:v>
                </c:pt>
                <c:pt idx="90">
                  <c:v>1.0008828187511196</c:v>
                </c:pt>
                <c:pt idx="91">
                  <c:v>1.0003873808205166</c:v>
                </c:pt>
                <c:pt idx="92">
                  <c:v>1.0000844867961014</c:v>
                </c:pt>
                <c:pt idx="93">
                  <c:v>0.99960593186028857</c:v>
                </c:pt>
                <c:pt idx="94">
                  <c:v>0.99981916439857021</c:v>
                </c:pt>
                <c:pt idx="95">
                  <c:v>0.99946970452882611</c:v>
                </c:pt>
                <c:pt idx="96">
                  <c:v>0.99861152552340826</c:v>
                </c:pt>
                <c:pt idx="97">
                  <c:v>0.9989712400825338</c:v>
                </c:pt>
                <c:pt idx="98">
                  <c:v>0.99885925231872164</c:v>
                </c:pt>
                <c:pt idx="99">
                  <c:v>0.99906386799720204</c:v>
                </c:pt>
                <c:pt idx="100">
                  <c:v>0.99878119431693402</c:v>
                </c:pt>
                <c:pt idx="101">
                  <c:v>0.99860742636533306</c:v>
                </c:pt>
                <c:pt idx="102">
                  <c:v>0.99869381756987796</c:v>
                </c:pt>
                <c:pt idx="103">
                  <c:v>0.99857622356650377</c:v>
                </c:pt>
                <c:pt idx="104">
                  <c:v>0.99848643627359168</c:v>
                </c:pt>
                <c:pt idx="105">
                  <c:v>0.99855534881046515</c:v>
                </c:pt>
                <c:pt idx="106">
                  <c:v>0.99918337675352986</c:v>
                </c:pt>
                <c:pt idx="107">
                  <c:v>1.000041742162989</c:v>
                </c:pt>
                <c:pt idx="108">
                  <c:v>1.002155092695542</c:v>
                </c:pt>
                <c:pt idx="109">
                  <c:v>1.0022165227835844</c:v>
                </c:pt>
                <c:pt idx="110">
                  <c:v>1.0028070648700593</c:v>
                </c:pt>
                <c:pt idx="111">
                  <c:v>1.0084315235244996</c:v>
                </c:pt>
                <c:pt idx="112">
                  <c:v>1.0081984939820674</c:v>
                </c:pt>
                <c:pt idx="113">
                  <c:v>1.006092799026528</c:v>
                </c:pt>
                <c:pt idx="114">
                  <c:v>1.0023159663874577</c:v>
                </c:pt>
                <c:pt idx="115">
                  <c:v>1.0016031055390051</c:v>
                </c:pt>
                <c:pt idx="116">
                  <c:v>1.0008674941321454</c:v>
                </c:pt>
                <c:pt idx="117">
                  <c:v>1.0011698317658486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4B-4A9B-AB9C-8B6BE77616A0}"/>
            </c:ext>
          </c:extLst>
        </c:ser>
        <c:ser>
          <c:idx val="2"/>
          <c:order val="2"/>
          <c:tx>
            <c:strRef>
              <c:f>baag10!$G$4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baag10!$G$5:$G$132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4B-4A9B-AB9C-8B6BE7761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g10ffr!$F$4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g10ffr!$B$5:$B$132</c:f>
              <c:numCache>
                <c:formatCode>General</c:formatCode>
                <c:ptCount val="128"/>
                <c:pt idx="16">
                  <c:v>1.0045399215220479</c:v>
                </c:pt>
                <c:pt idx="17">
                  <c:v>1.0034302671095161</c:v>
                </c:pt>
                <c:pt idx="18">
                  <c:v>1.0028014806631569</c:v>
                </c:pt>
                <c:pt idx="19">
                  <c:v>1.0010735563459667</c:v>
                </c:pt>
                <c:pt idx="20">
                  <c:v>0.99892048026423441</c:v>
                </c:pt>
                <c:pt idx="21">
                  <c:v>0.99830283897244998</c:v>
                </c:pt>
                <c:pt idx="22">
                  <c:v>0.9993114676437187</c:v>
                </c:pt>
                <c:pt idx="23">
                  <c:v>0.99995723141105608</c:v>
                </c:pt>
                <c:pt idx="24">
                  <c:v>0.99956041047758593</c:v>
                </c:pt>
                <c:pt idx="25">
                  <c:v>1.0013234388030225</c:v>
                </c:pt>
                <c:pt idx="26">
                  <c:v>1.0014932609686171</c:v>
                </c:pt>
                <c:pt idx="27">
                  <c:v>1.00172379786412</c:v>
                </c:pt>
                <c:pt idx="28">
                  <c:v>1.000976957408753</c:v>
                </c:pt>
                <c:pt idx="29">
                  <c:v>1.0012959862284063</c:v>
                </c:pt>
                <c:pt idx="30">
                  <c:v>0.99935194057772958</c:v>
                </c:pt>
                <c:pt idx="31">
                  <c:v>0.99802526618728371</c:v>
                </c:pt>
                <c:pt idx="32">
                  <c:v>0.99625858044679672</c:v>
                </c:pt>
                <c:pt idx="33">
                  <c:v>0.99414311597367111</c:v>
                </c:pt>
                <c:pt idx="34">
                  <c:v>0.99403915060940906</c:v>
                </c:pt>
                <c:pt idx="35">
                  <c:v>0.9948379333252958</c:v>
                </c:pt>
                <c:pt idx="36">
                  <c:v>0.99701577550634213</c:v>
                </c:pt>
                <c:pt idx="37">
                  <c:v>0.99765357100815399</c:v>
                </c:pt>
                <c:pt idx="38">
                  <c:v>0.99825325782938956</c:v>
                </c:pt>
                <c:pt idx="39">
                  <c:v>0.99859962859950757</c:v>
                </c:pt>
                <c:pt idx="40">
                  <c:v>1.0007042283488812</c:v>
                </c:pt>
                <c:pt idx="41">
                  <c:v>1.0023327805381375</c:v>
                </c:pt>
                <c:pt idx="42">
                  <c:v>1.0025848153862642</c:v>
                </c:pt>
                <c:pt idx="43">
                  <c:v>1.0029425513265076</c:v>
                </c:pt>
                <c:pt idx="44">
                  <c:v>1.0048497861574299</c:v>
                </c:pt>
                <c:pt idx="45">
                  <c:v>1.0056061363936104</c:v>
                </c:pt>
                <c:pt idx="46">
                  <c:v>1.0051754940010182</c:v>
                </c:pt>
                <c:pt idx="47">
                  <c:v>1.005954471635419</c:v>
                </c:pt>
                <c:pt idx="48">
                  <c:v>1.0047950233363849</c:v>
                </c:pt>
                <c:pt idx="49">
                  <c:v>1.0040663089200721</c:v>
                </c:pt>
                <c:pt idx="50">
                  <c:v>1.0031354691622165</c:v>
                </c:pt>
                <c:pt idx="51">
                  <c:v>1.0031001092601504</c:v>
                </c:pt>
                <c:pt idx="52">
                  <c:v>1.0038054529151479</c:v>
                </c:pt>
                <c:pt idx="53">
                  <c:v>1.0044192165606467</c:v>
                </c:pt>
                <c:pt idx="54">
                  <c:v>1.0036601625914794</c:v>
                </c:pt>
                <c:pt idx="55">
                  <c:v>1.0033339424275323</c:v>
                </c:pt>
                <c:pt idx="56">
                  <c:v>1.0007082311738003</c:v>
                </c:pt>
                <c:pt idx="57">
                  <c:v>0.99813380733679968</c:v>
                </c:pt>
                <c:pt idx="58">
                  <c:v>0.99799557537726769</c:v>
                </c:pt>
                <c:pt idx="59">
                  <c:v>0.99702682582575775</c:v>
                </c:pt>
                <c:pt idx="60">
                  <c:v>0.99803923863881727</c:v>
                </c:pt>
                <c:pt idx="61">
                  <c:v>1.0002573469378304</c:v>
                </c:pt>
                <c:pt idx="62">
                  <c:v>1.0004056460819164</c:v>
                </c:pt>
                <c:pt idx="63">
                  <c:v>0.99931929561420807</c:v>
                </c:pt>
                <c:pt idx="64">
                  <c:v>0.99982707878238475</c:v>
                </c:pt>
                <c:pt idx="65">
                  <c:v>0.99957390463421281</c:v>
                </c:pt>
                <c:pt idx="66">
                  <c:v>0.99844227833958221</c:v>
                </c:pt>
                <c:pt idx="67">
                  <c:v>0.99759396298809366</c:v>
                </c:pt>
                <c:pt idx="68">
                  <c:v>0.99680492896762996</c:v>
                </c:pt>
                <c:pt idx="69">
                  <c:v>0.99683009860985183</c:v>
                </c:pt>
                <c:pt idx="70">
                  <c:v>0.99587600760498607</c:v>
                </c:pt>
                <c:pt idx="71">
                  <c:v>0.99596887737268092</c:v>
                </c:pt>
                <c:pt idx="72">
                  <c:v>0.99716783200612025</c:v>
                </c:pt>
                <c:pt idx="73">
                  <c:v>0.99854953344137021</c:v>
                </c:pt>
                <c:pt idx="74">
                  <c:v>0.99852348828071336</c:v>
                </c:pt>
                <c:pt idx="75">
                  <c:v>0.99849428189582656</c:v>
                </c:pt>
                <c:pt idx="76">
                  <c:v>0.99853896551472998</c:v>
                </c:pt>
                <c:pt idx="77">
                  <c:v>0.99641226518546144</c:v>
                </c:pt>
                <c:pt idx="78">
                  <c:v>0.99507970831756565</c:v>
                </c:pt>
                <c:pt idx="79">
                  <c:v>0.99426084605811882</c:v>
                </c:pt>
                <c:pt idx="80">
                  <c:v>0.99521405314626044</c:v>
                </c:pt>
                <c:pt idx="81">
                  <c:v>0.99894395517134971</c:v>
                </c:pt>
                <c:pt idx="82">
                  <c:v>1.0001719119382846</c:v>
                </c:pt>
                <c:pt idx="83">
                  <c:v>1.0031567024210317</c:v>
                </c:pt>
                <c:pt idx="84">
                  <c:v>1.0049243990240206</c:v>
                </c:pt>
                <c:pt idx="85">
                  <c:v>1.0049708778522901</c:v>
                </c:pt>
                <c:pt idx="86">
                  <c:v>1.0028714285058358</c:v>
                </c:pt>
                <c:pt idx="87">
                  <c:v>1.0029934519525798</c:v>
                </c:pt>
                <c:pt idx="88">
                  <c:v>1.0032638787203056</c:v>
                </c:pt>
                <c:pt idx="89">
                  <c:v>1.0025504774443779</c:v>
                </c:pt>
                <c:pt idx="90">
                  <c:v>1.0046749575051726</c:v>
                </c:pt>
                <c:pt idx="91">
                  <c:v>1.0048095929698528</c:v>
                </c:pt>
                <c:pt idx="92">
                  <c:v>1.0041370980901398</c:v>
                </c:pt>
                <c:pt idx="93">
                  <c:v>1.0055923094042958</c:v>
                </c:pt>
                <c:pt idx="94">
                  <c:v>1.0037852933580715</c:v>
                </c:pt>
                <c:pt idx="95">
                  <c:v>1.0021755101588192</c:v>
                </c:pt>
                <c:pt idx="96">
                  <c:v>1.0012348255998806</c:v>
                </c:pt>
                <c:pt idx="97">
                  <c:v>0.99968969531758045</c:v>
                </c:pt>
                <c:pt idx="98">
                  <c:v>0.99854162828885507</c:v>
                </c:pt>
                <c:pt idx="99">
                  <c:v>0.99788289140561692</c:v>
                </c:pt>
                <c:pt idx="100">
                  <c:v>0.99692820813311689</c:v>
                </c:pt>
                <c:pt idx="101">
                  <c:v>0.99702059442756941</c:v>
                </c:pt>
                <c:pt idx="102">
                  <c:v>0.99571253137944493</c:v>
                </c:pt>
                <c:pt idx="103">
                  <c:v>0.99504488113725376</c:v>
                </c:pt>
                <c:pt idx="104">
                  <c:v>0.99516528885239119</c:v>
                </c:pt>
                <c:pt idx="105">
                  <c:v>0.99558060820914018</c:v>
                </c:pt>
                <c:pt idx="106">
                  <c:v>0.9954977295733779</c:v>
                </c:pt>
                <c:pt idx="107">
                  <c:v>0.99593476602279107</c:v>
                </c:pt>
                <c:pt idx="108">
                  <c:v>0.99775500427731034</c:v>
                </c:pt>
                <c:pt idx="109">
                  <c:v>1.0010906581652987</c:v>
                </c:pt>
                <c:pt idx="110">
                  <c:v>1.0012455889321086</c:v>
                </c:pt>
                <c:pt idx="111">
                  <c:v>1.0020596820667975</c:v>
                </c:pt>
                <c:pt idx="112">
                  <c:v>1.0027912020006584</c:v>
                </c:pt>
                <c:pt idx="113">
                  <c:v>1.0042485634942433</c:v>
                </c:pt>
                <c:pt idx="114">
                  <c:v>1.0047628704100877</c:v>
                </c:pt>
                <c:pt idx="115">
                  <c:v>1.0046191995923273</c:v>
                </c:pt>
                <c:pt idx="116">
                  <c:v>1.0052646235128364</c:v>
                </c:pt>
                <c:pt idx="117">
                  <c:v>1.0046907812603649</c:v>
                </c:pt>
              </c:numCache>
            </c:numRef>
          </c:xVal>
          <c:yVal>
            <c:numRef>
              <c:f>g10ffr!$F$5:$F$132</c:f>
              <c:numCache>
                <c:formatCode>General</c:formatCode>
                <c:ptCount val="128"/>
                <c:pt idx="0">
                  <c:v>0.98727851099620478</c:v>
                </c:pt>
                <c:pt idx="1">
                  <c:v>0.98628791131494564</c:v>
                </c:pt>
                <c:pt idx="2">
                  <c:v>0.9894751516343876</c:v>
                </c:pt>
                <c:pt idx="3">
                  <c:v>0.9976328350482444</c:v>
                </c:pt>
                <c:pt idx="4">
                  <c:v>0.99646687659527988</c:v>
                </c:pt>
                <c:pt idx="5">
                  <c:v>0.99489195932518659</c:v>
                </c:pt>
                <c:pt idx="6">
                  <c:v>1.0015598212977548</c:v>
                </c:pt>
                <c:pt idx="7">
                  <c:v>0.99975800275307425</c:v>
                </c:pt>
                <c:pt idx="8">
                  <c:v>1.0010554998173999</c:v>
                </c:pt>
                <c:pt idx="9">
                  <c:v>1.0006775107932926</c:v>
                </c:pt>
                <c:pt idx="10">
                  <c:v>1.0017563252442094</c:v>
                </c:pt>
                <c:pt idx="11">
                  <c:v>1.0019587102175087</c:v>
                </c:pt>
                <c:pt idx="12">
                  <c:v>1.0019759609123935</c:v>
                </c:pt>
                <c:pt idx="13">
                  <c:v>1.002961633964397</c:v>
                </c:pt>
                <c:pt idx="14">
                  <c:v>1.0000113795692787</c:v>
                </c:pt>
                <c:pt idx="15">
                  <c:v>1.002557804477118</c:v>
                </c:pt>
                <c:pt idx="16">
                  <c:v>1.0040959874610533</c:v>
                </c:pt>
                <c:pt idx="17">
                  <c:v>1.0035632239083376</c:v>
                </c:pt>
                <c:pt idx="18">
                  <c:v>1.0023984644800765</c:v>
                </c:pt>
                <c:pt idx="19">
                  <c:v>1.0004634381489239</c:v>
                </c:pt>
                <c:pt idx="20">
                  <c:v>0.99816112011130886</c:v>
                </c:pt>
                <c:pt idx="21">
                  <c:v>0.99800990042652493</c:v>
                </c:pt>
                <c:pt idx="22">
                  <c:v>0.99904963197500596</c:v>
                </c:pt>
                <c:pt idx="23">
                  <c:v>0.99880309919523913</c:v>
                </c:pt>
                <c:pt idx="24">
                  <c:v>0.99874207706878626</c:v>
                </c:pt>
                <c:pt idx="25">
                  <c:v>1.0005410418604568</c:v>
                </c:pt>
                <c:pt idx="26">
                  <c:v>1.0013854140254119</c:v>
                </c:pt>
                <c:pt idx="27">
                  <c:v>1.0018342255183261</c:v>
                </c:pt>
                <c:pt idx="28">
                  <c:v>1.0006719593719511</c:v>
                </c:pt>
                <c:pt idx="29">
                  <c:v>1.0007041775547978</c:v>
                </c:pt>
                <c:pt idx="30">
                  <c:v>0.99910983467359227</c:v>
                </c:pt>
                <c:pt idx="31">
                  <c:v>0.99753362333417905</c:v>
                </c:pt>
                <c:pt idx="32">
                  <c:v>0.99573127379117332</c:v>
                </c:pt>
                <c:pt idx="33">
                  <c:v>0.99390841507605754</c:v>
                </c:pt>
                <c:pt idx="34">
                  <c:v>0.99388759017136707</c:v>
                </c:pt>
                <c:pt idx="35">
                  <c:v>0.99455562477352943</c:v>
                </c:pt>
                <c:pt idx="36">
                  <c:v>0.99675410627793037</c:v>
                </c:pt>
                <c:pt idx="37">
                  <c:v>0.99739950249741804</c:v>
                </c:pt>
                <c:pt idx="38">
                  <c:v>0.9976645121487604</c:v>
                </c:pt>
                <c:pt idx="39">
                  <c:v>0.99796771285782659</c:v>
                </c:pt>
                <c:pt idx="40">
                  <c:v>1.0002909974054228</c:v>
                </c:pt>
                <c:pt idx="41">
                  <c:v>1.0019645838292028</c:v>
                </c:pt>
                <c:pt idx="42">
                  <c:v>1.0020732522616165</c:v>
                </c:pt>
                <c:pt idx="43">
                  <c:v>1.0026289033883553</c:v>
                </c:pt>
                <c:pt idx="44">
                  <c:v>1.0045259854145605</c:v>
                </c:pt>
                <c:pt idx="45">
                  <c:v>1.0053282087307536</c:v>
                </c:pt>
                <c:pt idx="46">
                  <c:v>1.0047190263911374</c:v>
                </c:pt>
                <c:pt idx="47">
                  <c:v>1.0055882842401498</c:v>
                </c:pt>
                <c:pt idx="48">
                  <c:v>1.0043582777761926</c:v>
                </c:pt>
                <c:pt idx="49">
                  <c:v>1.0037934326667532</c:v>
                </c:pt>
                <c:pt idx="50">
                  <c:v>1.0027067940598524</c:v>
                </c:pt>
                <c:pt idx="51">
                  <c:v>1.0028825633182186</c:v>
                </c:pt>
                <c:pt idx="52">
                  <c:v>1.0035177956069841</c:v>
                </c:pt>
                <c:pt idx="53">
                  <c:v>1.0041966663400903</c:v>
                </c:pt>
                <c:pt idx="54">
                  <c:v>1.0034213238500307</c:v>
                </c:pt>
                <c:pt idx="55">
                  <c:v>1.0029867969649062</c:v>
                </c:pt>
                <c:pt idx="56">
                  <c:v>1.0004805463057407</c:v>
                </c:pt>
                <c:pt idx="57">
                  <c:v>0.99776424717274337</c:v>
                </c:pt>
                <c:pt idx="58">
                  <c:v>0.99764201503324179</c:v>
                </c:pt>
                <c:pt idx="59">
                  <c:v>0.9967621324175554</c:v>
                </c:pt>
                <c:pt idx="60">
                  <c:v>0.99766062727568849</c:v>
                </c:pt>
                <c:pt idx="61">
                  <c:v>0.9999844157798794</c:v>
                </c:pt>
                <c:pt idx="62">
                  <c:v>0.99998350427395555</c:v>
                </c:pt>
                <c:pt idx="63">
                  <c:v>0.99899296687478956</c:v>
                </c:pt>
                <c:pt idx="64">
                  <c:v>0.9995306485870743</c:v>
                </c:pt>
                <c:pt idx="65">
                  <c:v>0.99925315279215254</c:v>
                </c:pt>
                <c:pt idx="66">
                  <c:v>0.99807977947267568</c:v>
                </c:pt>
                <c:pt idx="67">
                  <c:v>0.99731002155725934</c:v>
                </c:pt>
                <c:pt idx="68">
                  <c:v>0.99649443409536875</c:v>
                </c:pt>
                <c:pt idx="69">
                  <c:v>0.99655395915709588</c:v>
                </c:pt>
                <c:pt idx="70">
                  <c:v>0.99550854967369817</c:v>
                </c:pt>
                <c:pt idx="71">
                  <c:v>0.99582138434393341</c:v>
                </c:pt>
                <c:pt idx="72">
                  <c:v>0.99697938108679418</c:v>
                </c:pt>
                <c:pt idx="73">
                  <c:v>0.99829449977035212</c:v>
                </c:pt>
                <c:pt idx="74">
                  <c:v>0.99827919498336193</c:v>
                </c:pt>
                <c:pt idx="75">
                  <c:v>0.99841245343204454</c:v>
                </c:pt>
                <c:pt idx="76">
                  <c:v>0.99828741863904424</c:v>
                </c:pt>
                <c:pt idx="77">
                  <c:v>0.99609913427164543</c:v>
                </c:pt>
                <c:pt idx="78">
                  <c:v>0.99474894662366209</c:v>
                </c:pt>
                <c:pt idx="79">
                  <c:v>0.99406620905228771</c:v>
                </c:pt>
                <c:pt idx="80">
                  <c:v>0.99493997864718797</c:v>
                </c:pt>
                <c:pt idx="81">
                  <c:v>0.99868373450539705</c:v>
                </c:pt>
                <c:pt idx="82">
                  <c:v>1.0000446904313909</c:v>
                </c:pt>
                <c:pt idx="83">
                  <c:v>1.0028924796674843</c:v>
                </c:pt>
                <c:pt idx="84">
                  <c:v>1.0046857880932052</c:v>
                </c:pt>
                <c:pt idx="85">
                  <c:v>1.004706579051688</c:v>
                </c:pt>
                <c:pt idx="86">
                  <c:v>1.0026413171280864</c:v>
                </c:pt>
                <c:pt idx="87">
                  <c:v>1.0027143255957127</c:v>
                </c:pt>
                <c:pt idx="88">
                  <c:v>1.0029894423490504</c:v>
                </c:pt>
                <c:pt idx="89">
                  <c:v>1.0022464981823864</c:v>
                </c:pt>
                <c:pt idx="90">
                  <c:v>1.0043455853688859</c:v>
                </c:pt>
                <c:pt idx="91">
                  <c:v>1.0045404818093009</c:v>
                </c:pt>
                <c:pt idx="92">
                  <c:v>1.0038368210128883</c:v>
                </c:pt>
                <c:pt idx="93">
                  <c:v>1.0052875246273947</c:v>
                </c:pt>
                <c:pt idx="94">
                  <c:v>1.0034918453063022</c:v>
                </c:pt>
                <c:pt idx="95">
                  <c:v>1.0018756943044413</c:v>
                </c:pt>
                <c:pt idx="96">
                  <c:v>1.0008960671402696</c:v>
                </c:pt>
                <c:pt idx="97">
                  <c:v>0.99935144868931525</c:v>
                </c:pt>
                <c:pt idx="98">
                  <c:v>0.99819866449909389</c:v>
                </c:pt>
                <c:pt idx="99">
                  <c:v>0.99758690535291861</c:v>
                </c:pt>
                <c:pt idx="100">
                  <c:v>0.99662233087789731</c:v>
                </c:pt>
                <c:pt idx="101">
                  <c:v>0.99672730648040131</c:v>
                </c:pt>
                <c:pt idx="102">
                  <c:v>0.99543999300647101</c:v>
                </c:pt>
                <c:pt idx="103">
                  <c:v>0.99479203418872575</c:v>
                </c:pt>
                <c:pt idx="104">
                  <c:v>0.99488347550628731</c:v>
                </c:pt>
                <c:pt idx="105">
                  <c:v>0.99530439890469358</c:v>
                </c:pt>
                <c:pt idx="106">
                  <c:v>0.99547955978458647</c:v>
                </c:pt>
                <c:pt idx="107">
                  <c:v>0.99574562693648883</c:v>
                </c:pt>
                <c:pt idx="108">
                  <c:v>0.99752176874185428</c:v>
                </c:pt>
                <c:pt idx="109">
                  <c:v>1.000801563662107</c:v>
                </c:pt>
                <c:pt idx="110">
                  <c:v>1.0011136074343585</c:v>
                </c:pt>
                <c:pt idx="111">
                  <c:v>1.0031374393418169</c:v>
                </c:pt>
                <c:pt idx="112">
                  <c:v>1.0026922297367806</c:v>
                </c:pt>
                <c:pt idx="113">
                  <c:v>1.0041747688699179</c:v>
                </c:pt>
                <c:pt idx="114">
                  <c:v>1.0047289575963569</c:v>
                </c:pt>
                <c:pt idx="115">
                  <c:v>1.0046842431766723</c:v>
                </c:pt>
                <c:pt idx="116">
                  <c:v>1.0052830055451578</c:v>
                </c:pt>
                <c:pt idx="117">
                  <c:v>1.0045708691617461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6-4669-A0E0-ACA7C6F96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g10ffr!$B$4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g10ffr!$B$5:$B$132</c:f>
              <c:numCache>
                <c:formatCode>General</c:formatCode>
                <c:ptCount val="128"/>
                <c:pt idx="16">
                  <c:v>1.0045399215220479</c:v>
                </c:pt>
                <c:pt idx="17">
                  <c:v>1.0034302671095161</c:v>
                </c:pt>
                <c:pt idx="18">
                  <c:v>1.0028014806631569</c:v>
                </c:pt>
                <c:pt idx="19">
                  <c:v>1.0010735563459667</c:v>
                </c:pt>
                <c:pt idx="20">
                  <c:v>0.99892048026423441</c:v>
                </c:pt>
                <c:pt idx="21">
                  <c:v>0.99830283897244998</c:v>
                </c:pt>
                <c:pt idx="22">
                  <c:v>0.9993114676437187</c:v>
                </c:pt>
                <c:pt idx="23">
                  <c:v>0.99995723141105608</c:v>
                </c:pt>
                <c:pt idx="24">
                  <c:v>0.99956041047758593</c:v>
                </c:pt>
                <c:pt idx="25">
                  <c:v>1.0013234388030225</c:v>
                </c:pt>
                <c:pt idx="26">
                  <c:v>1.0014932609686171</c:v>
                </c:pt>
                <c:pt idx="27">
                  <c:v>1.00172379786412</c:v>
                </c:pt>
                <c:pt idx="28">
                  <c:v>1.000976957408753</c:v>
                </c:pt>
                <c:pt idx="29">
                  <c:v>1.0012959862284063</c:v>
                </c:pt>
                <c:pt idx="30">
                  <c:v>0.99935194057772958</c:v>
                </c:pt>
                <c:pt idx="31">
                  <c:v>0.99802526618728371</c:v>
                </c:pt>
                <c:pt idx="32">
                  <c:v>0.99625858044679672</c:v>
                </c:pt>
                <c:pt idx="33">
                  <c:v>0.99414311597367111</c:v>
                </c:pt>
                <c:pt idx="34">
                  <c:v>0.99403915060940906</c:v>
                </c:pt>
                <c:pt idx="35">
                  <c:v>0.9948379333252958</c:v>
                </c:pt>
                <c:pt idx="36">
                  <c:v>0.99701577550634213</c:v>
                </c:pt>
                <c:pt idx="37">
                  <c:v>0.99765357100815399</c:v>
                </c:pt>
                <c:pt idx="38">
                  <c:v>0.99825325782938956</c:v>
                </c:pt>
                <c:pt idx="39">
                  <c:v>0.99859962859950757</c:v>
                </c:pt>
                <c:pt idx="40">
                  <c:v>1.0007042283488812</c:v>
                </c:pt>
                <c:pt idx="41">
                  <c:v>1.0023327805381375</c:v>
                </c:pt>
                <c:pt idx="42">
                  <c:v>1.0025848153862642</c:v>
                </c:pt>
                <c:pt idx="43">
                  <c:v>1.0029425513265076</c:v>
                </c:pt>
                <c:pt idx="44">
                  <c:v>1.0048497861574299</c:v>
                </c:pt>
                <c:pt idx="45">
                  <c:v>1.0056061363936104</c:v>
                </c:pt>
                <c:pt idx="46">
                  <c:v>1.0051754940010182</c:v>
                </c:pt>
                <c:pt idx="47">
                  <c:v>1.005954471635419</c:v>
                </c:pt>
                <c:pt idx="48">
                  <c:v>1.0047950233363849</c:v>
                </c:pt>
                <c:pt idx="49">
                  <c:v>1.0040663089200721</c:v>
                </c:pt>
                <c:pt idx="50">
                  <c:v>1.0031354691622165</c:v>
                </c:pt>
                <c:pt idx="51">
                  <c:v>1.0031001092601504</c:v>
                </c:pt>
                <c:pt idx="52">
                  <c:v>1.0038054529151479</c:v>
                </c:pt>
                <c:pt idx="53">
                  <c:v>1.0044192165606467</c:v>
                </c:pt>
                <c:pt idx="54">
                  <c:v>1.0036601625914794</c:v>
                </c:pt>
                <c:pt idx="55">
                  <c:v>1.0033339424275323</c:v>
                </c:pt>
                <c:pt idx="56">
                  <c:v>1.0007082311738003</c:v>
                </c:pt>
                <c:pt idx="57">
                  <c:v>0.99813380733679968</c:v>
                </c:pt>
                <c:pt idx="58">
                  <c:v>0.99799557537726769</c:v>
                </c:pt>
                <c:pt idx="59">
                  <c:v>0.99702682582575775</c:v>
                </c:pt>
                <c:pt idx="60">
                  <c:v>0.99803923863881727</c:v>
                </c:pt>
                <c:pt idx="61">
                  <c:v>1.0002573469378304</c:v>
                </c:pt>
                <c:pt idx="62">
                  <c:v>1.0004056460819164</c:v>
                </c:pt>
                <c:pt idx="63">
                  <c:v>0.99931929561420807</c:v>
                </c:pt>
                <c:pt idx="64">
                  <c:v>0.99982707878238475</c:v>
                </c:pt>
                <c:pt idx="65">
                  <c:v>0.99957390463421281</c:v>
                </c:pt>
                <c:pt idx="66">
                  <c:v>0.99844227833958221</c:v>
                </c:pt>
                <c:pt idx="67">
                  <c:v>0.99759396298809366</c:v>
                </c:pt>
                <c:pt idx="68">
                  <c:v>0.99680492896762996</c:v>
                </c:pt>
                <c:pt idx="69">
                  <c:v>0.99683009860985183</c:v>
                </c:pt>
                <c:pt idx="70">
                  <c:v>0.99587600760498607</c:v>
                </c:pt>
                <c:pt idx="71">
                  <c:v>0.99596887737268092</c:v>
                </c:pt>
                <c:pt idx="72">
                  <c:v>0.99716783200612025</c:v>
                </c:pt>
                <c:pt idx="73">
                  <c:v>0.99854953344137021</c:v>
                </c:pt>
                <c:pt idx="74">
                  <c:v>0.99852348828071336</c:v>
                </c:pt>
                <c:pt idx="75">
                  <c:v>0.99849428189582656</c:v>
                </c:pt>
                <c:pt idx="76">
                  <c:v>0.99853896551472998</c:v>
                </c:pt>
                <c:pt idx="77">
                  <c:v>0.99641226518546144</c:v>
                </c:pt>
                <c:pt idx="78">
                  <c:v>0.99507970831756565</c:v>
                </c:pt>
                <c:pt idx="79">
                  <c:v>0.99426084605811882</c:v>
                </c:pt>
                <c:pt idx="80">
                  <c:v>0.99521405314626044</c:v>
                </c:pt>
                <c:pt idx="81">
                  <c:v>0.99894395517134971</c:v>
                </c:pt>
                <c:pt idx="82">
                  <c:v>1.0001719119382846</c:v>
                </c:pt>
                <c:pt idx="83">
                  <c:v>1.0031567024210317</c:v>
                </c:pt>
                <c:pt idx="84">
                  <c:v>1.0049243990240206</c:v>
                </c:pt>
                <c:pt idx="85">
                  <c:v>1.0049708778522901</c:v>
                </c:pt>
                <c:pt idx="86">
                  <c:v>1.0028714285058358</c:v>
                </c:pt>
                <c:pt idx="87">
                  <c:v>1.0029934519525798</c:v>
                </c:pt>
                <c:pt idx="88">
                  <c:v>1.0032638787203056</c:v>
                </c:pt>
                <c:pt idx="89">
                  <c:v>1.0025504774443779</c:v>
                </c:pt>
                <c:pt idx="90">
                  <c:v>1.0046749575051726</c:v>
                </c:pt>
                <c:pt idx="91">
                  <c:v>1.0048095929698528</c:v>
                </c:pt>
                <c:pt idx="92">
                  <c:v>1.0041370980901398</c:v>
                </c:pt>
                <c:pt idx="93">
                  <c:v>1.0055923094042958</c:v>
                </c:pt>
                <c:pt idx="94">
                  <c:v>1.0037852933580715</c:v>
                </c:pt>
                <c:pt idx="95">
                  <c:v>1.0021755101588192</c:v>
                </c:pt>
                <c:pt idx="96">
                  <c:v>1.0012348255998806</c:v>
                </c:pt>
                <c:pt idx="97">
                  <c:v>0.99968969531758045</c:v>
                </c:pt>
                <c:pt idx="98">
                  <c:v>0.99854162828885507</c:v>
                </c:pt>
                <c:pt idx="99">
                  <c:v>0.99788289140561692</c:v>
                </c:pt>
                <c:pt idx="100">
                  <c:v>0.99692820813311689</c:v>
                </c:pt>
                <c:pt idx="101">
                  <c:v>0.99702059442756941</c:v>
                </c:pt>
                <c:pt idx="102">
                  <c:v>0.99571253137944493</c:v>
                </c:pt>
                <c:pt idx="103">
                  <c:v>0.99504488113725376</c:v>
                </c:pt>
                <c:pt idx="104">
                  <c:v>0.99516528885239119</c:v>
                </c:pt>
                <c:pt idx="105">
                  <c:v>0.99558060820914018</c:v>
                </c:pt>
                <c:pt idx="106">
                  <c:v>0.9954977295733779</c:v>
                </c:pt>
                <c:pt idx="107">
                  <c:v>0.99593476602279107</c:v>
                </c:pt>
                <c:pt idx="108">
                  <c:v>0.99775500427731034</c:v>
                </c:pt>
                <c:pt idx="109">
                  <c:v>1.0010906581652987</c:v>
                </c:pt>
                <c:pt idx="110">
                  <c:v>1.0012455889321086</c:v>
                </c:pt>
                <c:pt idx="111">
                  <c:v>1.0020596820667975</c:v>
                </c:pt>
                <c:pt idx="112">
                  <c:v>1.0027912020006584</c:v>
                </c:pt>
                <c:pt idx="113">
                  <c:v>1.0042485634942433</c:v>
                </c:pt>
                <c:pt idx="114">
                  <c:v>1.0047628704100877</c:v>
                </c:pt>
                <c:pt idx="115">
                  <c:v>1.0046191995923273</c:v>
                </c:pt>
                <c:pt idx="116">
                  <c:v>1.0052646235128364</c:v>
                </c:pt>
                <c:pt idx="117">
                  <c:v>1.0046907812603649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B-4B3E-8F8C-11E009A02430}"/>
            </c:ext>
          </c:extLst>
        </c:ser>
        <c:ser>
          <c:idx val="1"/>
          <c:order val="1"/>
          <c:tx>
            <c:strRef>
              <c:f>g10ffr!$F$4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g10ffr!$F$5:$F$132</c:f>
              <c:numCache>
                <c:formatCode>General</c:formatCode>
                <c:ptCount val="128"/>
                <c:pt idx="0">
                  <c:v>0.98727851099620478</c:v>
                </c:pt>
                <c:pt idx="1">
                  <c:v>0.98628791131494564</c:v>
                </c:pt>
                <c:pt idx="2">
                  <c:v>0.9894751516343876</c:v>
                </c:pt>
                <c:pt idx="3">
                  <c:v>0.9976328350482444</c:v>
                </c:pt>
                <c:pt idx="4">
                  <c:v>0.99646687659527988</c:v>
                </c:pt>
                <c:pt idx="5">
                  <c:v>0.99489195932518659</c:v>
                </c:pt>
                <c:pt idx="6">
                  <c:v>1.0015598212977548</c:v>
                </c:pt>
                <c:pt idx="7">
                  <c:v>0.99975800275307425</c:v>
                </c:pt>
                <c:pt idx="8">
                  <c:v>1.0010554998173999</c:v>
                </c:pt>
                <c:pt idx="9">
                  <c:v>1.0006775107932926</c:v>
                </c:pt>
                <c:pt idx="10">
                  <c:v>1.0017563252442094</c:v>
                </c:pt>
                <c:pt idx="11">
                  <c:v>1.0019587102175087</c:v>
                </c:pt>
                <c:pt idx="12">
                  <c:v>1.0019759609123935</c:v>
                </c:pt>
                <c:pt idx="13">
                  <c:v>1.002961633964397</c:v>
                </c:pt>
                <c:pt idx="14">
                  <c:v>1.0000113795692787</c:v>
                </c:pt>
                <c:pt idx="15">
                  <c:v>1.002557804477118</c:v>
                </c:pt>
                <c:pt idx="16">
                  <c:v>1.0040959874610533</c:v>
                </c:pt>
                <c:pt idx="17">
                  <c:v>1.0035632239083376</c:v>
                </c:pt>
                <c:pt idx="18">
                  <c:v>1.0023984644800765</c:v>
                </c:pt>
                <c:pt idx="19">
                  <c:v>1.0004634381489239</c:v>
                </c:pt>
                <c:pt idx="20">
                  <c:v>0.99816112011130886</c:v>
                </c:pt>
                <c:pt idx="21">
                  <c:v>0.99800990042652493</c:v>
                </c:pt>
                <c:pt idx="22">
                  <c:v>0.99904963197500596</c:v>
                </c:pt>
                <c:pt idx="23">
                  <c:v>0.99880309919523913</c:v>
                </c:pt>
                <c:pt idx="24">
                  <c:v>0.99874207706878626</c:v>
                </c:pt>
                <c:pt idx="25">
                  <c:v>1.0005410418604568</c:v>
                </c:pt>
                <c:pt idx="26">
                  <c:v>1.0013854140254119</c:v>
                </c:pt>
                <c:pt idx="27">
                  <c:v>1.0018342255183261</c:v>
                </c:pt>
                <c:pt idx="28">
                  <c:v>1.0006719593719511</c:v>
                </c:pt>
                <c:pt idx="29">
                  <c:v>1.0007041775547978</c:v>
                </c:pt>
                <c:pt idx="30">
                  <c:v>0.99910983467359227</c:v>
                </c:pt>
                <c:pt idx="31">
                  <c:v>0.99753362333417905</c:v>
                </c:pt>
                <c:pt idx="32">
                  <c:v>0.99573127379117332</c:v>
                </c:pt>
                <c:pt idx="33">
                  <c:v>0.99390841507605754</c:v>
                </c:pt>
                <c:pt idx="34">
                  <c:v>0.99388759017136707</c:v>
                </c:pt>
                <c:pt idx="35">
                  <c:v>0.99455562477352943</c:v>
                </c:pt>
                <c:pt idx="36">
                  <c:v>0.99675410627793037</c:v>
                </c:pt>
                <c:pt idx="37">
                  <c:v>0.99739950249741804</c:v>
                </c:pt>
                <c:pt idx="38">
                  <c:v>0.9976645121487604</c:v>
                </c:pt>
                <c:pt idx="39">
                  <c:v>0.99796771285782659</c:v>
                </c:pt>
                <c:pt idx="40">
                  <c:v>1.0002909974054228</c:v>
                </c:pt>
                <c:pt idx="41">
                  <c:v>1.0019645838292028</c:v>
                </c:pt>
                <c:pt idx="42">
                  <c:v>1.0020732522616165</c:v>
                </c:pt>
                <c:pt idx="43">
                  <c:v>1.0026289033883553</c:v>
                </c:pt>
                <c:pt idx="44">
                  <c:v>1.0045259854145605</c:v>
                </c:pt>
                <c:pt idx="45">
                  <c:v>1.0053282087307536</c:v>
                </c:pt>
                <c:pt idx="46">
                  <c:v>1.0047190263911374</c:v>
                </c:pt>
                <c:pt idx="47">
                  <c:v>1.0055882842401498</c:v>
                </c:pt>
                <c:pt idx="48">
                  <c:v>1.0043582777761926</c:v>
                </c:pt>
                <c:pt idx="49">
                  <c:v>1.0037934326667532</c:v>
                </c:pt>
                <c:pt idx="50">
                  <c:v>1.0027067940598524</c:v>
                </c:pt>
                <c:pt idx="51">
                  <c:v>1.0028825633182186</c:v>
                </c:pt>
                <c:pt idx="52">
                  <c:v>1.0035177956069841</c:v>
                </c:pt>
                <c:pt idx="53">
                  <c:v>1.0041966663400903</c:v>
                </c:pt>
                <c:pt idx="54">
                  <c:v>1.0034213238500307</c:v>
                </c:pt>
                <c:pt idx="55">
                  <c:v>1.0029867969649062</c:v>
                </c:pt>
                <c:pt idx="56">
                  <c:v>1.0004805463057407</c:v>
                </c:pt>
                <c:pt idx="57">
                  <c:v>0.99776424717274337</c:v>
                </c:pt>
                <c:pt idx="58">
                  <c:v>0.99764201503324179</c:v>
                </c:pt>
                <c:pt idx="59">
                  <c:v>0.9967621324175554</c:v>
                </c:pt>
                <c:pt idx="60">
                  <c:v>0.99766062727568849</c:v>
                </c:pt>
                <c:pt idx="61">
                  <c:v>0.9999844157798794</c:v>
                </c:pt>
                <c:pt idx="62">
                  <c:v>0.99998350427395555</c:v>
                </c:pt>
                <c:pt idx="63">
                  <c:v>0.99899296687478956</c:v>
                </c:pt>
                <c:pt idx="64">
                  <c:v>0.9995306485870743</c:v>
                </c:pt>
                <c:pt idx="65">
                  <c:v>0.99925315279215254</c:v>
                </c:pt>
                <c:pt idx="66">
                  <c:v>0.99807977947267568</c:v>
                </c:pt>
                <c:pt idx="67">
                  <c:v>0.99731002155725934</c:v>
                </c:pt>
                <c:pt idx="68">
                  <c:v>0.99649443409536875</c:v>
                </c:pt>
                <c:pt idx="69">
                  <c:v>0.99655395915709588</c:v>
                </c:pt>
                <c:pt idx="70">
                  <c:v>0.99550854967369817</c:v>
                </c:pt>
                <c:pt idx="71">
                  <c:v>0.99582138434393341</c:v>
                </c:pt>
                <c:pt idx="72">
                  <c:v>0.99697938108679418</c:v>
                </c:pt>
                <c:pt idx="73">
                  <c:v>0.99829449977035212</c:v>
                </c:pt>
                <c:pt idx="74">
                  <c:v>0.99827919498336193</c:v>
                </c:pt>
                <c:pt idx="75">
                  <c:v>0.99841245343204454</c:v>
                </c:pt>
                <c:pt idx="76">
                  <c:v>0.99828741863904424</c:v>
                </c:pt>
                <c:pt idx="77">
                  <c:v>0.99609913427164543</c:v>
                </c:pt>
                <c:pt idx="78">
                  <c:v>0.99474894662366209</c:v>
                </c:pt>
                <c:pt idx="79">
                  <c:v>0.99406620905228771</c:v>
                </c:pt>
                <c:pt idx="80">
                  <c:v>0.99493997864718797</c:v>
                </c:pt>
                <c:pt idx="81">
                  <c:v>0.99868373450539705</c:v>
                </c:pt>
                <c:pt idx="82">
                  <c:v>1.0000446904313909</c:v>
                </c:pt>
                <c:pt idx="83">
                  <c:v>1.0028924796674843</c:v>
                </c:pt>
                <c:pt idx="84">
                  <c:v>1.0046857880932052</c:v>
                </c:pt>
                <c:pt idx="85">
                  <c:v>1.004706579051688</c:v>
                </c:pt>
                <c:pt idx="86">
                  <c:v>1.0026413171280864</c:v>
                </c:pt>
                <c:pt idx="87">
                  <c:v>1.0027143255957127</c:v>
                </c:pt>
                <c:pt idx="88">
                  <c:v>1.0029894423490504</c:v>
                </c:pt>
                <c:pt idx="89">
                  <c:v>1.0022464981823864</c:v>
                </c:pt>
                <c:pt idx="90">
                  <c:v>1.0043455853688859</c:v>
                </c:pt>
                <c:pt idx="91">
                  <c:v>1.0045404818093009</c:v>
                </c:pt>
                <c:pt idx="92">
                  <c:v>1.0038368210128883</c:v>
                </c:pt>
                <c:pt idx="93">
                  <c:v>1.0052875246273947</c:v>
                </c:pt>
                <c:pt idx="94">
                  <c:v>1.0034918453063022</c:v>
                </c:pt>
                <c:pt idx="95">
                  <c:v>1.0018756943044413</c:v>
                </c:pt>
                <c:pt idx="96">
                  <c:v>1.0008960671402696</c:v>
                </c:pt>
                <c:pt idx="97">
                  <c:v>0.99935144868931525</c:v>
                </c:pt>
                <c:pt idx="98">
                  <c:v>0.99819866449909389</c:v>
                </c:pt>
                <c:pt idx="99">
                  <c:v>0.99758690535291861</c:v>
                </c:pt>
                <c:pt idx="100">
                  <c:v>0.99662233087789731</c:v>
                </c:pt>
                <c:pt idx="101">
                  <c:v>0.99672730648040131</c:v>
                </c:pt>
                <c:pt idx="102">
                  <c:v>0.99543999300647101</c:v>
                </c:pt>
                <c:pt idx="103">
                  <c:v>0.99479203418872575</c:v>
                </c:pt>
                <c:pt idx="104">
                  <c:v>0.99488347550628731</c:v>
                </c:pt>
                <c:pt idx="105">
                  <c:v>0.99530439890469358</c:v>
                </c:pt>
                <c:pt idx="106">
                  <c:v>0.99547955978458647</c:v>
                </c:pt>
                <c:pt idx="107">
                  <c:v>0.99574562693648883</c:v>
                </c:pt>
                <c:pt idx="108">
                  <c:v>0.99752176874185428</c:v>
                </c:pt>
                <c:pt idx="109">
                  <c:v>1.000801563662107</c:v>
                </c:pt>
                <c:pt idx="110">
                  <c:v>1.0011136074343585</c:v>
                </c:pt>
                <c:pt idx="111">
                  <c:v>1.0031374393418169</c:v>
                </c:pt>
                <c:pt idx="112">
                  <c:v>1.0026922297367806</c:v>
                </c:pt>
                <c:pt idx="113">
                  <c:v>1.0041747688699179</c:v>
                </c:pt>
                <c:pt idx="114">
                  <c:v>1.0047289575963569</c:v>
                </c:pt>
                <c:pt idx="115">
                  <c:v>1.0046842431766723</c:v>
                </c:pt>
                <c:pt idx="116">
                  <c:v>1.0052830055451578</c:v>
                </c:pt>
                <c:pt idx="117">
                  <c:v>1.0045708691617461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B-4B3E-8F8C-11E009A02430}"/>
            </c:ext>
          </c:extLst>
        </c:ser>
        <c:ser>
          <c:idx val="2"/>
          <c:order val="2"/>
          <c:tx>
            <c:strRef>
              <c:f>g10ffr!$G$4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g10ffr!$G$5:$G$132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B-4B3E-8F8C-11E009A02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nw_rgd!$F$4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nw_rgd!$B$5:$B$132</c:f>
              <c:numCache>
                <c:formatCode>General</c:formatCode>
                <c:ptCount val="128"/>
                <c:pt idx="16">
                  <c:v>1.0719516014214161</c:v>
                </c:pt>
                <c:pt idx="17">
                  <c:v>1.0419831644814352</c:v>
                </c:pt>
                <c:pt idx="18">
                  <c:v>0.92728693548708563</c:v>
                </c:pt>
                <c:pt idx="19">
                  <c:v>1.132221556327841</c:v>
                </c:pt>
                <c:pt idx="20">
                  <c:v>1.102009035906607</c:v>
                </c:pt>
                <c:pt idx="21">
                  <c:v>1.0368933598688315</c:v>
                </c:pt>
                <c:pt idx="22">
                  <c:v>0.89588770256262751</c:v>
                </c:pt>
                <c:pt idx="23">
                  <c:v>1.0084233212372866</c:v>
                </c:pt>
                <c:pt idx="24">
                  <c:v>1.1748418330124324</c:v>
                </c:pt>
                <c:pt idx="25">
                  <c:v>1.0046800388830079</c:v>
                </c:pt>
                <c:pt idx="26">
                  <c:v>1.0308399778608488</c:v>
                </c:pt>
                <c:pt idx="27">
                  <c:v>0.74511709405370785</c:v>
                </c:pt>
                <c:pt idx="28">
                  <c:v>1.0476136538134069</c:v>
                </c:pt>
                <c:pt idx="29">
                  <c:v>1.027744883964552</c:v>
                </c:pt>
                <c:pt idx="30">
                  <c:v>0.96529891879999052</c:v>
                </c:pt>
                <c:pt idx="31">
                  <c:v>0.9886732615485524</c:v>
                </c:pt>
                <c:pt idx="32">
                  <c:v>1.0375357686420399</c:v>
                </c:pt>
                <c:pt idx="33">
                  <c:v>1.0502341534643549</c:v>
                </c:pt>
                <c:pt idx="34">
                  <c:v>1.0707270802370676</c:v>
                </c:pt>
                <c:pt idx="35">
                  <c:v>0.97562938436851776</c:v>
                </c:pt>
                <c:pt idx="36">
                  <c:v>0.93022413301932672</c:v>
                </c:pt>
                <c:pt idx="37">
                  <c:v>1.0212945413441641</c:v>
                </c:pt>
                <c:pt idx="38">
                  <c:v>0.83419582141089399</c:v>
                </c:pt>
                <c:pt idx="39">
                  <c:v>1.0342969166020091</c:v>
                </c:pt>
                <c:pt idx="40">
                  <c:v>1.1188562348604902</c:v>
                </c:pt>
                <c:pt idx="41">
                  <c:v>0.98276395297655172</c:v>
                </c:pt>
                <c:pt idx="42">
                  <c:v>1.0214967510074813</c:v>
                </c:pt>
                <c:pt idx="43">
                  <c:v>1.0567095796209269</c:v>
                </c:pt>
                <c:pt idx="44">
                  <c:v>0.9595396079631785</c:v>
                </c:pt>
                <c:pt idx="45">
                  <c:v>0.97087318752560159</c:v>
                </c:pt>
                <c:pt idx="46">
                  <c:v>1.0034687991486337</c:v>
                </c:pt>
                <c:pt idx="47">
                  <c:v>1.0433175449480179</c:v>
                </c:pt>
                <c:pt idx="48">
                  <c:v>1.0136404428437102</c:v>
                </c:pt>
                <c:pt idx="49">
                  <c:v>0.98021263290345273</c:v>
                </c:pt>
                <c:pt idx="50">
                  <c:v>1.0132311187470999</c:v>
                </c:pt>
                <c:pt idx="51">
                  <c:v>0.99114314940708115</c:v>
                </c:pt>
                <c:pt idx="52">
                  <c:v>0.93707414623402252</c:v>
                </c:pt>
                <c:pt idx="53">
                  <c:v>0.95507170256191709</c:v>
                </c:pt>
                <c:pt idx="54">
                  <c:v>1.0376726814550723</c:v>
                </c:pt>
                <c:pt idx="55">
                  <c:v>0.96549031507347671</c:v>
                </c:pt>
                <c:pt idx="56">
                  <c:v>1.0602793289637724</c:v>
                </c:pt>
                <c:pt idx="57">
                  <c:v>1.0653594218241464</c:v>
                </c:pt>
                <c:pt idx="58">
                  <c:v>1.0621004632252411</c:v>
                </c:pt>
                <c:pt idx="59">
                  <c:v>1.0236558463348027</c:v>
                </c:pt>
                <c:pt idx="60">
                  <c:v>1.0360814384235788</c:v>
                </c:pt>
                <c:pt idx="61">
                  <c:v>1.0169498266346324</c:v>
                </c:pt>
                <c:pt idx="62">
                  <c:v>0.99657221457264811</c:v>
                </c:pt>
                <c:pt idx="63">
                  <c:v>1.0423855160560365</c:v>
                </c:pt>
                <c:pt idx="64">
                  <c:v>0.98117524131774314</c:v>
                </c:pt>
                <c:pt idx="65">
                  <c:v>1.1405582548069984</c:v>
                </c:pt>
                <c:pt idx="66">
                  <c:v>1.0728957948589728</c:v>
                </c:pt>
                <c:pt idx="67">
                  <c:v>0.99303087703526216</c:v>
                </c:pt>
                <c:pt idx="68">
                  <c:v>1.1092227243286215</c:v>
                </c:pt>
                <c:pt idx="69">
                  <c:v>0.99752164421598566</c:v>
                </c:pt>
                <c:pt idx="70">
                  <c:v>0.85939468875743208</c:v>
                </c:pt>
                <c:pt idx="71">
                  <c:v>1.1884610293073721</c:v>
                </c:pt>
                <c:pt idx="72">
                  <c:v>1.0138865846481995</c:v>
                </c:pt>
                <c:pt idx="73">
                  <c:v>1.0533314795228377</c:v>
                </c:pt>
                <c:pt idx="74">
                  <c:v>0.91302018372893223</c:v>
                </c:pt>
                <c:pt idx="75">
                  <c:v>1.1557773346751394</c:v>
                </c:pt>
                <c:pt idx="76">
                  <c:v>1.0111918446679677</c:v>
                </c:pt>
                <c:pt idx="77">
                  <c:v>0.93294515374083475</c:v>
                </c:pt>
                <c:pt idx="78">
                  <c:v>0.97607053898552809</c:v>
                </c:pt>
                <c:pt idx="79">
                  <c:v>0.8779631386090726</c:v>
                </c:pt>
                <c:pt idx="80">
                  <c:v>0.85042476724042448</c:v>
                </c:pt>
                <c:pt idx="81">
                  <c:v>1.0551872907503739</c:v>
                </c:pt>
                <c:pt idx="82">
                  <c:v>0.81842454099326922</c:v>
                </c:pt>
                <c:pt idx="83">
                  <c:v>1.1026863475148567</c:v>
                </c:pt>
                <c:pt idx="84">
                  <c:v>0.98664627924709913</c:v>
                </c:pt>
                <c:pt idx="85">
                  <c:v>0.84118642108223884</c:v>
                </c:pt>
                <c:pt idx="86">
                  <c:v>0.82464287834578831</c:v>
                </c:pt>
                <c:pt idx="87">
                  <c:v>1.0504871548311554</c:v>
                </c:pt>
                <c:pt idx="88">
                  <c:v>0.94366459468461095</c:v>
                </c:pt>
                <c:pt idx="89">
                  <c:v>1.1393732852510994</c:v>
                </c:pt>
                <c:pt idx="90">
                  <c:v>1.0115893839958561</c:v>
                </c:pt>
                <c:pt idx="91">
                  <c:v>1.0963023664995419</c:v>
                </c:pt>
                <c:pt idx="92">
                  <c:v>0.99798341585040573</c:v>
                </c:pt>
                <c:pt idx="93">
                  <c:v>0.98507322185882873</c:v>
                </c:pt>
                <c:pt idx="94">
                  <c:v>0.95608962796789188</c:v>
                </c:pt>
                <c:pt idx="95">
                  <c:v>1.0740073978257998</c:v>
                </c:pt>
                <c:pt idx="96">
                  <c:v>0.94842723784481853</c:v>
                </c:pt>
                <c:pt idx="97">
                  <c:v>0.99792988608418398</c:v>
                </c:pt>
                <c:pt idx="98">
                  <c:v>1.0084812090669584</c:v>
                </c:pt>
                <c:pt idx="99">
                  <c:v>0.99461152769684469</c:v>
                </c:pt>
                <c:pt idx="100">
                  <c:v>1.0268452564837098</c:v>
                </c:pt>
                <c:pt idx="101">
                  <c:v>0.95299055108295827</c:v>
                </c:pt>
                <c:pt idx="102">
                  <c:v>1.0133272373990674</c:v>
                </c:pt>
                <c:pt idx="103">
                  <c:v>1.0482714795047698</c:v>
                </c:pt>
                <c:pt idx="104">
                  <c:v>0.98519391784124044</c:v>
                </c:pt>
                <c:pt idx="105">
                  <c:v>1.0340962620694947</c:v>
                </c:pt>
                <c:pt idx="106">
                  <c:v>0.99496838209132155</c:v>
                </c:pt>
                <c:pt idx="107">
                  <c:v>0.93898614068783881</c:v>
                </c:pt>
                <c:pt idx="108">
                  <c:v>0.8816788864527958</c:v>
                </c:pt>
                <c:pt idx="109">
                  <c:v>0.95805949263590195</c:v>
                </c:pt>
                <c:pt idx="110">
                  <c:v>0.88476179125001753</c:v>
                </c:pt>
                <c:pt idx="111">
                  <c:v>0.75587103172917647</c:v>
                </c:pt>
                <c:pt idx="112">
                  <c:v>0.87680548472598574</c:v>
                </c:pt>
                <c:pt idx="113">
                  <c:v>1.1436595705691663</c:v>
                </c:pt>
                <c:pt idx="114">
                  <c:v>1.1378524177791349</c:v>
                </c:pt>
                <c:pt idx="115">
                  <c:v>1.0384829718797139</c:v>
                </c:pt>
                <c:pt idx="116">
                  <c:v>1.0390348260951812</c:v>
                </c:pt>
                <c:pt idx="117">
                  <c:v>0.86632731816268249</c:v>
                </c:pt>
              </c:numCache>
            </c:numRef>
          </c:xVal>
          <c:yVal>
            <c:numRef>
              <c:f>nw_rgd!$F$5:$F$132</c:f>
              <c:numCache>
                <c:formatCode>General</c:formatCode>
                <c:ptCount val="128"/>
                <c:pt idx="0">
                  <c:v>0.9813952859512538</c:v>
                </c:pt>
                <c:pt idx="1">
                  <c:v>1.0042645487364292</c:v>
                </c:pt>
                <c:pt idx="2">
                  <c:v>0.92434565127039503</c:v>
                </c:pt>
                <c:pt idx="3">
                  <c:v>0.94527974979486529</c:v>
                </c:pt>
                <c:pt idx="4">
                  <c:v>0.90303320376936103</c:v>
                </c:pt>
                <c:pt idx="5">
                  <c:v>0.97620915707687084</c:v>
                </c:pt>
                <c:pt idx="6">
                  <c:v>0.97285992352329009</c:v>
                </c:pt>
                <c:pt idx="7">
                  <c:v>1.1899848770354073</c:v>
                </c:pt>
                <c:pt idx="8">
                  <c:v>1.0744149725055465</c:v>
                </c:pt>
                <c:pt idx="9">
                  <c:v>1.0993958322390625</c:v>
                </c:pt>
                <c:pt idx="10">
                  <c:v>1.0006510118248062</c:v>
                </c:pt>
                <c:pt idx="11">
                  <c:v>0.97199532241129583</c:v>
                </c:pt>
                <c:pt idx="12">
                  <c:v>0.9356559575750103</c:v>
                </c:pt>
                <c:pt idx="13">
                  <c:v>0.94522318000283878</c:v>
                </c:pt>
                <c:pt idx="14">
                  <c:v>1.0117258556659061</c:v>
                </c:pt>
                <c:pt idx="15">
                  <c:v>1.0128255949228488</c:v>
                </c:pt>
                <c:pt idx="16">
                  <c:v>1.0602788210627985</c:v>
                </c:pt>
                <c:pt idx="17">
                  <c:v>1.0309066076719238</c:v>
                </c:pt>
                <c:pt idx="18">
                  <c:v>1.0110204686899791</c:v>
                </c:pt>
                <c:pt idx="19">
                  <c:v>1.0209953442141466</c:v>
                </c:pt>
                <c:pt idx="20">
                  <c:v>1.1045625591552843</c:v>
                </c:pt>
                <c:pt idx="21">
                  <c:v>1.0796153789661236</c:v>
                </c:pt>
                <c:pt idx="22">
                  <c:v>0.97556505946936889</c:v>
                </c:pt>
                <c:pt idx="23">
                  <c:v>0.98035704232642029</c:v>
                </c:pt>
                <c:pt idx="24">
                  <c:v>1.1212092542492287</c:v>
                </c:pt>
                <c:pt idx="25">
                  <c:v>1.0205257124963862</c:v>
                </c:pt>
                <c:pt idx="26">
                  <c:v>1.0557109786063898</c:v>
                </c:pt>
                <c:pt idx="27">
                  <c:v>0.78122667946971669</c:v>
                </c:pt>
                <c:pt idx="28">
                  <c:v>1.0028378725080218</c:v>
                </c:pt>
                <c:pt idx="29">
                  <c:v>1.0092071182234263</c:v>
                </c:pt>
                <c:pt idx="30">
                  <c:v>0.99392195318381704</c:v>
                </c:pt>
                <c:pt idx="31">
                  <c:v>1.0018776084626562</c:v>
                </c:pt>
                <c:pt idx="32">
                  <c:v>1.0379888920863773</c:v>
                </c:pt>
                <c:pt idx="33">
                  <c:v>1.057837058780545</c:v>
                </c:pt>
                <c:pt idx="34">
                  <c:v>1.0657551729612249</c:v>
                </c:pt>
                <c:pt idx="35">
                  <c:v>0.98666344146616258</c:v>
                </c:pt>
                <c:pt idx="36">
                  <c:v>0.94372713789709306</c:v>
                </c:pt>
                <c:pt idx="37">
                  <c:v>1.0070227791665256</c:v>
                </c:pt>
                <c:pt idx="38">
                  <c:v>0.93396028530922626</c:v>
                </c:pt>
                <c:pt idx="39">
                  <c:v>0.91202642834027625</c:v>
                </c:pt>
                <c:pt idx="40">
                  <c:v>1.1030732873637452</c:v>
                </c:pt>
                <c:pt idx="41">
                  <c:v>1.0663086947350759</c:v>
                </c:pt>
                <c:pt idx="42">
                  <c:v>1.0010123711889554</c:v>
                </c:pt>
                <c:pt idx="43">
                  <c:v>0.99762593871434935</c:v>
                </c:pt>
                <c:pt idx="44">
                  <c:v>1.0601797156994894</c:v>
                </c:pt>
                <c:pt idx="45">
                  <c:v>0.96309945233056515</c:v>
                </c:pt>
                <c:pt idx="46">
                  <c:v>0.99522154959504183</c:v>
                </c:pt>
                <c:pt idx="47">
                  <c:v>1.0092785974753087</c:v>
                </c:pt>
                <c:pt idx="48">
                  <c:v>1.036064882439341</c:v>
                </c:pt>
                <c:pt idx="49">
                  <c:v>0.98729011303034009</c:v>
                </c:pt>
                <c:pt idx="50">
                  <c:v>1.0116439740590557</c:v>
                </c:pt>
                <c:pt idx="51">
                  <c:v>1.007747352299754</c:v>
                </c:pt>
                <c:pt idx="52">
                  <c:v>0.99551369367840536</c:v>
                </c:pt>
                <c:pt idx="53">
                  <c:v>0.93923065871386036</c:v>
                </c:pt>
                <c:pt idx="54">
                  <c:v>1.0001894817427905</c:v>
                </c:pt>
                <c:pt idx="55">
                  <c:v>0.97873174773184846</c:v>
                </c:pt>
                <c:pt idx="56">
                  <c:v>1.021899191857321</c:v>
                </c:pt>
                <c:pt idx="57">
                  <c:v>1.0661557072303856</c:v>
                </c:pt>
                <c:pt idx="58">
                  <c:v>1.0718856881184136</c:v>
                </c:pt>
                <c:pt idx="59">
                  <c:v>1.0305239487472575</c:v>
                </c:pt>
                <c:pt idx="60">
                  <c:v>1.0401347038583868</c:v>
                </c:pt>
                <c:pt idx="61">
                  <c:v>1.03152960482561</c:v>
                </c:pt>
                <c:pt idx="62">
                  <c:v>0.97079621052366294</c:v>
                </c:pt>
                <c:pt idx="63">
                  <c:v>1.0686414463279559</c:v>
                </c:pt>
                <c:pt idx="64">
                  <c:v>1.0486854559058958</c:v>
                </c:pt>
                <c:pt idx="65">
                  <c:v>1.0151694940348195</c:v>
                </c:pt>
                <c:pt idx="66">
                  <c:v>1.1200130537754127</c:v>
                </c:pt>
                <c:pt idx="67">
                  <c:v>1.0116563789001858</c:v>
                </c:pt>
                <c:pt idx="68">
                  <c:v>1.0480775252229924</c:v>
                </c:pt>
                <c:pt idx="69">
                  <c:v>1.0584025589805455</c:v>
                </c:pt>
                <c:pt idx="70">
                  <c:v>0.93801596554279887</c:v>
                </c:pt>
                <c:pt idx="71">
                  <c:v>1.0001059351266894</c:v>
                </c:pt>
                <c:pt idx="72">
                  <c:v>1.1039741312390916</c:v>
                </c:pt>
                <c:pt idx="73">
                  <c:v>1.0356167759893633</c:v>
                </c:pt>
                <c:pt idx="74">
                  <c:v>0.98744549225511069</c:v>
                </c:pt>
                <c:pt idx="75">
                  <c:v>1.0155937938433877</c:v>
                </c:pt>
                <c:pt idx="76">
                  <c:v>1.0543240225217099</c:v>
                </c:pt>
                <c:pt idx="77">
                  <c:v>0.96115462584307865</c:v>
                </c:pt>
                <c:pt idx="78">
                  <c:v>1.0066412361684836</c:v>
                </c:pt>
                <c:pt idx="79">
                  <c:v>0.89541945087804387</c:v>
                </c:pt>
                <c:pt idx="80">
                  <c:v>0.90568816866029933</c:v>
                </c:pt>
                <c:pt idx="81">
                  <c:v>0.94862601295725513</c:v>
                </c:pt>
                <c:pt idx="82">
                  <c:v>0.92027062858213904</c:v>
                </c:pt>
                <c:pt idx="83">
                  <c:v>0.9474907651572595</c:v>
                </c:pt>
                <c:pt idx="84">
                  <c:v>1.0078780148241944</c:v>
                </c:pt>
                <c:pt idx="85">
                  <c:v>0.93841823894275389</c:v>
                </c:pt>
                <c:pt idx="86">
                  <c:v>0.82089531317569986</c:v>
                </c:pt>
                <c:pt idx="87">
                  <c:v>0.96801685019530459</c:v>
                </c:pt>
                <c:pt idx="88">
                  <c:v>0.95288395642207446</c:v>
                </c:pt>
                <c:pt idx="89">
                  <c:v>1.0767389610581373</c:v>
                </c:pt>
                <c:pt idx="90">
                  <c:v>1.0594888731699141</c:v>
                </c:pt>
                <c:pt idx="91">
                  <c:v>1.0436147605063972</c:v>
                </c:pt>
                <c:pt idx="92">
                  <c:v>1.0500416039963252</c:v>
                </c:pt>
                <c:pt idx="93">
                  <c:v>0.96798909461166516</c:v>
                </c:pt>
                <c:pt idx="94">
                  <c:v>0.95977802794692502</c:v>
                </c:pt>
                <c:pt idx="95">
                  <c:v>1.0384029536630264</c:v>
                </c:pt>
                <c:pt idx="96">
                  <c:v>1.004562483546098</c:v>
                </c:pt>
                <c:pt idx="97">
                  <c:v>0.97370264641870452</c:v>
                </c:pt>
                <c:pt idx="98">
                  <c:v>1.0210955861483362</c:v>
                </c:pt>
                <c:pt idx="99">
                  <c:v>0.98368748549723706</c:v>
                </c:pt>
                <c:pt idx="100">
                  <c:v>1.0287614399109128</c:v>
                </c:pt>
                <c:pt idx="101">
                  <c:v>0.97652015686931926</c:v>
                </c:pt>
                <c:pt idx="102">
                  <c:v>0.97582299766636638</c:v>
                </c:pt>
                <c:pt idx="103">
                  <c:v>1.0591774138257621</c:v>
                </c:pt>
                <c:pt idx="104">
                  <c:v>1.0058425865693406</c:v>
                </c:pt>
                <c:pt idx="105">
                  <c:v>1.028324773489506</c:v>
                </c:pt>
                <c:pt idx="106">
                  <c:v>0.97290528874756121</c:v>
                </c:pt>
                <c:pt idx="107">
                  <c:v>0.98824166740748909</c:v>
                </c:pt>
                <c:pt idx="108">
                  <c:v>0.88526669543412595</c:v>
                </c:pt>
                <c:pt idx="109">
                  <c:v>0.99928523907031275</c:v>
                </c:pt>
                <c:pt idx="110">
                  <c:v>0.89596415508822791</c:v>
                </c:pt>
                <c:pt idx="111">
                  <c:v>0.71022754257330345</c:v>
                </c:pt>
                <c:pt idx="112">
                  <c:v>0.8782285299167355</c:v>
                </c:pt>
                <c:pt idx="113">
                  <c:v>1.0992657026537327</c:v>
                </c:pt>
                <c:pt idx="114">
                  <c:v>1.1033060188096122</c:v>
                </c:pt>
                <c:pt idx="115">
                  <c:v>1.0767394826387133</c:v>
                </c:pt>
                <c:pt idx="116">
                  <c:v>1.0218142132100645</c:v>
                </c:pt>
                <c:pt idx="117">
                  <c:v>0.99689682546581249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1-41F6-B390-0FE75A2FE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nw_rgd!$B$4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nw_rgd!$B$5:$B$132</c:f>
              <c:numCache>
                <c:formatCode>General</c:formatCode>
                <c:ptCount val="128"/>
                <c:pt idx="16">
                  <c:v>1.0719516014214161</c:v>
                </c:pt>
                <c:pt idx="17">
                  <c:v>1.0419831644814352</c:v>
                </c:pt>
                <c:pt idx="18">
                  <c:v>0.92728693548708563</c:v>
                </c:pt>
                <c:pt idx="19">
                  <c:v>1.132221556327841</c:v>
                </c:pt>
                <c:pt idx="20">
                  <c:v>1.102009035906607</c:v>
                </c:pt>
                <c:pt idx="21">
                  <c:v>1.0368933598688315</c:v>
                </c:pt>
                <c:pt idx="22">
                  <c:v>0.89588770256262751</c:v>
                </c:pt>
                <c:pt idx="23">
                  <c:v>1.0084233212372866</c:v>
                </c:pt>
                <c:pt idx="24">
                  <c:v>1.1748418330124324</c:v>
                </c:pt>
                <c:pt idx="25">
                  <c:v>1.0046800388830079</c:v>
                </c:pt>
                <c:pt idx="26">
                  <c:v>1.0308399778608488</c:v>
                </c:pt>
                <c:pt idx="27">
                  <c:v>0.74511709405370785</c:v>
                </c:pt>
                <c:pt idx="28">
                  <c:v>1.0476136538134069</c:v>
                </c:pt>
                <c:pt idx="29">
                  <c:v>1.027744883964552</c:v>
                </c:pt>
                <c:pt idx="30">
                  <c:v>0.96529891879999052</c:v>
                </c:pt>
                <c:pt idx="31">
                  <c:v>0.9886732615485524</c:v>
                </c:pt>
                <c:pt idx="32">
                  <c:v>1.0375357686420399</c:v>
                </c:pt>
                <c:pt idx="33">
                  <c:v>1.0502341534643549</c:v>
                </c:pt>
                <c:pt idx="34">
                  <c:v>1.0707270802370676</c:v>
                </c:pt>
                <c:pt idx="35">
                  <c:v>0.97562938436851776</c:v>
                </c:pt>
                <c:pt idx="36">
                  <c:v>0.93022413301932672</c:v>
                </c:pt>
                <c:pt idx="37">
                  <c:v>1.0212945413441641</c:v>
                </c:pt>
                <c:pt idx="38">
                  <c:v>0.83419582141089399</c:v>
                </c:pt>
                <c:pt idx="39">
                  <c:v>1.0342969166020091</c:v>
                </c:pt>
                <c:pt idx="40">
                  <c:v>1.1188562348604902</c:v>
                </c:pt>
                <c:pt idx="41">
                  <c:v>0.98276395297655172</c:v>
                </c:pt>
                <c:pt idx="42">
                  <c:v>1.0214967510074813</c:v>
                </c:pt>
                <c:pt idx="43">
                  <c:v>1.0567095796209269</c:v>
                </c:pt>
                <c:pt idx="44">
                  <c:v>0.9595396079631785</c:v>
                </c:pt>
                <c:pt idx="45">
                  <c:v>0.97087318752560159</c:v>
                </c:pt>
                <c:pt idx="46">
                  <c:v>1.0034687991486337</c:v>
                </c:pt>
                <c:pt idx="47">
                  <c:v>1.0433175449480179</c:v>
                </c:pt>
                <c:pt idx="48">
                  <c:v>1.0136404428437102</c:v>
                </c:pt>
                <c:pt idx="49">
                  <c:v>0.98021263290345273</c:v>
                </c:pt>
                <c:pt idx="50">
                  <c:v>1.0132311187470999</c:v>
                </c:pt>
                <c:pt idx="51">
                  <c:v>0.99114314940708115</c:v>
                </c:pt>
                <c:pt idx="52">
                  <c:v>0.93707414623402252</c:v>
                </c:pt>
                <c:pt idx="53">
                  <c:v>0.95507170256191709</c:v>
                </c:pt>
                <c:pt idx="54">
                  <c:v>1.0376726814550723</c:v>
                </c:pt>
                <c:pt idx="55">
                  <c:v>0.96549031507347671</c:v>
                </c:pt>
                <c:pt idx="56">
                  <c:v>1.0602793289637724</c:v>
                </c:pt>
                <c:pt idx="57">
                  <c:v>1.0653594218241464</c:v>
                </c:pt>
                <c:pt idx="58">
                  <c:v>1.0621004632252411</c:v>
                </c:pt>
                <c:pt idx="59">
                  <c:v>1.0236558463348027</c:v>
                </c:pt>
                <c:pt idx="60">
                  <c:v>1.0360814384235788</c:v>
                </c:pt>
                <c:pt idx="61">
                  <c:v>1.0169498266346324</c:v>
                </c:pt>
                <c:pt idx="62">
                  <c:v>0.99657221457264811</c:v>
                </c:pt>
                <c:pt idx="63">
                  <c:v>1.0423855160560365</c:v>
                </c:pt>
                <c:pt idx="64">
                  <c:v>0.98117524131774314</c:v>
                </c:pt>
                <c:pt idx="65">
                  <c:v>1.1405582548069984</c:v>
                </c:pt>
                <c:pt idx="66">
                  <c:v>1.0728957948589728</c:v>
                </c:pt>
                <c:pt idx="67">
                  <c:v>0.99303087703526216</c:v>
                </c:pt>
                <c:pt idx="68">
                  <c:v>1.1092227243286215</c:v>
                </c:pt>
                <c:pt idx="69">
                  <c:v>0.99752164421598566</c:v>
                </c:pt>
                <c:pt idx="70">
                  <c:v>0.85939468875743208</c:v>
                </c:pt>
                <c:pt idx="71">
                  <c:v>1.1884610293073721</c:v>
                </c:pt>
                <c:pt idx="72">
                  <c:v>1.0138865846481995</c:v>
                </c:pt>
                <c:pt idx="73">
                  <c:v>1.0533314795228377</c:v>
                </c:pt>
                <c:pt idx="74">
                  <c:v>0.91302018372893223</c:v>
                </c:pt>
                <c:pt idx="75">
                  <c:v>1.1557773346751394</c:v>
                </c:pt>
                <c:pt idx="76">
                  <c:v>1.0111918446679677</c:v>
                </c:pt>
                <c:pt idx="77">
                  <c:v>0.93294515374083475</c:v>
                </c:pt>
                <c:pt idx="78">
                  <c:v>0.97607053898552809</c:v>
                </c:pt>
                <c:pt idx="79">
                  <c:v>0.8779631386090726</c:v>
                </c:pt>
                <c:pt idx="80">
                  <c:v>0.85042476724042448</c:v>
                </c:pt>
                <c:pt idx="81">
                  <c:v>1.0551872907503739</c:v>
                </c:pt>
                <c:pt idx="82">
                  <c:v>0.81842454099326922</c:v>
                </c:pt>
                <c:pt idx="83">
                  <c:v>1.1026863475148567</c:v>
                </c:pt>
                <c:pt idx="84">
                  <c:v>0.98664627924709913</c:v>
                </c:pt>
                <c:pt idx="85">
                  <c:v>0.84118642108223884</c:v>
                </c:pt>
                <c:pt idx="86">
                  <c:v>0.82464287834578831</c:v>
                </c:pt>
                <c:pt idx="87">
                  <c:v>1.0504871548311554</c:v>
                </c:pt>
                <c:pt idx="88">
                  <c:v>0.94366459468461095</c:v>
                </c:pt>
                <c:pt idx="89">
                  <c:v>1.1393732852510994</c:v>
                </c:pt>
                <c:pt idx="90">
                  <c:v>1.0115893839958561</c:v>
                </c:pt>
                <c:pt idx="91">
                  <c:v>1.0963023664995419</c:v>
                </c:pt>
                <c:pt idx="92">
                  <c:v>0.99798341585040573</c:v>
                </c:pt>
                <c:pt idx="93">
                  <c:v>0.98507322185882873</c:v>
                </c:pt>
                <c:pt idx="94">
                  <c:v>0.95608962796789188</c:v>
                </c:pt>
                <c:pt idx="95">
                  <c:v>1.0740073978257998</c:v>
                </c:pt>
                <c:pt idx="96">
                  <c:v>0.94842723784481853</c:v>
                </c:pt>
                <c:pt idx="97">
                  <c:v>0.99792988608418398</c:v>
                </c:pt>
                <c:pt idx="98">
                  <c:v>1.0084812090669584</c:v>
                </c:pt>
                <c:pt idx="99">
                  <c:v>0.99461152769684469</c:v>
                </c:pt>
                <c:pt idx="100">
                  <c:v>1.0268452564837098</c:v>
                </c:pt>
                <c:pt idx="101">
                  <c:v>0.95299055108295827</c:v>
                </c:pt>
                <c:pt idx="102">
                  <c:v>1.0133272373990674</c:v>
                </c:pt>
                <c:pt idx="103">
                  <c:v>1.0482714795047698</c:v>
                </c:pt>
                <c:pt idx="104">
                  <c:v>0.98519391784124044</c:v>
                </c:pt>
                <c:pt idx="105">
                  <c:v>1.0340962620694947</c:v>
                </c:pt>
                <c:pt idx="106">
                  <c:v>0.99496838209132155</c:v>
                </c:pt>
                <c:pt idx="107">
                  <c:v>0.93898614068783881</c:v>
                </c:pt>
                <c:pt idx="108">
                  <c:v>0.8816788864527958</c:v>
                </c:pt>
                <c:pt idx="109">
                  <c:v>0.95805949263590195</c:v>
                </c:pt>
                <c:pt idx="110">
                  <c:v>0.88476179125001753</c:v>
                </c:pt>
                <c:pt idx="111">
                  <c:v>0.75587103172917647</c:v>
                </c:pt>
                <c:pt idx="112">
                  <c:v>0.87680548472598574</c:v>
                </c:pt>
                <c:pt idx="113">
                  <c:v>1.1436595705691663</c:v>
                </c:pt>
                <c:pt idx="114">
                  <c:v>1.1378524177791349</c:v>
                </c:pt>
                <c:pt idx="115">
                  <c:v>1.0384829718797139</c:v>
                </c:pt>
                <c:pt idx="116">
                  <c:v>1.0390348260951812</c:v>
                </c:pt>
                <c:pt idx="117">
                  <c:v>0.86632731816268249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42-4725-98B4-DF435B663983}"/>
            </c:ext>
          </c:extLst>
        </c:ser>
        <c:ser>
          <c:idx val="1"/>
          <c:order val="1"/>
          <c:tx>
            <c:strRef>
              <c:f>nw_rgd!$F$4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nw_rgd!$F$5:$F$132</c:f>
              <c:numCache>
                <c:formatCode>General</c:formatCode>
                <c:ptCount val="128"/>
                <c:pt idx="0">
                  <c:v>0.9813952859512538</c:v>
                </c:pt>
                <c:pt idx="1">
                  <c:v>1.0042645487364292</c:v>
                </c:pt>
                <c:pt idx="2">
                  <c:v>0.92434565127039503</c:v>
                </c:pt>
                <c:pt idx="3">
                  <c:v>0.94527974979486529</c:v>
                </c:pt>
                <c:pt idx="4">
                  <c:v>0.90303320376936103</c:v>
                </c:pt>
                <c:pt idx="5">
                  <c:v>0.97620915707687084</c:v>
                </c:pt>
                <c:pt idx="6">
                  <c:v>0.97285992352329009</c:v>
                </c:pt>
                <c:pt idx="7">
                  <c:v>1.1899848770354073</c:v>
                </c:pt>
                <c:pt idx="8">
                  <c:v>1.0744149725055465</c:v>
                </c:pt>
                <c:pt idx="9">
                  <c:v>1.0993958322390625</c:v>
                </c:pt>
                <c:pt idx="10">
                  <c:v>1.0006510118248062</c:v>
                </c:pt>
                <c:pt idx="11">
                  <c:v>0.97199532241129583</c:v>
                </c:pt>
                <c:pt idx="12">
                  <c:v>0.9356559575750103</c:v>
                </c:pt>
                <c:pt idx="13">
                  <c:v>0.94522318000283878</c:v>
                </c:pt>
                <c:pt idx="14">
                  <c:v>1.0117258556659061</c:v>
                </c:pt>
                <c:pt idx="15">
                  <c:v>1.0128255949228488</c:v>
                </c:pt>
                <c:pt idx="16">
                  <c:v>1.0602788210627985</c:v>
                </c:pt>
                <c:pt idx="17">
                  <c:v>1.0309066076719238</c:v>
                </c:pt>
                <c:pt idx="18">
                  <c:v>1.0110204686899791</c:v>
                </c:pt>
                <c:pt idx="19">
                  <c:v>1.0209953442141466</c:v>
                </c:pt>
                <c:pt idx="20">
                  <c:v>1.1045625591552843</c:v>
                </c:pt>
                <c:pt idx="21">
                  <c:v>1.0796153789661236</c:v>
                </c:pt>
                <c:pt idx="22">
                  <c:v>0.97556505946936889</c:v>
                </c:pt>
                <c:pt idx="23">
                  <c:v>0.98035704232642029</c:v>
                </c:pt>
                <c:pt idx="24">
                  <c:v>1.1212092542492287</c:v>
                </c:pt>
                <c:pt idx="25">
                  <c:v>1.0205257124963862</c:v>
                </c:pt>
                <c:pt idx="26">
                  <c:v>1.0557109786063898</c:v>
                </c:pt>
                <c:pt idx="27">
                  <c:v>0.78122667946971669</c:v>
                </c:pt>
                <c:pt idx="28">
                  <c:v>1.0028378725080218</c:v>
                </c:pt>
                <c:pt idx="29">
                  <c:v>1.0092071182234263</c:v>
                </c:pt>
                <c:pt idx="30">
                  <c:v>0.99392195318381704</c:v>
                </c:pt>
                <c:pt idx="31">
                  <c:v>1.0018776084626562</c:v>
                </c:pt>
                <c:pt idx="32">
                  <c:v>1.0379888920863773</c:v>
                </c:pt>
                <c:pt idx="33">
                  <c:v>1.057837058780545</c:v>
                </c:pt>
                <c:pt idx="34">
                  <c:v>1.0657551729612249</c:v>
                </c:pt>
                <c:pt idx="35">
                  <c:v>0.98666344146616258</c:v>
                </c:pt>
                <c:pt idx="36">
                  <c:v>0.94372713789709306</c:v>
                </c:pt>
                <c:pt idx="37">
                  <c:v>1.0070227791665256</c:v>
                </c:pt>
                <c:pt idx="38">
                  <c:v>0.93396028530922626</c:v>
                </c:pt>
                <c:pt idx="39">
                  <c:v>0.91202642834027625</c:v>
                </c:pt>
                <c:pt idx="40">
                  <c:v>1.1030732873637452</c:v>
                </c:pt>
                <c:pt idx="41">
                  <c:v>1.0663086947350759</c:v>
                </c:pt>
                <c:pt idx="42">
                  <c:v>1.0010123711889554</c:v>
                </c:pt>
                <c:pt idx="43">
                  <c:v>0.99762593871434935</c:v>
                </c:pt>
                <c:pt idx="44">
                  <c:v>1.0601797156994894</c:v>
                </c:pt>
                <c:pt idx="45">
                  <c:v>0.96309945233056515</c:v>
                </c:pt>
                <c:pt idx="46">
                  <c:v>0.99522154959504183</c:v>
                </c:pt>
                <c:pt idx="47">
                  <c:v>1.0092785974753087</c:v>
                </c:pt>
                <c:pt idx="48">
                  <c:v>1.036064882439341</c:v>
                </c:pt>
                <c:pt idx="49">
                  <c:v>0.98729011303034009</c:v>
                </c:pt>
                <c:pt idx="50">
                  <c:v>1.0116439740590557</c:v>
                </c:pt>
                <c:pt idx="51">
                  <c:v>1.007747352299754</c:v>
                </c:pt>
                <c:pt idx="52">
                  <c:v>0.99551369367840536</c:v>
                </c:pt>
                <c:pt idx="53">
                  <c:v>0.93923065871386036</c:v>
                </c:pt>
                <c:pt idx="54">
                  <c:v>1.0001894817427905</c:v>
                </c:pt>
                <c:pt idx="55">
                  <c:v>0.97873174773184846</c:v>
                </c:pt>
                <c:pt idx="56">
                  <c:v>1.021899191857321</c:v>
                </c:pt>
                <c:pt idx="57">
                  <c:v>1.0661557072303856</c:v>
                </c:pt>
                <c:pt idx="58">
                  <c:v>1.0718856881184136</c:v>
                </c:pt>
                <c:pt idx="59">
                  <c:v>1.0305239487472575</c:v>
                </c:pt>
                <c:pt idx="60">
                  <c:v>1.0401347038583868</c:v>
                </c:pt>
                <c:pt idx="61">
                  <c:v>1.03152960482561</c:v>
                </c:pt>
                <c:pt idx="62">
                  <c:v>0.97079621052366294</c:v>
                </c:pt>
                <c:pt idx="63">
                  <c:v>1.0686414463279559</c:v>
                </c:pt>
                <c:pt idx="64">
                  <c:v>1.0486854559058958</c:v>
                </c:pt>
                <c:pt idx="65">
                  <c:v>1.0151694940348195</c:v>
                </c:pt>
                <c:pt idx="66">
                  <c:v>1.1200130537754127</c:v>
                </c:pt>
                <c:pt idx="67">
                  <c:v>1.0116563789001858</c:v>
                </c:pt>
                <c:pt idx="68">
                  <c:v>1.0480775252229924</c:v>
                </c:pt>
                <c:pt idx="69">
                  <c:v>1.0584025589805455</c:v>
                </c:pt>
                <c:pt idx="70">
                  <c:v>0.93801596554279887</c:v>
                </c:pt>
                <c:pt idx="71">
                  <c:v>1.0001059351266894</c:v>
                </c:pt>
                <c:pt idx="72">
                  <c:v>1.1039741312390916</c:v>
                </c:pt>
                <c:pt idx="73">
                  <c:v>1.0356167759893633</c:v>
                </c:pt>
                <c:pt idx="74">
                  <c:v>0.98744549225511069</c:v>
                </c:pt>
                <c:pt idx="75">
                  <c:v>1.0155937938433877</c:v>
                </c:pt>
                <c:pt idx="76">
                  <c:v>1.0543240225217099</c:v>
                </c:pt>
                <c:pt idx="77">
                  <c:v>0.96115462584307865</c:v>
                </c:pt>
                <c:pt idx="78">
                  <c:v>1.0066412361684836</c:v>
                </c:pt>
                <c:pt idx="79">
                  <c:v>0.89541945087804387</c:v>
                </c:pt>
                <c:pt idx="80">
                  <c:v>0.90568816866029933</c:v>
                </c:pt>
                <c:pt idx="81">
                  <c:v>0.94862601295725513</c:v>
                </c:pt>
                <c:pt idx="82">
                  <c:v>0.92027062858213904</c:v>
                </c:pt>
                <c:pt idx="83">
                  <c:v>0.9474907651572595</c:v>
                </c:pt>
                <c:pt idx="84">
                  <c:v>1.0078780148241944</c:v>
                </c:pt>
                <c:pt idx="85">
                  <c:v>0.93841823894275389</c:v>
                </c:pt>
                <c:pt idx="86">
                  <c:v>0.82089531317569986</c:v>
                </c:pt>
                <c:pt idx="87">
                  <c:v>0.96801685019530459</c:v>
                </c:pt>
                <c:pt idx="88">
                  <c:v>0.95288395642207446</c:v>
                </c:pt>
                <c:pt idx="89">
                  <c:v>1.0767389610581373</c:v>
                </c:pt>
                <c:pt idx="90">
                  <c:v>1.0594888731699141</c:v>
                </c:pt>
                <c:pt idx="91">
                  <c:v>1.0436147605063972</c:v>
                </c:pt>
                <c:pt idx="92">
                  <c:v>1.0500416039963252</c:v>
                </c:pt>
                <c:pt idx="93">
                  <c:v>0.96798909461166516</c:v>
                </c:pt>
                <c:pt idx="94">
                  <c:v>0.95977802794692502</c:v>
                </c:pt>
                <c:pt idx="95">
                  <c:v>1.0384029536630264</c:v>
                </c:pt>
                <c:pt idx="96">
                  <c:v>1.004562483546098</c:v>
                </c:pt>
                <c:pt idx="97">
                  <c:v>0.97370264641870452</c:v>
                </c:pt>
                <c:pt idx="98">
                  <c:v>1.0210955861483362</c:v>
                </c:pt>
                <c:pt idx="99">
                  <c:v>0.98368748549723706</c:v>
                </c:pt>
                <c:pt idx="100">
                  <c:v>1.0287614399109128</c:v>
                </c:pt>
                <c:pt idx="101">
                  <c:v>0.97652015686931926</c:v>
                </c:pt>
                <c:pt idx="102">
                  <c:v>0.97582299766636638</c:v>
                </c:pt>
                <c:pt idx="103">
                  <c:v>1.0591774138257621</c:v>
                </c:pt>
                <c:pt idx="104">
                  <c:v>1.0058425865693406</c:v>
                </c:pt>
                <c:pt idx="105">
                  <c:v>1.028324773489506</c:v>
                </c:pt>
                <c:pt idx="106">
                  <c:v>0.97290528874756121</c:v>
                </c:pt>
                <c:pt idx="107">
                  <c:v>0.98824166740748909</c:v>
                </c:pt>
                <c:pt idx="108">
                  <c:v>0.88526669543412595</c:v>
                </c:pt>
                <c:pt idx="109">
                  <c:v>0.99928523907031275</c:v>
                </c:pt>
                <c:pt idx="110">
                  <c:v>0.89596415508822791</c:v>
                </c:pt>
                <c:pt idx="111">
                  <c:v>0.71022754257330345</c:v>
                </c:pt>
                <c:pt idx="112">
                  <c:v>0.8782285299167355</c:v>
                </c:pt>
                <c:pt idx="113">
                  <c:v>1.0992657026537327</c:v>
                </c:pt>
                <c:pt idx="114">
                  <c:v>1.1033060188096122</c:v>
                </c:pt>
                <c:pt idx="115">
                  <c:v>1.0767394826387133</c:v>
                </c:pt>
                <c:pt idx="116">
                  <c:v>1.0218142132100645</c:v>
                </c:pt>
                <c:pt idx="117">
                  <c:v>0.99689682546581249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2-4725-98B4-DF435B663983}"/>
            </c:ext>
          </c:extLst>
        </c:ser>
        <c:ser>
          <c:idx val="2"/>
          <c:order val="2"/>
          <c:tx>
            <c:strRef>
              <c:f>nw_rgd!$G$4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nw_rgd!$G$5:$G$132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42-4725-98B4-DF435B663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hours_cmr14!$F$4</c:f>
              <c:strCache>
                <c:ptCount val="1"/>
                <c:pt idx="0">
                  <c:v>exp(series-D2+C2)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hours_cmr14!$B$5:$B$132</c:f>
              <c:numCache>
                <c:formatCode>General</c:formatCode>
                <c:ptCount val="128"/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xVal>
          <c:yVal>
            <c:numRef>
              <c:f>hours_cmr14!$F$5:$F$132</c:f>
              <c:numCache>
                <c:formatCode>General</c:formatCode>
                <c:ptCount val="128"/>
                <c:pt idx="0">
                  <c:v>0.95488040306876365</c:v>
                </c:pt>
                <c:pt idx="1">
                  <c:v>0.95208139504761913</c:v>
                </c:pt>
                <c:pt idx="2">
                  <c:v>0.94854111881989323</c:v>
                </c:pt>
                <c:pt idx="3">
                  <c:v>0.94169844786614598</c:v>
                </c:pt>
                <c:pt idx="4">
                  <c:v>0.92379778798513834</c:v>
                </c:pt>
                <c:pt idx="5">
                  <c:v>0.92455384401255503</c:v>
                </c:pt>
                <c:pt idx="6">
                  <c:v>0.9153361896300406</c:v>
                </c:pt>
                <c:pt idx="7">
                  <c:v>0.90430717695335927</c:v>
                </c:pt>
                <c:pt idx="8">
                  <c:v>0.90720338027432235</c:v>
                </c:pt>
                <c:pt idx="9">
                  <c:v>0.91494692231366914</c:v>
                </c:pt>
                <c:pt idx="10">
                  <c:v>0.93031122218154394</c:v>
                </c:pt>
                <c:pt idx="11">
                  <c:v>0.94500708633577812</c:v>
                </c:pt>
                <c:pt idx="12">
                  <c:v>0.95913604769919758</c:v>
                </c:pt>
                <c:pt idx="13">
                  <c:v>0.96940650747880108</c:v>
                </c:pt>
                <c:pt idx="14">
                  <c:v>0.97126757983275069</c:v>
                </c:pt>
                <c:pt idx="15">
                  <c:v>0.97470738130727763</c:v>
                </c:pt>
                <c:pt idx="16">
                  <c:v>0.98052578794992573</c:v>
                </c:pt>
                <c:pt idx="17">
                  <c:v>0.98453208610908438</c:v>
                </c:pt>
                <c:pt idx="18">
                  <c:v>0.98460750797510033</c:v>
                </c:pt>
                <c:pt idx="19">
                  <c:v>0.98634952753885985</c:v>
                </c:pt>
                <c:pt idx="20">
                  <c:v>0.98010097357675752</c:v>
                </c:pt>
                <c:pt idx="21">
                  <c:v>0.97510463039799444</c:v>
                </c:pt>
                <c:pt idx="22">
                  <c:v>0.97724204678188675</c:v>
                </c:pt>
                <c:pt idx="23">
                  <c:v>0.98178715167866226</c:v>
                </c:pt>
                <c:pt idx="24">
                  <c:v>0.99007535126059953</c:v>
                </c:pt>
                <c:pt idx="25">
                  <c:v>0.99286152314636567</c:v>
                </c:pt>
                <c:pt idx="26">
                  <c:v>0.99711435084068389</c:v>
                </c:pt>
                <c:pt idx="27">
                  <c:v>1.0049323531555272</c:v>
                </c:pt>
                <c:pt idx="28">
                  <c:v>1.0030808646460991</c:v>
                </c:pt>
                <c:pt idx="29">
                  <c:v>1.015099666597149</c:v>
                </c:pt>
                <c:pt idx="30">
                  <c:v>1.0153994621026132</c:v>
                </c:pt>
                <c:pt idx="31">
                  <c:v>1.024373226544379</c:v>
                </c:pt>
                <c:pt idx="32">
                  <c:v>1.031543587580144</c:v>
                </c:pt>
                <c:pt idx="33">
                  <c:v>1.0334148331105379</c:v>
                </c:pt>
                <c:pt idx="34">
                  <c:v>1.0333865852848938</c:v>
                </c:pt>
                <c:pt idx="35">
                  <c:v>1.0312341742200941</c:v>
                </c:pt>
                <c:pt idx="36">
                  <c:v>1.0254339572013331</c:v>
                </c:pt>
                <c:pt idx="37">
                  <c:v>1.0179651140031079</c:v>
                </c:pt>
                <c:pt idx="38">
                  <c:v>1.0088140038343696</c:v>
                </c:pt>
                <c:pt idx="39">
                  <c:v>1.0011349469289166</c:v>
                </c:pt>
                <c:pt idx="40">
                  <c:v>0.98846983545706713</c:v>
                </c:pt>
                <c:pt idx="41">
                  <c:v>0.98037267555820651</c:v>
                </c:pt>
                <c:pt idx="42">
                  <c:v>0.97680989366258431</c:v>
                </c:pt>
                <c:pt idx="43">
                  <c:v>0.97290633282235417</c:v>
                </c:pt>
                <c:pt idx="44">
                  <c:v>0.96603928309937581</c:v>
                </c:pt>
                <c:pt idx="45">
                  <c:v>0.96773770366069245</c:v>
                </c:pt>
                <c:pt idx="46">
                  <c:v>0.96693794671783562</c:v>
                </c:pt>
                <c:pt idx="47">
                  <c:v>0.97050259298166086</c:v>
                </c:pt>
                <c:pt idx="48">
                  <c:v>0.97642951554510649</c:v>
                </c:pt>
                <c:pt idx="49">
                  <c:v>0.98568539994385873</c:v>
                </c:pt>
                <c:pt idx="50">
                  <c:v>0.98766211423329775</c:v>
                </c:pt>
                <c:pt idx="51">
                  <c:v>0.99293386600472955</c:v>
                </c:pt>
                <c:pt idx="52">
                  <c:v>0.99453693571973412</c:v>
                </c:pt>
                <c:pt idx="53">
                  <c:v>1.0091381565832187</c:v>
                </c:pt>
                <c:pt idx="54">
                  <c:v>1.0184420835408408</c:v>
                </c:pt>
                <c:pt idx="55">
                  <c:v>1.0217204626347454</c:v>
                </c:pt>
                <c:pt idx="56">
                  <c:v>1.0272065476684722</c:v>
                </c:pt>
                <c:pt idx="57">
                  <c:v>1.0256575054552364</c:v>
                </c:pt>
                <c:pt idx="58">
                  <c:v>1.0336026199740636</c:v>
                </c:pt>
                <c:pt idx="59">
                  <c:v>1.031781660062177</c:v>
                </c:pt>
                <c:pt idx="60">
                  <c:v>1.0279552915214396</c:v>
                </c:pt>
                <c:pt idx="61">
                  <c:v>1.0338582200441429</c:v>
                </c:pt>
                <c:pt idx="62">
                  <c:v>1.0389754314129154</c:v>
                </c:pt>
                <c:pt idx="63">
                  <c:v>1.0486234173396831</c:v>
                </c:pt>
                <c:pt idx="64">
                  <c:v>1.0555185054118554</c:v>
                </c:pt>
                <c:pt idx="65">
                  <c:v>1.0590578034580023</c:v>
                </c:pt>
                <c:pt idx="66">
                  <c:v>1.0622230101731487</c:v>
                </c:pt>
                <c:pt idx="67">
                  <c:v>1.0645012369306883</c:v>
                </c:pt>
                <c:pt idx="68">
                  <c:v>1.0681074419095868</c:v>
                </c:pt>
                <c:pt idx="69">
                  <c:v>1.0700680124476236</c:v>
                </c:pt>
                <c:pt idx="70">
                  <c:v>1.0687897410217879</c:v>
                </c:pt>
                <c:pt idx="71">
                  <c:v>1.0803799429034355</c:v>
                </c:pt>
                <c:pt idx="72">
                  <c:v>1.0766373955701358</c:v>
                </c:pt>
                <c:pt idx="73">
                  <c:v>1.081154438481843</c:v>
                </c:pt>
                <c:pt idx="74">
                  <c:v>1.0852145475902941</c:v>
                </c:pt>
                <c:pt idx="75">
                  <c:v>1.0854252542096328</c:v>
                </c:pt>
                <c:pt idx="76">
                  <c:v>1.0747534246274564</c:v>
                </c:pt>
                <c:pt idx="77">
                  <c:v>1.071913092617784</c:v>
                </c:pt>
                <c:pt idx="78">
                  <c:v>1.068381279878434</c:v>
                </c:pt>
                <c:pt idx="79">
                  <c:v>1.0609890449472765</c:v>
                </c:pt>
                <c:pt idx="80">
                  <c:v>1.0567012898184505</c:v>
                </c:pt>
                <c:pt idx="81">
                  <c:v>1.0426626376201125</c:v>
                </c:pt>
                <c:pt idx="82">
                  <c:v>1.0273064811358454</c:v>
                </c:pt>
                <c:pt idx="83">
                  <c:v>1.0123272205256166</c:v>
                </c:pt>
                <c:pt idx="84">
                  <c:v>1.0011328731904041</c:v>
                </c:pt>
                <c:pt idx="85">
                  <c:v>1.0005684764571583</c:v>
                </c:pt>
                <c:pt idx="86">
                  <c:v>0.99450050184846295</c:v>
                </c:pt>
                <c:pt idx="87">
                  <c:v>0.99261677833175499</c:v>
                </c:pt>
                <c:pt idx="88">
                  <c:v>0.9799813543498932</c:v>
                </c:pt>
                <c:pt idx="89">
                  <c:v>0.97415285352471204</c:v>
                </c:pt>
                <c:pt idx="90">
                  <c:v>0.9723787924899977</c:v>
                </c:pt>
                <c:pt idx="91">
                  <c:v>0.97372880860939015</c:v>
                </c:pt>
                <c:pt idx="92">
                  <c:v>0.97761356602769356</c:v>
                </c:pt>
                <c:pt idx="93">
                  <c:v>0.97553464840880033</c:v>
                </c:pt>
                <c:pt idx="94">
                  <c:v>0.97786599646706041</c:v>
                </c:pt>
                <c:pt idx="95">
                  <c:v>0.98103581193120881</c:v>
                </c:pt>
                <c:pt idx="96">
                  <c:v>0.98027790680977378</c:v>
                </c:pt>
                <c:pt idx="97">
                  <c:v>0.98357975484452664</c:v>
                </c:pt>
                <c:pt idx="98">
                  <c:v>0.98206578861653016</c:v>
                </c:pt>
                <c:pt idx="99">
                  <c:v>0.98488234760985527</c:v>
                </c:pt>
                <c:pt idx="100">
                  <c:v>0.99199696732850939</c:v>
                </c:pt>
                <c:pt idx="101">
                  <c:v>0.99099806041297922</c:v>
                </c:pt>
                <c:pt idx="102">
                  <c:v>0.99286678062117384</c:v>
                </c:pt>
                <c:pt idx="103">
                  <c:v>0.99273073739648299</c:v>
                </c:pt>
                <c:pt idx="104">
                  <c:v>0.98856803586822684</c:v>
                </c:pt>
                <c:pt idx="105">
                  <c:v>0.98925952279529017</c:v>
                </c:pt>
                <c:pt idx="106">
                  <c:v>0.9829624406982761</c:v>
                </c:pt>
                <c:pt idx="107">
                  <c:v>0.97719674777222076</c:v>
                </c:pt>
                <c:pt idx="108">
                  <c:v>0.97470763982620767</c:v>
                </c:pt>
                <c:pt idx="109">
                  <c:v>0.96809512917607943</c:v>
                </c:pt>
                <c:pt idx="110">
                  <c:v>0.95418100160885255</c:v>
                </c:pt>
                <c:pt idx="111">
                  <c:v>0.92749133541278017</c:v>
                </c:pt>
                <c:pt idx="112">
                  <c:v>0.90346295004525923</c:v>
                </c:pt>
                <c:pt idx="113">
                  <c:v>0.88178606739948306</c:v>
                </c:pt>
                <c:pt idx="114">
                  <c:v>0.86872906680241835</c:v>
                </c:pt>
                <c:pt idx="115">
                  <c:v>0.86650868495954869</c:v>
                </c:pt>
                <c:pt idx="116">
                  <c:v>0.866458408578614</c:v>
                </c:pt>
                <c:pt idx="117">
                  <c:v>0.87173655011494255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8-4B1D-8BE4-679DB6EFA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hours_cmr14!$B$4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hours_cmr14!$B$5:$B$132</c:f>
              <c:numCache>
                <c:formatCode>General</c:formatCode>
                <c:ptCount val="128"/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0B-4813-81E6-F04D4DA76344}"/>
            </c:ext>
          </c:extLst>
        </c:ser>
        <c:ser>
          <c:idx val="1"/>
          <c:order val="1"/>
          <c:tx>
            <c:strRef>
              <c:f>hours_cmr14!$F$4</c:f>
              <c:strCache>
                <c:ptCount val="1"/>
                <c:pt idx="0">
                  <c:v>exp(series-D2+C2)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hours_cmr14!$F$5:$F$132</c:f>
              <c:numCache>
                <c:formatCode>General</c:formatCode>
                <c:ptCount val="128"/>
                <c:pt idx="0">
                  <c:v>0.95488040306876365</c:v>
                </c:pt>
                <c:pt idx="1">
                  <c:v>0.95208139504761913</c:v>
                </c:pt>
                <c:pt idx="2">
                  <c:v>0.94854111881989323</c:v>
                </c:pt>
                <c:pt idx="3">
                  <c:v>0.94169844786614598</c:v>
                </c:pt>
                <c:pt idx="4">
                  <c:v>0.92379778798513834</c:v>
                </c:pt>
                <c:pt idx="5">
                  <c:v>0.92455384401255503</c:v>
                </c:pt>
                <c:pt idx="6">
                  <c:v>0.9153361896300406</c:v>
                </c:pt>
                <c:pt idx="7">
                  <c:v>0.90430717695335927</c:v>
                </c:pt>
                <c:pt idx="8">
                  <c:v>0.90720338027432235</c:v>
                </c:pt>
                <c:pt idx="9">
                  <c:v>0.91494692231366914</c:v>
                </c:pt>
                <c:pt idx="10">
                  <c:v>0.93031122218154394</c:v>
                </c:pt>
                <c:pt idx="11">
                  <c:v>0.94500708633577812</c:v>
                </c:pt>
                <c:pt idx="12">
                  <c:v>0.95913604769919758</c:v>
                </c:pt>
                <c:pt idx="13">
                  <c:v>0.96940650747880108</c:v>
                </c:pt>
                <c:pt idx="14">
                  <c:v>0.97126757983275069</c:v>
                </c:pt>
                <c:pt idx="15">
                  <c:v>0.97470738130727763</c:v>
                </c:pt>
                <c:pt idx="16">
                  <c:v>0.98052578794992573</c:v>
                </c:pt>
                <c:pt idx="17">
                  <c:v>0.98453208610908438</c:v>
                </c:pt>
                <c:pt idx="18">
                  <c:v>0.98460750797510033</c:v>
                </c:pt>
                <c:pt idx="19">
                  <c:v>0.98634952753885985</c:v>
                </c:pt>
                <c:pt idx="20">
                  <c:v>0.98010097357675752</c:v>
                </c:pt>
                <c:pt idx="21">
                  <c:v>0.97510463039799444</c:v>
                </c:pt>
                <c:pt idx="22">
                  <c:v>0.97724204678188675</c:v>
                </c:pt>
                <c:pt idx="23">
                  <c:v>0.98178715167866226</c:v>
                </c:pt>
                <c:pt idx="24">
                  <c:v>0.99007535126059953</c:v>
                </c:pt>
                <c:pt idx="25">
                  <c:v>0.99286152314636567</c:v>
                </c:pt>
                <c:pt idx="26">
                  <c:v>0.99711435084068389</c:v>
                </c:pt>
                <c:pt idx="27">
                  <c:v>1.0049323531555272</c:v>
                </c:pt>
                <c:pt idx="28">
                  <c:v>1.0030808646460991</c:v>
                </c:pt>
                <c:pt idx="29">
                  <c:v>1.015099666597149</c:v>
                </c:pt>
                <c:pt idx="30">
                  <c:v>1.0153994621026132</c:v>
                </c:pt>
                <c:pt idx="31">
                  <c:v>1.024373226544379</c:v>
                </c:pt>
                <c:pt idx="32">
                  <c:v>1.031543587580144</c:v>
                </c:pt>
                <c:pt idx="33">
                  <c:v>1.0334148331105379</c:v>
                </c:pt>
                <c:pt idx="34">
                  <c:v>1.0333865852848938</c:v>
                </c:pt>
                <c:pt idx="35">
                  <c:v>1.0312341742200941</c:v>
                </c:pt>
                <c:pt idx="36">
                  <c:v>1.0254339572013331</c:v>
                </c:pt>
                <c:pt idx="37">
                  <c:v>1.0179651140031079</c:v>
                </c:pt>
                <c:pt idx="38">
                  <c:v>1.0088140038343696</c:v>
                </c:pt>
                <c:pt idx="39">
                  <c:v>1.0011349469289166</c:v>
                </c:pt>
                <c:pt idx="40">
                  <c:v>0.98846983545706713</c:v>
                </c:pt>
                <c:pt idx="41">
                  <c:v>0.98037267555820651</c:v>
                </c:pt>
                <c:pt idx="42">
                  <c:v>0.97680989366258431</c:v>
                </c:pt>
                <c:pt idx="43">
                  <c:v>0.97290633282235417</c:v>
                </c:pt>
                <c:pt idx="44">
                  <c:v>0.96603928309937581</c:v>
                </c:pt>
                <c:pt idx="45">
                  <c:v>0.96773770366069245</c:v>
                </c:pt>
                <c:pt idx="46">
                  <c:v>0.96693794671783562</c:v>
                </c:pt>
                <c:pt idx="47">
                  <c:v>0.97050259298166086</c:v>
                </c:pt>
                <c:pt idx="48">
                  <c:v>0.97642951554510649</c:v>
                </c:pt>
                <c:pt idx="49">
                  <c:v>0.98568539994385873</c:v>
                </c:pt>
                <c:pt idx="50">
                  <c:v>0.98766211423329775</c:v>
                </c:pt>
                <c:pt idx="51">
                  <c:v>0.99293386600472955</c:v>
                </c:pt>
                <c:pt idx="52">
                  <c:v>0.99453693571973412</c:v>
                </c:pt>
                <c:pt idx="53">
                  <c:v>1.0091381565832187</c:v>
                </c:pt>
                <c:pt idx="54">
                  <c:v>1.0184420835408408</c:v>
                </c:pt>
                <c:pt idx="55">
                  <c:v>1.0217204626347454</c:v>
                </c:pt>
                <c:pt idx="56">
                  <c:v>1.0272065476684722</c:v>
                </c:pt>
                <c:pt idx="57">
                  <c:v>1.0256575054552364</c:v>
                </c:pt>
                <c:pt idx="58">
                  <c:v>1.0336026199740636</c:v>
                </c:pt>
                <c:pt idx="59">
                  <c:v>1.031781660062177</c:v>
                </c:pt>
                <c:pt idx="60">
                  <c:v>1.0279552915214396</c:v>
                </c:pt>
                <c:pt idx="61">
                  <c:v>1.0338582200441429</c:v>
                </c:pt>
                <c:pt idx="62">
                  <c:v>1.0389754314129154</c:v>
                </c:pt>
                <c:pt idx="63">
                  <c:v>1.0486234173396831</c:v>
                </c:pt>
                <c:pt idx="64">
                  <c:v>1.0555185054118554</c:v>
                </c:pt>
                <c:pt idx="65">
                  <c:v>1.0590578034580023</c:v>
                </c:pt>
                <c:pt idx="66">
                  <c:v>1.0622230101731487</c:v>
                </c:pt>
                <c:pt idx="67">
                  <c:v>1.0645012369306883</c:v>
                </c:pt>
                <c:pt idx="68">
                  <c:v>1.0681074419095868</c:v>
                </c:pt>
                <c:pt idx="69">
                  <c:v>1.0700680124476236</c:v>
                </c:pt>
                <c:pt idx="70">
                  <c:v>1.0687897410217879</c:v>
                </c:pt>
                <c:pt idx="71">
                  <c:v>1.0803799429034355</c:v>
                </c:pt>
                <c:pt idx="72">
                  <c:v>1.0766373955701358</c:v>
                </c:pt>
                <c:pt idx="73">
                  <c:v>1.081154438481843</c:v>
                </c:pt>
                <c:pt idx="74">
                  <c:v>1.0852145475902941</c:v>
                </c:pt>
                <c:pt idx="75">
                  <c:v>1.0854252542096328</c:v>
                </c:pt>
                <c:pt idx="76">
                  <c:v>1.0747534246274564</c:v>
                </c:pt>
                <c:pt idx="77">
                  <c:v>1.071913092617784</c:v>
                </c:pt>
                <c:pt idx="78">
                  <c:v>1.068381279878434</c:v>
                </c:pt>
                <c:pt idx="79">
                  <c:v>1.0609890449472765</c:v>
                </c:pt>
                <c:pt idx="80">
                  <c:v>1.0567012898184505</c:v>
                </c:pt>
                <c:pt idx="81">
                  <c:v>1.0426626376201125</c:v>
                </c:pt>
                <c:pt idx="82">
                  <c:v>1.0273064811358454</c:v>
                </c:pt>
                <c:pt idx="83">
                  <c:v>1.0123272205256166</c:v>
                </c:pt>
                <c:pt idx="84">
                  <c:v>1.0011328731904041</c:v>
                </c:pt>
                <c:pt idx="85">
                  <c:v>1.0005684764571583</c:v>
                </c:pt>
                <c:pt idx="86">
                  <c:v>0.99450050184846295</c:v>
                </c:pt>
                <c:pt idx="87">
                  <c:v>0.99261677833175499</c:v>
                </c:pt>
                <c:pt idx="88">
                  <c:v>0.9799813543498932</c:v>
                </c:pt>
                <c:pt idx="89">
                  <c:v>0.97415285352471204</c:v>
                </c:pt>
                <c:pt idx="90">
                  <c:v>0.9723787924899977</c:v>
                </c:pt>
                <c:pt idx="91">
                  <c:v>0.97372880860939015</c:v>
                </c:pt>
                <c:pt idx="92">
                  <c:v>0.97761356602769356</c:v>
                </c:pt>
                <c:pt idx="93">
                  <c:v>0.97553464840880033</c:v>
                </c:pt>
                <c:pt idx="94">
                  <c:v>0.97786599646706041</c:v>
                </c:pt>
                <c:pt idx="95">
                  <c:v>0.98103581193120881</c:v>
                </c:pt>
                <c:pt idx="96">
                  <c:v>0.98027790680977378</c:v>
                </c:pt>
                <c:pt idx="97">
                  <c:v>0.98357975484452664</c:v>
                </c:pt>
                <c:pt idx="98">
                  <c:v>0.98206578861653016</c:v>
                </c:pt>
                <c:pt idx="99">
                  <c:v>0.98488234760985527</c:v>
                </c:pt>
                <c:pt idx="100">
                  <c:v>0.99199696732850939</c:v>
                </c:pt>
                <c:pt idx="101">
                  <c:v>0.99099806041297922</c:v>
                </c:pt>
                <c:pt idx="102">
                  <c:v>0.99286678062117384</c:v>
                </c:pt>
                <c:pt idx="103">
                  <c:v>0.99273073739648299</c:v>
                </c:pt>
                <c:pt idx="104">
                  <c:v>0.98856803586822684</c:v>
                </c:pt>
                <c:pt idx="105">
                  <c:v>0.98925952279529017</c:v>
                </c:pt>
                <c:pt idx="106">
                  <c:v>0.9829624406982761</c:v>
                </c:pt>
                <c:pt idx="107">
                  <c:v>0.97719674777222076</c:v>
                </c:pt>
                <c:pt idx="108">
                  <c:v>0.97470763982620767</c:v>
                </c:pt>
                <c:pt idx="109">
                  <c:v>0.96809512917607943</c:v>
                </c:pt>
                <c:pt idx="110">
                  <c:v>0.95418100160885255</c:v>
                </c:pt>
                <c:pt idx="111">
                  <c:v>0.92749133541278017</c:v>
                </c:pt>
                <c:pt idx="112">
                  <c:v>0.90346295004525923</c:v>
                </c:pt>
                <c:pt idx="113">
                  <c:v>0.88178606739948306</c:v>
                </c:pt>
                <c:pt idx="114">
                  <c:v>0.86872906680241835</c:v>
                </c:pt>
                <c:pt idx="115">
                  <c:v>0.86650868495954869</c:v>
                </c:pt>
                <c:pt idx="116">
                  <c:v>0.866458408578614</c:v>
                </c:pt>
                <c:pt idx="117">
                  <c:v>0.87173655011494255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0B-4813-81E6-F04D4DA76344}"/>
            </c:ext>
          </c:extLst>
        </c:ser>
        <c:ser>
          <c:idx val="2"/>
          <c:order val="2"/>
          <c:tx>
            <c:strRef>
              <c:f>hours_cmr14!$G$4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hours_cmr14!$G$5:$G$132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0B-4813-81E6-F04D4DA76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credit!$B$5:$B$132</c:f>
              <c:numCache>
                <c:formatCode>General</c:formatCode>
                <c:ptCount val="128"/>
                <c:pt idx="16">
                  <c:v>1.0035457596691628</c:v>
                </c:pt>
                <c:pt idx="17">
                  <c:v>1.015213444725273</c:v>
                </c:pt>
                <c:pt idx="18">
                  <c:v>1.0052653007886112</c:v>
                </c:pt>
                <c:pt idx="19">
                  <c:v>1.0285924673470526</c:v>
                </c:pt>
                <c:pt idx="20">
                  <c:v>1.0113821286102813</c:v>
                </c:pt>
                <c:pt idx="21">
                  <c:v>1.0158995318443038</c:v>
                </c:pt>
                <c:pt idx="22">
                  <c:v>1.0075842775275872</c:v>
                </c:pt>
                <c:pt idx="23">
                  <c:v>1.0187362812525234</c:v>
                </c:pt>
                <c:pt idx="24">
                  <c:v>1.0056857241322767</c:v>
                </c:pt>
                <c:pt idx="25">
                  <c:v>1.0049301865776883</c:v>
                </c:pt>
                <c:pt idx="26">
                  <c:v>1.0002700359865306</c:v>
                </c:pt>
                <c:pt idx="27">
                  <c:v>1.0092048731414589</c:v>
                </c:pt>
                <c:pt idx="28">
                  <c:v>1.0075483843637685</c:v>
                </c:pt>
                <c:pt idx="29">
                  <c:v>1.0062763634781995</c:v>
                </c:pt>
                <c:pt idx="30">
                  <c:v>0.99555080149072894</c:v>
                </c:pt>
                <c:pt idx="31">
                  <c:v>1.0061358042011486</c:v>
                </c:pt>
                <c:pt idx="32">
                  <c:v>1.000560492488886</c:v>
                </c:pt>
                <c:pt idx="33">
                  <c:v>1.0016666723401202</c:v>
                </c:pt>
                <c:pt idx="34">
                  <c:v>0.99133709037356688</c:v>
                </c:pt>
                <c:pt idx="35">
                  <c:v>0.99998335025991336</c:v>
                </c:pt>
                <c:pt idx="36">
                  <c:v>0.99374247727050158</c:v>
                </c:pt>
                <c:pt idx="37">
                  <c:v>0.9887766745045613</c:v>
                </c:pt>
                <c:pt idx="38">
                  <c:v>0.98613212355187141</c:v>
                </c:pt>
                <c:pt idx="39">
                  <c:v>0.98388610388022879</c:v>
                </c:pt>
                <c:pt idx="40">
                  <c:v>0.9737791067107292</c:v>
                </c:pt>
                <c:pt idx="41">
                  <c:v>0.98355852911015373</c:v>
                </c:pt>
                <c:pt idx="42">
                  <c:v>0.97212240373491443</c:v>
                </c:pt>
                <c:pt idx="43">
                  <c:v>0.97153258511667984</c:v>
                </c:pt>
                <c:pt idx="44">
                  <c:v>0.98676249902732249</c:v>
                </c:pt>
                <c:pt idx="45">
                  <c:v>0.98269087203546879</c:v>
                </c:pt>
                <c:pt idx="46">
                  <c:v>0.98044536340299548</c:v>
                </c:pt>
                <c:pt idx="47">
                  <c:v>0.98240513759120296</c:v>
                </c:pt>
                <c:pt idx="48">
                  <c:v>0.98238318301328686</c:v>
                </c:pt>
                <c:pt idx="49">
                  <c:v>0.98656378107608345</c:v>
                </c:pt>
                <c:pt idx="50">
                  <c:v>0.98341501779124718</c:v>
                </c:pt>
                <c:pt idx="51">
                  <c:v>0.98719740364282071</c:v>
                </c:pt>
                <c:pt idx="52">
                  <c:v>0.99718250830624244</c:v>
                </c:pt>
                <c:pt idx="53">
                  <c:v>0.99368529298813624</c:v>
                </c:pt>
                <c:pt idx="54">
                  <c:v>0.99063145447752277</c:v>
                </c:pt>
                <c:pt idx="55">
                  <c:v>0.99356992027560065</c:v>
                </c:pt>
                <c:pt idx="56">
                  <c:v>1.0061810651153755</c:v>
                </c:pt>
                <c:pt idx="57">
                  <c:v>1.0075942990263496</c:v>
                </c:pt>
                <c:pt idx="58">
                  <c:v>0.99649353037561184</c:v>
                </c:pt>
                <c:pt idx="59">
                  <c:v>1.0025887156267468</c:v>
                </c:pt>
                <c:pt idx="60">
                  <c:v>1.0037174651412519</c:v>
                </c:pt>
                <c:pt idx="61">
                  <c:v>1.0047222322709586</c:v>
                </c:pt>
                <c:pt idx="62">
                  <c:v>0.99694624649556252</c:v>
                </c:pt>
                <c:pt idx="63">
                  <c:v>0.99529241558097126</c:v>
                </c:pt>
                <c:pt idx="64">
                  <c:v>1.0052793962576525</c:v>
                </c:pt>
                <c:pt idx="65">
                  <c:v>1.0067834933508999</c:v>
                </c:pt>
                <c:pt idx="66">
                  <c:v>1.0067739034586702</c:v>
                </c:pt>
                <c:pt idx="67">
                  <c:v>1.0150705415419412</c:v>
                </c:pt>
                <c:pt idx="68">
                  <c:v>1.018672240064606</c:v>
                </c:pt>
                <c:pt idx="69">
                  <c:v>1.0182309469711204</c:v>
                </c:pt>
                <c:pt idx="70">
                  <c:v>1.0080536753908762</c:v>
                </c:pt>
                <c:pt idx="71">
                  <c:v>1.0113652702126512</c:v>
                </c:pt>
                <c:pt idx="72">
                  <c:v>1.0204308269474012</c:v>
                </c:pt>
                <c:pt idx="73">
                  <c:v>1.0063843085038553</c:v>
                </c:pt>
                <c:pt idx="74">
                  <c:v>1.0158828875698664</c:v>
                </c:pt>
                <c:pt idx="75">
                  <c:v>1.0063080022320825</c:v>
                </c:pt>
                <c:pt idx="76">
                  <c:v>1.0119864560863761</c:v>
                </c:pt>
                <c:pt idx="77">
                  <c:v>1.0132001551044705</c:v>
                </c:pt>
                <c:pt idx="78">
                  <c:v>0.99610618946918261</c:v>
                </c:pt>
                <c:pt idx="79">
                  <c:v>1.0015418579007473</c:v>
                </c:pt>
                <c:pt idx="80">
                  <c:v>0.99740982467647921</c:v>
                </c:pt>
                <c:pt idx="81">
                  <c:v>1.0007892003824919</c:v>
                </c:pt>
                <c:pt idx="82">
                  <c:v>0.99557042774594462</c:v>
                </c:pt>
                <c:pt idx="83">
                  <c:v>0.99555715876607787</c:v>
                </c:pt>
                <c:pt idx="84">
                  <c:v>0.99526827045040567</c:v>
                </c:pt>
                <c:pt idx="85">
                  <c:v>0.99038435155994109</c:v>
                </c:pt>
                <c:pt idx="86">
                  <c:v>0.98709851289949457</c:v>
                </c:pt>
                <c:pt idx="87">
                  <c:v>0.99202739821077801</c:v>
                </c:pt>
                <c:pt idx="88">
                  <c:v>0.98965715550126632</c:v>
                </c:pt>
                <c:pt idx="89">
                  <c:v>0.99572759821640611</c:v>
                </c:pt>
                <c:pt idx="90">
                  <c:v>0.98730551841733538</c:v>
                </c:pt>
                <c:pt idx="91">
                  <c:v>0.99227310980774619</c:v>
                </c:pt>
                <c:pt idx="92">
                  <c:v>0.99455499109528478</c:v>
                </c:pt>
                <c:pt idx="93">
                  <c:v>0.99228951924674913</c:v>
                </c:pt>
                <c:pt idx="94">
                  <c:v>0.99529909329822674</c:v>
                </c:pt>
                <c:pt idx="95">
                  <c:v>1.0023139055977437</c:v>
                </c:pt>
                <c:pt idx="96">
                  <c:v>0.99659068577013876</c:v>
                </c:pt>
                <c:pt idx="97">
                  <c:v>1.0044748876463487</c:v>
                </c:pt>
                <c:pt idx="98">
                  <c:v>0.99716405196522939</c:v>
                </c:pt>
                <c:pt idx="99">
                  <c:v>1.0058964025430617</c:v>
                </c:pt>
                <c:pt idx="100">
                  <c:v>1.006931485385526</c:v>
                </c:pt>
                <c:pt idx="101">
                  <c:v>1.006936980292551</c:v>
                </c:pt>
                <c:pt idx="102">
                  <c:v>0.99871718738245474</c:v>
                </c:pt>
                <c:pt idx="103">
                  <c:v>1.0147283033428376</c:v>
                </c:pt>
                <c:pt idx="104">
                  <c:v>1.0047346462572326</c:v>
                </c:pt>
                <c:pt idx="105">
                  <c:v>1.0168878046682441</c:v>
                </c:pt>
                <c:pt idx="106">
                  <c:v>1.0160329331687503</c:v>
                </c:pt>
                <c:pt idx="107">
                  <c:v>1.0174926971333356</c:v>
                </c:pt>
                <c:pt idx="108">
                  <c:v>1.0048095938820241</c:v>
                </c:pt>
                <c:pt idx="109">
                  <c:v>0.99980654115851542</c:v>
                </c:pt>
                <c:pt idx="110">
                  <c:v>0.9899632309213352</c:v>
                </c:pt>
                <c:pt idx="111">
                  <c:v>0.99544368695722585</c:v>
                </c:pt>
                <c:pt idx="112">
                  <c:v>0.98577555906613124</c:v>
                </c:pt>
                <c:pt idx="113">
                  <c:v>0.98280832490205494</c:v>
                </c:pt>
                <c:pt idx="114">
                  <c:v>0.976522770280561</c:v>
                </c:pt>
                <c:pt idx="115">
                  <c:v>0.98212421528404248</c:v>
                </c:pt>
                <c:pt idx="116">
                  <c:v>0.98769577932964325</c:v>
                </c:pt>
                <c:pt idx="117">
                  <c:v>0.9828323833172341</c:v>
                </c:pt>
              </c:numCache>
            </c:numRef>
          </c:xVal>
          <c:yVal>
            <c:numRef>
              <c:f>credit!$F$5:$F$132</c:f>
              <c:numCache>
                <c:formatCode>General</c:formatCode>
                <c:ptCount val="128"/>
                <c:pt idx="0">
                  <c:v>0.99158150011848023</c:v>
                </c:pt>
                <c:pt idx="1">
                  <c:v>1.0121579209339224</c:v>
                </c:pt>
                <c:pt idx="2">
                  <c:v>1.0050798295132035</c:v>
                </c:pt>
                <c:pt idx="3">
                  <c:v>0.99805045740004683</c:v>
                </c:pt>
                <c:pt idx="4">
                  <c:v>1.0029373383072311</c:v>
                </c:pt>
                <c:pt idx="5">
                  <c:v>1.007402331564496</c:v>
                </c:pt>
                <c:pt idx="6">
                  <c:v>0.99908811135813491</c:v>
                </c:pt>
                <c:pt idx="7">
                  <c:v>0.99226658314682203</c:v>
                </c:pt>
                <c:pt idx="8">
                  <c:v>1.0097348225008598</c:v>
                </c:pt>
                <c:pt idx="9">
                  <c:v>1.0061135684600009</c:v>
                </c:pt>
                <c:pt idx="10">
                  <c:v>1.0026122638516564</c:v>
                </c:pt>
                <c:pt idx="11">
                  <c:v>1.0140046206907736</c:v>
                </c:pt>
                <c:pt idx="12">
                  <c:v>1.0142157804846561</c:v>
                </c:pt>
                <c:pt idx="13">
                  <c:v>1.0263160413969268</c:v>
                </c:pt>
                <c:pt idx="14">
                  <c:v>1.0144085326718606</c:v>
                </c:pt>
                <c:pt idx="15">
                  <c:v>1.0273826003130531</c:v>
                </c:pt>
                <c:pt idx="16">
                  <c:v>1.0025728469630837</c:v>
                </c:pt>
                <c:pt idx="17">
                  <c:v>1.0156348434207398</c:v>
                </c:pt>
                <c:pt idx="18">
                  <c:v>1.0048169468663666</c:v>
                </c:pt>
                <c:pt idx="19">
                  <c:v>1.0189788916198323</c:v>
                </c:pt>
                <c:pt idx="20">
                  <c:v>1.0103835616301806</c:v>
                </c:pt>
                <c:pt idx="21">
                  <c:v>1.0167631242097623</c:v>
                </c:pt>
                <c:pt idx="22">
                  <c:v>1.0077877507136255</c:v>
                </c:pt>
                <c:pt idx="23">
                  <c:v>1.0158359562135533</c:v>
                </c:pt>
                <c:pt idx="24">
                  <c:v>1.0049031344602393</c:v>
                </c:pt>
                <c:pt idx="25">
                  <c:v>1.0067468876069232</c:v>
                </c:pt>
                <c:pt idx="26">
                  <c:v>1.0009655128481942</c:v>
                </c:pt>
                <c:pt idx="27">
                  <c:v>1.007304083691047</c:v>
                </c:pt>
                <c:pt idx="28">
                  <c:v>1.0066720774771789</c:v>
                </c:pt>
                <c:pt idx="29">
                  <c:v>1.0080494359988286</c:v>
                </c:pt>
                <c:pt idx="30">
                  <c:v>0.99683410358093527</c:v>
                </c:pt>
                <c:pt idx="31">
                  <c:v>1.0086259986337918</c:v>
                </c:pt>
                <c:pt idx="32">
                  <c:v>1.0015695330522707</c:v>
                </c:pt>
                <c:pt idx="33">
                  <c:v>1.0036396019574758</c:v>
                </c:pt>
                <c:pt idx="34">
                  <c:v>0.99375317169885269</c:v>
                </c:pt>
                <c:pt idx="35">
                  <c:v>1.0014999075997724</c:v>
                </c:pt>
                <c:pt idx="36">
                  <c:v>0.99587439944356881</c:v>
                </c:pt>
                <c:pt idx="37">
                  <c:v>0.99090149219783352</c:v>
                </c:pt>
                <c:pt idx="38">
                  <c:v>0.98779239318892698</c:v>
                </c:pt>
                <c:pt idx="39">
                  <c:v>0.98593345826007972</c:v>
                </c:pt>
                <c:pt idx="40">
                  <c:v>0.97742898572318015</c:v>
                </c:pt>
                <c:pt idx="41">
                  <c:v>0.98634160088824729</c:v>
                </c:pt>
                <c:pt idx="42">
                  <c:v>0.97429052928843973</c:v>
                </c:pt>
                <c:pt idx="43">
                  <c:v>0.97493435239480253</c:v>
                </c:pt>
                <c:pt idx="44">
                  <c:v>0.98947653731943863</c:v>
                </c:pt>
                <c:pt idx="45">
                  <c:v>0.98542418488642824</c:v>
                </c:pt>
                <c:pt idx="46">
                  <c:v>0.98402645179320158</c:v>
                </c:pt>
                <c:pt idx="47">
                  <c:v>0.98381203537912332</c:v>
                </c:pt>
                <c:pt idx="48">
                  <c:v>0.99415802789969665</c:v>
                </c:pt>
                <c:pt idx="49">
                  <c:v>0.99724998699745415</c:v>
                </c:pt>
                <c:pt idx="50">
                  <c:v>0.99271010676300786</c:v>
                </c:pt>
                <c:pt idx="51">
                  <c:v>0.99411794798065556</c:v>
                </c:pt>
                <c:pt idx="52">
                  <c:v>1.0055136577898809</c:v>
                </c:pt>
                <c:pt idx="53">
                  <c:v>0.99981130900785264</c:v>
                </c:pt>
                <c:pt idx="54">
                  <c:v>0.99523820247236017</c:v>
                </c:pt>
                <c:pt idx="55">
                  <c:v>0.99863251616284165</c:v>
                </c:pt>
                <c:pt idx="56">
                  <c:v>1.0051894100738492</c:v>
                </c:pt>
                <c:pt idx="57">
                  <c:v>1.0064909078916766</c:v>
                </c:pt>
                <c:pt idx="58">
                  <c:v>0.995258953323224</c:v>
                </c:pt>
                <c:pt idx="59">
                  <c:v>1.0004868750467364</c:v>
                </c:pt>
                <c:pt idx="60">
                  <c:v>1.0001014453470449</c:v>
                </c:pt>
                <c:pt idx="61">
                  <c:v>1.0055573090381125</c:v>
                </c:pt>
                <c:pt idx="62">
                  <c:v>0.99746553589828679</c:v>
                </c:pt>
                <c:pt idx="63">
                  <c:v>0.99477370752359484</c:v>
                </c:pt>
                <c:pt idx="64">
                  <c:v>1.0056517160520713</c:v>
                </c:pt>
                <c:pt idx="65">
                  <c:v>1.007468669543965</c:v>
                </c:pt>
                <c:pt idx="66">
                  <c:v>1.0110126401370856</c:v>
                </c:pt>
                <c:pt idx="67">
                  <c:v>1.0071751140351575</c:v>
                </c:pt>
                <c:pt idx="68">
                  <c:v>1.0214291367713877</c:v>
                </c:pt>
                <c:pt idx="69">
                  <c:v>1.0233821518618398</c:v>
                </c:pt>
                <c:pt idx="70">
                  <c:v>1.0090306660589716</c:v>
                </c:pt>
                <c:pt idx="71">
                  <c:v>1.0135818230693845</c:v>
                </c:pt>
                <c:pt idx="72">
                  <c:v>1.0197230615307726</c:v>
                </c:pt>
                <c:pt idx="73">
                  <c:v>1.0078599805250303</c:v>
                </c:pt>
                <c:pt idx="74">
                  <c:v>1.0210260594751182</c:v>
                </c:pt>
                <c:pt idx="75">
                  <c:v>1.0066846693455931</c:v>
                </c:pt>
                <c:pt idx="76">
                  <c:v>1.0126679915611039</c:v>
                </c:pt>
                <c:pt idx="77">
                  <c:v>1.0157144862569425</c:v>
                </c:pt>
                <c:pt idx="78">
                  <c:v>0.9996564761826191</c:v>
                </c:pt>
                <c:pt idx="79">
                  <c:v>1.0019304635378048</c:v>
                </c:pt>
                <c:pt idx="80">
                  <c:v>0.99353643512819445</c:v>
                </c:pt>
                <c:pt idx="81">
                  <c:v>1.0022620250410132</c:v>
                </c:pt>
                <c:pt idx="82">
                  <c:v>0.99684487731292903</c:v>
                </c:pt>
                <c:pt idx="83">
                  <c:v>0.99740190992491606</c:v>
                </c:pt>
                <c:pt idx="84">
                  <c:v>0.99466278978749878</c:v>
                </c:pt>
                <c:pt idx="85">
                  <c:v>0.99229043675263262</c:v>
                </c:pt>
                <c:pt idx="86">
                  <c:v>0.99057737360585141</c:v>
                </c:pt>
                <c:pt idx="87">
                  <c:v>0.99313716785377804</c:v>
                </c:pt>
                <c:pt idx="88">
                  <c:v>0.98686394108112285</c:v>
                </c:pt>
                <c:pt idx="89">
                  <c:v>0.9919504100303097</c:v>
                </c:pt>
                <c:pt idx="90">
                  <c:v>0.99085826460189985</c:v>
                </c:pt>
                <c:pt idx="91">
                  <c:v>0.98711326434243962</c:v>
                </c:pt>
                <c:pt idx="92">
                  <c:v>1.0022635431411173</c:v>
                </c:pt>
                <c:pt idx="93">
                  <c:v>0.99294407473032964</c:v>
                </c:pt>
                <c:pt idx="94">
                  <c:v>0.99888795506474892</c:v>
                </c:pt>
                <c:pt idx="95">
                  <c:v>1.0005779016435621</c:v>
                </c:pt>
                <c:pt idx="96">
                  <c:v>0.99831157530352821</c:v>
                </c:pt>
                <c:pt idx="97">
                  <c:v>1.0056601638366245</c:v>
                </c:pt>
                <c:pt idx="98">
                  <c:v>0.9984494188364772</c:v>
                </c:pt>
                <c:pt idx="99">
                  <c:v>1.0062595948278499</c:v>
                </c:pt>
                <c:pt idx="100">
                  <c:v>1.006004811970415</c:v>
                </c:pt>
                <c:pt idx="101">
                  <c:v>1.0092283613893218</c:v>
                </c:pt>
                <c:pt idx="102">
                  <c:v>1.0006377869239547</c:v>
                </c:pt>
                <c:pt idx="103">
                  <c:v>1.0173287970567502</c:v>
                </c:pt>
                <c:pt idx="104">
                  <c:v>1.0054489780212041</c:v>
                </c:pt>
                <c:pt idx="105">
                  <c:v>1.01778329235675</c:v>
                </c:pt>
                <c:pt idx="106">
                  <c:v>1.0176587586940491</c:v>
                </c:pt>
                <c:pt idx="107">
                  <c:v>1.0181884901311176</c:v>
                </c:pt>
                <c:pt idx="108">
                  <c:v>1.0059602630584514</c:v>
                </c:pt>
                <c:pt idx="109">
                  <c:v>1.0043176826174591</c:v>
                </c:pt>
                <c:pt idx="110">
                  <c:v>0.99291883490024757</c:v>
                </c:pt>
                <c:pt idx="111">
                  <c:v>0.99691536914673951</c:v>
                </c:pt>
                <c:pt idx="112">
                  <c:v>0.98149372272166324</c:v>
                </c:pt>
                <c:pt idx="113">
                  <c:v>0.98350835959000504</c:v>
                </c:pt>
                <c:pt idx="114">
                  <c:v>0.97544584436699666</c:v>
                </c:pt>
                <c:pt idx="115">
                  <c:v>0.97241226906469924</c:v>
                </c:pt>
                <c:pt idx="116">
                  <c:v>0.98608653383524136</c:v>
                </c:pt>
                <c:pt idx="117">
                  <c:v>0.97813920480430061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4-459E-BD60-A28B5D782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credit!$B$4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credit!$B$5:$B$132</c:f>
              <c:numCache>
                <c:formatCode>General</c:formatCode>
                <c:ptCount val="128"/>
                <c:pt idx="16">
                  <c:v>1.0035457596691628</c:v>
                </c:pt>
                <c:pt idx="17">
                  <c:v>1.015213444725273</c:v>
                </c:pt>
                <c:pt idx="18">
                  <c:v>1.0052653007886112</c:v>
                </c:pt>
                <c:pt idx="19">
                  <c:v>1.0285924673470526</c:v>
                </c:pt>
                <c:pt idx="20">
                  <c:v>1.0113821286102813</c:v>
                </c:pt>
                <c:pt idx="21">
                  <c:v>1.0158995318443038</c:v>
                </c:pt>
                <c:pt idx="22">
                  <c:v>1.0075842775275872</c:v>
                </c:pt>
                <c:pt idx="23">
                  <c:v>1.0187362812525234</c:v>
                </c:pt>
                <c:pt idx="24">
                  <c:v>1.0056857241322767</c:v>
                </c:pt>
                <c:pt idx="25">
                  <c:v>1.0049301865776883</c:v>
                </c:pt>
                <c:pt idx="26">
                  <c:v>1.0002700359865306</c:v>
                </c:pt>
                <c:pt idx="27">
                  <c:v>1.0092048731414589</c:v>
                </c:pt>
                <c:pt idx="28">
                  <c:v>1.0075483843637685</c:v>
                </c:pt>
                <c:pt idx="29">
                  <c:v>1.0062763634781995</c:v>
                </c:pt>
                <c:pt idx="30">
                  <c:v>0.99555080149072894</c:v>
                </c:pt>
                <c:pt idx="31">
                  <c:v>1.0061358042011486</c:v>
                </c:pt>
                <c:pt idx="32">
                  <c:v>1.000560492488886</c:v>
                </c:pt>
                <c:pt idx="33">
                  <c:v>1.0016666723401202</c:v>
                </c:pt>
                <c:pt idx="34">
                  <c:v>0.99133709037356688</c:v>
                </c:pt>
                <c:pt idx="35">
                  <c:v>0.99998335025991336</c:v>
                </c:pt>
                <c:pt idx="36">
                  <c:v>0.99374247727050158</c:v>
                </c:pt>
                <c:pt idx="37">
                  <c:v>0.9887766745045613</c:v>
                </c:pt>
                <c:pt idx="38">
                  <c:v>0.98613212355187141</c:v>
                </c:pt>
                <c:pt idx="39">
                  <c:v>0.98388610388022879</c:v>
                </c:pt>
                <c:pt idx="40">
                  <c:v>0.9737791067107292</c:v>
                </c:pt>
                <c:pt idx="41">
                  <c:v>0.98355852911015373</c:v>
                </c:pt>
                <c:pt idx="42">
                  <c:v>0.97212240373491443</c:v>
                </c:pt>
                <c:pt idx="43">
                  <c:v>0.97153258511667984</c:v>
                </c:pt>
                <c:pt idx="44">
                  <c:v>0.98676249902732249</c:v>
                </c:pt>
                <c:pt idx="45">
                  <c:v>0.98269087203546879</c:v>
                </c:pt>
                <c:pt idx="46">
                  <c:v>0.98044536340299548</c:v>
                </c:pt>
                <c:pt idx="47">
                  <c:v>0.98240513759120296</c:v>
                </c:pt>
                <c:pt idx="48">
                  <c:v>0.98238318301328686</c:v>
                </c:pt>
                <c:pt idx="49">
                  <c:v>0.98656378107608345</c:v>
                </c:pt>
                <c:pt idx="50">
                  <c:v>0.98341501779124718</c:v>
                </c:pt>
                <c:pt idx="51">
                  <c:v>0.98719740364282071</c:v>
                </c:pt>
                <c:pt idx="52">
                  <c:v>0.99718250830624244</c:v>
                </c:pt>
                <c:pt idx="53">
                  <c:v>0.99368529298813624</c:v>
                </c:pt>
                <c:pt idx="54">
                  <c:v>0.99063145447752277</c:v>
                </c:pt>
                <c:pt idx="55">
                  <c:v>0.99356992027560065</c:v>
                </c:pt>
                <c:pt idx="56">
                  <c:v>1.0061810651153755</c:v>
                </c:pt>
                <c:pt idx="57">
                  <c:v>1.0075942990263496</c:v>
                </c:pt>
                <c:pt idx="58">
                  <c:v>0.99649353037561184</c:v>
                </c:pt>
                <c:pt idx="59">
                  <c:v>1.0025887156267468</c:v>
                </c:pt>
                <c:pt idx="60">
                  <c:v>1.0037174651412519</c:v>
                </c:pt>
                <c:pt idx="61">
                  <c:v>1.0047222322709586</c:v>
                </c:pt>
                <c:pt idx="62">
                  <c:v>0.99694624649556252</c:v>
                </c:pt>
                <c:pt idx="63">
                  <c:v>0.99529241558097126</c:v>
                </c:pt>
                <c:pt idx="64">
                  <c:v>1.0052793962576525</c:v>
                </c:pt>
                <c:pt idx="65">
                  <c:v>1.0067834933508999</c:v>
                </c:pt>
                <c:pt idx="66">
                  <c:v>1.0067739034586702</c:v>
                </c:pt>
                <c:pt idx="67">
                  <c:v>1.0150705415419412</c:v>
                </c:pt>
                <c:pt idx="68">
                  <c:v>1.018672240064606</c:v>
                </c:pt>
                <c:pt idx="69">
                  <c:v>1.0182309469711204</c:v>
                </c:pt>
                <c:pt idx="70">
                  <c:v>1.0080536753908762</c:v>
                </c:pt>
                <c:pt idx="71">
                  <c:v>1.0113652702126512</c:v>
                </c:pt>
                <c:pt idx="72">
                  <c:v>1.0204308269474012</c:v>
                </c:pt>
                <c:pt idx="73">
                  <c:v>1.0063843085038553</c:v>
                </c:pt>
                <c:pt idx="74">
                  <c:v>1.0158828875698664</c:v>
                </c:pt>
                <c:pt idx="75">
                  <c:v>1.0063080022320825</c:v>
                </c:pt>
                <c:pt idx="76">
                  <c:v>1.0119864560863761</c:v>
                </c:pt>
                <c:pt idx="77">
                  <c:v>1.0132001551044705</c:v>
                </c:pt>
                <c:pt idx="78">
                  <c:v>0.99610618946918261</c:v>
                </c:pt>
                <c:pt idx="79">
                  <c:v>1.0015418579007473</c:v>
                </c:pt>
                <c:pt idx="80">
                  <c:v>0.99740982467647921</c:v>
                </c:pt>
                <c:pt idx="81">
                  <c:v>1.0007892003824919</c:v>
                </c:pt>
                <c:pt idx="82">
                  <c:v>0.99557042774594462</c:v>
                </c:pt>
                <c:pt idx="83">
                  <c:v>0.99555715876607787</c:v>
                </c:pt>
                <c:pt idx="84">
                  <c:v>0.99526827045040567</c:v>
                </c:pt>
                <c:pt idx="85">
                  <c:v>0.99038435155994109</c:v>
                </c:pt>
                <c:pt idx="86">
                  <c:v>0.98709851289949457</c:v>
                </c:pt>
                <c:pt idx="87">
                  <c:v>0.99202739821077801</c:v>
                </c:pt>
                <c:pt idx="88">
                  <c:v>0.98965715550126632</c:v>
                </c:pt>
                <c:pt idx="89">
                  <c:v>0.99572759821640611</c:v>
                </c:pt>
                <c:pt idx="90">
                  <c:v>0.98730551841733538</c:v>
                </c:pt>
                <c:pt idx="91">
                  <c:v>0.99227310980774619</c:v>
                </c:pt>
                <c:pt idx="92">
                  <c:v>0.99455499109528478</c:v>
                </c:pt>
                <c:pt idx="93">
                  <c:v>0.99228951924674913</c:v>
                </c:pt>
                <c:pt idx="94">
                  <c:v>0.99529909329822674</c:v>
                </c:pt>
                <c:pt idx="95">
                  <c:v>1.0023139055977437</c:v>
                </c:pt>
                <c:pt idx="96">
                  <c:v>0.99659068577013876</c:v>
                </c:pt>
                <c:pt idx="97">
                  <c:v>1.0044748876463487</c:v>
                </c:pt>
                <c:pt idx="98">
                  <c:v>0.99716405196522939</c:v>
                </c:pt>
                <c:pt idx="99">
                  <c:v>1.0058964025430617</c:v>
                </c:pt>
                <c:pt idx="100">
                  <c:v>1.006931485385526</c:v>
                </c:pt>
                <c:pt idx="101">
                  <c:v>1.006936980292551</c:v>
                </c:pt>
                <c:pt idx="102">
                  <c:v>0.99871718738245474</c:v>
                </c:pt>
                <c:pt idx="103">
                  <c:v>1.0147283033428376</c:v>
                </c:pt>
                <c:pt idx="104">
                  <c:v>1.0047346462572326</c:v>
                </c:pt>
                <c:pt idx="105">
                  <c:v>1.0168878046682441</c:v>
                </c:pt>
                <c:pt idx="106">
                  <c:v>1.0160329331687503</c:v>
                </c:pt>
                <c:pt idx="107">
                  <c:v>1.0174926971333356</c:v>
                </c:pt>
                <c:pt idx="108">
                  <c:v>1.0048095938820241</c:v>
                </c:pt>
                <c:pt idx="109">
                  <c:v>0.99980654115851542</c:v>
                </c:pt>
                <c:pt idx="110">
                  <c:v>0.9899632309213352</c:v>
                </c:pt>
                <c:pt idx="111">
                  <c:v>0.99544368695722585</c:v>
                </c:pt>
                <c:pt idx="112">
                  <c:v>0.98577555906613124</c:v>
                </c:pt>
                <c:pt idx="113">
                  <c:v>0.98280832490205494</c:v>
                </c:pt>
                <c:pt idx="114">
                  <c:v>0.976522770280561</c:v>
                </c:pt>
                <c:pt idx="115">
                  <c:v>0.98212421528404248</c:v>
                </c:pt>
                <c:pt idx="116">
                  <c:v>0.98769577932964325</c:v>
                </c:pt>
                <c:pt idx="117">
                  <c:v>0.9828323833172341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7-4017-B69D-5A1FD07275A1}"/>
            </c:ext>
          </c:extLst>
        </c:ser>
        <c:ser>
          <c:idx val="1"/>
          <c:order val="1"/>
          <c:tx>
            <c:strRef>
              <c:f>credit!$F$4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credit!$F$5:$F$132</c:f>
              <c:numCache>
                <c:formatCode>General</c:formatCode>
                <c:ptCount val="128"/>
                <c:pt idx="0">
                  <c:v>0.99158150011848023</c:v>
                </c:pt>
                <c:pt idx="1">
                  <c:v>1.0121579209339224</c:v>
                </c:pt>
                <c:pt idx="2">
                  <c:v>1.0050798295132035</c:v>
                </c:pt>
                <c:pt idx="3">
                  <c:v>0.99805045740004683</c:v>
                </c:pt>
                <c:pt idx="4">
                  <c:v>1.0029373383072311</c:v>
                </c:pt>
                <c:pt idx="5">
                  <c:v>1.007402331564496</c:v>
                </c:pt>
                <c:pt idx="6">
                  <c:v>0.99908811135813491</c:v>
                </c:pt>
                <c:pt idx="7">
                  <c:v>0.99226658314682203</c:v>
                </c:pt>
                <c:pt idx="8">
                  <c:v>1.0097348225008598</c:v>
                </c:pt>
                <c:pt idx="9">
                  <c:v>1.0061135684600009</c:v>
                </c:pt>
                <c:pt idx="10">
                  <c:v>1.0026122638516564</c:v>
                </c:pt>
                <c:pt idx="11">
                  <c:v>1.0140046206907736</c:v>
                </c:pt>
                <c:pt idx="12">
                  <c:v>1.0142157804846561</c:v>
                </c:pt>
                <c:pt idx="13">
                  <c:v>1.0263160413969268</c:v>
                </c:pt>
                <c:pt idx="14">
                  <c:v>1.0144085326718606</c:v>
                </c:pt>
                <c:pt idx="15">
                  <c:v>1.0273826003130531</c:v>
                </c:pt>
                <c:pt idx="16">
                  <c:v>1.0025728469630837</c:v>
                </c:pt>
                <c:pt idx="17">
                  <c:v>1.0156348434207398</c:v>
                </c:pt>
                <c:pt idx="18">
                  <c:v>1.0048169468663666</c:v>
                </c:pt>
                <c:pt idx="19">
                  <c:v>1.0189788916198323</c:v>
                </c:pt>
                <c:pt idx="20">
                  <c:v>1.0103835616301806</c:v>
                </c:pt>
                <c:pt idx="21">
                  <c:v>1.0167631242097623</c:v>
                </c:pt>
                <c:pt idx="22">
                  <c:v>1.0077877507136255</c:v>
                </c:pt>
                <c:pt idx="23">
                  <c:v>1.0158359562135533</c:v>
                </c:pt>
                <c:pt idx="24">
                  <c:v>1.0049031344602393</c:v>
                </c:pt>
                <c:pt idx="25">
                  <c:v>1.0067468876069232</c:v>
                </c:pt>
                <c:pt idx="26">
                  <c:v>1.0009655128481942</c:v>
                </c:pt>
                <c:pt idx="27">
                  <c:v>1.007304083691047</c:v>
                </c:pt>
                <c:pt idx="28">
                  <c:v>1.0066720774771789</c:v>
                </c:pt>
                <c:pt idx="29">
                  <c:v>1.0080494359988286</c:v>
                </c:pt>
                <c:pt idx="30">
                  <c:v>0.99683410358093527</c:v>
                </c:pt>
                <c:pt idx="31">
                  <c:v>1.0086259986337918</c:v>
                </c:pt>
                <c:pt idx="32">
                  <c:v>1.0015695330522707</c:v>
                </c:pt>
                <c:pt idx="33">
                  <c:v>1.0036396019574758</c:v>
                </c:pt>
                <c:pt idx="34">
                  <c:v>0.99375317169885269</c:v>
                </c:pt>
                <c:pt idx="35">
                  <c:v>1.0014999075997724</c:v>
                </c:pt>
                <c:pt idx="36">
                  <c:v>0.99587439944356881</c:v>
                </c:pt>
                <c:pt idx="37">
                  <c:v>0.99090149219783352</c:v>
                </c:pt>
                <c:pt idx="38">
                  <c:v>0.98779239318892698</c:v>
                </c:pt>
                <c:pt idx="39">
                  <c:v>0.98593345826007972</c:v>
                </c:pt>
                <c:pt idx="40">
                  <c:v>0.97742898572318015</c:v>
                </c:pt>
                <c:pt idx="41">
                  <c:v>0.98634160088824729</c:v>
                </c:pt>
                <c:pt idx="42">
                  <c:v>0.97429052928843973</c:v>
                </c:pt>
                <c:pt idx="43">
                  <c:v>0.97493435239480253</c:v>
                </c:pt>
                <c:pt idx="44">
                  <c:v>0.98947653731943863</c:v>
                </c:pt>
                <c:pt idx="45">
                  <c:v>0.98542418488642824</c:v>
                </c:pt>
                <c:pt idx="46">
                  <c:v>0.98402645179320158</c:v>
                </c:pt>
                <c:pt idx="47">
                  <c:v>0.98381203537912332</c:v>
                </c:pt>
                <c:pt idx="48">
                  <c:v>0.99415802789969665</c:v>
                </c:pt>
                <c:pt idx="49">
                  <c:v>0.99724998699745415</c:v>
                </c:pt>
                <c:pt idx="50">
                  <c:v>0.99271010676300786</c:v>
                </c:pt>
                <c:pt idx="51">
                  <c:v>0.99411794798065556</c:v>
                </c:pt>
                <c:pt idx="52">
                  <c:v>1.0055136577898809</c:v>
                </c:pt>
                <c:pt idx="53">
                  <c:v>0.99981130900785264</c:v>
                </c:pt>
                <c:pt idx="54">
                  <c:v>0.99523820247236017</c:v>
                </c:pt>
                <c:pt idx="55">
                  <c:v>0.99863251616284165</c:v>
                </c:pt>
                <c:pt idx="56">
                  <c:v>1.0051894100738492</c:v>
                </c:pt>
                <c:pt idx="57">
                  <c:v>1.0064909078916766</c:v>
                </c:pt>
                <c:pt idx="58">
                  <c:v>0.995258953323224</c:v>
                </c:pt>
                <c:pt idx="59">
                  <c:v>1.0004868750467364</c:v>
                </c:pt>
                <c:pt idx="60">
                  <c:v>1.0001014453470449</c:v>
                </c:pt>
                <c:pt idx="61">
                  <c:v>1.0055573090381125</c:v>
                </c:pt>
                <c:pt idx="62">
                  <c:v>0.99746553589828679</c:v>
                </c:pt>
                <c:pt idx="63">
                  <c:v>0.99477370752359484</c:v>
                </c:pt>
                <c:pt idx="64">
                  <c:v>1.0056517160520713</c:v>
                </c:pt>
                <c:pt idx="65">
                  <c:v>1.007468669543965</c:v>
                </c:pt>
                <c:pt idx="66">
                  <c:v>1.0110126401370856</c:v>
                </c:pt>
                <c:pt idx="67">
                  <c:v>1.0071751140351575</c:v>
                </c:pt>
                <c:pt idx="68">
                  <c:v>1.0214291367713877</c:v>
                </c:pt>
                <c:pt idx="69">
                  <c:v>1.0233821518618398</c:v>
                </c:pt>
                <c:pt idx="70">
                  <c:v>1.0090306660589716</c:v>
                </c:pt>
                <c:pt idx="71">
                  <c:v>1.0135818230693845</c:v>
                </c:pt>
                <c:pt idx="72">
                  <c:v>1.0197230615307726</c:v>
                </c:pt>
                <c:pt idx="73">
                  <c:v>1.0078599805250303</c:v>
                </c:pt>
                <c:pt idx="74">
                  <c:v>1.0210260594751182</c:v>
                </c:pt>
                <c:pt idx="75">
                  <c:v>1.0066846693455931</c:v>
                </c:pt>
                <c:pt idx="76">
                  <c:v>1.0126679915611039</c:v>
                </c:pt>
                <c:pt idx="77">
                  <c:v>1.0157144862569425</c:v>
                </c:pt>
                <c:pt idx="78">
                  <c:v>0.9996564761826191</c:v>
                </c:pt>
                <c:pt idx="79">
                  <c:v>1.0019304635378048</c:v>
                </c:pt>
                <c:pt idx="80">
                  <c:v>0.99353643512819445</c:v>
                </c:pt>
                <c:pt idx="81">
                  <c:v>1.0022620250410132</c:v>
                </c:pt>
                <c:pt idx="82">
                  <c:v>0.99684487731292903</c:v>
                </c:pt>
                <c:pt idx="83">
                  <c:v>0.99740190992491606</c:v>
                </c:pt>
                <c:pt idx="84">
                  <c:v>0.99466278978749878</c:v>
                </c:pt>
                <c:pt idx="85">
                  <c:v>0.99229043675263262</c:v>
                </c:pt>
                <c:pt idx="86">
                  <c:v>0.99057737360585141</c:v>
                </c:pt>
                <c:pt idx="87">
                  <c:v>0.99313716785377804</c:v>
                </c:pt>
                <c:pt idx="88">
                  <c:v>0.98686394108112285</c:v>
                </c:pt>
                <c:pt idx="89">
                  <c:v>0.9919504100303097</c:v>
                </c:pt>
                <c:pt idx="90">
                  <c:v>0.99085826460189985</c:v>
                </c:pt>
                <c:pt idx="91">
                  <c:v>0.98711326434243962</c:v>
                </c:pt>
                <c:pt idx="92">
                  <c:v>1.0022635431411173</c:v>
                </c:pt>
                <c:pt idx="93">
                  <c:v>0.99294407473032964</c:v>
                </c:pt>
                <c:pt idx="94">
                  <c:v>0.99888795506474892</c:v>
                </c:pt>
                <c:pt idx="95">
                  <c:v>1.0005779016435621</c:v>
                </c:pt>
                <c:pt idx="96">
                  <c:v>0.99831157530352821</c:v>
                </c:pt>
                <c:pt idx="97">
                  <c:v>1.0056601638366245</c:v>
                </c:pt>
                <c:pt idx="98">
                  <c:v>0.9984494188364772</c:v>
                </c:pt>
                <c:pt idx="99">
                  <c:v>1.0062595948278499</c:v>
                </c:pt>
                <c:pt idx="100">
                  <c:v>1.006004811970415</c:v>
                </c:pt>
                <c:pt idx="101">
                  <c:v>1.0092283613893218</c:v>
                </c:pt>
                <c:pt idx="102">
                  <c:v>1.0006377869239547</c:v>
                </c:pt>
                <c:pt idx="103">
                  <c:v>1.0173287970567502</c:v>
                </c:pt>
                <c:pt idx="104">
                  <c:v>1.0054489780212041</c:v>
                </c:pt>
                <c:pt idx="105">
                  <c:v>1.01778329235675</c:v>
                </c:pt>
                <c:pt idx="106">
                  <c:v>1.0176587586940491</c:v>
                </c:pt>
                <c:pt idx="107">
                  <c:v>1.0181884901311176</c:v>
                </c:pt>
                <c:pt idx="108">
                  <c:v>1.0059602630584514</c:v>
                </c:pt>
                <c:pt idx="109">
                  <c:v>1.0043176826174591</c:v>
                </c:pt>
                <c:pt idx="110">
                  <c:v>0.99291883490024757</c:v>
                </c:pt>
                <c:pt idx="111">
                  <c:v>0.99691536914673951</c:v>
                </c:pt>
                <c:pt idx="112">
                  <c:v>0.98149372272166324</c:v>
                </c:pt>
                <c:pt idx="113">
                  <c:v>0.98350835959000504</c:v>
                </c:pt>
                <c:pt idx="114">
                  <c:v>0.97544584436699666</c:v>
                </c:pt>
                <c:pt idx="115">
                  <c:v>0.97241226906469924</c:v>
                </c:pt>
                <c:pt idx="116">
                  <c:v>0.98608653383524136</c:v>
                </c:pt>
                <c:pt idx="117">
                  <c:v>0.97813920480430061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E7-4017-B69D-5A1FD07275A1}"/>
            </c:ext>
          </c:extLst>
        </c:ser>
        <c:ser>
          <c:idx val="2"/>
          <c:order val="2"/>
          <c:tx>
            <c:strRef>
              <c:f>credit!$G$4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credit!$G$5:$G$132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E7-4017-B69D-5A1FD0727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cnds_rim!$F$4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cnds_rim!$B$5:$B$132</c:f>
              <c:numCache>
                <c:formatCode>General</c:formatCode>
                <c:ptCount val="128"/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cnds_rim!$F$5:$F$132</c:f>
              <c:numCache>
                <c:formatCode>General</c:formatCode>
                <c:ptCount val="128"/>
                <c:pt idx="0">
                  <c:v>0.99338602940935161</c:v>
                </c:pt>
                <c:pt idx="1">
                  <c:v>0.99934487628109958</c:v>
                </c:pt>
                <c:pt idx="2">
                  <c:v>0.9934401236170084</c:v>
                </c:pt>
                <c:pt idx="3">
                  <c:v>0.99498172164281606</c:v>
                </c:pt>
                <c:pt idx="4">
                  <c:v>0.9966533024952885</c:v>
                </c:pt>
                <c:pt idx="5">
                  <c:v>0.99755765863065871</c:v>
                </c:pt>
                <c:pt idx="6">
                  <c:v>1.00131918102692</c:v>
                </c:pt>
                <c:pt idx="7">
                  <c:v>1.0082226077774472</c:v>
                </c:pt>
                <c:pt idx="8">
                  <c:v>1.0036816782808373</c:v>
                </c:pt>
                <c:pt idx="9">
                  <c:v>1.0058318765099072</c:v>
                </c:pt>
                <c:pt idx="10">
                  <c:v>1.0078545565957893</c:v>
                </c:pt>
                <c:pt idx="11">
                  <c:v>1.0041131951612883</c:v>
                </c:pt>
                <c:pt idx="12">
                  <c:v>0.99763105542613273</c:v>
                </c:pt>
                <c:pt idx="13">
                  <c:v>1.0054453061480264</c:v>
                </c:pt>
                <c:pt idx="14">
                  <c:v>1.0029423062211882</c:v>
                </c:pt>
                <c:pt idx="15">
                  <c:v>1.0037028783896476</c:v>
                </c:pt>
                <c:pt idx="16">
                  <c:v>1.0081001836873908</c:v>
                </c:pt>
                <c:pt idx="17">
                  <c:v>1.0020714236131167</c:v>
                </c:pt>
                <c:pt idx="18">
                  <c:v>1.0053602044388201</c:v>
                </c:pt>
                <c:pt idx="19">
                  <c:v>1.0015914128888888</c:v>
                </c:pt>
                <c:pt idx="20">
                  <c:v>0.99933403459832348</c:v>
                </c:pt>
                <c:pt idx="21">
                  <c:v>0.99989447595357051</c:v>
                </c:pt>
                <c:pt idx="22">
                  <c:v>0.99978380792151089</c:v>
                </c:pt>
                <c:pt idx="23">
                  <c:v>1.0034529082371699</c:v>
                </c:pt>
                <c:pt idx="24">
                  <c:v>1.0038670056197261</c:v>
                </c:pt>
                <c:pt idx="25">
                  <c:v>1.0023614079238141</c:v>
                </c:pt>
                <c:pt idx="26">
                  <c:v>0.99979922243582819</c:v>
                </c:pt>
                <c:pt idx="27">
                  <c:v>1.001132877975766</c:v>
                </c:pt>
                <c:pt idx="28">
                  <c:v>1.0049921699975202</c:v>
                </c:pt>
                <c:pt idx="29">
                  <c:v>1.0017760779631719</c:v>
                </c:pt>
                <c:pt idx="30">
                  <c:v>1.0048893993044454</c:v>
                </c:pt>
                <c:pt idx="31">
                  <c:v>1.0027855043745109</c:v>
                </c:pt>
                <c:pt idx="32">
                  <c:v>0.99837426347271063</c:v>
                </c:pt>
                <c:pt idx="33">
                  <c:v>0.99650877928841497</c:v>
                </c:pt>
                <c:pt idx="34">
                  <c:v>1.0016941390231806</c:v>
                </c:pt>
                <c:pt idx="35">
                  <c:v>1.0039150340224496</c:v>
                </c:pt>
                <c:pt idx="36">
                  <c:v>0.99623849418099386</c:v>
                </c:pt>
                <c:pt idx="37">
                  <c:v>1.0028065040917389</c:v>
                </c:pt>
                <c:pt idx="38">
                  <c:v>0.9994408243665257</c:v>
                </c:pt>
                <c:pt idx="39">
                  <c:v>0.9887781006115316</c:v>
                </c:pt>
                <c:pt idx="40">
                  <c:v>0.99402456772446113</c:v>
                </c:pt>
                <c:pt idx="41">
                  <c:v>1.0013825725749275</c:v>
                </c:pt>
                <c:pt idx="42">
                  <c:v>0.99566098944961923</c:v>
                </c:pt>
                <c:pt idx="43">
                  <c:v>0.99553736908481238</c:v>
                </c:pt>
                <c:pt idx="44">
                  <c:v>1.0074872268133386</c:v>
                </c:pt>
                <c:pt idx="45">
                  <c:v>0.99919223831531356</c:v>
                </c:pt>
                <c:pt idx="46">
                  <c:v>1.0031355181830708</c:v>
                </c:pt>
                <c:pt idx="47">
                  <c:v>1.0045319889002222</c:v>
                </c:pt>
                <c:pt idx="48">
                  <c:v>0.99673241859926198</c:v>
                </c:pt>
                <c:pt idx="49">
                  <c:v>0.99975485486345528</c:v>
                </c:pt>
                <c:pt idx="50">
                  <c:v>1.0041515495365783</c:v>
                </c:pt>
                <c:pt idx="51">
                  <c:v>1.0000909637342295</c:v>
                </c:pt>
                <c:pt idx="52">
                  <c:v>1.0025297067242223</c:v>
                </c:pt>
                <c:pt idx="53">
                  <c:v>1.0002404878079774</c:v>
                </c:pt>
                <c:pt idx="54">
                  <c:v>1.0009539261851246</c:v>
                </c:pt>
                <c:pt idx="55">
                  <c:v>0.99942332105428044</c:v>
                </c:pt>
                <c:pt idx="56">
                  <c:v>0.99785092652474183</c:v>
                </c:pt>
                <c:pt idx="57">
                  <c:v>1.0013276177983397</c:v>
                </c:pt>
                <c:pt idx="58">
                  <c:v>0.99955956175433813</c:v>
                </c:pt>
                <c:pt idx="59">
                  <c:v>0.99887283270815075</c:v>
                </c:pt>
                <c:pt idx="60">
                  <c:v>1.0022712687492954</c:v>
                </c:pt>
                <c:pt idx="61">
                  <c:v>1.0015589411278261</c:v>
                </c:pt>
                <c:pt idx="62">
                  <c:v>0.99914435848323402</c:v>
                </c:pt>
                <c:pt idx="63">
                  <c:v>0.99979273629595289</c:v>
                </c:pt>
                <c:pt idx="64">
                  <c:v>1.0009480633890289</c:v>
                </c:pt>
                <c:pt idx="65">
                  <c:v>0.99854425059279406</c:v>
                </c:pt>
                <c:pt idx="66">
                  <c:v>1.0062456118642116</c:v>
                </c:pt>
                <c:pt idx="67">
                  <c:v>1.0027094400775145</c:v>
                </c:pt>
                <c:pt idx="68">
                  <c:v>1.0034892023151951</c:v>
                </c:pt>
                <c:pt idx="69">
                  <c:v>1.0055506886018331</c:v>
                </c:pt>
                <c:pt idx="70">
                  <c:v>1.0042577341120646</c:v>
                </c:pt>
                <c:pt idx="71">
                  <c:v>1.0019839673104922</c:v>
                </c:pt>
                <c:pt idx="72">
                  <c:v>1.0043038526427199</c:v>
                </c:pt>
                <c:pt idx="73">
                  <c:v>1.004123130309027</c:v>
                </c:pt>
                <c:pt idx="74">
                  <c:v>1.0034764367736011</c:v>
                </c:pt>
                <c:pt idx="75">
                  <c:v>1.007637867588399</c:v>
                </c:pt>
                <c:pt idx="76">
                  <c:v>1.0023801941457744</c:v>
                </c:pt>
                <c:pt idx="77">
                  <c:v>1.007013436362642</c:v>
                </c:pt>
                <c:pt idx="78">
                  <c:v>1.0019788107565604</c:v>
                </c:pt>
                <c:pt idx="79">
                  <c:v>1.0023501839419449</c:v>
                </c:pt>
                <c:pt idx="80">
                  <c:v>0.99542364107789594</c:v>
                </c:pt>
                <c:pt idx="81">
                  <c:v>0.99773041569942311</c:v>
                </c:pt>
                <c:pt idx="82">
                  <c:v>0.99659202179318274</c:v>
                </c:pt>
                <c:pt idx="83">
                  <c:v>0.99885144746947585</c:v>
                </c:pt>
                <c:pt idx="84">
                  <c:v>0.99922767100750209</c:v>
                </c:pt>
                <c:pt idx="85">
                  <c:v>0.99763014530497263</c:v>
                </c:pt>
                <c:pt idx="86">
                  <c:v>0.99670984476074798</c:v>
                </c:pt>
                <c:pt idx="87">
                  <c:v>0.99945238093763622</c:v>
                </c:pt>
                <c:pt idx="88">
                  <c:v>0.99908676085746251</c:v>
                </c:pt>
                <c:pt idx="89">
                  <c:v>0.99826685443565089</c:v>
                </c:pt>
                <c:pt idx="90">
                  <c:v>1.0033977843644224</c:v>
                </c:pt>
                <c:pt idx="91">
                  <c:v>0.99873435065817651</c:v>
                </c:pt>
                <c:pt idx="92">
                  <c:v>1.0026492219311867</c:v>
                </c:pt>
                <c:pt idx="93">
                  <c:v>0.99853139326472706</c:v>
                </c:pt>
                <c:pt idx="94">
                  <c:v>1.0003015915119422</c:v>
                </c:pt>
                <c:pt idx="95">
                  <c:v>1.0041094382177265</c:v>
                </c:pt>
                <c:pt idx="96">
                  <c:v>1.0009363417405899</c:v>
                </c:pt>
                <c:pt idx="97">
                  <c:v>1.0003416700013412</c:v>
                </c:pt>
                <c:pt idx="98">
                  <c:v>0.99977655176099256</c:v>
                </c:pt>
                <c:pt idx="99">
                  <c:v>0.99989401784324572</c:v>
                </c:pt>
                <c:pt idx="100">
                  <c:v>1.0004170301138935</c:v>
                </c:pt>
                <c:pt idx="101">
                  <c:v>0.9998442078262767</c:v>
                </c:pt>
                <c:pt idx="102">
                  <c:v>0.99880857042739768</c:v>
                </c:pt>
                <c:pt idx="103">
                  <c:v>1.0028083166490203</c:v>
                </c:pt>
                <c:pt idx="104">
                  <c:v>0.99841030906430162</c:v>
                </c:pt>
                <c:pt idx="105">
                  <c:v>0.99617329860294357</c:v>
                </c:pt>
                <c:pt idx="106">
                  <c:v>0.99696490511678704</c:v>
                </c:pt>
                <c:pt idx="107">
                  <c:v>0.99653949320819246</c:v>
                </c:pt>
                <c:pt idx="108">
                  <c:v>0.99497813123421552</c:v>
                </c:pt>
                <c:pt idx="109">
                  <c:v>0.99456498268422555</c:v>
                </c:pt>
                <c:pt idx="110">
                  <c:v>0.9873926767033453</c:v>
                </c:pt>
                <c:pt idx="111">
                  <c:v>0.99129850037169709</c:v>
                </c:pt>
                <c:pt idx="112">
                  <c:v>0.99056131650062806</c:v>
                </c:pt>
                <c:pt idx="113">
                  <c:v>0.98974448569435658</c:v>
                </c:pt>
                <c:pt idx="114">
                  <c:v>0.99357557544117936</c:v>
                </c:pt>
                <c:pt idx="115">
                  <c:v>0.99629047418400718</c:v>
                </c:pt>
                <c:pt idx="116">
                  <c:v>0.99609715734336279</c:v>
                </c:pt>
                <c:pt idx="117">
                  <c:v>0.99753177775367019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B-4C78-8AC9-8BF2FBEA3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cnds_rim!$B$4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cnds_rim!$B$5:$B$132</c:f>
              <c:numCache>
                <c:formatCode>General</c:formatCode>
                <c:ptCount val="128"/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F-44C7-9B7B-C24F1FEFEFE2}"/>
            </c:ext>
          </c:extLst>
        </c:ser>
        <c:ser>
          <c:idx val="1"/>
          <c:order val="1"/>
          <c:tx>
            <c:strRef>
              <c:f>cnds_rim!$F$4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cnds_rim!$F$5:$F$132</c:f>
              <c:numCache>
                <c:formatCode>General</c:formatCode>
                <c:ptCount val="128"/>
                <c:pt idx="0">
                  <c:v>0.99338602940935161</c:v>
                </c:pt>
                <c:pt idx="1">
                  <c:v>0.99934487628109958</c:v>
                </c:pt>
                <c:pt idx="2">
                  <c:v>0.9934401236170084</c:v>
                </c:pt>
                <c:pt idx="3">
                  <c:v>0.99498172164281606</c:v>
                </c:pt>
                <c:pt idx="4">
                  <c:v>0.9966533024952885</c:v>
                </c:pt>
                <c:pt idx="5">
                  <c:v>0.99755765863065871</c:v>
                </c:pt>
                <c:pt idx="6">
                  <c:v>1.00131918102692</c:v>
                </c:pt>
                <c:pt idx="7">
                  <c:v>1.0082226077774472</c:v>
                </c:pt>
                <c:pt idx="8">
                  <c:v>1.0036816782808373</c:v>
                </c:pt>
                <c:pt idx="9">
                  <c:v>1.0058318765099072</c:v>
                </c:pt>
                <c:pt idx="10">
                  <c:v>1.0078545565957893</c:v>
                </c:pt>
                <c:pt idx="11">
                  <c:v>1.0041131951612883</c:v>
                </c:pt>
                <c:pt idx="12">
                  <c:v>0.99763105542613273</c:v>
                </c:pt>
                <c:pt idx="13">
                  <c:v>1.0054453061480264</c:v>
                </c:pt>
                <c:pt idx="14">
                  <c:v>1.0029423062211882</c:v>
                </c:pt>
                <c:pt idx="15">
                  <c:v>1.0037028783896476</c:v>
                </c:pt>
                <c:pt idx="16">
                  <c:v>1.0081001836873908</c:v>
                </c:pt>
                <c:pt idx="17">
                  <c:v>1.0020714236131167</c:v>
                </c:pt>
                <c:pt idx="18">
                  <c:v>1.0053602044388201</c:v>
                </c:pt>
                <c:pt idx="19">
                  <c:v>1.0015914128888888</c:v>
                </c:pt>
                <c:pt idx="20">
                  <c:v>0.99933403459832348</c:v>
                </c:pt>
                <c:pt idx="21">
                  <c:v>0.99989447595357051</c:v>
                </c:pt>
                <c:pt idx="22">
                  <c:v>0.99978380792151089</c:v>
                </c:pt>
                <c:pt idx="23">
                  <c:v>1.0034529082371699</c:v>
                </c:pt>
                <c:pt idx="24">
                  <c:v>1.0038670056197261</c:v>
                </c:pt>
                <c:pt idx="25">
                  <c:v>1.0023614079238141</c:v>
                </c:pt>
                <c:pt idx="26">
                  <c:v>0.99979922243582819</c:v>
                </c:pt>
                <c:pt idx="27">
                  <c:v>1.001132877975766</c:v>
                </c:pt>
                <c:pt idx="28">
                  <c:v>1.0049921699975202</c:v>
                </c:pt>
                <c:pt idx="29">
                  <c:v>1.0017760779631719</c:v>
                </c:pt>
                <c:pt idx="30">
                  <c:v>1.0048893993044454</c:v>
                </c:pt>
                <c:pt idx="31">
                  <c:v>1.0027855043745109</c:v>
                </c:pt>
                <c:pt idx="32">
                  <c:v>0.99837426347271063</c:v>
                </c:pt>
                <c:pt idx="33">
                  <c:v>0.99650877928841497</c:v>
                </c:pt>
                <c:pt idx="34">
                  <c:v>1.0016941390231806</c:v>
                </c:pt>
                <c:pt idx="35">
                  <c:v>1.0039150340224496</c:v>
                </c:pt>
                <c:pt idx="36">
                  <c:v>0.99623849418099386</c:v>
                </c:pt>
                <c:pt idx="37">
                  <c:v>1.0028065040917389</c:v>
                </c:pt>
                <c:pt idx="38">
                  <c:v>0.9994408243665257</c:v>
                </c:pt>
                <c:pt idx="39">
                  <c:v>0.9887781006115316</c:v>
                </c:pt>
                <c:pt idx="40">
                  <c:v>0.99402456772446113</c:v>
                </c:pt>
                <c:pt idx="41">
                  <c:v>1.0013825725749275</c:v>
                </c:pt>
                <c:pt idx="42">
                  <c:v>0.99566098944961923</c:v>
                </c:pt>
                <c:pt idx="43">
                  <c:v>0.99553736908481238</c:v>
                </c:pt>
                <c:pt idx="44">
                  <c:v>1.0074872268133386</c:v>
                </c:pt>
                <c:pt idx="45">
                  <c:v>0.99919223831531356</c:v>
                </c:pt>
                <c:pt idx="46">
                  <c:v>1.0031355181830708</c:v>
                </c:pt>
                <c:pt idx="47">
                  <c:v>1.0045319889002222</c:v>
                </c:pt>
                <c:pt idx="48">
                  <c:v>0.99673241859926198</c:v>
                </c:pt>
                <c:pt idx="49">
                  <c:v>0.99975485486345528</c:v>
                </c:pt>
                <c:pt idx="50">
                  <c:v>1.0041515495365783</c:v>
                </c:pt>
                <c:pt idx="51">
                  <c:v>1.0000909637342295</c:v>
                </c:pt>
                <c:pt idx="52">
                  <c:v>1.0025297067242223</c:v>
                </c:pt>
                <c:pt idx="53">
                  <c:v>1.0002404878079774</c:v>
                </c:pt>
                <c:pt idx="54">
                  <c:v>1.0009539261851246</c:v>
                </c:pt>
                <c:pt idx="55">
                  <c:v>0.99942332105428044</c:v>
                </c:pt>
                <c:pt idx="56">
                  <c:v>0.99785092652474183</c:v>
                </c:pt>
                <c:pt idx="57">
                  <c:v>1.0013276177983397</c:v>
                </c:pt>
                <c:pt idx="58">
                  <c:v>0.99955956175433813</c:v>
                </c:pt>
                <c:pt idx="59">
                  <c:v>0.99887283270815075</c:v>
                </c:pt>
                <c:pt idx="60">
                  <c:v>1.0022712687492954</c:v>
                </c:pt>
                <c:pt idx="61">
                  <c:v>1.0015589411278261</c:v>
                </c:pt>
                <c:pt idx="62">
                  <c:v>0.99914435848323402</c:v>
                </c:pt>
                <c:pt idx="63">
                  <c:v>0.99979273629595289</c:v>
                </c:pt>
                <c:pt idx="64">
                  <c:v>1.0009480633890289</c:v>
                </c:pt>
                <c:pt idx="65">
                  <c:v>0.99854425059279406</c:v>
                </c:pt>
                <c:pt idx="66">
                  <c:v>1.0062456118642116</c:v>
                </c:pt>
                <c:pt idx="67">
                  <c:v>1.0027094400775145</c:v>
                </c:pt>
                <c:pt idx="68">
                  <c:v>1.0034892023151951</c:v>
                </c:pt>
                <c:pt idx="69">
                  <c:v>1.0055506886018331</c:v>
                </c:pt>
                <c:pt idx="70">
                  <c:v>1.0042577341120646</c:v>
                </c:pt>
                <c:pt idx="71">
                  <c:v>1.0019839673104922</c:v>
                </c:pt>
                <c:pt idx="72">
                  <c:v>1.0043038526427199</c:v>
                </c:pt>
                <c:pt idx="73">
                  <c:v>1.004123130309027</c:v>
                </c:pt>
                <c:pt idx="74">
                  <c:v>1.0034764367736011</c:v>
                </c:pt>
                <c:pt idx="75">
                  <c:v>1.007637867588399</c:v>
                </c:pt>
                <c:pt idx="76">
                  <c:v>1.0023801941457744</c:v>
                </c:pt>
                <c:pt idx="77">
                  <c:v>1.007013436362642</c:v>
                </c:pt>
                <c:pt idx="78">
                  <c:v>1.0019788107565604</c:v>
                </c:pt>
                <c:pt idx="79">
                  <c:v>1.0023501839419449</c:v>
                </c:pt>
                <c:pt idx="80">
                  <c:v>0.99542364107789594</c:v>
                </c:pt>
                <c:pt idx="81">
                  <c:v>0.99773041569942311</c:v>
                </c:pt>
                <c:pt idx="82">
                  <c:v>0.99659202179318274</c:v>
                </c:pt>
                <c:pt idx="83">
                  <c:v>0.99885144746947585</c:v>
                </c:pt>
                <c:pt idx="84">
                  <c:v>0.99922767100750209</c:v>
                </c:pt>
                <c:pt idx="85">
                  <c:v>0.99763014530497263</c:v>
                </c:pt>
                <c:pt idx="86">
                  <c:v>0.99670984476074798</c:v>
                </c:pt>
                <c:pt idx="87">
                  <c:v>0.99945238093763622</c:v>
                </c:pt>
                <c:pt idx="88">
                  <c:v>0.99908676085746251</c:v>
                </c:pt>
                <c:pt idx="89">
                  <c:v>0.99826685443565089</c:v>
                </c:pt>
                <c:pt idx="90">
                  <c:v>1.0033977843644224</c:v>
                </c:pt>
                <c:pt idx="91">
                  <c:v>0.99873435065817651</c:v>
                </c:pt>
                <c:pt idx="92">
                  <c:v>1.0026492219311867</c:v>
                </c:pt>
                <c:pt idx="93">
                  <c:v>0.99853139326472706</c:v>
                </c:pt>
                <c:pt idx="94">
                  <c:v>1.0003015915119422</c:v>
                </c:pt>
                <c:pt idx="95">
                  <c:v>1.0041094382177265</c:v>
                </c:pt>
                <c:pt idx="96">
                  <c:v>1.0009363417405899</c:v>
                </c:pt>
                <c:pt idx="97">
                  <c:v>1.0003416700013412</c:v>
                </c:pt>
                <c:pt idx="98">
                  <c:v>0.99977655176099256</c:v>
                </c:pt>
                <c:pt idx="99">
                  <c:v>0.99989401784324572</c:v>
                </c:pt>
                <c:pt idx="100">
                  <c:v>1.0004170301138935</c:v>
                </c:pt>
                <c:pt idx="101">
                  <c:v>0.9998442078262767</c:v>
                </c:pt>
                <c:pt idx="102">
                  <c:v>0.99880857042739768</c:v>
                </c:pt>
                <c:pt idx="103">
                  <c:v>1.0028083166490203</c:v>
                </c:pt>
                <c:pt idx="104">
                  <c:v>0.99841030906430162</c:v>
                </c:pt>
                <c:pt idx="105">
                  <c:v>0.99617329860294357</c:v>
                </c:pt>
                <c:pt idx="106">
                  <c:v>0.99696490511678704</c:v>
                </c:pt>
                <c:pt idx="107">
                  <c:v>0.99653949320819246</c:v>
                </c:pt>
                <c:pt idx="108">
                  <c:v>0.99497813123421552</c:v>
                </c:pt>
                <c:pt idx="109">
                  <c:v>0.99456498268422555</c:v>
                </c:pt>
                <c:pt idx="110">
                  <c:v>0.9873926767033453</c:v>
                </c:pt>
                <c:pt idx="111">
                  <c:v>0.99129850037169709</c:v>
                </c:pt>
                <c:pt idx="112">
                  <c:v>0.99056131650062806</c:v>
                </c:pt>
                <c:pt idx="113">
                  <c:v>0.98974448569435658</c:v>
                </c:pt>
                <c:pt idx="114">
                  <c:v>0.99357557544117936</c:v>
                </c:pt>
                <c:pt idx="115">
                  <c:v>0.99629047418400718</c:v>
                </c:pt>
                <c:pt idx="116">
                  <c:v>0.99609715734336279</c:v>
                </c:pt>
                <c:pt idx="117">
                  <c:v>0.99753177775367019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FF-44C7-9B7B-C24F1FEFEFE2}"/>
            </c:ext>
          </c:extLst>
        </c:ser>
        <c:ser>
          <c:idx val="2"/>
          <c:order val="2"/>
          <c:tx>
            <c:strRef>
              <c:f>cnds_rim!$G$4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cnds_rim!$G$5:$G$132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FF-44C7-9B7B-C24F1FEFE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igicd_rim!$F$4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igicd_rim!$B$5:$B$132</c:f>
              <c:numCache>
                <c:formatCode>General</c:formatCode>
                <c:ptCount val="128"/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xVal>
          <c:yVal>
            <c:numRef>
              <c:f>igicd_rim!$F$5:$F$132</c:f>
              <c:numCache>
                <c:formatCode>General</c:formatCode>
                <c:ptCount val="128"/>
                <c:pt idx="0">
                  <c:v>0.99191951732526595</c:v>
                </c:pt>
                <c:pt idx="1">
                  <c:v>0.94673343810278654</c:v>
                </c:pt>
                <c:pt idx="2">
                  <c:v>1.045799119664252</c:v>
                </c:pt>
                <c:pt idx="3">
                  <c:v>0.945700708486926</c:v>
                </c:pt>
                <c:pt idx="4">
                  <c:v>0.91989277975053962</c:v>
                </c:pt>
                <c:pt idx="5">
                  <c:v>0.99213201079512991</c:v>
                </c:pt>
                <c:pt idx="6">
                  <c:v>0.98533363061781609</c:v>
                </c:pt>
                <c:pt idx="7">
                  <c:v>0.93866639964221488</c:v>
                </c:pt>
                <c:pt idx="8">
                  <c:v>1.0199436732032183</c:v>
                </c:pt>
                <c:pt idx="9">
                  <c:v>1.081045013508602</c:v>
                </c:pt>
                <c:pt idx="10">
                  <c:v>1.050504984395102</c:v>
                </c:pt>
                <c:pt idx="11">
                  <c:v>1.0810380303043838</c:v>
                </c:pt>
                <c:pt idx="12">
                  <c:v>1.0782341626588365</c:v>
                </c:pt>
                <c:pt idx="13">
                  <c:v>1.022701009395885</c:v>
                </c:pt>
                <c:pt idx="14">
                  <c:v>1.0093024683950917</c:v>
                </c:pt>
                <c:pt idx="15">
                  <c:v>0.98762947307362758</c:v>
                </c:pt>
                <c:pt idx="16">
                  <c:v>0.97645443642374719</c:v>
                </c:pt>
                <c:pt idx="17">
                  <c:v>1.0076295341074248</c:v>
                </c:pt>
                <c:pt idx="18">
                  <c:v>1.0009215793425679</c:v>
                </c:pt>
                <c:pt idx="19">
                  <c:v>1.0099904624867762</c:v>
                </c:pt>
                <c:pt idx="20">
                  <c:v>0.99581350908888633</c:v>
                </c:pt>
                <c:pt idx="21">
                  <c:v>0.98550463700567115</c:v>
                </c:pt>
                <c:pt idx="22">
                  <c:v>0.99364629214349798</c:v>
                </c:pt>
                <c:pt idx="23">
                  <c:v>0.98809723584558418</c:v>
                </c:pt>
                <c:pt idx="24">
                  <c:v>0.99522992833575674</c:v>
                </c:pt>
                <c:pt idx="25">
                  <c:v>1.0044422387792513</c:v>
                </c:pt>
                <c:pt idx="26">
                  <c:v>1.0047304226255473</c:v>
                </c:pt>
                <c:pt idx="27">
                  <c:v>1.0379039937696639</c:v>
                </c:pt>
                <c:pt idx="28">
                  <c:v>0.96481063708844106</c:v>
                </c:pt>
                <c:pt idx="29">
                  <c:v>1.0089435542291756</c:v>
                </c:pt>
                <c:pt idx="30">
                  <c:v>0.99248447219772806</c:v>
                </c:pt>
                <c:pt idx="31">
                  <c:v>1.0087879366109311</c:v>
                </c:pt>
                <c:pt idx="32">
                  <c:v>1.017388940319625</c:v>
                </c:pt>
                <c:pt idx="33">
                  <c:v>0.98745384964835825</c:v>
                </c:pt>
                <c:pt idx="34">
                  <c:v>0.99015235907869481</c:v>
                </c:pt>
                <c:pt idx="35">
                  <c:v>0.97578244115790669</c:v>
                </c:pt>
                <c:pt idx="36">
                  <c:v>1.0112304897161493</c:v>
                </c:pt>
                <c:pt idx="37">
                  <c:v>0.98221079104343756</c:v>
                </c:pt>
                <c:pt idx="38">
                  <c:v>0.97244726026296024</c:v>
                </c:pt>
                <c:pt idx="39">
                  <c:v>0.93967641787931133</c:v>
                </c:pt>
                <c:pt idx="40">
                  <c:v>0.95552354218077695</c:v>
                </c:pt>
                <c:pt idx="41">
                  <c:v>0.99000357913990467</c:v>
                </c:pt>
                <c:pt idx="42">
                  <c:v>1.0137266966812324</c:v>
                </c:pt>
                <c:pt idx="43">
                  <c:v>1.0131824489570678</c:v>
                </c:pt>
                <c:pt idx="44">
                  <c:v>0.98794742582095996</c:v>
                </c:pt>
                <c:pt idx="45">
                  <c:v>1.0391854313367448</c:v>
                </c:pt>
                <c:pt idx="46">
                  <c:v>1.0053838501949359</c:v>
                </c:pt>
                <c:pt idx="47">
                  <c:v>1.0198785445279555</c:v>
                </c:pt>
                <c:pt idx="48">
                  <c:v>1.0111301790083247</c:v>
                </c:pt>
                <c:pt idx="49">
                  <c:v>1.0069164273410212</c:v>
                </c:pt>
                <c:pt idx="50">
                  <c:v>0.99466504386590504</c:v>
                </c:pt>
                <c:pt idx="51">
                  <c:v>1.0357266884374228</c:v>
                </c:pt>
                <c:pt idx="52">
                  <c:v>1.0290041216361425</c:v>
                </c:pt>
                <c:pt idx="53">
                  <c:v>1.0360329141338707</c:v>
                </c:pt>
                <c:pt idx="54">
                  <c:v>0.98206658456531126</c:v>
                </c:pt>
                <c:pt idx="55">
                  <c:v>1.0348693297980449</c:v>
                </c:pt>
                <c:pt idx="56">
                  <c:v>0.99325829071497496</c:v>
                </c:pt>
                <c:pt idx="57">
                  <c:v>0.9755230791621331</c:v>
                </c:pt>
                <c:pt idx="58">
                  <c:v>0.99316567109215415</c:v>
                </c:pt>
                <c:pt idx="59">
                  <c:v>1.0166981763957286</c:v>
                </c:pt>
                <c:pt idx="60">
                  <c:v>1.0042828654777758</c:v>
                </c:pt>
                <c:pt idx="61">
                  <c:v>1.0375114360782494</c:v>
                </c:pt>
                <c:pt idx="62">
                  <c:v>1.0295490828732294</c:v>
                </c:pt>
                <c:pt idx="63">
                  <c:v>0.99538425594506108</c:v>
                </c:pt>
                <c:pt idx="64">
                  <c:v>1.0161216263171604</c:v>
                </c:pt>
                <c:pt idx="65">
                  <c:v>1.0363051477295449</c:v>
                </c:pt>
                <c:pt idx="66">
                  <c:v>1.0167619223564772</c:v>
                </c:pt>
                <c:pt idx="67">
                  <c:v>1.0103925739400759</c:v>
                </c:pt>
                <c:pt idx="68">
                  <c:v>1.0283692571688938</c:v>
                </c:pt>
                <c:pt idx="69">
                  <c:v>0.99701610366622606</c:v>
                </c:pt>
                <c:pt idx="70">
                  <c:v>1.0204376868678662</c:v>
                </c:pt>
                <c:pt idx="71">
                  <c:v>1.0314336745663473</c:v>
                </c:pt>
                <c:pt idx="72">
                  <c:v>1.0148429273368866</c:v>
                </c:pt>
                <c:pt idx="73">
                  <c:v>1.0029783624822723</c:v>
                </c:pt>
                <c:pt idx="74">
                  <c:v>1.0165761020102697</c:v>
                </c:pt>
                <c:pt idx="75">
                  <c:v>1.0204235323822182</c:v>
                </c:pt>
                <c:pt idx="76">
                  <c:v>0.99819274933745905</c:v>
                </c:pt>
                <c:pt idx="77">
                  <c:v>1.0343240461928418</c:v>
                </c:pt>
                <c:pt idx="78">
                  <c:v>0.98577749214898991</c:v>
                </c:pt>
                <c:pt idx="79">
                  <c:v>0.9943210029655305</c:v>
                </c:pt>
                <c:pt idx="80">
                  <c:v>0.95983612039952615</c:v>
                </c:pt>
                <c:pt idx="81">
                  <c:v>0.98957725083750958</c:v>
                </c:pt>
                <c:pt idx="82">
                  <c:v>0.98120230988396651</c:v>
                </c:pt>
                <c:pt idx="83">
                  <c:v>0.97924059715067469</c:v>
                </c:pt>
                <c:pt idx="84">
                  <c:v>1.0096830833033872</c:v>
                </c:pt>
                <c:pt idx="85">
                  <c:v>1.0033251110053696</c:v>
                </c:pt>
                <c:pt idx="86">
                  <c:v>1.0030623694641259</c:v>
                </c:pt>
                <c:pt idx="87">
                  <c:v>0.98696632060879241</c:v>
                </c:pt>
                <c:pt idx="88">
                  <c:v>0.99220810021612704</c:v>
                </c:pt>
                <c:pt idx="89">
                  <c:v>1.0089529765645735</c:v>
                </c:pt>
                <c:pt idx="90">
                  <c:v>1.0292639269178951</c:v>
                </c:pt>
                <c:pt idx="91">
                  <c:v>1.0180346510110163</c:v>
                </c:pt>
                <c:pt idx="92">
                  <c:v>0.99907702444235014</c:v>
                </c:pt>
                <c:pt idx="93">
                  <c:v>1.0225919886269534</c:v>
                </c:pt>
                <c:pt idx="94">
                  <c:v>1.0069987971794521</c:v>
                </c:pt>
                <c:pt idx="95">
                  <c:v>1.0109837584225723</c:v>
                </c:pt>
                <c:pt idx="96">
                  <c:v>1.0081351157571457</c:v>
                </c:pt>
                <c:pt idx="97">
                  <c:v>0.98932813673230269</c:v>
                </c:pt>
                <c:pt idx="98">
                  <c:v>1.0030763576021058</c:v>
                </c:pt>
                <c:pt idx="99">
                  <c:v>1.0067306022682594</c:v>
                </c:pt>
                <c:pt idx="100">
                  <c:v>1.0146630431583719</c:v>
                </c:pt>
                <c:pt idx="101">
                  <c:v>0.99006589750891683</c:v>
                </c:pt>
                <c:pt idx="102">
                  <c:v>0.98640658464355158</c:v>
                </c:pt>
                <c:pt idx="103">
                  <c:v>0.97790860892291209</c:v>
                </c:pt>
                <c:pt idx="104">
                  <c:v>0.98993603531737595</c:v>
                </c:pt>
                <c:pt idx="105">
                  <c:v>1.0104922955604634</c:v>
                </c:pt>
                <c:pt idx="106">
                  <c:v>0.99045632215185353</c:v>
                </c:pt>
                <c:pt idx="107">
                  <c:v>0.97856523287542252</c:v>
                </c:pt>
                <c:pt idx="108">
                  <c:v>0.9663516208120021</c:v>
                </c:pt>
                <c:pt idx="109">
                  <c:v>0.97693725138542042</c:v>
                </c:pt>
                <c:pt idx="110">
                  <c:v>0.95989581357492559</c:v>
                </c:pt>
                <c:pt idx="111">
                  <c:v>0.90148421927537525</c:v>
                </c:pt>
                <c:pt idx="112">
                  <c:v>0.91742962490733038</c:v>
                </c:pt>
                <c:pt idx="113">
                  <c:v>0.95969415408765313</c:v>
                </c:pt>
                <c:pt idx="114">
                  <c:v>1.0278758294295702</c:v>
                </c:pt>
                <c:pt idx="115">
                  <c:v>1.02531462616269</c:v>
                </c:pt>
                <c:pt idx="116">
                  <c:v>1.0390401016235562</c:v>
                </c:pt>
                <c:pt idx="117">
                  <c:v>1.0340748988835051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8-4AE5-9798-26165CC93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igicd_rim!$B$4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igicd_rim!$B$5:$B$132</c:f>
              <c:numCache>
                <c:formatCode>General</c:formatCode>
                <c:ptCount val="128"/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8-46BD-BA4C-E92EE3AFEB19}"/>
            </c:ext>
          </c:extLst>
        </c:ser>
        <c:ser>
          <c:idx val="1"/>
          <c:order val="1"/>
          <c:tx>
            <c:strRef>
              <c:f>igicd_rim!$F$4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igicd_rim!$F$5:$F$132</c:f>
              <c:numCache>
                <c:formatCode>General</c:formatCode>
                <c:ptCount val="128"/>
                <c:pt idx="0">
                  <c:v>0.99191951732526595</c:v>
                </c:pt>
                <c:pt idx="1">
                  <c:v>0.94673343810278654</c:v>
                </c:pt>
                <c:pt idx="2">
                  <c:v>1.045799119664252</c:v>
                </c:pt>
                <c:pt idx="3">
                  <c:v>0.945700708486926</c:v>
                </c:pt>
                <c:pt idx="4">
                  <c:v>0.91989277975053962</c:v>
                </c:pt>
                <c:pt idx="5">
                  <c:v>0.99213201079512991</c:v>
                </c:pt>
                <c:pt idx="6">
                  <c:v>0.98533363061781609</c:v>
                </c:pt>
                <c:pt idx="7">
                  <c:v>0.93866639964221488</c:v>
                </c:pt>
                <c:pt idx="8">
                  <c:v>1.0199436732032183</c:v>
                </c:pt>
                <c:pt idx="9">
                  <c:v>1.081045013508602</c:v>
                </c:pt>
                <c:pt idx="10">
                  <c:v>1.050504984395102</c:v>
                </c:pt>
                <c:pt idx="11">
                  <c:v>1.0810380303043838</c:v>
                </c:pt>
                <c:pt idx="12">
                  <c:v>1.0782341626588365</c:v>
                </c:pt>
                <c:pt idx="13">
                  <c:v>1.022701009395885</c:v>
                </c:pt>
                <c:pt idx="14">
                  <c:v>1.0093024683950917</c:v>
                </c:pt>
                <c:pt idx="15">
                  <c:v>0.98762947307362758</c:v>
                </c:pt>
                <c:pt idx="16">
                  <c:v>0.97645443642374719</c:v>
                </c:pt>
                <c:pt idx="17">
                  <c:v>1.0076295341074248</c:v>
                </c:pt>
                <c:pt idx="18">
                  <c:v>1.0009215793425679</c:v>
                </c:pt>
                <c:pt idx="19">
                  <c:v>1.0099904624867762</c:v>
                </c:pt>
                <c:pt idx="20">
                  <c:v>0.99581350908888633</c:v>
                </c:pt>
                <c:pt idx="21">
                  <c:v>0.98550463700567115</c:v>
                </c:pt>
                <c:pt idx="22">
                  <c:v>0.99364629214349798</c:v>
                </c:pt>
                <c:pt idx="23">
                  <c:v>0.98809723584558418</c:v>
                </c:pt>
                <c:pt idx="24">
                  <c:v>0.99522992833575674</c:v>
                </c:pt>
                <c:pt idx="25">
                  <c:v>1.0044422387792513</c:v>
                </c:pt>
                <c:pt idx="26">
                  <c:v>1.0047304226255473</c:v>
                </c:pt>
                <c:pt idx="27">
                  <c:v>1.0379039937696639</c:v>
                </c:pt>
                <c:pt idx="28">
                  <c:v>0.96481063708844106</c:v>
                </c:pt>
                <c:pt idx="29">
                  <c:v>1.0089435542291756</c:v>
                </c:pt>
                <c:pt idx="30">
                  <c:v>0.99248447219772806</c:v>
                </c:pt>
                <c:pt idx="31">
                  <c:v>1.0087879366109311</c:v>
                </c:pt>
                <c:pt idx="32">
                  <c:v>1.017388940319625</c:v>
                </c:pt>
                <c:pt idx="33">
                  <c:v>0.98745384964835825</c:v>
                </c:pt>
                <c:pt idx="34">
                  <c:v>0.99015235907869481</c:v>
                </c:pt>
                <c:pt idx="35">
                  <c:v>0.97578244115790669</c:v>
                </c:pt>
                <c:pt idx="36">
                  <c:v>1.0112304897161493</c:v>
                </c:pt>
                <c:pt idx="37">
                  <c:v>0.98221079104343756</c:v>
                </c:pt>
                <c:pt idx="38">
                  <c:v>0.97244726026296024</c:v>
                </c:pt>
                <c:pt idx="39">
                  <c:v>0.93967641787931133</c:v>
                </c:pt>
                <c:pt idx="40">
                  <c:v>0.95552354218077695</c:v>
                </c:pt>
                <c:pt idx="41">
                  <c:v>0.99000357913990467</c:v>
                </c:pt>
                <c:pt idx="42">
                  <c:v>1.0137266966812324</c:v>
                </c:pt>
                <c:pt idx="43">
                  <c:v>1.0131824489570678</c:v>
                </c:pt>
                <c:pt idx="44">
                  <c:v>0.98794742582095996</c:v>
                </c:pt>
                <c:pt idx="45">
                  <c:v>1.0391854313367448</c:v>
                </c:pt>
                <c:pt idx="46">
                  <c:v>1.0053838501949359</c:v>
                </c:pt>
                <c:pt idx="47">
                  <c:v>1.0198785445279555</c:v>
                </c:pt>
                <c:pt idx="48">
                  <c:v>1.0111301790083247</c:v>
                </c:pt>
                <c:pt idx="49">
                  <c:v>1.0069164273410212</c:v>
                </c:pt>
                <c:pt idx="50">
                  <c:v>0.99466504386590504</c:v>
                </c:pt>
                <c:pt idx="51">
                  <c:v>1.0357266884374228</c:v>
                </c:pt>
                <c:pt idx="52">
                  <c:v>1.0290041216361425</c:v>
                </c:pt>
                <c:pt idx="53">
                  <c:v>1.0360329141338707</c:v>
                </c:pt>
                <c:pt idx="54">
                  <c:v>0.98206658456531126</c:v>
                </c:pt>
                <c:pt idx="55">
                  <c:v>1.0348693297980449</c:v>
                </c:pt>
                <c:pt idx="56">
                  <c:v>0.99325829071497496</c:v>
                </c:pt>
                <c:pt idx="57">
                  <c:v>0.9755230791621331</c:v>
                </c:pt>
                <c:pt idx="58">
                  <c:v>0.99316567109215415</c:v>
                </c:pt>
                <c:pt idx="59">
                  <c:v>1.0166981763957286</c:v>
                </c:pt>
                <c:pt idx="60">
                  <c:v>1.0042828654777758</c:v>
                </c:pt>
                <c:pt idx="61">
                  <c:v>1.0375114360782494</c:v>
                </c:pt>
                <c:pt idx="62">
                  <c:v>1.0295490828732294</c:v>
                </c:pt>
                <c:pt idx="63">
                  <c:v>0.99538425594506108</c:v>
                </c:pt>
                <c:pt idx="64">
                  <c:v>1.0161216263171604</c:v>
                </c:pt>
                <c:pt idx="65">
                  <c:v>1.0363051477295449</c:v>
                </c:pt>
                <c:pt idx="66">
                  <c:v>1.0167619223564772</c:v>
                </c:pt>
                <c:pt idx="67">
                  <c:v>1.0103925739400759</c:v>
                </c:pt>
                <c:pt idx="68">
                  <c:v>1.0283692571688938</c:v>
                </c:pt>
                <c:pt idx="69">
                  <c:v>0.99701610366622606</c:v>
                </c:pt>
                <c:pt idx="70">
                  <c:v>1.0204376868678662</c:v>
                </c:pt>
                <c:pt idx="71">
                  <c:v>1.0314336745663473</c:v>
                </c:pt>
                <c:pt idx="72">
                  <c:v>1.0148429273368866</c:v>
                </c:pt>
                <c:pt idx="73">
                  <c:v>1.0029783624822723</c:v>
                </c:pt>
                <c:pt idx="74">
                  <c:v>1.0165761020102697</c:v>
                </c:pt>
                <c:pt idx="75">
                  <c:v>1.0204235323822182</c:v>
                </c:pt>
                <c:pt idx="76">
                  <c:v>0.99819274933745905</c:v>
                </c:pt>
                <c:pt idx="77">
                  <c:v>1.0343240461928418</c:v>
                </c:pt>
                <c:pt idx="78">
                  <c:v>0.98577749214898991</c:v>
                </c:pt>
                <c:pt idx="79">
                  <c:v>0.9943210029655305</c:v>
                </c:pt>
                <c:pt idx="80">
                  <c:v>0.95983612039952615</c:v>
                </c:pt>
                <c:pt idx="81">
                  <c:v>0.98957725083750958</c:v>
                </c:pt>
                <c:pt idx="82">
                  <c:v>0.98120230988396651</c:v>
                </c:pt>
                <c:pt idx="83">
                  <c:v>0.97924059715067469</c:v>
                </c:pt>
                <c:pt idx="84">
                  <c:v>1.0096830833033872</c:v>
                </c:pt>
                <c:pt idx="85">
                  <c:v>1.0033251110053696</c:v>
                </c:pt>
                <c:pt idx="86">
                  <c:v>1.0030623694641259</c:v>
                </c:pt>
                <c:pt idx="87">
                  <c:v>0.98696632060879241</c:v>
                </c:pt>
                <c:pt idx="88">
                  <c:v>0.99220810021612704</c:v>
                </c:pt>
                <c:pt idx="89">
                  <c:v>1.0089529765645735</c:v>
                </c:pt>
                <c:pt idx="90">
                  <c:v>1.0292639269178951</c:v>
                </c:pt>
                <c:pt idx="91">
                  <c:v>1.0180346510110163</c:v>
                </c:pt>
                <c:pt idx="92">
                  <c:v>0.99907702444235014</c:v>
                </c:pt>
                <c:pt idx="93">
                  <c:v>1.0225919886269534</c:v>
                </c:pt>
                <c:pt idx="94">
                  <c:v>1.0069987971794521</c:v>
                </c:pt>
                <c:pt idx="95">
                  <c:v>1.0109837584225723</c:v>
                </c:pt>
                <c:pt idx="96">
                  <c:v>1.0081351157571457</c:v>
                </c:pt>
                <c:pt idx="97">
                  <c:v>0.98932813673230269</c:v>
                </c:pt>
                <c:pt idx="98">
                  <c:v>1.0030763576021058</c:v>
                </c:pt>
                <c:pt idx="99">
                  <c:v>1.0067306022682594</c:v>
                </c:pt>
                <c:pt idx="100">
                  <c:v>1.0146630431583719</c:v>
                </c:pt>
                <c:pt idx="101">
                  <c:v>0.99006589750891683</c:v>
                </c:pt>
                <c:pt idx="102">
                  <c:v>0.98640658464355158</c:v>
                </c:pt>
                <c:pt idx="103">
                  <c:v>0.97790860892291209</c:v>
                </c:pt>
                <c:pt idx="104">
                  <c:v>0.98993603531737595</c:v>
                </c:pt>
                <c:pt idx="105">
                  <c:v>1.0104922955604634</c:v>
                </c:pt>
                <c:pt idx="106">
                  <c:v>0.99045632215185353</c:v>
                </c:pt>
                <c:pt idx="107">
                  <c:v>0.97856523287542252</c:v>
                </c:pt>
                <c:pt idx="108">
                  <c:v>0.9663516208120021</c:v>
                </c:pt>
                <c:pt idx="109">
                  <c:v>0.97693725138542042</c:v>
                </c:pt>
                <c:pt idx="110">
                  <c:v>0.95989581357492559</c:v>
                </c:pt>
                <c:pt idx="111">
                  <c:v>0.90148421927537525</c:v>
                </c:pt>
                <c:pt idx="112">
                  <c:v>0.91742962490733038</c:v>
                </c:pt>
                <c:pt idx="113">
                  <c:v>0.95969415408765313</c:v>
                </c:pt>
                <c:pt idx="114">
                  <c:v>1.0278758294295702</c:v>
                </c:pt>
                <c:pt idx="115">
                  <c:v>1.02531462616269</c:v>
                </c:pt>
                <c:pt idx="116">
                  <c:v>1.0390401016235562</c:v>
                </c:pt>
                <c:pt idx="117">
                  <c:v>1.0340748988835051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8-46BD-BA4C-E92EE3AFEB19}"/>
            </c:ext>
          </c:extLst>
        </c:ser>
        <c:ser>
          <c:idx val="2"/>
          <c:order val="2"/>
          <c:tx>
            <c:strRef>
              <c:f>igicd_rim!$G$4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igicd_rim!$G$5:$G$132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8-46BD-BA4C-E92EE3AFE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igiddef_gdpdef!$F$4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igiddef_gdpdef!$B$5:$B$132</c:f>
              <c:numCache>
                <c:formatCode>General</c:formatCode>
                <c:ptCount val="128"/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xVal>
          <c:yVal>
            <c:numRef>
              <c:f>igiddef_gdpdef!$F$5:$F$132</c:f>
              <c:numCache>
                <c:formatCode>General</c:formatCode>
                <c:ptCount val="128"/>
                <c:pt idx="0">
                  <c:v>1.0044589361813789</c:v>
                </c:pt>
                <c:pt idx="1">
                  <c:v>1.0052629465354159</c:v>
                </c:pt>
                <c:pt idx="2">
                  <c:v>0.99734385842148443</c:v>
                </c:pt>
                <c:pt idx="3">
                  <c:v>1.0040283164440267</c:v>
                </c:pt>
                <c:pt idx="4">
                  <c:v>1.0079055229401592</c:v>
                </c:pt>
                <c:pt idx="5">
                  <c:v>1.0010542476606916</c:v>
                </c:pt>
                <c:pt idx="6">
                  <c:v>0.99835002873884582</c:v>
                </c:pt>
                <c:pt idx="7">
                  <c:v>1.0051016003400608</c:v>
                </c:pt>
                <c:pt idx="8">
                  <c:v>0.992252307920929</c:v>
                </c:pt>
                <c:pt idx="9">
                  <c:v>0.99416873253939175</c:v>
                </c:pt>
                <c:pt idx="10">
                  <c:v>0.99342330167385162</c:v>
                </c:pt>
                <c:pt idx="11">
                  <c:v>0.99810880796173695</c:v>
                </c:pt>
                <c:pt idx="12">
                  <c:v>0.98984967314985706</c:v>
                </c:pt>
                <c:pt idx="13">
                  <c:v>0.99819193809474061</c:v>
                </c:pt>
                <c:pt idx="14">
                  <c:v>0.99662783525826071</c:v>
                </c:pt>
                <c:pt idx="15">
                  <c:v>1.0052487884613701</c:v>
                </c:pt>
                <c:pt idx="16">
                  <c:v>0.99952929373439137</c:v>
                </c:pt>
                <c:pt idx="17">
                  <c:v>1.002313294158115</c:v>
                </c:pt>
                <c:pt idx="18">
                  <c:v>1.0042141187290405</c:v>
                </c:pt>
                <c:pt idx="19">
                  <c:v>0.99992918436160017</c:v>
                </c:pt>
                <c:pt idx="20">
                  <c:v>1.0037377442846127</c:v>
                </c:pt>
                <c:pt idx="21">
                  <c:v>1.0102090628473115</c:v>
                </c:pt>
                <c:pt idx="22">
                  <c:v>1.0117989902535305</c:v>
                </c:pt>
                <c:pt idx="23">
                  <c:v>1.000789969126519</c:v>
                </c:pt>
                <c:pt idx="24">
                  <c:v>0.99809038945874695</c:v>
                </c:pt>
                <c:pt idx="25">
                  <c:v>1.0057343100829095</c:v>
                </c:pt>
                <c:pt idx="26">
                  <c:v>1.0029253303490677</c:v>
                </c:pt>
                <c:pt idx="27">
                  <c:v>0.99785815924910681</c:v>
                </c:pt>
                <c:pt idx="28">
                  <c:v>1.0087776076484063</c:v>
                </c:pt>
                <c:pt idx="29">
                  <c:v>0.99782858040111166</c:v>
                </c:pt>
                <c:pt idx="30">
                  <c:v>0.9939880717360321</c:v>
                </c:pt>
                <c:pt idx="31">
                  <c:v>1.0044748081426456</c:v>
                </c:pt>
                <c:pt idx="32">
                  <c:v>0.99964995355883768</c:v>
                </c:pt>
                <c:pt idx="33">
                  <c:v>0.99975377176956071</c:v>
                </c:pt>
                <c:pt idx="34">
                  <c:v>1.0026839730486958</c:v>
                </c:pt>
                <c:pt idx="35">
                  <c:v>1.0023109843062057</c:v>
                </c:pt>
                <c:pt idx="36">
                  <c:v>0.99938527103694286</c:v>
                </c:pt>
                <c:pt idx="37">
                  <c:v>0.99235388914879274</c:v>
                </c:pt>
                <c:pt idx="38">
                  <c:v>1.0000266445563331</c:v>
                </c:pt>
                <c:pt idx="39">
                  <c:v>1.001522027510602</c:v>
                </c:pt>
                <c:pt idx="40">
                  <c:v>1.0030684253853033</c:v>
                </c:pt>
                <c:pt idx="41">
                  <c:v>0.99919401050201895</c:v>
                </c:pt>
                <c:pt idx="42">
                  <c:v>0.99896256901098934</c:v>
                </c:pt>
                <c:pt idx="43">
                  <c:v>0.99457416305839863</c:v>
                </c:pt>
                <c:pt idx="44">
                  <c:v>0.99874785060078008</c:v>
                </c:pt>
                <c:pt idx="45">
                  <c:v>0.99684735631981691</c:v>
                </c:pt>
                <c:pt idx="46">
                  <c:v>1.0028743148058739</c:v>
                </c:pt>
                <c:pt idx="47">
                  <c:v>1.0000077131846983</c:v>
                </c:pt>
                <c:pt idx="48">
                  <c:v>0.99947315815998283</c:v>
                </c:pt>
                <c:pt idx="49">
                  <c:v>1.0050792561896336</c:v>
                </c:pt>
                <c:pt idx="50">
                  <c:v>1.0035992035057617</c:v>
                </c:pt>
                <c:pt idx="51">
                  <c:v>1.001772356294885</c:v>
                </c:pt>
                <c:pt idx="52">
                  <c:v>1.0011222383498402</c:v>
                </c:pt>
                <c:pt idx="53">
                  <c:v>0.99998039136557804</c:v>
                </c:pt>
                <c:pt idx="54">
                  <c:v>1.0068426691340024</c:v>
                </c:pt>
                <c:pt idx="55">
                  <c:v>1.0000785884352588</c:v>
                </c:pt>
                <c:pt idx="56">
                  <c:v>0.99958446121511557</c:v>
                </c:pt>
                <c:pt idx="57">
                  <c:v>1.0041028687458935</c:v>
                </c:pt>
                <c:pt idx="58">
                  <c:v>1.0041470576394094</c:v>
                </c:pt>
                <c:pt idx="59">
                  <c:v>0.99715562144640824</c:v>
                </c:pt>
                <c:pt idx="60">
                  <c:v>0.99814002486474951</c:v>
                </c:pt>
                <c:pt idx="61">
                  <c:v>0.99563460876479792</c:v>
                </c:pt>
                <c:pt idx="62">
                  <c:v>0.9908135386546647</c:v>
                </c:pt>
                <c:pt idx="63">
                  <c:v>1.0033033421967605</c:v>
                </c:pt>
                <c:pt idx="64">
                  <c:v>1.0020189277268445</c:v>
                </c:pt>
                <c:pt idx="65">
                  <c:v>0.98330726543468883</c:v>
                </c:pt>
                <c:pt idx="66">
                  <c:v>1.0035540545046673</c:v>
                </c:pt>
                <c:pt idx="67">
                  <c:v>0.99778081197447277</c:v>
                </c:pt>
                <c:pt idx="68">
                  <c:v>0.99484292042821665</c:v>
                </c:pt>
                <c:pt idx="69">
                  <c:v>1.0006602819605654</c:v>
                </c:pt>
                <c:pt idx="70">
                  <c:v>0.99764918959468252</c:v>
                </c:pt>
                <c:pt idx="71">
                  <c:v>1.0018821337212973</c:v>
                </c:pt>
                <c:pt idx="72">
                  <c:v>0.99735358748764624</c:v>
                </c:pt>
                <c:pt idx="73">
                  <c:v>0.9983747255414499</c:v>
                </c:pt>
                <c:pt idx="74">
                  <c:v>0.99907610170502703</c:v>
                </c:pt>
                <c:pt idx="75">
                  <c:v>0.99574714308921575</c:v>
                </c:pt>
                <c:pt idx="76">
                  <c:v>1.0037894110443777</c:v>
                </c:pt>
                <c:pt idx="77">
                  <c:v>0.99641568933080638</c:v>
                </c:pt>
                <c:pt idx="78">
                  <c:v>1.001379576728338</c:v>
                </c:pt>
                <c:pt idx="79">
                  <c:v>1.0007326307001951</c:v>
                </c:pt>
                <c:pt idx="80">
                  <c:v>0.99876594757376103</c:v>
                </c:pt>
                <c:pt idx="81">
                  <c:v>0.99648651327484261</c:v>
                </c:pt>
                <c:pt idx="82">
                  <c:v>1.0029264051596853</c:v>
                </c:pt>
                <c:pt idx="83">
                  <c:v>1.0064815197532706</c:v>
                </c:pt>
                <c:pt idx="84">
                  <c:v>0.99509065269217356</c:v>
                </c:pt>
                <c:pt idx="85">
                  <c:v>0.99823468836587326</c:v>
                </c:pt>
                <c:pt idx="86">
                  <c:v>0.99874513685622324</c:v>
                </c:pt>
                <c:pt idx="87">
                  <c:v>1.000092231515975</c:v>
                </c:pt>
                <c:pt idx="88">
                  <c:v>0.99670089313065835</c:v>
                </c:pt>
                <c:pt idx="89">
                  <c:v>0.99755019310315507</c:v>
                </c:pt>
                <c:pt idx="90">
                  <c:v>0.99729335693924059</c:v>
                </c:pt>
                <c:pt idx="91">
                  <c:v>1.0000017682421782</c:v>
                </c:pt>
                <c:pt idx="92">
                  <c:v>1.0029528095056339</c:v>
                </c:pt>
                <c:pt idx="93">
                  <c:v>1.0023501375313215</c:v>
                </c:pt>
                <c:pt idx="94">
                  <c:v>1.0011857806048274</c:v>
                </c:pt>
                <c:pt idx="95">
                  <c:v>1.0038212210572963</c:v>
                </c:pt>
                <c:pt idx="96">
                  <c:v>1.0021027285165252</c:v>
                </c:pt>
                <c:pt idx="97">
                  <c:v>1.0043745809966043</c:v>
                </c:pt>
                <c:pt idx="98">
                  <c:v>1.0001720567034988</c:v>
                </c:pt>
                <c:pt idx="99">
                  <c:v>1.0052086760341832</c:v>
                </c:pt>
                <c:pt idx="100">
                  <c:v>1.0036714253779746</c:v>
                </c:pt>
                <c:pt idx="101">
                  <c:v>0.99980478472568901</c:v>
                </c:pt>
                <c:pt idx="102">
                  <c:v>0.99919297325646161</c:v>
                </c:pt>
                <c:pt idx="103">
                  <c:v>1.0033313516126501</c:v>
                </c:pt>
                <c:pt idx="104">
                  <c:v>0.99527090204952118</c:v>
                </c:pt>
                <c:pt idx="105">
                  <c:v>0.99579702128810754</c:v>
                </c:pt>
                <c:pt idx="106">
                  <c:v>0.99766427042238248</c:v>
                </c:pt>
                <c:pt idx="107">
                  <c:v>1.0013069037278304</c:v>
                </c:pt>
                <c:pt idx="108">
                  <c:v>0.99719437165323532</c:v>
                </c:pt>
                <c:pt idx="109">
                  <c:v>0.99923008519767065</c:v>
                </c:pt>
                <c:pt idx="110">
                  <c:v>0.99650735622750231</c:v>
                </c:pt>
                <c:pt idx="111">
                  <c:v>1.0112976109129117</c:v>
                </c:pt>
                <c:pt idx="112">
                  <c:v>0.98670090445492065</c:v>
                </c:pt>
                <c:pt idx="113">
                  <c:v>0.99126788949015265</c:v>
                </c:pt>
                <c:pt idx="114">
                  <c:v>0.98996353994518627</c:v>
                </c:pt>
                <c:pt idx="115">
                  <c:v>1.0053181271659162</c:v>
                </c:pt>
                <c:pt idx="116">
                  <c:v>0.99896503737383724</c:v>
                </c:pt>
                <c:pt idx="117">
                  <c:v>0.9984504353123721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D-439F-8CD1-F181396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igiddef_gdpdef!$B$4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igiddef_gdpdef!$B$21:$B$132</c:f>
              <c:numCache>
                <c:formatCode>General</c:formatCode>
                <c:ptCount val="112"/>
                <c:pt idx="0">
                  <c:v>0.99390143339379466</c:v>
                </c:pt>
                <c:pt idx="1">
                  <c:v>0.99885863441267053</c:v>
                </c:pt>
                <c:pt idx="2">
                  <c:v>1.0031242540586895</c:v>
                </c:pt>
                <c:pt idx="3">
                  <c:v>1.0029637951081749</c:v>
                </c:pt>
                <c:pt idx="4">
                  <c:v>1.0013420179419024</c:v>
                </c:pt>
                <c:pt idx="5">
                  <c:v>1.0053697802879207</c:v>
                </c:pt>
                <c:pt idx="6">
                  <c:v>1.0051767756922483</c:v>
                </c:pt>
                <c:pt idx="7">
                  <c:v>1.0018245159332282</c:v>
                </c:pt>
                <c:pt idx="8">
                  <c:v>0.9985479259388651</c:v>
                </c:pt>
                <c:pt idx="9">
                  <c:v>0.99826075697664052</c:v>
                </c:pt>
                <c:pt idx="10">
                  <c:v>0.99598620603438837</c:v>
                </c:pt>
                <c:pt idx="11">
                  <c:v>1.0041295372461114</c:v>
                </c:pt>
                <c:pt idx="12">
                  <c:v>1.0033446457356443</c:v>
                </c:pt>
                <c:pt idx="13">
                  <c:v>0.99908257571597481</c:v>
                </c:pt>
                <c:pt idx="14">
                  <c:v>0.99570287008611691</c:v>
                </c:pt>
                <c:pt idx="15">
                  <c:v>1.0043199386867538</c:v>
                </c:pt>
                <c:pt idx="16">
                  <c:v>0.99702159295167425</c:v>
                </c:pt>
                <c:pt idx="17">
                  <c:v>0.99858304474249016</c:v>
                </c:pt>
                <c:pt idx="18">
                  <c:v>0.99941921611427442</c:v>
                </c:pt>
                <c:pt idx="19">
                  <c:v>1.0022451463589195</c:v>
                </c:pt>
                <c:pt idx="20">
                  <c:v>0.99530127510811794</c:v>
                </c:pt>
                <c:pt idx="21">
                  <c:v>0.99453369031844774</c:v>
                </c:pt>
                <c:pt idx="22">
                  <c:v>1.0004729182212011</c:v>
                </c:pt>
                <c:pt idx="23">
                  <c:v>1.0001707276550302</c:v>
                </c:pt>
                <c:pt idx="24">
                  <c:v>0.99878277790186709</c:v>
                </c:pt>
                <c:pt idx="25">
                  <c:v>0.99574400063153379</c:v>
                </c:pt>
                <c:pt idx="26">
                  <c:v>0.99499477642197576</c:v>
                </c:pt>
                <c:pt idx="27">
                  <c:v>0.99359524521713083</c:v>
                </c:pt>
                <c:pt idx="28">
                  <c:v>0.99463179189091511</c:v>
                </c:pt>
                <c:pt idx="29">
                  <c:v>0.99785068125492027</c:v>
                </c:pt>
                <c:pt idx="30">
                  <c:v>0.99931493810593175</c:v>
                </c:pt>
                <c:pt idx="31">
                  <c:v>0.99918642181956874</c:v>
                </c:pt>
                <c:pt idx="32">
                  <c:v>1.0022637806031029</c:v>
                </c:pt>
                <c:pt idx="33">
                  <c:v>1.0006306107496707</c:v>
                </c:pt>
                <c:pt idx="34">
                  <c:v>1.0001494650529161</c:v>
                </c:pt>
                <c:pt idx="35">
                  <c:v>0.99852559947283115</c:v>
                </c:pt>
                <c:pt idx="36">
                  <c:v>1.0028267660030343</c:v>
                </c:pt>
                <c:pt idx="37">
                  <c:v>1.0012016072840082</c:v>
                </c:pt>
                <c:pt idx="38">
                  <c:v>1.0003378199117041</c:v>
                </c:pt>
                <c:pt idx="39">
                  <c:v>0.99961276270658628</c:v>
                </c:pt>
                <c:pt idx="40">
                  <c:v>1.0010003818757005</c:v>
                </c:pt>
                <c:pt idx="41">
                  <c:v>1.0015052722235136</c:v>
                </c:pt>
                <c:pt idx="42">
                  <c:v>0.99954269989404887</c:v>
                </c:pt>
                <c:pt idx="43">
                  <c:v>0.99747906108491757</c:v>
                </c:pt>
                <c:pt idx="44">
                  <c:v>0.99394664612024897</c:v>
                </c:pt>
                <c:pt idx="45">
                  <c:v>0.99552325737461234</c:v>
                </c:pt>
                <c:pt idx="46">
                  <c:v>1.0010113234761926</c:v>
                </c:pt>
                <c:pt idx="47">
                  <c:v>0.99694272419534069</c:v>
                </c:pt>
                <c:pt idx="48">
                  <c:v>0.9963691965208098</c:v>
                </c:pt>
                <c:pt idx="49">
                  <c:v>0.9971019362836544</c:v>
                </c:pt>
                <c:pt idx="50">
                  <c:v>0.99976623418270139</c:v>
                </c:pt>
                <c:pt idx="51">
                  <c:v>0.99771864040451952</c:v>
                </c:pt>
                <c:pt idx="52">
                  <c:v>0.99560094005417188</c:v>
                </c:pt>
                <c:pt idx="53">
                  <c:v>0.99676906698828682</c:v>
                </c:pt>
                <c:pt idx="54">
                  <c:v>0.99886204806645362</c:v>
                </c:pt>
                <c:pt idx="55">
                  <c:v>0.99879535340945313</c:v>
                </c:pt>
                <c:pt idx="56">
                  <c:v>0.99954957957582491</c:v>
                </c:pt>
                <c:pt idx="57">
                  <c:v>0.99832481934396833</c:v>
                </c:pt>
                <c:pt idx="58">
                  <c:v>0.99802060482024169</c:v>
                </c:pt>
                <c:pt idx="59">
                  <c:v>0.99959902051659433</c:v>
                </c:pt>
                <c:pt idx="60">
                  <c:v>1.0018139140293079</c:v>
                </c:pt>
                <c:pt idx="61">
                  <c:v>1.0008542139462488</c:v>
                </c:pt>
                <c:pt idx="62">
                  <c:v>1.0011933753304347</c:v>
                </c:pt>
                <c:pt idx="63">
                  <c:v>0.99977534388429279</c:v>
                </c:pt>
                <c:pt idx="64">
                  <c:v>0.99459522208241835</c:v>
                </c:pt>
                <c:pt idx="65">
                  <c:v>0.99906184802283515</c:v>
                </c:pt>
                <c:pt idx="66">
                  <c:v>1.0038306599568245</c:v>
                </c:pt>
                <c:pt idx="67">
                  <c:v>0.99985730301203879</c:v>
                </c:pt>
                <c:pt idx="68">
                  <c:v>0.99789013112524261</c:v>
                </c:pt>
                <c:pt idx="69">
                  <c:v>0.99934275448648313</c:v>
                </c:pt>
                <c:pt idx="70">
                  <c:v>0.99815290349901087</c:v>
                </c:pt>
                <c:pt idx="71">
                  <c:v>1.0043507884195109</c:v>
                </c:pt>
                <c:pt idx="72">
                  <c:v>1.0019503921772155</c:v>
                </c:pt>
                <c:pt idx="73">
                  <c:v>0.99744327726572313</c:v>
                </c:pt>
                <c:pt idx="74">
                  <c:v>1.0003336754151082</c:v>
                </c:pt>
                <c:pt idx="75">
                  <c:v>1.0058669010801713</c:v>
                </c:pt>
                <c:pt idx="76">
                  <c:v>1.0037348304900118</c:v>
                </c:pt>
                <c:pt idx="77">
                  <c:v>1.0067865527434581</c:v>
                </c:pt>
                <c:pt idx="78">
                  <c:v>1.0057457623834616</c:v>
                </c:pt>
                <c:pt idx="79">
                  <c:v>1.0046548473234627</c:v>
                </c:pt>
                <c:pt idx="80">
                  <c:v>1.0046351628309143</c:v>
                </c:pt>
                <c:pt idx="81">
                  <c:v>1.0069174677873109</c:v>
                </c:pt>
                <c:pt idx="82">
                  <c:v>1.0064347825614333</c:v>
                </c:pt>
                <c:pt idx="83">
                  <c:v>1.0081315857642581</c:v>
                </c:pt>
                <c:pt idx="84">
                  <c:v>1.0068497579593356</c:v>
                </c:pt>
                <c:pt idx="85">
                  <c:v>1.0024141843671539</c:v>
                </c:pt>
                <c:pt idx="86">
                  <c:v>1.0008058158956052</c:v>
                </c:pt>
                <c:pt idx="87">
                  <c:v>1.0075226306058291</c:v>
                </c:pt>
                <c:pt idx="88">
                  <c:v>0.99654725216176543</c:v>
                </c:pt>
                <c:pt idx="89">
                  <c:v>0.99580213006300311</c:v>
                </c:pt>
                <c:pt idx="90">
                  <c:v>0.99678317089960389</c:v>
                </c:pt>
                <c:pt idx="91">
                  <c:v>1.0013931857657181</c:v>
                </c:pt>
                <c:pt idx="92">
                  <c:v>0.99784871829754362</c:v>
                </c:pt>
                <c:pt idx="93">
                  <c:v>0.99848159052821661</c:v>
                </c:pt>
                <c:pt idx="94">
                  <c:v>0.99821664349689343</c:v>
                </c:pt>
                <c:pt idx="95">
                  <c:v>1.0113491964390344</c:v>
                </c:pt>
                <c:pt idx="96">
                  <c:v>0.99134605160103773</c:v>
                </c:pt>
                <c:pt idx="97">
                  <c:v>0.98775329194470274</c:v>
                </c:pt>
                <c:pt idx="98">
                  <c:v>0.98846036397924253</c:v>
                </c:pt>
                <c:pt idx="99">
                  <c:v>1.0003616556055159</c:v>
                </c:pt>
                <c:pt idx="100">
                  <c:v>0.99629893323869501</c:v>
                </c:pt>
                <c:pt idx="101">
                  <c:v>0.9968350406636286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799-B996-C6C015411060}"/>
            </c:ext>
          </c:extLst>
        </c:ser>
        <c:ser>
          <c:idx val="1"/>
          <c:order val="1"/>
          <c:tx>
            <c:strRef>
              <c:f>igiddef_gdpdef!$F$4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igiddef_gdpdef!$F$21:$F$132</c:f>
              <c:numCache>
                <c:formatCode>General</c:formatCode>
                <c:ptCount val="112"/>
                <c:pt idx="0">
                  <c:v>0.99952929373439137</c:v>
                </c:pt>
                <c:pt idx="1">
                  <c:v>1.002313294158115</c:v>
                </c:pt>
                <c:pt idx="2">
                  <c:v>1.0042141187290405</c:v>
                </c:pt>
                <c:pt idx="3">
                  <c:v>0.99992918436160017</c:v>
                </c:pt>
                <c:pt idx="4">
                  <c:v>1.0037377442846127</c:v>
                </c:pt>
                <c:pt idx="5">
                  <c:v>1.0102090628473115</c:v>
                </c:pt>
                <c:pt idx="6">
                  <c:v>1.0117989902535305</c:v>
                </c:pt>
                <c:pt idx="7">
                  <c:v>1.000789969126519</c:v>
                </c:pt>
                <c:pt idx="8">
                  <c:v>0.99809038945874695</c:v>
                </c:pt>
                <c:pt idx="9">
                  <c:v>1.0057343100829095</c:v>
                </c:pt>
                <c:pt idx="10">
                  <c:v>1.0029253303490677</c:v>
                </c:pt>
                <c:pt idx="11">
                  <c:v>0.99785815924910681</c:v>
                </c:pt>
                <c:pt idx="12">
                  <c:v>1.0087776076484063</c:v>
                </c:pt>
                <c:pt idx="13">
                  <c:v>0.99782858040111166</c:v>
                </c:pt>
                <c:pt idx="14">
                  <c:v>0.9939880717360321</c:v>
                </c:pt>
                <c:pt idx="15">
                  <c:v>1.0044748081426456</c:v>
                </c:pt>
                <c:pt idx="16">
                  <c:v>0.99964995355883768</c:v>
                </c:pt>
                <c:pt idx="17">
                  <c:v>0.99975377176956071</c:v>
                </c:pt>
                <c:pt idx="18">
                  <c:v>1.0026839730486958</c:v>
                </c:pt>
                <c:pt idx="19">
                  <c:v>1.0023109843062057</c:v>
                </c:pt>
                <c:pt idx="20">
                  <c:v>0.99938527103694286</c:v>
                </c:pt>
                <c:pt idx="21">
                  <c:v>0.99235388914879274</c:v>
                </c:pt>
                <c:pt idx="22">
                  <c:v>1.0000266445563331</c:v>
                </c:pt>
                <c:pt idx="23">
                  <c:v>1.001522027510602</c:v>
                </c:pt>
                <c:pt idx="24">
                  <c:v>1.0030684253853033</c:v>
                </c:pt>
                <c:pt idx="25">
                  <c:v>0.99919401050201895</c:v>
                </c:pt>
                <c:pt idx="26">
                  <c:v>0.99896256901098934</c:v>
                </c:pt>
                <c:pt idx="27">
                  <c:v>0.99457416305839863</c:v>
                </c:pt>
                <c:pt idx="28">
                  <c:v>0.99874785060078008</c:v>
                </c:pt>
                <c:pt idx="29">
                  <c:v>0.99684735631981691</c:v>
                </c:pt>
                <c:pt idx="30">
                  <c:v>1.0028743148058739</c:v>
                </c:pt>
                <c:pt idx="31">
                  <c:v>1.0000077131846983</c:v>
                </c:pt>
                <c:pt idx="32">
                  <c:v>0.99947315815998283</c:v>
                </c:pt>
                <c:pt idx="33">
                  <c:v>1.0050792561896336</c:v>
                </c:pt>
                <c:pt idx="34">
                  <c:v>1.0035992035057617</c:v>
                </c:pt>
                <c:pt idx="35">
                  <c:v>1.001772356294885</c:v>
                </c:pt>
                <c:pt idx="36">
                  <c:v>1.0011222383498402</c:v>
                </c:pt>
                <c:pt idx="37">
                  <c:v>0.99998039136557804</c:v>
                </c:pt>
                <c:pt idx="38">
                  <c:v>1.0068426691340024</c:v>
                </c:pt>
                <c:pt idx="39">
                  <c:v>1.0000785884352588</c:v>
                </c:pt>
                <c:pt idx="40">
                  <c:v>0.99958446121511557</c:v>
                </c:pt>
                <c:pt idx="41">
                  <c:v>1.0041028687458935</c:v>
                </c:pt>
                <c:pt idx="42">
                  <c:v>1.0041470576394094</c:v>
                </c:pt>
                <c:pt idx="43">
                  <c:v>0.99715562144640824</c:v>
                </c:pt>
                <c:pt idx="44">
                  <c:v>0.99814002486474951</c:v>
                </c:pt>
                <c:pt idx="45">
                  <c:v>0.99563460876479792</c:v>
                </c:pt>
                <c:pt idx="46">
                  <c:v>0.9908135386546647</c:v>
                </c:pt>
                <c:pt idx="47">
                  <c:v>1.0033033421967605</c:v>
                </c:pt>
                <c:pt idx="48">
                  <c:v>1.0020189277268445</c:v>
                </c:pt>
                <c:pt idx="49">
                  <c:v>0.98330726543468883</c:v>
                </c:pt>
                <c:pt idx="50">
                  <c:v>1.0035540545046673</c:v>
                </c:pt>
                <c:pt idx="51">
                  <c:v>0.99778081197447277</c:v>
                </c:pt>
                <c:pt idx="52">
                  <c:v>0.99484292042821665</c:v>
                </c:pt>
                <c:pt idx="53">
                  <c:v>1.0006602819605654</c:v>
                </c:pt>
                <c:pt idx="54">
                  <c:v>0.99764918959468252</c:v>
                </c:pt>
                <c:pt idx="55">
                  <c:v>1.0018821337212973</c:v>
                </c:pt>
                <c:pt idx="56">
                  <c:v>0.99735358748764624</c:v>
                </c:pt>
                <c:pt idx="57">
                  <c:v>0.9983747255414499</c:v>
                </c:pt>
                <c:pt idx="58">
                  <c:v>0.99907610170502703</c:v>
                </c:pt>
                <c:pt idx="59">
                  <c:v>0.99574714308921575</c:v>
                </c:pt>
                <c:pt idx="60">
                  <c:v>1.0037894110443777</c:v>
                </c:pt>
                <c:pt idx="61">
                  <c:v>0.99641568933080638</c:v>
                </c:pt>
                <c:pt idx="62">
                  <c:v>1.001379576728338</c:v>
                </c:pt>
                <c:pt idx="63">
                  <c:v>1.0007326307001951</c:v>
                </c:pt>
                <c:pt idx="64">
                  <c:v>0.99876594757376103</c:v>
                </c:pt>
                <c:pt idx="65">
                  <c:v>0.99648651327484261</c:v>
                </c:pt>
                <c:pt idx="66">
                  <c:v>1.0029264051596853</c:v>
                </c:pt>
                <c:pt idx="67">
                  <c:v>1.0064815197532706</c:v>
                </c:pt>
                <c:pt idx="68">
                  <c:v>0.99509065269217356</c:v>
                </c:pt>
                <c:pt idx="69">
                  <c:v>0.99823468836587326</c:v>
                </c:pt>
                <c:pt idx="70">
                  <c:v>0.99874513685622324</c:v>
                </c:pt>
                <c:pt idx="71">
                  <c:v>1.000092231515975</c:v>
                </c:pt>
                <c:pt idx="72">
                  <c:v>0.99670089313065835</c:v>
                </c:pt>
                <c:pt idx="73">
                  <c:v>0.99755019310315507</c:v>
                </c:pt>
                <c:pt idx="74">
                  <c:v>0.99729335693924059</c:v>
                </c:pt>
                <c:pt idx="75">
                  <c:v>1.0000017682421782</c:v>
                </c:pt>
                <c:pt idx="76">
                  <c:v>1.0029528095056339</c:v>
                </c:pt>
                <c:pt idx="77">
                  <c:v>1.0023501375313215</c:v>
                </c:pt>
                <c:pt idx="78">
                  <c:v>1.0011857806048274</c:v>
                </c:pt>
                <c:pt idx="79">
                  <c:v>1.0038212210572963</c:v>
                </c:pt>
                <c:pt idx="80">
                  <c:v>1.0021027285165252</c:v>
                </c:pt>
                <c:pt idx="81">
                  <c:v>1.0043745809966043</c:v>
                </c:pt>
                <c:pt idx="82">
                  <c:v>1.0001720567034988</c:v>
                </c:pt>
                <c:pt idx="83">
                  <c:v>1.0052086760341832</c:v>
                </c:pt>
                <c:pt idx="84">
                  <c:v>1.0036714253779746</c:v>
                </c:pt>
                <c:pt idx="85">
                  <c:v>0.99980478472568901</c:v>
                </c:pt>
                <c:pt idx="86">
                  <c:v>0.99919297325646161</c:v>
                </c:pt>
                <c:pt idx="87">
                  <c:v>1.0033313516126501</c:v>
                </c:pt>
                <c:pt idx="88">
                  <c:v>0.99527090204952118</c:v>
                </c:pt>
                <c:pt idx="89">
                  <c:v>0.99579702128810754</c:v>
                </c:pt>
                <c:pt idx="90">
                  <c:v>0.99766427042238248</c:v>
                </c:pt>
                <c:pt idx="91">
                  <c:v>1.0013069037278304</c:v>
                </c:pt>
                <c:pt idx="92">
                  <c:v>0.99719437165323532</c:v>
                </c:pt>
                <c:pt idx="93">
                  <c:v>0.99923008519767065</c:v>
                </c:pt>
                <c:pt idx="94">
                  <c:v>0.99650735622750231</c:v>
                </c:pt>
                <c:pt idx="95">
                  <c:v>1.0112976109129117</c:v>
                </c:pt>
                <c:pt idx="96">
                  <c:v>0.98670090445492065</c:v>
                </c:pt>
                <c:pt idx="97">
                  <c:v>0.99126788949015265</c:v>
                </c:pt>
                <c:pt idx="98">
                  <c:v>0.98996353994518627</c:v>
                </c:pt>
                <c:pt idx="99">
                  <c:v>1.0053181271659162</c:v>
                </c:pt>
                <c:pt idx="100">
                  <c:v>0.99896503737383724</c:v>
                </c:pt>
                <c:pt idx="101">
                  <c:v>0.9984504353123721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BC-4799-B996-C6C015411060}"/>
            </c:ext>
          </c:extLst>
        </c:ser>
        <c:ser>
          <c:idx val="2"/>
          <c:order val="2"/>
          <c:tx>
            <c:strRef>
              <c:f>igiddef_gdpdef!$G$4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igiddef_gdpdef!$G$5:$G$132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BC-4799-B996-C6C015411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FCE27-51AF-42D6-B664-656B7563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D108-B87C-44FB-891B-2936B727A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E8D59-0B01-4A05-BDB4-6D986D799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D7E13B-AEB6-493C-B3AA-FFC5CA088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97275-1111-487C-88C7-BA9BBB8C3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44F8EF-C4C8-4219-A181-0861325C5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28B7F8-5F8A-4624-9011-B4E110EAE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A2049-F0D0-4260-AF88-70443D457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DE832-9017-4ED7-825A-6AA52B030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3DBF80-F6CE-472D-AA55-BA8C25ADA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845D8F-5602-4456-B7C6-ED969137E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5586A7-0BC9-4C26-A9FB-70A5F9050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106D9-033F-4AE1-8E35-FFE42D95A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CF01A8-E3B9-4FC6-8442-D3F70D034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B20E4-4FA2-4F70-A693-375195D65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3096B7-7177-4C8D-913C-643AF70E6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3D7B97-02FC-4056-A671-429C10820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768335-D62C-4403-B7F0-0575A468A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E54BA-EB75-4522-84A5-5D2D4E441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049BFC-5C35-41BE-909B-5E4C50035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4EE9C-034E-411B-943C-85FECC0AF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BC273B-09FF-4464-8A55-C09BB3F19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69514-FF06-4D98-9F88-A60CECF537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E17B7-2314-49F7-89EF-7F06AE4B3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B2D8-8624-407F-9E92-FCEC195667E4}">
  <dimension ref="A1:AM113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O1" sqref="O1:Z1"/>
    </sheetView>
  </sheetViews>
  <sheetFormatPr defaultRowHeight="15" x14ac:dyDescent="0.25"/>
  <cols>
    <col min="1" max="1" width="9.140625" customWidth="1"/>
    <col min="2" max="2" width="7" style="9" customWidth="1"/>
    <col min="3" max="3" width="7" style="16" customWidth="1"/>
    <col min="4" max="4" width="7" style="3" customWidth="1"/>
    <col min="5" max="5" width="7" style="2" customWidth="1"/>
    <col min="6" max="6" width="7" style="14" customWidth="1"/>
    <col min="7" max="7" width="7" style="18" customWidth="1"/>
    <col min="8" max="8" width="7" style="15" customWidth="1"/>
    <col min="9" max="9" width="7" style="19" customWidth="1"/>
    <col min="10" max="10" width="7" style="12" customWidth="1"/>
    <col min="11" max="11" width="7" style="17" customWidth="1"/>
    <col min="12" max="12" width="7" style="13" customWidth="1"/>
    <col min="13" max="13" width="7" style="10" customWidth="1"/>
    <col min="14" max="14" width="7" customWidth="1"/>
    <col min="15" max="26" width="5.85546875" customWidth="1"/>
    <col min="27" max="27" width="7" customWidth="1"/>
    <col min="28" max="28" width="7" style="9" customWidth="1"/>
    <col min="29" max="29" width="7" style="10" customWidth="1"/>
    <col min="30" max="30" width="7" style="18" customWidth="1"/>
    <col min="31" max="31" width="7" style="2" customWidth="1"/>
    <col min="32" max="32" width="7" style="12" customWidth="1"/>
    <col min="33" max="33" width="7" style="13" customWidth="1"/>
    <col min="34" max="34" width="7" style="14" customWidth="1"/>
    <col min="35" max="35" width="7" style="15" customWidth="1"/>
    <col min="36" max="36" width="7" style="3" customWidth="1"/>
    <col min="37" max="37" width="7" style="16" customWidth="1"/>
    <col min="38" max="38" width="7" style="17" customWidth="1"/>
    <col min="39" max="39" width="7" style="19" customWidth="1"/>
    <col min="40" max="56" width="7" customWidth="1"/>
  </cols>
  <sheetData>
    <row r="1" spans="1:39" x14ac:dyDescent="0.25">
      <c r="B1" s="24" t="s">
        <v>0</v>
      </c>
      <c r="C1" s="26" t="s">
        <v>1</v>
      </c>
      <c r="D1" s="28" t="s">
        <v>2</v>
      </c>
      <c r="E1" s="42" t="s">
        <v>3</v>
      </c>
      <c r="F1" s="30" t="s">
        <v>4</v>
      </c>
      <c r="G1" s="38" t="s">
        <v>5</v>
      </c>
      <c r="H1" s="40" t="s">
        <v>6</v>
      </c>
      <c r="I1" s="22" t="s">
        <v>7</v>
      </c>
      <c r="J1" s="32" t="s">
        <v>8</v>
      </c>
      <c r="K1" s="20" t="s">
        <v>9</v>
      </c>
      <c r="L1" s="34" t="s">
        <v>10</v>
      </c>
      <c r="M1" s="36" t="s">
        <v>11</v>
      </c>
      <c r="O1" s="8" t="s">
        <v>168</v>
      </c>
      <c r="P1" s="8" t="s">
        <v>179</v>
      </c>
      <c r="Q1" s="8" t="s">
        <v>180</v>
      </c>
      <c r="R1" s="8" t="s">
        <v>181</v>
      </c>
      <c r="S1" s="8" t="s">
        <v>182</v>
      </c>
      <c r="T1" s="8" t="s">
        <v>183</v>
      </c>
      <c r="U1" s="8" t="s">
        <v>184</v>
      </c>
      <c r="V1" s="8" t="s">
        <v>185</v>
      </c>
      <c r="W1" s="8" t="s">
        <v>186</v>
      </c>
      <c r="X1" s="8" t="s">
        <v>187</v>
      </c>
      <c r="Y1" s="8" t="s">
        <v>188</v>
      </c>
      <c r="Z1" s="44" t="s">
        <v>167</v>
      </c>
      <c r="AB1" s="25" t="s">
        <v>168</v>
      </c>
      <c r="AC1" s="37" t="s">
        <v>179</v>
      </c>
      <c r="AD1" s="39" t="s">
        <v>180</v>
      </c>
      <c r="AE1" s="43" t="s">
        <v>181</v>
      </c>
      <c r="AF1" s="33" t="s">
        <v>182</v>
      </c>
      <c r="AG1" s="35" t="s">
        <v>183</v>
      </c>
      <c r="AH1" s="31" t="s">
        <v>184</v>
      </c>
      <c r="AI1" s="41" t="s">
        <v>185</v>
      </c>
      <c r="AJ1" s="29" t="s">
        <v>186</v>
      </c>
      <c r="AK1" s="27" t="s">
        <v>187</v>
      </c>
      <c r="AL1" s="21" t="s">
        <v>188</v>
      </c>
      <c r="AM1" s="23" t="s">
        <v>167</v>
      </c>
    </row>
    <row r="2" spans="1:39" x14ac:dyDescent="0.25">
      <c r="A2" s="1">
        <v>31048</v>
      </c>
      <c r="B2" s="9">
        <v>1.009591720180667</v>
      </c>
      <c r="C2" s="16">
        <v>1.0055960584132584</v>
      </c>
      <c r="D2" s="3">
        <v>0.96987814569777764</v>
      </c>
      <c r="E2" s="2">
        <v>1.0719516014214161</v>
      </c>
      <c r="F2" s="14">
        <v>0.99677196005786495</v>
      </c>
      <c r="G2" s="18">
        <v>1.0045399215220479</v>
      </c>
      <c r="H2" s="15">
        <v>1.0035457596691628</v>
      </c>
      <c r="I2" s="19">
        <v>1.0053494689536062</v>
      </c>
      <c r="J2" s="12">
        <v>0.99390143339379466</v>
      </c>
      <c r="K2" s="17">
        <v>1.0018794788424508</v>
      </c>
      <c r="L2" s="13">
        <v>1.009423361238883</v>
      </c>
      <c r="M2" s="10">
        <v>1.0001156609435302</v>
      </c>
      <c r="O2">
        <v>2.1187777777777779</v>
      </c>
      <c r="P2">
        <v>0.45170833333333288</v>
      </c>
      <c r="Q2">
        <v>0.77784722222222236</v>
      </c>
      <c r="R2">
        <v>7.7311871003546733</v>
      </c>
      <c r="S2">
        <v>-0.49054567733414778</v>
      </c>
      <c r="T2">
        <v>-1.5728268012395581</v>
      </c>
      <c r="U2">
        <v>5.8276381490440073E-2</v>
      </c>
      <c r="V2">
        <v>1.102367845049846</v>
      </c>
      <c r="W2">
        <v>-772.57167870476496</v>
      </c>
      <c r="X2">
        <v>1.4717531255411309</v>
      </c>
      <c r="Y2">
        <v>0.93907200950758585</v>
      </c>
      <c r="Z2">
        <v>1.136310459620965</v>
      </c>
      <c r="AB2" s="9">
        <f>EXP((O2-O$105)/100)</f>
        <v>1.0095238881042685</v>
      </c>
      <c r="AC2" s="10">
        <f t="shared" ref="AC2:AM17" si="0">EXP((P2-P$105)/100)</f>
        <v>0.99896182961744295</v>
      </c>
      <c r="AD2" s="18">
        <f t="shared" si="0"/>
        <v>1.0040959874610533</v>
      </c>
      <c r="AE2" s="2">
        <f t="shared" si="0"/>
        <v>1.0602788210627994</v>
      </c>
      <c r="AF2" s="12">
        <f t="shared" si="0"/>
        <v>0.99954347179150482</v>
      </c>
      <c r="AG2" s="13">
        <f t="shared" si="0"/>
        <v>0.97644058587381177</v>
      </c>
      <c r="AH2" s="14">
        <f t="shared" si="0"/>
        <v>0.9968021205508435</v>
      </c>
      <c r="AI2" s="15">
        <f t="shared" si="0"/>
        <v>1.0025728469630837</v>
      </c>
      <c r="AJ2" s="3">
        <f t="shared" si="0"/>
        <v>0.98052578794992462</v>
      </c>
      <c r="AK2" s="16">
        <f t="shared" si="0"/>
        <v>1.008114319674273</v>
      </c>
      <c r="AL2" s="17">
        <f t="shared" si="0"/>
        <v>1.0027167894157558</v>
      </c>
      <c r="AM2" s="19">
        <f t="shared" si="0"/>
        <v>1.0054682113612572</v>
      </c>
    </row>
    <row r="3" spans="1:39" x14ac:dyDescent="0.25">
      <c r="A3" s="1">
        <v>31138</v>
      </c>
      <c r="B3" s="9">
        <v>1.0087591504937361</v>
      </c>
      <c r="C3" s="16">
        <v>1.0032516306942312</v>
      </c>
      <c r="D3" s="3">
        <v>0.9735331964803946</v>
      </c>
      <c r="E3" s="2">
        <v>1.0419831644814352</v>
      </c>
      <c r="F3" s="14">
        <v>0.99877009579290099</v>
      </c>
      <c r="G3" s="18">
        <v>1.0034302671095161</v>
      </c>
      <c r="H3" s="15">
        <v>1.015213444725273</v>
      </c>
      <c r="I3" s="19">
        <v>0.99904553024758824</v>
      </c>
      <c r="J3" s="12">
        <v>0.99885863441267053</v>
      </c>
      <c r="K3" s="17">
        <v>1.0018633925879878</v>
      </c>
      <c r="L3" s="13">
        <v>1.0043048419946341</v>
      </c>
      <c r="M3" s="10">
        <v>1.0011465610544525</v>
      </c>
      <c r="O3">
        <v>1.9810989010989011</v>
      </c>
      <c r="P3">
        <v>0.54912698412698457</v>
      </c>
      <c r="Q3">
        <v>0.72477411477411491</v>
      </c>
      <c r="R3">
        <v>4.9218575444191073</v>
      </c>
      <c r="S3">
        <v>-0.2118398712812985</v>
      </c>
      <c r="T3">
        <v>1.5693879872422141</v>
      </c>
      <c r="U3">
        <v>0.25371409412189128</v>
      </c>
      <c r="V3">
        <v>2.3968014064568122</v>
      </c>
      <c r="W3">
        <v>-772.16392443321001</v>
      </c>
      <c r="X3">
        <v>0.86925621885625037</v>
      </c>
      <c r="Y3">
        <v>0.8421040190389979</v>
      </c>
      <c r="Z3">
        <v>0.5121190694820994</v>
      </c>
      <c r="AB3" s="9">
        <f t="shared" ref="AB3:AB66" si="1">EXP((O3-O$105)/100)</f>
        <v>1.0081349433165134</v>
      </c>
      <c r="AC3" s="10">
        <f t="shared" si="0"/>
        <v>0.99993547893481149</v>
      </c>
      <c r="AD3" s="18">
        <f t="shared" si="0"/>
        <v>1.0035632239083379</v>
      </c>
      <c r="AE3" s="2">
        <f t="shared" si="0"/>
        <v>1.030906607671924</v>
      </c>
      <c r="AF3" s="12">
        <f t="shared" si="0"/>
        <v>1.0023331431636764</v>
      </c>
      <c r="AG3" s="13">
        <f t="shared" si="0"/>
        <v>1.0076095802184784</v>
      </c>
      <c r="AH3" s="14">
        <f t="shared" si="0"/>
        <v>0.99875215274317242</v>
      </c>
      <c r="AI3" s="15">
        <f t="shared" si="0"/>
        <v>1.0156348434207398</v>
      </c>
      <c r="AJ3" s="3">
        <f t="shared" si="0"/>
        <v>0.98453208610908283</v>
      </c>
      <c r="AK3" s="16">
        <f t="shared" si="0"/>
        <v>1.0020587227926314</v>
      </c>
      <c r="AL3" s="17">
        <f t="shared" si="0"/>
        <v>1.0017449463594597</v>
      </c>
      <c r="AM3" s="19">
        <f t="shared" si="0"/>
        <v>0.99921171193426217</v>
      </c>
    </row>
    <row r="4" spans="1:39" x14ac:dyDescent="0.25">
      <c r="A4" s="1">
        <v>31229</v>
      </c>
      <c r="B4" s="9">
        <v>1.0081876822397535</v>
      </c>
      <c r="C4" s="16">
        <v>1.0060899941734076</v>
      </c>
      <c r="D4" s="3">
        <v>0.9735292147893938</v>
      </c>
      <c r="E4" s="2">
        <v>0.92728693548708563</v>
      </c>
      <c r="F4" s="14">
        <v>1.0055218850498864</v>
      </c>
      <c r="G4" s="18">
        <v>1.0028014806631569</v>
      </c>
      <c r="H4" s="15">
        <v>1.0052653007886112</v>
      </c>
      <c r="I4" s="19">
        <v>0.99869670941263566</v>
      </c>
      <c r="J4" s="12">
        <v>1.0031242540586895</v>
      </c>
      <c r="K4" s="17">
        <v>1.0077198418073858</v>
      </c>
      <c r="L4" s="13">
        <v>1.0049621143884946</v>
      </c>
      <c r="M4" s="10">
        <v>1.000989893877174</v>
      </c>
      <c r="O4">
        <v>1.9752445652173909</v>
      </c>
      <c r="P4">
        <v>0.53361111111111148</v>
      </c>
      <c r="Q4">
        <v>0.6086443236714969</v>
      </c>
      <c r="R4">
        <v>2.97401445472449</v>
      </c>
      <c r="S4">
        <v>-2.4926690423444791E-2</v>
      </c>
      <c r="T4">
        <v>0.90399681904944695</v>
      </c>
      <c r="U4">
        <v>0.93075122883341699</v>
      </c>
      <c r="V4">
        <v>1.325951809163973</v>
      </c>
      <c r="W4">
        <v>-772.15626404526404</v>
      </c>
      <c r="X4">
        <v>1.197099049262393</v>
      </c>
      <c r="Y4">
        <v>1.5503054864265451</v>
      </c>
      <c r="Z4">
        <v>0.47389607814677692</v>
      </c>
      <c r="AB4" s="9">
        <f t="shared" si="1"/>
        <v>1.008075925438362</v>
      </c>
      <c r="AC4" s="10">
        <f t="shared" si="0"/>
        <v>0.99978034225137591</v>
      </c>
      <c r="AD4" s="18">
        <f t="shared" si="0"/>
        <v>1.0023984644800767</v>
      </c>
      <c r="AE4" s="2">
        <f t="shared" si="0"/>
        <v>1.0110204686899786</v>
      </c>
      <c r="AF4" s="12">
        <f t="shared" si="0"/>
        <v>1.0042083879182113</v>
      </c>
      <c r="AG4" s="13">
        <f t="shared" si="0"/>
        <v>1.0009272913962561</v>
      </c>
      <c r="AH4" s="14">
        <f t="shared" si="0"/>
        <v>1.0055370178120093</v>
      </c>
      <c r="AI4" s="15">
        <f t="shared" si="0"/>
        <v>1.0048169468663664</v>
      </c>
      <c r="AJ4" s="3">
        <f t="shared" si="0"/>
        <v>0.98460750797509833</v>
      </c>
      <c r="AK4" s="16">
        <f t="shared" si="0"/>
        <v>1.0053492914712352</v>
      </c>
      <c r="AL4" s="17">
        <f t="shared" si="0"/>
        <v>1.0088644994019171</v>
      </c>
      <c r="AM4" s="19">
        <f t="shared" si="0"/>
        <v>0.99882985631115795</v>
      </c>
    </row>
    <row r="5" spans="1:39" x14ac:dyDescent="0.25">
      <c r="A5" s="1">
        <v>31321</v>
      </c>
      <c r="B5" s="9">
        <v>1.0084733758877438</v>
      </c>
      <c r="C5" s="16">
        <v>1.0023441232141423</v>
      </c>
      <c r="D5" s="3">
        <v>0.97549516645113266</v>
      </c>
      <c r="E5" s="2">
        <v>1.132221556327841</v>
      </c>
      <c r="F5" s="14">
        <v>1.0075498642898764</v>
      </c>
      <c r="G5" s="18">
        <v>1.0010735563459667</v>
      </c>
      <c r="H5" s="15">
        <v>1.0285924673470526</v>
      </c>
      <c r="I5" s="19">
        <v>1.0001232104313875</v>
      </c>
      <c r="J5" s="12">
        <v>1.0029637951081749</v>
      </c>
      <c r="K5" s="17">
        <v>1.0007595420176998</v>
      </c>
      <c r="L5" s="13">
        <v>0.99009402666179858</v>
      </c>
      <c r="M5" s="10">
        <v>1.0012314118210024</v>
      </c>
      <c r="O5">
        <v>2.0261141304347832</v>
      </c>
      <c r="P5">
        <v>0.55263440860215063</v>
      </c>
      <c r="Q5">
        <v>0.41541812762973279</v>
      </c>
      <c r="R5">
        <v>3.9557937876512548</v>
      </c>
      <c r="S5">
        <v>-0.45187357632326769</v>
      </c>
      <c r="T5">
        <v>1.8053087482658281</v>
      </c>
      <c r="U5">
        <v>1.137101872353022</v>
      </c>
      <c r="V5">
        <v>2.7255174819117189</v>
      </c>
      <c r="W5">
        <v>-771.97949509637465</v>
      </c>
      <c r="X5">
        <v>0.82372409226913157</v>
      </c>
      <c r="Y5">
        <v>0.7561690936423785</v>
      </c>
      <c r="Z5">
        <v>0.61176091684756695</v>
      </c>
      <c r="AB5" s="9">
        <f t="shared" si="1"/>
        <v>1.008588859731355</v>
      </c>
      <c r="AC5" s="10">
        <f t="shared" si="0"/>
        <v>0.9999705515316043</v>
      </c>
      <c r="AD5" s="18">
        <f t="shared" si="0"/>
        <v>1.0004634381489237</v>
      </c>
      <c r="AE5" s="2">
        <f t="shared" si="0"/>
        <v>1.0209953442141444</v>
      </c>
      <c r="AF5" s="12">
        <f t="shared" si="0"/>
        <v>0.99993009100463159</v>
      </c>
      <c r="AG5" s="13">
        <f t="shared" si="0"/>
        <v>1.0099895467219402</v>
      </c>
      <c r="AH5" s="14">
        <f t="shared" si="0"/>
        <v>1.0076140922102603</v>
      </c>
      <c r="AI5" s="15">
        <f t="shared" si="0"/>
        <v>1.018978891619831</v>
      </c>
      <c r="AJ5" s="3">
        <f t="shared" si="0"/>
        <v>0.98634952753885696</v>
      </c>
      <c r="AK5" s="16">
        <f t="shared" si="0"/>
        <v>1.0016025680028611</v>
      </c>
      <c r="AL5" s="17">
        <f t="shared" si="0"/>
        <v>1.0008844673660857</v>
      </c>
      <c r="AM5" s="19">
        <f t="shared" si="0"/>
        <v>1.0002078411414803</v>
      </c>
    </row>
    <row r="6" spans="1:39" x14ac:dyDescent="0.25">
      <c r="A6" s="1">
        <v>31413</v>
      </c>
      <c r="B6" s="9">
        <v>1.0075997442570306</v>
      </c>
      <c r="C6" s="16">
        <v>1.0008170162000911</v>
      </c>
      <c r="D6" s="3">
        <v>0.97128133131001748</v>
      </c>
      <c r="E6" s="2">
        <v>1.102009035906607</v>
      </c>
      <c r="F6" s="14">
        <v>1.0041095030633191</v>
      </c>
      <c r="G6" s="18">
        <v>0.99892048026423441</v>
      </c>
      <c r="H6" s="15">
        <v>1.0113821286102813</v>
      </c>
      <c r="I6" s="19">
        <v>0.99912603461366667</v>
      </c>
      <c r="J6" s="12">
        <v>1.0013420179419024</v>
      </c>
      <c r="K6" s="17">
        <v>1.0021127593656245</v>
      </c>
      <c r="L6" s="13">
        <v>0.99847120662245925</v>
      </c>
      <c r="M6" s="10">
        <v>1.0019022111679259</v>
      </c>
      <c r="O6">
        <v>1.9567222222222209</v>
      </c>
      <c r="P6">
        <v>0.61497131147540918</v>
      </c>
      <c r="Q6">
        <v>0.1850277777777791</v>
      </c>
      <c r="R6">
        <v>11.82293412529814</v>
      </c>
      <c r="S6">
        <v>-7.2104302490873212E-2</v>
      </c>
      <c r="T6">
        <v>0.39208226405283181</v>
      </c>
      <c r="U6">
        <v>0.80144218193809325</v>
      </c>
      <c r="V6">
        <v>1.878415834342664</v>
      </c>
      <c r="W6">
        <v>-772.61501325350741</v>
      </c>
      <c r="X6">
        <v>0.59784416300627496</v>
      </c>
      <c r="Y6">
        <v>0.95717786024225537</v>
      </c>
      <c r="Z6">
        <v>0.5056231126949523</v>
      </c>
      <c r="AB6" s="9">
        <f t="shared" si="1"/>
        <v>1.0078892234491257</v>
      </c>
      <c r="AC6" s="10">
        <f t="shared" si="0"/>
        <v>1.0005940965322027</v>
      </c>
      <c r="AD6" s="18">
        <f t="shared" si="0"/>
        <v>0.99816112011130886</v>
      </c>
      <c r="AE6" s="2">
        <f t="shared" si="0"/>
        <v>1.1045625591552859</v>
      </c>
      <c r="AF6" s="12">
        <f t="shared" si="0"/>
        <v>1.0037347381177284</v>
      </c>
      <c r="AG6" s="13">
        <f t="shared" si="0"/>
        <v>0.99581649153183827</v>
      </c>
      <c r="AH6" s="14">
        <f t="shared" si="0"/>
        <v>1.0042376077865165</v>
      </c>
      <c r="AI6" s="15">
        <f t="shared" si="0"/>
        <v>1.0103835616301819</v>
      </c>
      <c r="AJ6" s="3">
        <f t="shared" si="0"/>
        <v>0.98010097357675685</v>
      </c>
      <c r="AK6" s="16">
        <f t="shared" si="0"/>
        <v>0.99934270208338394</v>
      </c>
      <c r="AL6" s="17">
        <f t="shared" si="0"/>
        <v>1.0028983562575537</v>
      </c>
      <c r="AM6" s="19">
        <f t="shared" si="0"/>
        <v>0.99914680568140668</v>
      </c>
    </row>
    <row r="7" spans="1:39" x14ac:dyDescent="0.25">
      <c r="A7" s="1">
        <v>31503</v>
      </c>
      <c r="B7" s="9">
        <v>1.0058379866920653</v>
      </c>
      <c r="C7" s="16">
        <v>0.99295552848591373</v>
      </c>
      <c r="D7" s="3">
        <v>0.96618031948531558</v>
      </c>
      <c r="E7" s="2">
        <v>1.0368933598688315</v>
      </c>
      <c r="F7" s="14">
        <v>1.0007900825561657</v>
      </c>
      <c r="G7" s="18">
        <v>0.99830283897244998</v>
      </c>
      <c r="H7" s="15">
        <v>1.0158995318443038</v>
      </c>
      <c r="I7" s="19">
        <v>0.99894066655797542</v>
      </c>
      <c r="J7" s="12">
        <v>1.0053697802879207</v>
      </c>
      <c r="K7" s="17">
        <v>0.99692562211243696</v>
      </c>
      <c r="L7" s="13">
        <v>1.0008241173625059</v>
      </c>
      <c r="M7" s="10">
        <v>1.0024719545091749</v>
      </c>
      <c r="O7">
        <v>1.7296153846153861</v>
      </c>
      <c r="P7">
        <v>0.6681640624999996</v>
      </c>
      <c r="Q7">
        <v>0.16987680288461379</v>
      </c>
      <c r="R7">
        <v>9.5384805849352876</v>
      </c>
      <c r="S7">
        <v>0.57272443274728846</v>
      </c>
      <c r="T7">
        <v>-0.65071070059668168</v>
      </c>
      <c r="U7">
        <v>0.459079295425182</v>
      </c>
      <c r="V7">
        <v>2.5078309314711169</v>
      </c>
      <c r="W7">
        <v>-773.12609546851206</v>
      </c>
      <c r="X7">
        <v>0.65116355502093959</v>
      </c>
      <c r="Y7">
        <v>0.40074518239870832</v>
      </c>
      <c r="Z7">
        <v>0.49830010634775568</v>
      </c>
      <c r="AB7" s="9">
        <f t="shared" si="1"/>
        <v>1.005602835361729</v>
      </c>
      <c r="AC7" s="10">
        <f t="shared" si="0"/>
        <v>1.0011264816413274</v>
      </c>
      <c r="AD7" s="18">
        <f t="shared" si="0"/>
        <v>0.99800990042652493</v>
      </c>
      <c r="AE7" s="2">
        <f t="shared" si="0"/>
        <v>1.0796153789661234</v>
      </c>
      <c r="AF7" s="12">
        <f t="shared" si="0"/>
        <v>1.0102280209119066</v>
      </c>
      <c r="AG7" s="13">
        <f t="shared" si="0"/>
        <v>0.98548614290317038</v>
      </c>
      <c r="AH7" s="14">
        <f t="shared" si="0"/>
        <v>1.000805349666561</v>
      </c>
      <c r="AI7" s="15">
        <f t="shared" si="0"/>
        <v>1.0167631242097623</v>
      </c>
      <c r="AJ7" s="3">
        <f t="shared" si="0"/>
        <v>0.97510463039799067</v>
      </c>
      <c r="AK7" s="16">
        <f t="shared" si="0"/>
        <v>0.99987568761597334</v>
      </c>
      <c r="AL7" s="17">
        <f t="shared" si="0"/>
        <v>0.99733339905635421</v>
      </c>
      <c r="AM7" s="19">
        <f t="shared" si="0"/>
        <v>0.99907364077637684</v>
      </c>
    </row>
    <row r="8" spans="1:39" x14ac:dyDescent="0.25">
      <c r="A8" s="1">
        <v>31594</v>
      </c>
      <c r="B8" s="9">
        <v>1.0040709422140051</v>
      </c>
      <c r="C8" s="16">
        <v>0.99824931705579456</v>
      </c>
      <c r="D8" s="3">
        <v>0.96824623476824601</v>
      </c>
      <c r="E8" s="2">
        <v>0.89588770256262751</v>
      </c>
      <c r="F8" s="14">
        <v>1.0011927034220749</v>
      </c>
      <c r="G8" s="18">
        <v>0.9993114676437187</v>
      </c>
      <c r="H8" s="15">
        <v>1.0075842775275872</v>
      </c>
      <c r="I8" s="19">
        <v>1.0003415154775306</v>
      </c>
      <c r="J8" s="12">
        <v>1.0051767756922483</v>
      </c>
      <c r="K8" s="17">
        <v>1.0015325865235236</v>
      </c>
      <c r="L8" s="13">
        <v>1.0174823383787555</v>
      </c>
      <c r="M8" s="10">
        <v>1.0029968859661811</v>
      </c>
      <c r="O8">
        <v>1.5523641304347819</v>
      </c>
      <c r="P8">
        <v>0.71925781250000043</v>
      </c>
      <c r="Q8">
        <v>0.27400305706521771</v>
      </c>
      <c r="R8">
        <v>-0.59584689540586899</v>
      </c>
      <c r="S8">
        <v>0.73226658889378449</v>
      </c>
      <c r="T8">
        <v>0.16975625883725731</v>
      </c>
      <c r="U8">
        <v>0.50883389787693145</v>
      </c>
      <c r="V8">
        <v>1.621171830114688</v>
      </c>
      <c r="W8">
        <v>-772.90713668800174</v>
      </c>
      <c r="X8">
        <v>0.64449143539249554</v>
      </c>
      <c r="Y8">
        <v>0.95978153848326409</v>
      </c>
      <c r="Z8">
        <v>0.6289029256776929</v>
      </c>
      <c r="AB8" s="9">
        <f t="shared" si="1"/>
        <v>1.0038219704928926</v>
      </c>
      <c r="AC8" s="10">
        <f t="shared" si="0"/>
        <v>1.0016381254009021</v>
      </c>
      <c r="AD8" s="18">
        <f t="shared" si="0"/>
        <v>0.99904963197500596</v>
      </c>
      <c r="AE8" s="2">
        <f t="shared" si="0"/>
        <v>0.97556505946936922</v>
      </c>
      <c r="AF8" s="12">
        <f t="shared" si="0"/>
        <v>1.011841046864512</v>
      </c>
      <c r="AG8" s="13">
        <f t="shared" si="0"/>
        <v>0.99360499178738859</v>
      </c>
      <c r="AH8" s="14">
        <f t="shared" si="0"/>
        <v>1.0013034202858568</v>
      </c>
      <c r="AI8" s="15">
        <f t="shared" si="0"/>
        <v>1.0077877507136255</v>
      </c>
      <c r="AJ8" s="3">
        <f t="shared" si="0"/>
        <v>0.97724204678188376</v>
      </c>
      <c r="AK8" s="16">
        <f t="shared" si="0"/>
        <v>0.99980897693949267</v>
      </c>
      <c r="AL8" s="17">
        <f t="shared" si="0"/>
        <v>1.0029244688437773</v>
      </c>
      <c r="AM8" s="19">
        <f t="shared" si="0"/>
        <v>1.0003793115542452</v>
      </c>
    </row>
    <row r="9" spans="1:39" x14ac:dyDescent="0.25">
      <c r="A9" s="1">
        <v>31686</v>
      </c>
      <c r="B9" s="9">
        <v>1.0033181713317114</v>
      </c>
      <c r="C9" s="16">
        <v>1.0016145462958599</v>
      </c>
      <c r="D9" s="3">
        <v>0.97276810000383218</v>
      </c>
      <c r="E9" s="2">
        <v>1.0084233212372866</v>
      </c>
      <c r="F9" s="14">
        <v>1.001643044144789</v>
      </c>
      <c r="G9" s="18">
        <v>0.99995723141105608</v>
      </c>
      <c r="H9" s="15">
        <v>1.0187362812525234</v>
      </c>
      <c r="I9" s="19">
        <v>1.0010881776397371</v>
      </c>
      <c r="J9" s="12">
        <v>1.0018245159332282</v>
      </c>
      <c r="K9" s="17">
        <v>0.99702237890681167</v>
      </c>
      <c r="L9" s="13">
        <v>0.98967701283336096</v>
      </c>
      <c r="M9" s="10">
        <v>1.0028755306851218</v>
      </c>
      <c r="O9">
        <v>1.566684782608696</v>
      </c>
      <c r="P9">
        <v>0.70785912298387199</v>
      </c>
      <c r="Q9">
        <v>0.24932328190743339</v>
      </c>
      <c r="R9">
        <v>-0.1058486034964298</v>
      </c>
      <c r="S9">
        <v>-0.37084105016432872</v>
      </c>
      <c r="T9">
        <v>-0.38118193231601433</v>
      </c>
      <c r="U9">
        <v>0.53642279728067366</v>
      </c>
      <c r="V9">
        <v>2.416601129249436</v>
      </c>
      <c r="W9">
        <v>-772.44311981112583</v>
      </c>
      <c r="X9">
        <v>1.004472318232839</v>
      </c>
      <c r="Y9">
        <v>0.482050203377071</v>
      </c>
      <c r="Z9">
        <v>0.72089722000157752</v>
      </c>
      <c r="AB9" s="9">
        <f t="shared" si="1"/>
        <v>1.0039657346394681</v>
      </c>
      <c r="AC9" s="10">
        <f t="shared" si="0"/>
        <v>1.0015239582878135</v>
      </c>
      <c r="AD9" s="18">
        <f t="shared" si="0"/>
        <v>0.99880309919523913</v>
      </c>
      <c r="AE9" s="2">
        <f t="shared" si="0"/>
        <v>0.98035704232642018</v>
      </c>
      <c r="AF9" s="12">
        <f t="shared" si="0"/>
        <v>1.0007406879964509</v>
      </c>
      <c r="AG9" s="13">
        <f t="shared" si="0"/>
        <v>0.98814589435321165</v>
      </c>
      <c r="AH9" s="14">
        <f t="shared" si="0"/>
        <v>1.0015797069896837</v>
      </c>
      <c r="AI9" s="15">
        <f t="shared" si="0"/>
        <v>1.0158359562135533</v>
      </c>
      <c r="AJ9" s="3">
        <f t="shared" si="0"/>
        <v>0.98178715167866126</v>
      </c>
      <c r="AK9" s="16">
        <f t="shared" si="0"/>
        <v>1.0034145839757758</v>
      </c>
      <c r="AL9" s="17">
        <f t="shared" si="0"/>
        <v>0.99814461091898099</v>
      </c>
      <c r="AM9" s="19">
        <f t="shared" si="0"/>
        <v>1.001300026880322</v>
      </c>
    </row>
    <row r="10" spans="1:39" x14ac:dyDescent="0.25">
      <c r="A10" s="1">
        <v>31778</v>
      </c>
      <c r="B10" s="9">
        <v>1.0035355804873081</v>
      </c>
      <c r="C10" s="16">
        <v>1.0059099428825187</v>
      </c>
      <c r="D10" s="3">
        <v>0.9815941664339215</v>
      </c>
      <c r="E10" s="2">
        <v>1.1748418330124324</v>
      </c>
      <c r="F10" s="14">
        <v>0.99338753099022947</v>
      </c>
      <c r="G10" s="18">
        <v>0.99956041047758593</v>
      </c>
      <c r="H10" s="15">
        <v>1.0056857241322767</v>
      </c>
      <c r="I10" s="19">
        <v>1.0018192989334171</v>
      </c>
      <c r="J10" s="12">
        <v>0.9985479259388651</v>
      </c>
      <c r="K10" s="17">
        <v>0.99962004839184104</v>
      </c>
      <c r="L10" s="13">
        <v>0.958561683440604</v>
      </c>
      <c r="M10" s="10">
        <v>1.002028709307113</v>
      </c>
      <c r="O10">
        <v>1.555638888888889</v>
      </c>
      <c r="P10">
        <v>0.61663141195134874</v>
      </c>
      <c r="Q10">
        <v>0.24321357012750441</v>
      </c>
      <c r="R10">
        <v>13.31877528832217</v>
      </c>
      <c r="S10">
        <v>-0.63401103106142798</v>
      </c>
      <c r="T10">
        <v>0.33114715130553912</v>
      </c>
      <c r="U10">
        <v>-0.28010601701212517</v>
      </c>
      <c r="V10">
        <v>1.3345288836259039</v>
      </c>
      <c r="W10">
        <v>-771.60246805373458</v>
      </c>
      <c r="X10">
        <v>1.0499446120684359</v>
      </c>
      <c r="Y10">
        <v>0.55205627297121274</v>
      </c>
      <c r="Z10">
        <v>0.78281962887979395</v>
      </c>
      <c r="AB10" s="9">
        <f t="shared" si="1"/>
        <v>1.0038548437759929</v>
      </c>
      <c r="AC10" s="10">
        <f t="shared" si="0"/>
        <v>1.0006107075374406</v>
      </c>
      <c r="AD10" s="18">
        <f t="shared" si="0"/>
        <v>0.99874207706878626</v>
      </c>
      <c r="AE10" s="2">
        <f t="shared" si="0"/>
        <v>1.1212092542492289</v>
      </c>
      <c r="AF10" s="12">
        <f t="shared" si="0"/>
        <v>0.99811050136786672</v>
      </c>
      <c r="AG10" s="13">
        <f t="shared" si="0"/>
        <v>0.99520987447013265</v>
      </c>
      <c r="AH10" s="14">
        <f t="shared" si="0"/>
        <v>0.99343481801957578</v>
      </c>
      <c r="AI10" s="15">
        <f t="shared" si="0"/>
        <v>1.0049031344602393</v>
      </c>
      <c r="AJ10" s="3">
        <f t="shared" si="0"/>
        <v>0.9900753512605982</v>
      </c>
      <c r="AK10" s="16">
        <f t="shared" si="0"/>
        <v>1.0038709633590137</v>
      </c>
      <c r="AL10" s="17">
        <f t="shared" si="0"/>
        <v>0.99884361737487648</v>
      </c>
      <c r="AM10" s="19">
        <f t="shared" si="0"/>
        <v>1.0019202479851708</v>
      </c>
    </row>
    <row r="11" spans="1:39" x14ac:dyDescent="0.25">
      <c r="A11" s="1">
        <v>31868</v>
      </c>
      <c r="B11" s="9">
        <v>1.0046651933034265</v>
      </c>
      <c r="C11" s="16">
        <v>1.0034842252326188</v>
      </c>
      <c r="D11" s="3">
        <v>0.98436373785266162</v>
      </c>
      <c r="E11" s="2">
        <v>1.0046800388830079</v>
      </c>
      <c r="F11" s="14">
        <v>0.99729780333330531</v>
      </c>
      <c r="G11" s="18">
        <v>1.0013234388030225</v>
      </c>
      <c r="H11" s="15">
        <v>1.0049301865776883</v>
      </c>
      <c r="I11" s="19">
        <v>0.99958805992086863</v>
      </c>
      <c r="J11" s="12">
        <v>0.99826075697664052</v>
      </c>
      <c r="K11" s="17">
        <v>1.0033045445470741</v>
      </c>
      <c r="L11" s="13">
        <v>1.0199382885325003</v>
      </c>
      <c r="M11" s="10">
        <v>1.000814735972509</v>
      </c>
      <c r="O11">
        <v>1.6625000000000001</v>
      </c>
      <c r="P11">
        <v>0.50424603174603178</v>
      </c>
      <c r="Q11">
        <v>0.42317460317460348</v>
      </c>
      <c r="R11">
        <v>3.909785765887472</v>
      </c>
      <c r="S11">
        <v>0.1198745115676247</v>
      </c>
      <c r="T11">
        <v>1.261586969358389</v>
      </c>
      <c r="U11">
        <v>0.1127442888249625</v>
      </c>
      <c r="V11">
        <v>1.5178364811438669</v>
      </c>
      <c r="W11">
        <v>-771.32145318581388</v>
      </c>
      <c r="X11">
        <v>0.90077053662265438</v>
      </c>
      <c r="Y11">
        <v>1.0579182504124049</v>
      </c>
      <c r="Z11">
        <v>0.55985963162566688</v>
      </c>
      <c r="AB11" s="9">
        <f t="shared" si="1"/>
        <v>1.0049281475860465</v>
      </c>
      <c r="AC11" s="10">
        <f t="shared" si="0"/>
        <v>0.99948679906210192</v>
      </c>
      <c r="AD11" s="18">
        <f t="shared" si="0"/>
        <v>1.0005410418604568</v>
      </c>
      <c r="AE11" s="2">
        <f t="shared" si="0"/>
        <v>1.0205257124963867</v>
      </c>
      <c r="AF11" s="12">
        <f t="shared" si="0"/>
        <v>1.0056635470240927</v>
      </c>
      <c r="AG11" s="13">
        <f t="shared" si="0"/>
        <v>1.0045129159012693</v>
      </c>
      <c r="AH11" s="14">
        <f t="shared" si="0"/>
        <v>0.99734520569630392</v>
      </c>
      <c r="AI11" s="15">
        <f t="shared" si="0"/>
        <v>1.0067468876069232</v>
      </c>
      <c r="AJ11" s="3">
        <f t="shared" si="0"/>
        <v>0.992861523146363</v>
      </c>
      <c r="AK11" s="16">
        <f t="shared" si="0"/>
        <v>1.0023745645278084</v>
      </c>
      <c r="AL11" s="17">
        <f t="shared" si="0"/>
        <v>1.0039091890476179</v>
      </c>
      <c r="AM11" s="19">
        <f t="shared" si="0"/>
        <v>0.99968885510889838</v>
      </c>
    </row>
    <row r="12" spans="1:39" x14ac:dyDescent="0.25">
      <c r="A12" s="1">
        <v>31959</v>
      </c>
      <c r="B12" s="9">
        <v>1.0058128410567198</v>
      </c>
      <c r="C12" s="16">
        <v>1.000297981587466</v>
      </c>
      <c r="D12" s="3">
        <v>0.98838485547964938</v>
      </c>
      <c r="E12" s="2">
        <v>1.0308399778608488</v>
      </c>
      <c r="F12" s="14">
        <v>0.99846935950839544</v>
      </c>
      <c r="G12" s="18">
        <v>1.0014932609686171</v>
      </c>
      <c r="H12" s="15">
        <v>1.0002700359865306</v>
      </c>
      <c r="I12" s="19">
        <v>1.0018692631994528</v>
      </c>
      <c r="J12" s="12">
        <v>0.99598620603438837</v>
      </c>
      <c r="K12" s="17">
        <v>1.0012219193206036</v>
      </c>
      <c r="L12" s="13">
        <v>1.0225137319438526</v>
      </c>
      <c r="M12" s="10">
        <v>1.0008535182949307</v>
      </c>
      <c r="O12">
        <v>1.7098913043478261</v>
      </c>
      <c r="P12">
        <v>0.50773437500000052</v>
      </c>
      <c r="Q12">
        <v>0.507530570652174</v>
      </c>
      <c r="R12">
        <v>7.2994412051074109</v>
      </c>
      <c r="S12">
        <v>-0.14848176674492811</v>
      </c>
      <c r="T12">
        <v>1.278942903896811</v>
      </c>
      <c r="U12">
        <v>0.2332326708181551</v>
      </c>
      <c r="V12">
        <v>0.9419182632541141</v>
      </c>
      <c r="W12">
        <v>-770.89402748436839</v>
      </c>
      <c r="X12">
        <v>0.64419898237296513</v>
      </c>
      <c r="Y12">
        <v>0.86426463005295928</v>
      </c>
      <c r="Z12">
        <v>0.78472968191863024</v>
      </c>
      <c r="AB12" s="9">
        <f t="shared" si="1"/>
        <v>1.0054045090109767</v>
      </c>
      <c r="AC12" s="10">
        <f t="shared" si="0"/>
        <v>0.99952166520055308</v>
      </c>
      <c r="AD12" s="18">
        <f t="shared" si="0"/>
        <v>1.0013854140254119</v>
      </c>
      <c r="AE12" s="2">
        <f t="shared" si="0"/>
        <v>1.0557109786063898</v>
      </c>
      <c r="AF12" s="12">
        <f t="shared" si="0"/>
        <v>1.002968403667581</v>
      </c>
      <c r="AG12" s="13">
        <f t="shared" si="0"/>
        <v>1.0046872736356527</v>
      </c>
      <c r="AH12" s="14">
        <f t="shared" si="0"/>
        <v>0.99854761503384604</v>
      </c>
      <c r="AI12" s="15">
        <f t="shared" si="0"/>
        <v>1.0009655128481942</v>
      </c>
      <c r="AJ12" s="3">
        <f t="shared" si="0"/>
        <v>0.997114350840685</v>
      </c>
      <c r="AK12" s="16">
        <f t="shared" si="0"/>
        <v>0.99980605297222569</v>
      </c>
      <c r="AL12" s="17">
        <f t="shared" si="0"/>
        <v>1.001966963759672</v>
      </c>
      <c r="AM12" s="19">
        <f t="shared" si="0"/>
        <v>1.0019393853760807</v>
      </c>
    </row>
    <row r="13" spans="1:39" x14ac:dyDescent="0.25">
      <c r="A13" s="1">
        <v>32051</v>
      </c>
      <c r="B13" s="9">
        <v>1.0062236318308933</v>
      </c>
      <c r="C13" s="16">
        <v>1.0008112275541352</v>
      </c>
      <c r="D13" s="3">
        <v>0.99572244516465702</v>
      </c>
      <c r="E13" s="2">
        <v>0.74511709405370785</v>
      </c>
      <c r="F13" s="14">
        <v>1.0003795158724398</v>
      </c>
      <c r="G13" s="18">
        <v>1.00172379786412</v>
      </c>
      <c r="H13" s="15">
        <v>1.0092048731414589</v>
      </c>
      <c r="I13" s="19">
        <v>1.0011957761308512</v>
      </c>
      <c r="J13" s="12">
        <v>1.0041295372461114</v>
      </c>
      <c r="K13" s="17">
        <v>1.0100677463470118</v>
      </c>
      <c r="L13" s="13">
        <v>0.9793185382919688</v>
      </c>
      <c r="M13" s="10">
        <v>1.0013655858196435</v>
      </c>
      <c r="O13">
        <v>1.7299184782608701</v>
      </c>
      <c r="P13">
        <v>0.56332787298387155</v>
      </c>
      <c r="Q13">
        <v>0.55233958625525914</v>
      </c>
      <c r="R13">
        <v>-22.810996992611312</v>
      </c>
      <c r="S13">
        <v>-0.65854669975584723</v>
      </c>
      <c r="T13">
        <v>4.530890027917204</v>
      </c>
      <c r="U13">
        <v>0.42736746984764118</v>
      </c>
      <c r="V13">
        <v>1.573167364649781</v>
      </c>
      <c r="W13">
        <v>-770.11302252192934</v>
      </c>
      <c r="X13">
        <v>0.77593775503209239</v>
      </c>
      <c r="Y13">
        <v>1.6957122066756289</v>
      </c>
      <c r="Z13">
        <v>0.71447492807854029</v>
      </c>
      <c r="AB13" s="9">
        <f t="shared" si="1"/>
        <v>1.0056058832846408</v>
      </c>
      <c r="AC13" s="10">
        <f t="shared" si="0"/>
        <v>1.0000774887439046</v>
      </c>
      <c r="AD13" s="18">
        <f t="shared" si="0"/>
        <v>1.0018342255183259</v>
      </c>
      <c r="AE13" s="2">
        <f t="shared" si="0"/>
        <v>0.78122667946971591</v>
      </c>
      <c r="AF13" s="12">
        <f t="shared" si="0"/>
        <v>0.99786563832266806</v>
      </c>
      <c r="AG13" s="13">
        <f t="shared" si="0"/>
        <v>1.0378962146057962</v>
      </c>
      <c r="AH13" s="14">
        <f t="shared" si="0"/>
        <v>1.0004880263368738</v>
      </c>
      <c r="AI13" s="15">
        <f t="shared" si="0"/>
        <v>1.007304083691047</v>
      </c>
      <c r="AJ13" s="3">
        <f t="shared" si="0"/>
        <v>1.0049323531555285</v>
      </c>
      <c r="AK13" s="16">
        <f t="shared" si="0"/>
        <v>1.0011240531634038</v>
      </c>
      <c r="AL13" s="17">
        <f t="shared" si="0"/>
        <v>1.0103325232262477</v>
      </c>
      <c r="AM13" s="19">
        <f t="shared" si="0"/>
        <v>1.001235722534499</v>
      </c>
    </row>
    <row r="14" spans="1:39" x14ac:dyDescent="0.25">
      <c r="A14" s="1">
        <v>32143</v>
      </c>
      <c r="B14" s="9">
        <v>1.0052011576509765</v>
      </c>
      <c r="C14" s="16">
        <v>1.0056390513441675</v>
      </c>
      <c r="D14" s="3">
        <v>0.99420401522141078</v>
      </c>
      <c r="E14" s="2">
        <v>1.0476136538134069</v>
      </c>
      <c r="F14" s="14">
        <v>1.0058872239415577</v>
      </c>
      <c r="G14" s="18">
        <v>1.000976957408753</v>
      </c>
      <c r="H14" s="15">
        <v>1.0075483843637685</v>
      </c>
      <c r="I14" s="19">
        <v>1.0019034105110221</v>
      </c>
      <c r="J14" s="12">
        <v>1.0033446457356443</v>
      </c>
      <c r="K14" s="17">
        <v>0.99851822241084753</v>
      </c>
      <c r="L14" s="13">
        <v>1.0045585998406401</v>
      </c>
      <c r="M14" s="10">
        <v>1.0016034383901504</v>
      </c>
      <c r="O14">
        <v>1.666483516483517</v>
      </c>
      <c r="P14">
        <v>0.58356758832565037</v>
      </c>
      <c r="Q14">
        <v>0.43625841900035472</v>
      </c>
      <c r="R14">
        <v>2.1613812079650709</v>
      </c>
      <c r="S14">
        <v>0.42691062334681101</v>
      </c>
      <c r="T14">
        <v>-2.7688943585305918</v>
      </c>
      <c r="U14">
        <v>0.96116652512417033</v>
      </c>
      <c r="V14">
        <v>1.5104053273625471</v>
      </c>
      <c r="W14">
        <v>-770.29743256641632</v>
      </c>
      <c r="X14">
        <v>1.1613267186655549</v>
      </c>
      <c r="Y14">
        <v>0.51623026656812909</v>
      </c>
      <c r="Z14">
        <v>0.8003816369809581</v>
      </c>
      <c r="AB14" s="9">
        <f t="shared" si="1"/>
        <v>1.004968179861794</v>
      </c>
      <c r="AC14" s="10">
        <f t="shared" si="0"/>
        <v>1.0002799220660965</v>
      </c>
      <c r="AD14" s="18">
        <f t="shared" si="0"/>
        <v>1.0006719593719511</v>
      </c>
      <c r="AE14" s="2">
        <f t="shared" si="0"/>
        <v>1.002837872508022</v>
      </c>
      <c r="AF14" s="12">
        <f t="shared" si="0"/>
        <v>1.0087560423857711</v>
      </c>
      <c r="AG14" s="13">
        <f t="shared" si="0"/>
        <v>0.96483126288289234</v>
      </c>
      <c r="AH14" s="14">
        <f t="shared" si="0"/>
        <v>1.0058429013906303</v>
      </c>
      <c r="AI14" s="15">
        <f t="shared" si="0"/>
        <v>1.0066720774771789</v>
      </c>
      <c r="AJ14" s="3">
        <f t="shared" si="0"/>
        <v>1.0030808646460996</v>
      </c>
      <c r="AK14" s="16">
        <f t="shared" si="0"/>
        <v>1.004989718916613</v>
      </c>
      <c r="AL14" s="17">
        <f t="shared" si="0"/>
        <v>0.9984858356898304</v>
      </c>
      <c r="AM14" s="19">
        <f t="shared" si="0"/>
        <v>1.0020962207520128</v>
      </c>
    </row>
    <row r="15" spans="1:39" x14ac:dyDescent="0.25">
      <c r="A15" s="1">
        <v>32234</v>
      </c>
      <c r="B15" s="9">
        <v>1.0061146301751411</v>
      </c>
      <c r="C15" s="16">
        <v>1.0022464521552632</v>
      </c>
      <c r="D15" s="3">
        <v>1.0060016160769698</v>
      </c>
      <c r="E15" s="2">
        <v>1.027744883964552</v>
      </c>
      <c r="F15" s="14">
        <v>0.99824007326915754</v>
      </c>
      <c r="G15" s="18">
        <v>1.0012959862284063</v>
      </c>
      <c r="H15" s="15">
        <v>1.0062763634781995</v>
      </c>
      <c r="I15" s="19">
        <v>1.0036490130547588</v>
      </c>
      <c r="J15" s="12">
        <v>0.99908257571597481</v>
      </c>
      <c r="K15" s="17">
        <v>1.0055909063349635</v>
      </c>
      <c r="L15" s="13">
        <v>1.0038752496201007</v>
      </c>
      <c r="M15" s="10">
        <v>1.0009255823425225</v>
      </c>
      <c r="O15">
        <v>1.788736263736262</v>
      </c>
      <c r="P15">
        <v>0.5175000000000014</v>
      </c>
      <c r="Q15">
        <v>0.43947802197802338</v>
      </c>
      <c r="R15">
        <v>2.7944949822361891</v>
      </c>
      <c r="S15">
        <v>-0.65886026586610358</v>
      </c>
      <c r="T15">
        <v>1.6982901765495431</v>
      </c>
      <c r="U15">
        <v>0.21319789384198301</v>
      </c>
      <c r="V15">
        <v>1.647134768828006</v>
      </c>
      <c r="W15">
        <v>-769.10636528070495</v>
      </c>
      <c r="X15">
        <v>0.84040475574176565</v>
      </c>
      <c r="Y15">
        <v>1.2764015697037689</v>
      </c>
      <c r="Z15">
        <v>0.95928337433310584</v>
      </c>
      <c r="AB15" s="9">
        <f t="shared" si="1"/>
        <v>1.0061975323761889</v>
      </c>
      <c r="AC15" s="10">
        <f t="shared" si="0"/>
        <v>0.9996192795044162</v>
      </c>
      <c r="AD15" s="18">
        <f t="shared" si="0"/>
        <v>1.0007041775547978</v>
      </c>
      <c r="AE15" s="2">
        <f t="shared" si="0"/>
        <v>1.0092071182234277</v>
      </c>
      <c r="AF15" s="12">
        <f t="shared" si="0"/>
        <v>0.99786250935910603</v>
      </c>
      <c r="AG15" s="13">
        <f t="shared" si="0"/>
        <v>1.0089092484975248</v>
      </c>
      <c r="AH15" s="14">
        <f t="shared" si="0"/>
        <v>0.99834757828530041</v>
      </c>
      <c r="AI15" s="15">
        <f t="shared" si="0"/>
        <v>1.0080494359988286</v>
      </c>
      <c r="AJ15" s="3">
        <f t="shared" si="0"/>
        <v>1.0150996665971479</v>
      </c>
      <c r="AK15" s="16">
        <f t="shared" si="0"/>
        <v>1.0017696558918598</v>
      </c>
      <c r="AL15" s="17">
        <f t="shared" si="0"/>
        <v>1.0061049609907737</v>
      </c>
      <c r="AM15" s="19">
        <f t="shared" si="0"/>
        <v>1.0036898348616616</v>
      </c>
    </row>
    <row r="16" spans="1:39" x14ac:dyDescent="0.25">
      <c r="A16" s="1">
        <v>32325</v>
      </c>
      <c r="B16" s="9">
        <v>1.0085490142273377</v>
      </c>
      <c r="C16" s="16">
        <v>1.0043608933661139</v>
      </c>
      <c r="D16" s="3">
        <v>1.0063364792933558</v>
      </c>
      <c r="E16" s="2">
        <v>0.96529891879999052</v>
      </c>
      <c r="F16" s="14">
        <v>0.9959171364563949</v>
      </c>
      <c r="G16" s="18">
        <v>0.99935194057772958</v>
      </c>
      <c r="H16" s="15">
        <v>0.99555080149072894</v>
      </c>
      <c r="I16" s="19">
        <v>1.0057944700637498</v>
      </c>
      <c r="J16" s="12">
        <v>0.99570287008611691</v>
      </c>
      <c r="K16" s="17">
        <v>0.997688753175895</v>
      </c>
      <c r="L16" s="13">
        <v>0.99015300116178995</v>
      </c>
      <c r="M16" s="10">
        <v>1.0006771334067059</v>
      </c>
      <c r="O16">
        <v>1.995869565217391</v>
      </c>
      <c r="P16">
        <v>0.49378906249999938</v>
      </c>
      <c r="Q16">
        <v>0.28002887228260992</v>
      </c>
      <c r="R16">
        <v>1.2683365397722619</v>
      </c>
      <c r="S16">
        <v>-1.0542917314045861</v>
      </c>
      <c r="T16">
        <v>6.3321510610166054E-2</v>
      </c>
      <c r="U16">
        <v>-2.5845008615172929E-2</v>
      </c>
      <c r="V16">
        <v>0.52832171206062151</v>
      </c>
      <c r="W16">
        <v>-769.07683603802707</v>
      </c>
      <c r="X16">
        <v>1.1522627191850421</v>
      </c>
      <c r="Y16">
        <v>0.51494366661643198</v>
      </c>
      <c r="Z16">
        <v>1.1788893936477169</v>
      </c>
      <c r="AB16" s="9">
        <f t="shared" si="1"/>
        <v>1.0082838625407602</v>
      </c>
      <c r="AC16" s="10">
        <f t="shared" si="0"/>
        <v>0.99938228849931976</v>
      </c>
      <c r="AD16" s="18">
        <f t="shared" si="0"/>
        <v>0.99910983467359227</v>
      </c>
      <c r="AE16" s="2">
        <f t="shared" si="0"/>
        <v>0.99392195318381682</v>
      </c>
      <c r="AF16" s="12">
        <f t="shared" si="0"/>
        <v>0.99392443833178046</v>
      </c>
      <c r="AG16" s="13">
        <f t="shared" si="0"/>
        <v>0.99254801341192611</v>
      </c>
      <c r="AH16" s="14">
        <f t="shared" si="0"/>
        <v>0.9959639493404977</v>
      </c>
      <c r="AI16" s="15">
        <f t="shared" si="0"/>
        <v>0.99683410358093527</v>
      </c>
      <c r="AJ16" s="3">
        <f t="shared" si="0"/>
        <v>1.0153994621026123</v>
      </c>
      <c r="AK16" s="16">
        <f t="shared" si="0"/>
        <v>1.0048986307818877</v>
      </c>
      <c r="AL16" s="17">
        <f t="shared" si="0"/>
        <v>0.99847298925419203</v>
      </c>
      <c r="AM16" s="19">
        <f t="shared" si="0"/>
        <v>1.0058964201645353</v>
      </c>
    </row>
    <row r="17" spans="1:39" x14ac:dyDescent="0.25">
      <c r="A17" s="1">
        <v>32417</v>
      </c>
      <c r="B17" s="9">
        <v>1.0095244163094754</v>
      </c>
      <c r="C17" s="16">
        <v>1.0031928288723722</v>
      </c>
      <c r="D17" s="3">
        <v>1.0150539820175062</v>
      </c>
      <c r="E17" s="2">
        <v>0.9886732615485524</v>
      </c>
      <c r="F17" s="14">
        <v>0.99463531794774274</v>
      </c>
      <c r="G17" s="18">
        <v>0.99802526618728371</v>
      </c>
      <c r="H17" s="15">
        <v>1.0061358042011486</v>
      </c>
      <c r="I17" s="19">
        <v>1.0019699080495501</v>
      </c>
      <c r="J17" s="12">
        <v>1.0043199386867538</v>
      </c>
      <c r="K17" s="17">
        <v>1.0059648868121673</v>
      </c>
      <c r="L17" s="13">
        <v>1.0067709814707997</v>
      </c>
      <c r="M17" s="10">
        <v>0.99966371081320782</v>
      </c>
      <c r="O17">
        <v>2.1171195652173909</v>
      </c>
      <c r="P17">
        <v>0.38823770491803211</v>
      </c>
      <c r="Q17">
        <v>0.1221427298645761</v>
      </c>
      <c r="R17">
        <v>2.0655806688937379</v>
      </c>
      <c r="S17">
        <v>5.7370187156264409E-3</v>
      </c>
      <c r="T17">
        <v>1.6821285348344499</v>
      </c>
      <c r="U17">
        <v>-0.1605103296301317</v>
      </c>
      <c r="V17">
        <v>1.7043142872344661</v>
      </c>
      <c r="W17">
        <v>-768.19695149136783</v>
      </c>
      <c r="X17">
        <v>0.94228027690978955</v>
      </c>
      <c r="Y17">
        <v>1.3263156399592859</v>
      </c>
      <c r="Z17">
        <v>0.80378683342545476</v>
      </c>
      <c r="AB17" s="9">
        <f t="shared" si="1"/>
        <v>1.009507148191148</v>
      </c>
      <c r="AC17" s="10">
        <f t="shared" si="0"/>
        <v>0.99832798344091034</v>
      </c>
      <c r="AD17" s="18">
        <f t="shared" si="0"/>
        <v>0.99753362333417916</v>
      </c>
      <c r="AE17" s="2">
        <f t="shared" si="0"/>
        <v>1.0018776084626559</v>
      </c>
      <c r="AF17" s="12">
        <f t="shared" si="0"/>
        <v>1.0045163626732612</v>
      </c>
      <c r="AG17" s="13">
        <f t="shared" si="0"/>
        <v>1.0087462053751297</v>
      </c>
      <c r="AH17" s="14">
        <f t="shared" si="0"/>
        <v>0.99462363396347997</v>
      </c>
      <c r="AI17" s="15">
        <f t="shared" si="0"/>
        <v>1.0086259986337918</v>
      </c>
      <c r="AJ17" s="3">
        <f t="shared" si="0"/>
        <v>1.0243732265443786</v>
      </c>
      <c r="AK17" s="16">
        <f t="shared" si="0"/>
        <v>1.002790733975701</v>
      </c>
      <c r="AL17" s="17">
        <f t="shared" si="0"/>
        <v>1.0066072742799221</v>
      </c>
      <c r="AM17" s="19">
        <f t="shared" si="0"/>
        <v>1.0021303446778822</v>
      </c>
    </row>
    <row r="18" spans="1:39" x14ac:dyDescent="0.25">
      <c r="A18" s="1">
        <v>32509</v>
      </c>
      <c r="B18" s="9">
        <v>1.0119501846662777</v>
      </c>
      <c r="C18" s="16">
        <v>0.99965640415311574</v>
      </c>
      <c r="D18" s="3">
        <v>1.0228257339052202</v>
      </c>
      <c r="E18" s="2">
        <v>1.0375357686420399</v>
      </c>
      <c r="F18" s="14">
        <v>0.98835574408448634</v>
      </c>
      <c r="G18" s="18">
        <v>0.99625858044679672</v>
      </c>
      <c r="H18" s="15">
        <v>1.000560492488886</v>
      </c>
      <c r="I18" s="19">
        <v>1.0043934751619059</v>
      </c>
      <c r="J18" s="12">
        <v>0.99702159295167425</v>
      </c>
      <c r="K18" s="17">
        <v>1.0035761369656129</v>
      </c>
      <c r="L18" s="13">
        <v>0.99696930790113814</v>
      </c>
      <c r="M18" s="10">
        <v>0.99936060875307631</v>
      </c>
      <c r="O18">
        <v>2.36161111111111</v>
      </c>
      <c r="P18">
        <v>0.35838048651507171</v>
      </c>
      <c r="Q18">
        <v>-5.8701275045536239E-2</v>
      </c>
      <c r="R18">
        <v>5.6065042150609186</v>
      </c>
      <c r="S18">
        <v>-0.4817351916832967</v>
      </c>
      <c r="T18">
        <v>2.5371009148646948</v>
      </c>
      <c r="U18">
        <v>-0.78791538848966625</v>
      </c>
      <c r="V18">
        <v>1.002243821463886</v>
      </c>
      <c r="W18">
        <v>-767.49941450351173</v>
      </c>
      <c r="X18">
        <v>0.50068096745056223</v>
      </c>
      <c r="Y18">
        <v>0.9343336570242925</v>
      </c>
      <c r="Z18">
        <v>1.039434307604286</v>
      </c>
      <c r="AB18" s="9">
        <f t="shared" si="1"/>
        <v>1.0119783275049421</v>
      </c>
      <c r="AC18" s="10">
        <f t="shared" ref="AC18:AC81" si="2">EXP((P18-P$105)/100)</f>
        <v>0.99802995496823654</v>
      </c>
      <c r="AD18" s="18">
        <f t="shared" ref="AD18:AD81" si="3">EXP((Q18-Q$105)/100)</f>
        <v>0.99573127379117332</v>
      </c>
      <c r="AE18" s="2">
        <f t="shared" ref="AE18:AE81" si="4">EXP((R18-R$105)/100)</f>
        <v>1.0379888920863762</v>
      </c>
      <c r="AF18" s="12">
        <f t="shared" ref="AF18:AF81" si="5">EXP((S18-S$105)/100)</f>
        <v>0.99963154030523593</v>
      </c>
      <c r="AG18" s="13">
        <f t="shared" ref="AG18:AG81" si="6">EXP((T18-T$105)/100)</f>
        <v>1.0174076806652557</v>
      </c>
      <c r="AH18" s="14">
        <f t="shared" ref="AH18:AH81" si="7">EXP((U18-U$105)/100)</f>
        <v>0.98840285012969875</v>
      </c>
      <c r="AI18" s="15">
        <f t="shared" ref="AI18:AI81" si="8">EXP((V18-V$105)/100)</f>
        <v>1.0015695330522694</v>
      </c>
      <c r="AJ18" s="3">
        <f t="shared" ref="AJ18:AJ81" si="9">EXP((W18-W$105)/100)</f>
        <v>1.0315435875801424</v>
      </c>
      <c r="AK18" s="16">
        <f t="shared" ref="AK18:AK81" si="10">EXP((X18-X$105)/100)</f>
        <v>0.99837218035080466</v>
      </c>
      <c r="AL18" s="17">
        <f t="shared" ref="AL18:AL81" si="11">EXP((Y18-Y$105)/100)</f>
        <v>1.0026692782854956</v>
      </c>
      <c r="AM18" s="19">
        <f t="shared" ref="AM18:AM81" si="12">EXP((Z18-Z$105)/100)</f>
        <v>1.0044946241114141</v>
      </c>
    </row>
    <row r="19" spans="1:39" x14ac:dyDescent="0.25">
      <c r="A19" s="1">
        <v>32599</v>
      </c>
      <c r="B19" s="9">
        <v>1.013004848650765</v>
      </c>
      <c r="C19" s="16">
        <v>1.0001374112799124</v>
      </c>
      <c r="D19" s="3">
        <v>1.024713969584605</v>
      </c>
      <c r="E19" s="2">
        <v>1.0502341534643549</v>
      </c>
      <c r="F19" s="14">
        <v>0.98896896208305485</v>
      </c>
      <c r="G19" s="18">
        <v>0.99414311597367111</v>
      </c>
      <c r="H19" s="15">
        <v>1.0016666723401202</v>
      </c>
      <c r="I19" s="19">
        <v>1.0039965282292045</v>
      </c>
      <c r="J19" s="12">
        <v>0.99858304474249016</v>
      </c>
      <c r="K19" s="17">
        <v>1.0006198265061033</v>
      </c>
      <c r="L19" s="13">
        <v>0.99601582070103956</v>
      </c>
      <c r="M19" s="10">
        <v>0.9997694308404742</v>
      </c>
      <c r="O19">
        <v>2.4314285714285728</v>
      </c>
      <c r="P19">
        <v>0.4010937499999998</v>
      </c>
      <c r="Q19">
        <v>-0.24193638392857239</v>
      </c>
      <c r="R19">
        <v>7.5006271591212244</v>
      </c>
      <c r="S19">
        <v>-0.47014859669368742</v>
      </c>
      <c r="T19">
        <v>-0.45060082757195652</v>
      </c>
      <c r="U19">
        <v>-0.71723993217390059</v>
      </c>
      <c r="V19">
        <v>1.208713022551124</v>
      </c>
      <c r="W19">
        <v>-767.31817637068957</v>
      </c>
      <c r="X19">
        <v>0.31594460198800678</v>
      </c>
      <c r="Y19">
        <v>0.74530067548928491</v>
      </c>
      <c r="Z19">
        <v>0.99125500077351203</v>
      </c>
      <c r="AB19" s="9">
        <f t="shared" si="1"/>
        <v>1.0126851117728721</v>
      </c>
      <c r="AC19" s="10">
        <f t="shared" si="2"/>
        <v>0.99845633718695836</v>
      </c>
      <c r="AD19" s="18">
        <f t="shared" si="3"/>
        <v>0.99390841507605754</v>
      </c>
      <c r="AE19" s="2">
        <f t="shared" si="4"/>
        <v>1.0578370587805452</v>
      </c>
      <c r="AF19" s="12">
        <f t="shared" si="5"/>
        <v>0.99974737027344451</v>
      </c>
      <c r="AG19" s="13">
        <f t="shared" si="6"/>
        <v>0.98746017242766471</v>
      </c>
      <c r="AH19" s="14">
        <f t="shared" si="7"/>
        <v>0.98910165526703786</v>
      </c>
      <c r="AI19" s="15">
        <f t="shared" si="8"/>
        <v>1.0036396019574769</v>
      </c>
      <c r="AJ19" s="3">
        <f t="shared" si="9"/>
        <v>1.0334148331105386</v>
      </c>
      <c r="AK19" s="16">
        <f t="shared" si="10"/>
        <v>0.99652952642102766</v>
      </c>
      <c r="AL19" s="17">
        <f t="shared" si="11"/>
        <v>1.0007756929680784</v>
      </c>
      <c r="AM19" s="19">
        <f t="shared" si="12"/>
        <v>1.0040107821295807</v>
      </c>
    </row>
    <row r="20" spans="1:39" x14ac:dyDescent="0.25">
      <c r="A20" s="1">
        <v>32690</v>
      </c>
      <c r="B20" s="9">
        <v>1.0114190502543106</v>
      </c>
      <c r="C20" s="16">
        <v>0.99957100973138624</v>
      </c>
      <c r="D20" s="3">
        <v>1.0248182556096923</v>
      </c>
      <c r="E20" s="2">
        <v>1.0707270802370676</v>
      </c>
      <c r="F20" s="14">
        <v>0.9973813734736644</v>
      </c>
      <c r="G20" s="18">
        <v>0.99403915060940906</v>
      </c>
      <c r="H20" s="15">
        <v>0.99133709037356688</v>
      </c>
      <c r="I20" s="19">
        <v>1.0007438360181757</v>
      </c>
      <c r="J20" s="12">
        <v>0.99941921611427442</v>
      </c>
      <c r="K20" s="17">
        <v>1.0010453367293457</v>
      </c>
      <c r="L20" s="13">
        <v>1.0112785884365549</v>
      </c>
      <c r="M20" s="10">
        <v>1.0002656895445354</v>
      </c>
      <c r="O20">
        <v>2.2708967391304342</v>
      </c>
      <c r="P20">
        <v>0.44480158730158831</v>
      </c>
      <c r="Q20">
        <v>-0.24403165976535529</v>
      </c>
      <c r="R20">
        <v>8.246358920351069</v>
      </c>
      <c r="S20">
        <v>-0.17872055644181381</v>
      </c>
      <c r="T20">
        <v>-0.17645843067538219</v>
      </c>
      <c r="U20">
        <v>0.1210673521666308</v>
      </c>
      <c r="V20">
        <v>0.2187714220027637</v>
      </c>
      <c r="W20">
        <v>-767.32090985300636</v>
      </c>
      <c r="X20">
        <v>0.83192470341285529</v>
      </c>
      <c r="Y20">
        <v>0.79025765233127943</v>
      </c>
      <c r="Z20">
        <v>0.67547432063169166</v>
      </c>
      <c r="AB20" s="9">
        <f t="shared" si="1"/>
        <v>1.0110607339780928</v>
      </c>
      <c r="AC20" s="10">
        <f t="shared" si="2"/>
        <v>0.99889283624354319</v>
      </c>
      <c r="AD20" s="18">
        <f t="shared" si="3"/>
        <v>0.99388759017136707</v>
      </c>
      <c r="AE20" s="2">
        <f t="shared" si="4"/>
        <v>1.065755172961226</v>
      </c>
      <c r="AF20" s="12">
        <f t="shared" si="5"/>
        <v>1.0026651640115813</v>
      </c>
      <c r="AG20" s="13">
        <f t="shared" si="6"/>
        <v>0.99017093338758633</v>
      </c>
      <c r="AH20" s="14">
        <f t="shared" si="7"/>
        <v>0.99742821882407884</v>
      </c>
      <c r="AI20" s="15">
        <f t="shared" si="8"/>
        <v>0.99375317169885269</v>
      </c>
      <c r="AJ20" s="3">
        <f t="shared" si="9"/>
        <v>1.0333865852848929</v>
      </c>
      <c r="AK20" s="16">
        <f t="shared" si="10"/>
        <v>1.0016847089026504</v>
      </c>
      <c r="AL20" s="17">
        <f t="shared" si="11"/>
        <v>1.0012257126146409</v>
      </c>
      <c r="AM20" s="19">
        <f t="shared" si="12"/>
        <v>1.0008453106571862</v>
      </c>
    </row>
    <row r="21" spans="1:39" x14ac:dyDescent="0.25">
      <c r="A21" s="1">
        <v>32782</v>
      </c>
      <c r="B21" s="9">
        <v>1.0101050597678498</v>
      </c>
      <c r="C21" s="16">
        <v>1.0049072773644212</v>
      </c>
      <c r="D21" s="3">
        <v>1.022761220461252</v>
      </c>
      <c r="E21" s="2">
        <v>0.97562938436851776</v>
      </c>
      <c r="F21" s="14">
        <v>1.003221160680813</v>
      </c>
      <c r="G21" s="18">
        <v>0.9948379333252958</v>
      </c>
      <c r="H21" s="15">
        <v>0.99998335025991336</v>
      </c>
      <c r="I21" s="19">
        <v>1.0002713865726909</v>
      </c>
      <c r="J21" s="12">
        <v>1.0022451463589195</v>
      </c>
      <c r="K21" s="17">
        <v>0.9958706993009645</v>
      </c>
      <c r="L21" s="13">
        <v>0.96929860779025334</v>
      </c>
      <c r="M21" s="10">
        <v>1.0005875768109835</v>
      </c>
      <c r="O21">
        <v>2.1536141304347831</v>
      </c>
      <c r="P21">
        <v>0.47659882232462891</v>
      </c>
      <c r="Q21">
        <v>-0.17683993688639621</v>
      </c>
      <c r="R21">
        <v>0.53536696079257917</v>
      </c>
      <c r="S21">
        <v>-0.21263618227215239</v>
      </c>
      <c r="T21">
        <v>-1.6416664015736371</v>
      </c>
      <c r="U21">
        <v>0.70487479971073375</v>
      </c>
      <c r="V21">
        <v>0.99529194539689358</v>
      </c>
      <c r="W21">
        <v>-767.5294141833707</v>
      </c>
      <c r="X21">
        <v>1.053069684045955</v>
      </c>
      <c r="Y21">
        <v>0.21799266449828431</v>
      </c>
      <c r="Z21">
        <v>0.62825039583513709</v>
      </c>
      <c r="AB21" s="9">
        <f t="shared" si="1"/>
        <v>1.0098756306696683</v>
      </c>
      <c r="AC21" s="10">
        <f t="shared" si="2"/>
        <v>0.99921050704890158</v>
      </c>
      <c r="AD21" s="18">
        <f t="shared" si="3"/>
        <v>0.99455562477352943</v>
      </c>
      <c r="AE21" s="2">
        <f t="shared" si="4"/>
        <v>0.98666344146616147</v>
      </c>
      <c r="AF21" s="12">
        <f t="shared" si="5"/>
        <v>1.0023251615064719</v>
      </c>
      <c r="AG21" s="13">
        <f t="shared" si="6"/>
        <v>0.97576863938617042</v>
      </c>
      <c r="AH21" s="14">
        <f t="shared" si="7"/>
        <v>1.003268309905454</v>
      </c>
      <c r="AI21" s="15">
        <f t="shared" si="8"/>
        <v>1.0014999075997724</v>
      </c>
      <c r="AJ21" s="3">
        <f t="shared" si="9"/>
        <v>1.0312341742200919</v>
      </c>
      <c r="AK21" s="16">
        <f t="shared" si="10"/>
        <v>1.003902335539379</v>
      </c>
      <c r="AL21" s="17">
        <f t="shared" si="11"/>
        <v>0.99551241161473536</v>
      </c>
      <c r="AM21" s="19">
        <f t="shared" si="12"/>
        <v>1.0003727838019965</v>
      </c>
    </row>
    <row r="22" spans="1:39" x14ac:dyDescent="0.25">
      <c r="A22" s="1">
        <v>32874</v>
      </c>
      <c r="B22" s="9">
        <v>1.0091963741839078</v>
      </c>
      <c r="C22" s="16">
        <v>0.99895904604175889</v>
      </c>
      <c r="D22" s="3">
        <v>1.0227737419573675</v>
      </c>
      <c r="E22" s="2">
        <v>0.93022413301932672</v>
      </c>
      <c r="F22" s="14">
        <v>1.0032983875078305</v>
      </c>
      <c r="G22" s="18">
        <v>0.99701577550634213</v>
      </c>
      <c r="H22" s="15">
        <v>0.99374247727050158</v>
      </c>
      <c r="I22" s="19">
        <v>1.0060326552632552</v>
      </c>
      <c r="J22" s="12">
        <v>0.99530127510811794</v>
      </c>
      <c r="K22" s="17">
        <v>1.0035376400956584</v>
      </c>
      <c r="L22" s="13">
        <v>1.0159909167384535</v>
      </c>
      <c r="M22" s="10">
        <v>1.0000006542555331</v>
      </c>
      <c r="O22">
        <v>2.0619999999999989</v>
      </c>
      <c r="P22">
        <v>0.41792114695340521</v>
      </c>
      <c r="Q22">
        <v>4.3967741935484028E-2</v>
      </c>
      <c r="R22">
        <v>-3.9138244727423861</v>
      </c>
      <c r="S22">
        <v>-0.50325627730701916</v>
      </c>
      <c r="T22">
        <v>1.9249822895375499</v>
      </c>
      <c r="U22">
        <v>0.7083212497960425</v>
      </c>
      <c r="V22">
        <v>0.43200012662956488</v>
      </c>
      <c r="W22">
        <v>-768.09345582991784</v>
      </c>
      <c r="X22">
        <v>0.2856730236802873</v>
      </c>
      <c r="Y22">
        <v>1.0393021349535849</v>
      </c>
      <c r="Z22">
        <v>1.2068197257453801</v>
      </c>
      <c r="AB22" s="9">
        <f t="shared" si="1"/>
        <v>1.0089508655645931</v>
      </c>
      <c r="AC22" s="10">
        <f t="shared" si="2"/>
        <v>0.99862436553522538</v>
      </c>
      <c r="AD22" s="18">
        <f t="shared" si="3"/>
        <v>0.99675410627793037</v>
      </c>
      <c r="AE22" s="2">
        <f t="shared" si="4"/>
        <v>0.94372713789709295</v>
      </c>
      <c r="AF22" s="12">
        <f t="shared" si="5"/>
        <v>0.99941643189318807</v>
      </c>
      <c r="AG22" s="13">
        <f t="shared" si="6"/>
        <v>1.0111989605087892</v>
      </c>
      <c r="AH22" s="14">
        <f t="shared" si="7"/>
        <v>1.0033028876428254</v>
      </c>
      <c r="AI22" s="15">
        <f t="shared" si="8"/>
        <v>0.99587439944356881</v>
      </c>
      <c r="AJ22" s="3">
        <f t="shared" si="9"/>
        <v>1.02543395720133</v>
      </c>
      <c r="AK22" s="16">
        <f t="shared" si="10"/>
        <v>0.99622790685988172</v>
      </c>
      <c r="AL22" s="17">
        <f t="shared" si="11"/>
        <v>1.0037223175485297</v>
      </c>
      <c r="AM22" s="19">
        <f t="shared" si="12"/>
        <v>1.0061774096140623</v>
      </c>
    </row>
    <row r="23" spans="1:39" x14ac:dyDescent="0.25">
      <c r="A23" s="1">
        <v>32964</v>
      </c>
      <c r="B23" s="9">
        <v>1.0091963741839078</v>
      </c>
      <c r="C23" s="16">
        <v>1.0015617954732803</v>
      </c>
      <c r="D23" s="3">
        <v>1.0150758695345037</v>
      </c>
      <c r="E23" s="2">
        <v>1.0212945413441641</v>
      </c>
      <c r="F23" s="14">
        <v>1.0058925583326646</v>
      </c>
      <c r="G23" s="18">
        <v>0.99765357100815399</v>
      </c>
      <c r="H23" s="15">
        <v>0.9887766745045613</v>
      </c>
      <c r="I23" s="19">
        <v>1.0056093427425354</v>
      </c>
      <c r="J23" s="12">
        <v>0.99453369031844774</v>
      </c>
      <c r="K23" s="17">
        <v>0.99708700413494522</v>
      </c>
      <c r="L23" s="13">
        <v>0.96394832536399755</v>
      </c>
      <c r="M23" s="10">
        <v>0.99988616073549985</v>
      </c>
      <c r="O23">
        <v>2.0598351648351652</v>
      </c>
      <c r="P23">
        <v>0.40968253968254048</v>
      </c>
      <c r="Q23">
        <v>0.10869658119658079</v>
      </c>
      <c r="R23">
        <v>2.5778193031063221</v>
      </c>
      <c r="S23">
        <v>-1.2145125157740051</v>
      </c>
      <c r="T23">
        <v>-0.98154237568197378</v>
      </c>
      <c r="U23">
        <v>0.97499286674403407</v>
      </c>
      <c r="V23">
        <v>-6.8601642480770025E-2</v>
      </c>
      <c r="W23">
        <v>-768.82448057829095</v>
      </c>
      <c r="X23">
        <v>0.94387314238348674</v>
      </c>
      <c r="Y23">
        <v>0.39658664674014948</v>
      </c>
      <c r="Z23">
        <v>1.1562923754355729</v>
      </c>
      <c r="AB23" s="9">
        <f t="shared" si="1"/>
        <v>1.0089290236778807</v>
      </c>
      <c r="AC23" s="10">
        <f t="shared" si="2"/>
        <v>0.99854209618460865</v>
      </c>
      <c r="AD23" s="18">
        <f t="shared" si="3"/>
        <v>0.99739950249741793</v>
      </c>
      <c r="AE23" s="2">
        <f t="shared" si="4"/>
        <v>1.0070227791665256</v>
      </c>
      <c r="AF23" s="12">
        <f t="shared" si="5"/>
        <v>0.99233323985637811</v>
      </c>
      <c r="AG23" s="13">
        <f t="shared" si="6"/>
        <v>0.98223122969954813</v>
      </c>
      <c r="AH23" s="14">
        <f t="shared" si="7"/>
        <v>1.0059819822810137</v>
      </c>
      <c r="AI23" s="15">
        <f t="shared" si="8"/>
        <v>0.99090149219783352</v>
      </c>
      <c r="AJ23" s="3">
        <f t="shared" si="9"/>
        <v>1.0179651140031081</v>
      </c>
      <c r="AK23" s="16">
        <f t="shared" si="10"/>
        <v>1.0028067072102915</v>
      </c>
      <c r="AL23" s="17">
        <f t="shared" si="11"/>
        <v>0.99729192545367296</v>
      </c>
      <c r="AM23" s="19">
        <f t="shared" si="12"/>
        <v>1.0056691432471456</v>
      </c>
    </row>
    <row r="24" spans="1:39" x14ac:dyDescent="0.25">
      <c r="A24" s="1">
        <v>33055</v>
      </c>
      <c r="B24" s="9">
        <v>1.0086498741716736</v>
      </c>
      <c r="C24" s="16">
        <v>1.0030215984295872</v>
      </c>
      <c r="D24" s="3">
        <v>1.0059109109211266</v>
      </c>
      <c r="E24" s="2">
        <v>0.83419582141089399</v>
      </c>
      <c r="F24" s="14">
        <v>1.002694089010342</v>
      </c>
      <c r="G24" s="18">
        <v>0.99825325782938956</v>
      </c>
      <c r="H24" s="15">
        <v>0.98613212355187141</v>
      </c>
      <c r="I24" s="19">
        <v>1.0031265656990394</v>
      </c>
      <c r="J24" s="12">
        <v>1.0004729182212011</v>
      </c>
      <c r="K24" s="17">
        <v>0.99318938861387462</v>
      </c>
      <c r="L24" s="13">
        <v>0.97865472497486961</v>
      </c>
      <c r="M24" s="10">
        <v>1.0000769072125271</v>
      </c>
      <c r="O24">
        <v>2.0400543478260862</v>
      </c>
      <c r="P24">
        <v>0.42654761904761779</v>
      </c>
      <c r="Q24">
        <v>0.1352631124913746</v>
      </c>
      <c r="R24">
        <v>-4.9541404009834649</v>
      </c>
      <c r="S24">
        <v>-0.4416187031991034</v>
      </c>
      <c r="T24">
        <v>-1.9832322679611629</v>
      </c>
      <c r="U24">
        <v>0.64128910580961429</v>
      </c>
      <c r="V24">
        <v>-0.38285960735408242</v>
      </c>
      <c r="W24">
        <v>-769.72750669240418</v>
      </c>
      <c r="X24">
        <v>0.61020298767437831</v>
      </c>
      <c r="Y24">
        <v>-1.2407640625294869E-3</v>
      </c>
      <c r="Z24">
        <v>0.92431819005598803</v>
      </c>
      <c r="AB24" s="9">
        <f t="shared" si="1"/>
        <v>1.0087294690113779</v>
      </c>
      <c r="AC24" s="10">
        <f t="shared" si="2"/>
        <v>0.99871051530323363</v>
      </c>
      <c r="AD24" s="18">
        <f t="shared" si="3"/>
        <v>0.9976645121487604</v>
      </c>
      <c r="AE24" s="2">
        <f t="shared" si="4"/>
        <v>0.93396028530922692</v>
      </c>
      <c r="AF24" s="12">
        <f t="shared" si="5"/>
        <v>1.0000326378247277</v>
      </c>
      <c r="AG24" s="13">
        <f t="shared" si="6"/>
        <v>0.97244143231574154</v>
      </c>
      <c r="AH24" s="14">
        <f t="shared" si="7"/>
        <v>1.002630577563665</v>
      </c>
      <c r="AI24" s="15">
        <f t="shared" si="8"/>
        <v>0.98779239318892698</v>
      </c>
      <c r="AJ24" s="3">
        <f t="shared" si="9"/>
        <v>1.0088140038343669</v>
      </c>
      <c r="AK24" s="16">
        <f t="shared" si="10"/>
        <v>0.99946621672808988</v>
      </c>
      <c r="AL24" s="17">
        <f t="shared" si="11"/>
        <v>0.99333230625605795</v>
      </c>
      <c r="AM24" s="19">
        <f t="shared" si="12"/>
        <v>1.0033389542079398</v>
      </c>
    </row>
    <row r="25" spans="1:39" x14ac:dyDescent="0.25">
      <c r="A25" s="1">
        <v>33147</v>
      </c>
      <c r="B25" s="9">
        <v>1.0075241771100147</v>
      </c>
      <c r="C25" s="16">
        <v>0.99340799490986142</v>
      </c>
      <c r="D25" s="3">
        <v>0.99861587518082828</v>
      </c>
      <c r="E25" s="2">
        <v>1.0342969166020091</v>
      </c>
      <c r="F25" s="14">
        <v>0.99699555606549828</v>
      </c>
      <c r="G25" s="18">
        <v>0.99859962859950757</v>
      </c>
      <c r="H25" s="15">
        <v>0.98388610388022879</v>
      </c>
      <c r="I25" s="19">
        <v>1.0022221690958544</v>
      </c>
      <c r="J25" s="12">
        <v>1.0001707276550302</v>
      </c>
      <c r="K25" s="17">
        <v>0.98427184261352862</v>
      </c>
      <c r="L25" s="13">
        <v>0.96293030198082652</v>
      </c>
      <c r="M25" s="10">
        <v>1.0012974952749125</v>
      </c>
      <c r="O25">
        <v>1.935842391304347</v>
      </c>
      <c r="P25">
        <v>0.54991431451612893</v>
      </c>
      <c r="Q25">
        <v>0.16564954417952429</v>
      </c>
      <c r="R25">
        <v>-7.3306352154683161</v>
      </c>
      <c r="S25">
        <v>-0.29282325765532768</v>
      </c>
      <c r="T25">
        <v>-5.4106314163180906</v>
      </c>
      <c r="U25">
        <v>8.5192947118380838E-2</v>
      </c>
      <c r="V25">
        <v>-0.57122776163926647</v>
      </c>
      <c r="W25">
        <v>-770.49161508083409</v>
      </c>
      <c r="X25">
        <v>-0.46535070521648292</v>
      </c>
      <c r="Y25">
        <v>-0.87984416444502822</v>
      </c>
      <c r="Z25">
        <v>0.8202726266656204</v>
      </c>
      <c r="AB25" s="9">
        <f t="shared" si="1"/>
        <v>1.0076787998522403</v>
      </c>
      <c r="AC25" s="10">
        <f t="shared" si="2"/>
        <v>0.99994335176170146</v>
      </c>
      <c r="AD25" s="18">
        <f t="shared" si="3"/>
        <v>0.99796771285782659</v>
      </c>
      <c r="AE25" s="2">
        <f t="shared" si="4"/>
        <v>0.9120264283402757</v>
      </c>
      <c r="AF25" s="12">
        <f t="shared" si="5"/>
        <v>1.0015217484334027</v>
      </c>
      <c r="AG25" s="13">
        <f t="shared" si="6"/>
        <v>0.93967667972311353</v>
      </c>
      <c r="AH25" s="14">
        <f t="shared" si="7"/>
        <v>0.99707046156027412</v>
      </c>
      <c r="AI25" s="15">
        <f t="shared" si="8"/>
        <v>0.98593345826007972</v>
      </c>
      <c r="AJ25" s="3">
        <f t="shared" si="9"/>
        <v>1.0011349469289157</v>
      </c>
      <c r="AK25" s="16">
        <f t="shared" si="10"/>
        <v>0.98877402413495841</v>
      </c>
      <c r="AL25" s="17">
        <f t="shared" si="11"/>
        <v>0.98464308263981426</v>
      </c>
      <c r="AM25" s="19">
        <f t="shared" si="12"/>
        <v>1.0022955674332696</v>
      </c>
    </row>
    <row r="26" spans="1:39" x14ac:dyDescent="0.25">
      <c r="A26" s="1">
        <v>33239</v>
      </c>
      <c r="B26" s="9">
        <v>1.004472650927277</v>
      </c>
      <c r="C26" s="16">
        <v>0.98721367871319032</v>
      </c>
      <c r="D26" s="3">
        <v>0.98516508447316464</v>
      </c>
      <c r="E26" s="2">
        <v>1.1188562348604902</v>
      </c>
      <c r="F26" s="14">
        <v>0.99410783910485467</v>
      </c>
      <c r="G26" s="18">
        <v>1.0007042283488812</v>
      </c>
      <c r="H26" s="15">
        <v>0.9737791067107292</v>
      </c>
      <c r="I26" s="19">
        <v>1.0047349069761347</v>
      </c>
      <c r="J26" s="12">
        <v>0.99878277790186709</v>
      </c>
      <c r="K26" s="17">
        <v>0.98772297500016681</v>
      </c>
      <c r="L26" s="13">
        <v>0.96060201014322455</v>
      </c>
      <c r="M26" s="10">
        <v>1.0012504353985503</v>
      </c>
      <c r="O26">
        <v>1.60761111111111</v>
      </c>
      <c r="P26">
        <v>0.54760997267759626</v>
      </c>
      <c r="Q26">
        <v>0.39818055555555582</v>
      </c>
      <c r="R26">
        <v>11.688014045992119</v>
      </c>
      <c r="S26">
        <v>-0.1383293585772723</v>
      </c>
      <c r="T26">
        <v>-3.738457390596134</v>
      </c>
      <c r="U26">
        <v>-0.19815642129957661</v>
      </c>
      <c r="V26">
        <v>-1.437550304614361</v>
      </c>
      <c r="W26">
        <v>-771.76476064798078</v>
      </c>
      <c r="X26">
        <v>6.3374705052216304E-2</v>
      </c>
      <c r="Y26">
        <v>-0.48559926278915178</v>
      </c>
      <c r="Z26">
        <v>1.0639626956110091</v>
      </c>
      <c r="AB26" s="9">
        <f t="shared" si="1"/>
        <v>1.0043767050458914</v>
      </c>
      <c r="AC26" s="10">
        <f t="shared" si="2"/>
        <v>0.99992030991416769</v>
      </c>
      <c r="AD26" s="18">
        <f t="shared" si="3"/>
        <v>1.0002909974054228</v>
      </c>
      <c r="AE26" s="2">
        <f t="shared" si="4"/>
        <v>1.1030732873637454</v>
      </c>
      <c r="AF26" s="12">
        <f t="shared" si="5"/>
        <v>1.0030702342827562</v>
      </c>
      <c r="AG26" s="13">
        <f t="shared" si="6"/>
        <v>0.95552181902716016</v>
      </c>
      <c r="AH26" s="14">
        <f t="shared" si="7"/>
        <v>0.9942492675100626</v>
      </c>
      <c r="AI26" s="15">
        <f t="shared" si="8"/>
        <v>0.97742898572318015</v>
      </c>
      <c r="AJ26" s="3">
        <f t="shared" si="9"/>
        <v>0.98846983545706535</v>
      </c>
      <c r="AK26" s="16">
        <f t="shared" si="10"/>
        <v>0.99401576865721208</v>
      </c>
      <c r="AL26" s="17">
        <f t="shared" si="11"/>
        <v>0.98853264996513757</v>
      </c>
      <c r="AM26" s="19">
        <f t="shared" si="12"/>
        <v>1.0047410406700923</v>
      </c>
    </row>
    <row r="27" spans="1:39" x14ac:dyDescent="0.25">
      <c r="A27" s="1">
        <v>33329</v>
      </c>
      <c r="B27" s="9">
        <v>1.0031091684845699</v>
      </c>
      <c r="C27" s="16">
        <v>0.99872877999450749</v>
      </c>
      <c r="D27" s="3">
        <v>0.97617115869787052</v>
      </c>
      <c r="E27" s="2">
        <v>0.98276395297655172</v>
      </c>
      <c r="F27" s="14">
        <v>1.0083714853205217</v>
      </c>
      <c r="G27" s="18">
        <v>1.0023327805381375</v>
      </c>
      <c r="H27" s="15">
        <v>0.98355852911015373</v>
      </c>
      <c r="I27" s="19">
        <v>1.0008587495557197</v>
      </c>
      <c r="J27" s="12">
        <v>0.99574400063153379</v>
      </c>
      <c r="K27" s="17">
        <v>0.99949458079556086</v>
      </c>
      <c r="L27" s="13">
        <v>0.99311034123343911</v>
      </c>
      <c r="M27" s="10">
        <v>1.0003069513552483</v>
      </c>
      <c r="O27">
        <v>1.4660164835164831</v>
      </c>
      <c r="P27">
        <v>0.44898437500000071</v>
      </c>
      <c r="Q27">
        <v>0.56535070398351706</v>
      </c>
      <c r="R27">
        <v>8.2982824855568662</v>
      </c>
      <c r="S27">
        <v>-0.52723684271680427</v>
      </c>
      <c r="T27">
        <v>-0.19163844829958129</v>
      </c>
      <c r="U27">
        <v>1.206191508980786</v>
      </c>
      <c r="V27">
        <v>-0.52983975826716379</v>
      </c>
      <c r="W27">
        <v>-772.58729525961269</v>
      </c>
      <c r="X27">
        <v>0.8040087380994293</v>
      </c>
      <c r="Y27">
        <v>0.67193433205401321</v>
      </c>
      <c r="Z27">
        <v>0.69770230766395847</v>
      </c>
      <c r="AB27" s="9">
        <f t="shared" si="1"/>
        <v>1.002955567955057</v>
      </c>
      <c r="AC27" s="10">
        <f t="shared" si="2"/>
        <v>0.9989346186840472</v>
      </c>
      <c r="AD27" s="18">
        <f t="shared" si="3"/>
        <v>1.0019645838292028</v>
      </c>
      <c r="AE27" s="2">
        <f t="shared" si="4"/>
        <v>1.0663086947350764</v>
      </c>
      <c r="AF27" s="12">
        <f t="shared" si="5"/>
        <v>0.99917679491632116</v>
      </c>
      <c r="AG27" s="13">
        <f t="shared" si="6"/>
        <v>0.99002063667321094</v>
      </c>
      <c r="AH27" s="14">
        <f t="shared" si="7"/>
        <v>1.0083104896667132</v>
      </c>
      <c r="AI27" s="15">
        <f t="shared" si="8"/>
        <v>0.98634160088824729</v>
      </c>
      <c r="AJ27" s="3">
        <f t="shared" si="9"/>
        <v>0.98037267555820473</v>
      </c>
      <c r="AK27" s="16">
        <f t="shared" si="10"/>
        <v>1.0014051179738324</v>
      </c>
      <c r="AL27" s="17">
        <f t="shared" si="11"/>
        <v>1.000041729710083</v>
      </c>
      <c r="AM27" s="19">
        <f t="shared" si="12"/>
        <v>1.0010678031499372</v>
      </c>
    </row>
    <row r="28" spans="1:39" x14ac:dyDescent="0.25">
      <c r="A28" s="1">
        <v>33420</v>
      </c>
      <c r="B28" s="9">
        <v>1.0023905311229688</v>
      </c>
      <c r="C28" s="16">
        <v>0.99391549794582845</v>
      </c>
      <c r="D28" s="3">
        <v>0.97211548211826426</v>
      </c>
      <c r="E28" s="2">
        <v>1.0214967510074813</v>
      </c>
      <c r="F28" s="14">
        <v>0.99967441022135062</v>
      </c>
      <c r="G28" s="18">
        <v>1.0025848153862642</v>
      </c>
      <c r="H28" s="15">
        <v>0.97212240373491443</v>
      </c>
      <c r="I28" s="19">
        <v>1.0016123892966355</v>
      </c>
      <c r="J28" s="12">
        <v>0.99499477642197576</v>
      </c>
      <c r="K28" s="17">
        <v>0.99688580837882357</v>
      </c>
      <c r="L28" s="13">
        <v>1.0001922908869645</v>
      </c>
      <c r="M28" s="10">
        <v>0.99987216242723798</v>
      </c>
      <c r="O28">
        <v>1.411304347826086</v>
      </c>
      <c r="P28">
        <v>0.43503906250000091</v>
      </c>
      <c r="Q28">
        <v>0.57619565217391355</v>
      </c>
      <c r="R28">
        <v>1.9791817816543189</v>
      </c>
      <c r="S28">
        <v>-0.54422008395487975</v>
      </c>
      <c r="T28">
        <v>2.1701852424841661</v>
      </c>
      <c r="U28">
        <v>0.3587711289100845</v>
      </c>
      <c r="V28">
        <v>-1.759159953517369</v>
      </c>
      <c r="W28">
        <v>-772.95136817616242</v>
      </c>
      <c r="X28">
        <v>0.22697620030848131</v>
      </c>
      <c r="Y28">
        <v>0.42016606606906681</v>
      </c>
      <c r="Z28">
        <v>0.75416550537650451</v>
      </c>
      <c r="AB28" s="9">
        <f t="shared" si="1"/>
        <v>1.0024069796296822</v>
      </c>
      <c r="AC28" s="10">
        <f t="shared" si="2"/>
        <v>0.9987953238425773</v>
      </c>
      <c r="AD28" s="18">
        <f t="shared" si="3"/>
        <v>1.0020732522616165</v>
      </c>
      <c r="AE28" s="2">
        <f t="shared" si="4"/>
        <v>1.0010123711889547</v>
      </c>
      <c r="AF28" s="12">
        <f t="shared" si="5"/>
        <v>0.99900711671968223</v>
      </c>
      <c r="AG28" s="13">
        <f t="shared" si="6"/>
        <v>1.0136814925972752</v>
      </c>
      <c r="AH28" s="14">
        <f t="shared" si="7"/>
        <v>0.99980196349319395</v>
      </c>
      <c r="AI28" s="15">
        <f t="shared" si="8"/>
        <v>0.97429052928843973</v>
      </c>
      <c r="AJ28" s="3">
        <f t="shared" si="9"/>
        <v>0.97680989366258386</v>
      </c>
      <c r="AK28" s="16">
        <f t="shared" si="10"/>
        <v>0.99564332430748959</v>
      </c>
      <c r="AL28" s="17">
        <f t="shared" si="11"/>
        <v>0.99752710882505613</v>
      </c>
      <c r="AM28" s="19">
        <f t="shared" si="12"/>
        <v>1.0016331976477519</v>
      </c>
    </row>
    <row r="29" spans="1:39" x14ac:dyDescent="0.25">
      <c r="A29" s="1">
        <v>33512</v>
      </c>
      <c r="B29" s="9">
        <v>1.0005378229238833</v>
      </c>
      <c r="C29" s="16">
        <v>0.99596655332593698</v>
      </c>
      <c r="D29" s="3">
        <v>0.96804065263063566</v>
      </c>
      <c r="E29" s="2">
        <v>1.0567095796209269</v>
      </c>
      <c r="F29" s="14">
        <v>1.0016295126337253</v>
      </c>
      <c r="G29" s="18">
        <v>1.0029425513265076</v>
      </c>
      <c r="H29" s="15">
        <v>0.97153258511667984</v>
      </c>
      <c r="I29" s="19">
        <v>0.99956848328997538</v>
      </c>
      <c r="J29" s="12">
        <v>0.99359524521713083</v>
      </c>
      <c r="K29" s="17">
        <v>0.99667285625737678</v>
      </c>
      <c r="L29" s="13">
        <v>0.98854337161917327</v>
      </c>
      <c r="M29" s="10">
        <v>0.99974043794737888</v>
      </c>
      <c r="O29">
        <v>1.204619565217391</v>
      </c>
      <c r="P29">
        <v>0.51429687499999943</v>
      </c>
      <c r="Q29">
        <v>0.63163043478260894</v>
      </c>
      <c r="R29">
        <v>1.6403074892401379</v>
      </c>
      <c r="S29">
        <v>-0.99465872030271452</v>
      </c>
      <c r="T29">
        <v>2.126657569265356</v>
      </c>
      <c r="U29">
        <v>0.53948526321508028</v>
      </c>
      <c r="V29">
        <v>-1.6931005536168651</v>
      </c>
      <c r="W29">
        <v>-773.35179219715496</v>
      </c>
      <c r="X29">
        <v>0.2163847314936817</v>
      </c>
      <c r="Y29">
        <v>0.39114693026316971</v>
      </c>
      <c r="Z29">
        <v>0.56456422909907389</v>
      </c>
      <c r="AB29" s="9">
        <f t="shared" si="1"/>
        <v>1.0003372965397608</v>
      </c>
      <c r="AC29" s="10">
        <f t="shared" si="2"/>
        <v>0.99958726096216921</v>
      </c>
      <c r="AD29" s="18">
        <f t="shared" si="3"/>
        <v>1.0026289033883553</v>
      </c>
      <c r="AE29" s="2">
        <f t="shared" si="4"/>
        <v>0.99762593871434935</v>
      </c>
      <c r="AF29" s="12">
        <f t="shared" si="5"/>
        <v>0.99451732216210564</v>
      </c>
      <c r="AG29" s="13">
        <f t="shared" si="6"/>
        <v>1.013240356644771</v>
      </c>
      <c r="AH29" s="14">
        <f t="shared" si="7"/>
        <v>1.0016103804966967</v>
      </c>
      <c r="AI29" s="15">
        <f t="shared" si="8"/>
        <v>0.97493435239480253</v>
      </c>
      <c r="AJ29" s="3">
        <f t="shared" si="9"/>
        <v>0.97290633282235317</v>
      </c>
      <c r="AK29" s="16">
        <f t="shared" si="10"/>
        <v>0.9955378766396159</v>
      </c>
      <c r="AL29" s="17">
        <f t="shared" si="11"/>
        <v>0.99723767707597277</v>
      </c>
      <c r="AM29" s="19">
        <f t="shared" si="12"/>
        <v>0.99973588755185272</v>
      </c>
    </row>
    <row r="30" spans="1:39" x14ac:dyDescent="0.25">
      <c r="A30" s="1">
        <v>33604</v>
      </c>
      <c r="B30" s="9">
        <v>0.99853042589874397</v>
      </c>
      <c r="C30" s="16">
        <v>1.0084077218260337</v>
      </c>
      <c r="D30" s="3">
        <v>0.96038310128872462</v>
      </c>
      <c r="E30" s="2">
        <v>0.9595396079631785</v>
      </c>
      <c r="F30" s="14">
        <v>1.0096354887580636</v>
      </c>
      <c r="G30" s="18">
        <v>1.0048497861574299</v>
      </c>
      <c r="H30" s="15">
        <v>0.98676249902732249</v>
      </c>
      <c r="I30" s="19">
        <v>0.99966921646430529</v>
      </c>
      <c r="J30" s="12">
        <v>0.99463179189091511</v>
      </c>
      <c r="K30" s="17">
        <v>1.0027555580682399</v>
      </c>
      <c r="L30" s="13">
        <v>1.0133410765792346</v>
      </c>
      <c r="M30" s="10">
        <v>0.99927416779904432</v>
      </c>
      <c r="O30">
        <v>1.0060714285714281</v>
      </c>
      <c r="P30">
        <v>0.47326612903225801</v>
      </c>
      <c r="Q30">
        <v>0.82066244239631359</v>
      </c>
      <c r="R30">
        <v>7.7218395595601699</v>
      </c>
      <c r="S30">
        <v>-0.56909059187200517</v>
      </c>
      <c r="T30">
        <v>-0.40235413173288992</v>
      </c>
      <c r="U30">
        <v>1.3462151501382591</v>
      </c>
      <c r="V30">
        <v>-0.2125090281487215</v>
      </c>
      <c r="W30">
        <v>-774.0601234033993</v>
      </c>
      <c r="X30">
        <v>1.4101504995069649</v>
      </c>
      <c r="Y30">
        <v>1.092044920150941</v>
      </c>
      <c r="Z30">
        <v>0.56402920792839695</v>
      </c>
      <c r="AB30" s="9">
        <f t="shared" si="1"/>
        <v>0.9983531159059702</v>
      </c>
      <c r="AC30" s="10">
        <f t="shared" si="2"/>
        <v>0.99917720698225421</v>
      </c>
      <c r="AD30" s="18">
        <f t="shared" si="3"/>
        <v>1.0045259854145605</v>
      </c>
      <c r="AE30" s="2">
        <f t="shared" si="4"/>
        <v>1.0601797156994943</v>
      </c>
      <c r="AF30" s="12">
        <f t="shared" si="5"/>
        <v>0.99875868946946578</v>
      </c>
      <c r="AG30" s="13">
        <f t="shared" si="6"/>
        <v>0.98793670427978075</v>
      </c>
      <c r="AH30" s="14">
        <f t="shared" si="7"/>
        <v>1.0097233516680815</v>
      </c>
      <c r="AI30" s="15">
        <f t="shared" si="8"/>
        <v>0.98947653731943863</v>
      </c>
      <c r="AJ30" s="3">
        <f t="shared" si="9"/>
        <v>0.96603928309937348</v>
      </c>
      <c r="AK30" s="16">
        <f t="shared" si="10"/>
        <v>1.0074934860244762</v>
      </c>
      <c r="AL30" s="17">
        <f t="shared" si="11"/>
        <v>1.0042518482868068</v>
      </c>
      <c r="AM30" s="19">
        <f t="shared" si="12"/>
        <v>0.99973053876751206</v>
      </c>
    </row>
    <row r="31" spans="1:39" x14ac:dyDescent="0.25">
      <c r="A31" s="1">
        <v>33695</v>
      </c>
      <c r="B31" s="9">
        <v>0.99796475228006365</v>
      </c>
      <c r="C31" s="16">
        <v>0.99838380826099449</v>
      </c>
      <c r="D31" s="3">
        <v>0.96128125574789447</v>
      </c>
      <c r="E31" s="2">
        <v>0.97087318752560159</v>
      </c>
      <c r="F31" s="14">
        <v>0.99822747949696511</v>
      </c>
      <c r="G31" s="18">
        <v>1.0056061363936104</v>
      </c>
      <c r="H31" s="15">
        <v>0.98269087203546879</v>
      </c>
      <c r="I31" s="19">
        <v>0.99989900429225542</v>
      </c>
      <c r="J31" s="12">
        <v>0.99785068125492027</v>
      </c>
      <c r="K31" s="17">
        <v>1.0032769016998764</v>
      </c>
      <c r="L31" s="13">
        <v>1.0181602824471285</v>
      </c>
      <c r="M31" s="10">
        <v>0.99886380021963217</v>
      </c>
      <c r="O31">
        <v>0.94351648351648409</v>
      </c>
      <c r="P31">
        <v>0.43789682539682562</v>
      </c>
      <c r="Q31">
        <v>0.90049145299145217</v>
      </c>
      <c r="R31">
        <v>-1.881864033849598</v>
      </c>
      <c r="S31">
        <v>-0.75970818958271535</v>
      </c>
      <c r="T31">
        <v>4.6540907466106489</v>
      </c>
      <c r="U31">
        <v>0.20327637540021221</v>
      </c>
      <c r="V31">
        <v>-0.62289503639801247</v>
      </c>
      <c r="W31">
        <v>-773.88446498883923</v>
      </c>
      <c r="X31">
        <v>0.58280635114094215</v>
      </c>
      <c r="Y31">
        <v>1.0572044400122129</v>
      </c>
      <c r="Z31">
        <v>0.59360605063046179</v>
      </c>
      <c r="AB31" s="9">
        <f t="shared" si="1"/>
        <v>0.99772879195597164</v>
      </c>
      <c r="AC31" s="10">
        <f t="shared" si="2"/>
        <v>0.99882386745260965</v>
      </c>
      <c r="AD31" s="18">
        <f t="shared" si="3"/>
        <v>1.0053282087307536</v>
      </c>
      <c r="AE31" s="2">
        <f t="shared" si="4"/>
        <v>0.96309945233056482</v>
      </c>
      <c r="AF31" s="12">
        <f t="shared" si="5"/>
        <v>0.99685669299457635</v>
      </c>
      <c r="AG31" s="13">
        <f t="shared" si="6"/>
        <v>1.0391756982061404</v>
      </c>
      <c r="AH31" s="14">
        <f t="shared" si="7"/>
        <v>0.99824853195973884</v>
      </c>
      <c r="AI31" s="15">
        <f t="shared" si="8"/>
        <v>0.98542418488642791</v>
      </c>
      <c r="AJ31" s="3">
        <f t="shared" si="9"/>
        <v>0.9677377036606899</v>
      </c>
      <c r="AK31" s="16">
        <f t="shared" si="10"/>
        <v>0.99919243410674563</v>
      </c>
      <c r="AL31" s="17">
        <f t="shared" si="11"/>
        <v>1.0039020230649938</v>
      </c>
      <c r="AM31" s="19">
        <f t="shared" si="12"/>
        <v>1.0000262712284143</v>
      </c>
    </row>
    <row r="32" spans="1:39" x14ac:dyDescent="0.25">
      <c r="A32" s="1">
        <v>33786</v>
      </c>
      <c r="B32" s="9">
        <v>0.99650214348535515</v>
      </c>
      <c r="C32" s="16">
        <v>1.0035454893657723</v>
      </c>
      <c r="D32" s="3">
        <v>0.9601190943792518</v>
      </c>
      <c r="E32" s="2">
        <v>1.0034687991486337</v>
      </c>
      <c r="F32" s="14">
        <v>1.006869400631909</v>
      </c>
      <c r="G32" s="18">
        <v>1.0051754940010182</v>
      </c>
      <c r="H32" s="15">
        <v>0.98044536340299548</v>
      </c>
      <c r="I32" s="19">
        <v>0.99843256337808606</v>
      </c>
      <c r="J32" s="12">
        <v>0.99931493810593175</v>
      </c>
      <c r="K32" s="17">
        <v>1.0029040264084303</v>
      </c>
      <c r="L32" s="13">
        <v>1.0086853188064546</v>
      </c>
      <c r="M32" s="10">
        <v>0.998733956365637</v>
      </c>
      <c r="O32">
        <v>0.81480978260869552</v>
      </c>
      <c r="P32">
        <v>0.52136718749999922</v>
      </c>
      <c r="Q32">
        <v>0.83987771739130501</v>
      </c>
      <c r="R32">
        <v>1.399005503004815</v>
      </c>
      <c r="S32">
        <v>-0.15897096049635071</v>
      </c>
      <c r="T32">
        <v>1.3493592688572491</v>
      </c>
      <c r="U32">
        <v>1.069213079751933</v>
      </c>
      <c r="V32">
        <v>-0.76483647954631306</v>
      </c>
      <c r="W32">
        <v>-773.96714106823822</v>
      </c>
      <c r="X32">
        <v>0.97519088255139941</v>
      </c>
      <c r="Y32">
        <v>1.0269372305026201</v>
      </c>
      <c r="Z32">
        <v>0.44290350097233361</v>
      </c>
      <c r="AB32" s="9">
        <f t="shared" si="1"/>
        <v>0.99644547417898022</v>
      </c>
      <c r="AC32" s="10">
        <f t="shared" si="2"/>
        <v>0.99965793740372266</v>
      </c>
      <c r="AD32" s="18">
        <f t="shared" si="3"/>
        <v>1.0047190263911374</v>
      </c>
      <c r="AE32" s="2">
        <f t="shared" si="4"/>
        <v>0.99522154959504627</v>
      </c>
      <c r="AF32" s="12">
        <f t="shared" si="5"/>
        <v>1.0028632058857507</v>
      </c>
      <c r="AG32" s="13">
        <f t="shared" si="6"/>
        <v>1.0053949870367496</v>
      </c>
      <c r="AH32" s="14">
        <f t="shared" si="7"/>
        <v>1.0069302673154765</v>
      </c>
      <c r="AI32" s="15">
        <f t="shared" si="8"/>
        <v>0.98402645179320181</v>
      </c>
      <c r="AJ32" s="3">
        <f t="shared" si="9"/>
        <v>0.96693794671783495</v>
      </c>
      <c r="AK32" s="16">
        <f t="shared" si="10"/>
        <v>1.0031208127920599</v>
      </c>
      <c r="AL32" s="17">
        <f t="shared" si="11"/>
        <v>1.0035982159156942</v>
      </c>
      <c r="AM32" s="19">
        <f t="shared" si="12"/>
        <v>0.99852034116293742</v>
      </c>
    </row>
    <row r="33" spans="1:39" x14ac:dyDescent="0.25">
      <c r="A33" s="1">
        <v>33878</v>
      </c>
      <c r="B33" s="9">
        <v>0.99603721764286279</v>
      </c>
      <c r="C33" s="16">
        <v>1.0031856687051364</v>
      </c>
      <c r="D33" s="3">
        <v>0.96364936791776301</v>
      </c>
      <c r="E33" s="2">
        <v>1.0433175449480179</v>
      </c>
      <c r="F33" s="14">
        <v>0.99405336935237509</v>
      </c>
      <c r="G33" s="18">
        <v>1.005954471635419</v>
      </c>
      <c r="H33" s="15">
        <v>0.98240513759120296</v>
      </c>
      <c r="I33" s="19">
        <v>0.99970874785333386</v>
      </c>
      <c r="J33" s="12">
        <v>0.99918642181956874</v>
      </c>
      <c r="K33" s="17">
        <v>1.0028563945924593</v>
      </c>
      <c r="L33" s="13">
        <v>1.0178601158431202</v>
      </c>
      <c r="M33" s="10">
        <v>0.9992504353193834</v>
      </c>
      <c r="O33">
        <v>0.75872282608695696</v>
      </c>
      <c r="P33">
        <v>0.53175529233871011</v>
      </c>
      <c r="Q33">
        <v>0.9263578190743329</v>
      </c>
      <c r="R33">
        <v>2.801577445227724</v>
      </c>
      <c r="S33">
        <v>-0.44269264468786951</v>
      </c>
      <c r="T33">
        <v>2.7782467955129388</v>
      </c>
      <c r="U33">
        <v>-0.2079410932234822</v>
      </c>
      <c r="V33">
        <v>-0.78662855408135635</v>
      </c>
      <c r="W33">
        <v>-773.59916587487771</v>
      </c>
      <c r="X33">
        <v>1.1145579285758651</v>
      </c>
      <c r="Y33">
        <v>1.0462045456411739</v>
      </c>
      <c r="Z33">
        <v>0.56676524426613017</v>
      </c>
      <c r="AB33" s="9">
        <f t="shared" si="1"/>
        <v>0.99588675493807011</v>
      </c>
      <c r="AC33" s="10">
        <f t="shared" si="2"/>
        <v>0.99976178831226592</v>
      </c>
      <c r="AD33" s="18">
        <f t="shared" si="3"/>
        <v>1.0055882842401498</v>
      </c>
      <c r="AE33" s="2">
        <f t="shared" si="4"/>
        <v>1.0092785974752996</v>
      </c>
      <c r="AF33" s="12">
        <f t="shared" si="5"/>
        <v>1.0000218981169982</v>
      </c>
      <c r="AG33" s="13">
        <f t="shared" si="6"/>
        <v>1.0198640779366386</v>
      </c>
      <c r="AH33" s="14">
        <f t="shared" si="7"/>
        <v>0.99415198824043727</v>
      </c>
      <c r="AI33" s="15">
        <f t="shared" si="8"/>
        <v>0.98381203537912332</v>
      </c>
      <c r="AJ33" s="3">
        <f t="shared" si="9"/>
        <v>0.97050259298165809</v>
      </c>
      <c r="AK33" s="16">
        <f t="shared" si="10"/>
        <v>1.0045198072791091</v>
      </c>
      <c r="AL33" s="17">
        <f t="shared" si="11"/>
        <v>1.0037916009761358</v>
      </c>
      <c r="AM33" s="19">
        <f t="shared" si="12"/>
        <v>0.99975789213252941</v>
      </c>
    </row>
    <row r="34" spans="1:39" x14ac:dyDescent="0.25">
      <c r="A34" s="1">
        <v>33970</v>
      </c>
      <c r="B34" s="9">
        <v>0.99603721764286279</v>
      </c>
      <c r="C34" s="16">
        <v>0.99378514037107801</v>
      </c>
      <c r="D34" s="3">
        <v>0.96897621349798002</v>
      </c>
      <c r="E34" s="2">
        <v>1.0136404428437102</v>
      </c>
      <c r="F34" s="14">
        <v>0.99181211735502262</v>
      </c>
      <c r="G34" s="18">
        <v>1.0047950233363849</v>
      </c>
      <c r="H34" s="15">
        <v>0.98238318301328686</v>
      </c>
      <c r="I34" s="19">
        <v>1.0000627536937461</v>
      </c>
      <c r="J34" s="12">
        <v>1.0022637806031029</v>
      </c>
      <c r="K34" s="17">
        <v>0.99415676259452013</v>
      </c>
      <c r="L34" s="13">
        <v>0.99596716366609883</v>
      </c>
      <c r="M34" s="10">
        <v>0.99922870185876755</v>
      </c>
      <c r="O34">
        <v>0.76058333333333361</v>
      </c>
      <c r="P34">
        <v>0.53287017451084173</v>
      </c>
      <c r="Q34">
        <v>0.80396584699453499</v>
      </c>
      <c r="R34">
        <v>5.4209728443158456</v>
      </c>
      <c r="S34">
        <v>-0.49750268951237081</v>
      </c>
      <c r="T34">
        <v>1.9181022733020989</v>
      </c>
      <c r="U34">
        <v>-0.44403129202219221</v>
      </c>
      <c r="V34">
        <v>0.25950324206827352</v>
      </c>
      <c r="W34">
        <v>-772.99031661438175</v>
      </c>
      <c r="X34">
        <v>0.33694560176778088</v>
      </c>
      <c r="Y34">
        <v>0.18398177242291311</v>
      </c>
      <c r="Z34">
        <v>0.61253955268942128</v>
      </c>
      <c r="AB34" s="9">
        <f t="shared" si="1"/>
        <v>0.99590528365567499</v>
      </c>
      <c r="AC34" s="10">
        <f t="shared" si="2"/>
        <v>0.99977293454034111</v>
      </c>
      <c r="AD34" s="18">
        <f t="shared" si="3"/>
        <v>1.0043582777761926</v>
      </c>
      <c r="AE34" s="2">
        <f t="shared" si="4"/>
        <v>1.0360648824393428</v>
      </c>
      <c r="AF34" s="12">
        <f t="shared" si="5"/>
        <v>0.99947393584928568</v>
      </c>
      <c r="AG34" s="13">
        <f t="shared" si="6"/>
        <v>1.0111293922493148</v>
      </c>
      <c r="AH34" s="14">
        <f t="shared" si="7"/>
        <v>0.99180766128703346</v>
      </c>
      <c r="AI34" s="15">
        <f t="shared" si="8"/>
        <v>0.99415802789969665</v>
      </c>
      <c r="AJ34" s="3">
        <f t="shared" si="9"/>
        <v>0.97642951554510693</v>
      </c>
      <c r="AK34" s="16">
        <f t="shared" si="10"/>
        <v>0.9967388295617835</v>
      </c>
      <c r="AL34" s="17">
        <f t="shared" si="11"/>
        <v>0.99517388653378736</v>
      </c>
      <c r="AM34" s="19">
        <f t="shared" si="12"/>
        <v>1.0002156291485447</v>
      </c>
    </row>
    <row r="35" spans="1:39" x14ac:dyDescent="0.25">
      <c r="A35" s="1">
        <v>34060</v>
      </c>
      <c r="B35" s="9">
        <v>0.99603721764286279</v>
      </c>
      <c r="C35" s="16">
        <v>0.99779083316049944</v>
      </c>
      <c r="D35" s="3">
        <v>0.97738604492820924</v>
      </c>
      <c r="E35" s="2">
        <v>0.98021263290345273</v>
      </c>
      <c r="F35" s="14">
        <v>0.99451475426947011</v>
      </c>
      <c r="G35" s="18">
        <v>1.0040663089200721</v>
      </c>
      <c r="H35" s="15">
        <v>0.98656378107608345</v>
      </c>
      <c r="I35" s="19">
        <v>0.9993857831158417</v>
      </c>
      <c r="J35" s="12">
        <v>1.0006306107496707</v>
      </c>
      <c r="K35" s="17">
        <v>0.99888761422547068</v>
      </c>
      <c r="L35" s="13">
        <v>1.0175256608751118</v>
      </c>
      <c r="M35" s="10">
        <v>0.99912928354907549</v>
      </c>
      <c r="O35">
        <v>0.74931318681318682</v>
      </c>
      <c r="P35">
        <v>0.53773809523809457</v>
      </c>
      <c r="Q35">
        <v>0.74771062271062272</v>
      </c>
      <c r="R35">
        <v>0.59886101654765167</v>
      </c>
      <c r="S35">
        <v>6.4093415599212361E-2</v>
      </c>
      <c r="T35">
        <v>1.4982366840497261</v>
      </c>
      <c r="U35">
        <v>-0.169284954819344</v>
      </c>
      <c r="V35">
        <v>0.57003343570495235</v>
      </c>
      <c r="W35">
        <v>-772.04684964581509</v>
      </c>
      <c r="X35">
        <v>0.63936050534998101</v>
      </c>
      <c r="Y35">
        <v>0.63715941756285488</v>
      </c>
      <c r="Z35">
        <v>0.54220173688984097</v>
      </c>
      <c r="AB35" s="9">
        <f t="shared" si="1"/>
        <v>0.99579304999557283</v>
      </c>
      <c r="AC35" s="10">
        <f t="shared" si="2"/>
        <v>0.9998216038788299</v>
      </c>
      <c r="AD35" s="18">
        <f t="shared" si="3"/>
        <v>1.0037934326667532</v>
      </c>
      <c r="AE35" s="2">
        <f t="shared" si="4"/>
        <v>0.98729011303034364</v>
      </c>
      <c r="AF35" s="12">
        <f t="shared" si="5"/>
        <v>1.0051027333043689</v>
      </c>
      <c r="AG35" s="13">
        <f t="shared" si="6"/>
        <v>1.0068929078621558</v>
      </c>
      <c r="AH35" s="14">
        <f t="shared" si="7"/>
        <v>0.99453636329644934</v>
      </c>
      <c r="AI35" s="15">
        <f t="shared" si="8"/>
        <v>0.99724998699745415</v>
      </c>
      <c r="AJ35" s="3">
        <f t="shared" si="9"/>
        <v>0.9856853999438574</v>
      </c>
      <c r="AK35" s="16">
        <f t="shared" si="10"/>
        <v>0.99975767875637533</v>
      </c>
      <c r="AL35" s="17">
        <f t="shared" si="11"/>
        <v>0.9996940265139489</v>
      </c>
      <c r="AM35" s="19">
        <f t="shared" si="12"/>
        <v>0.9995123466874718</v>
      </c>
    </row>
    <row r="36" spans="1:39" x14ac:dyDescent="0.25">
      <c r="A36" s="1">
        <v>34151</v>
      </c>
      <c r="B36" s="9">
        <v>0.99603721764286279</v>
      </c>
      <c r="C36" s="16">
        <v>1.0003697864594947</v>
      </c>
      <c r="D36" s="3">
        <v>0.978882372773072</v>
      </c>
      <c r="E36" s="2">
        <v>1.0132311187470999</v>
      </c>
      <c r="F36" s="14">
        <v>0.99589256050503028</v>
      </c>
      <c r="G36" s="18">
        <v>1.0031354691622165</v>
      </c>
      <c r="H36" s="15">
        <v>0.98341501779124718</v>
      </c>
      <c r="I36" s="19">
        <v>0.99871997900777221</v>
      </c>
      <c r="J36" s="12">
        <v>1.0001494650529161</v>
      </c>
      <c r="K36" s="17">
        <v>0.99753492361912222</v>
      </c>
      <c r="L36" s="13">
        <v>1.0074394955294306</v>
      </c>
      <c r="M36" s="10">
        <v>0.99898192284787091</v>
      </c>
      <c r="O36">
        <v>0.76442934782608707</v>
      </c>
      <c r="P36">
        <v>0.50191406249999937</v>
      </c>
      <c r="Q36">
        <v>0.63939877717391336</v>
      </c>
      <c r="R36">
        <v>3.0356663407861948</v>
      </c>
      <c r="S36">
        <v>-8.9226504991844882E-2</v>
      </c>
      <c r="T36">
        <v>0.28000512317456061</v>
      </c>
      <c r="U36">
        <v>-2.4439414554177159E-2</v>
      </c>
      <c r="V36">
        <v>0.1137541238711077</v>
      </c>
      <c r="W36">
        <v>-771.84650835403602</v>
      </c>
      <c r="X36">
        <v>1.078508392688549</v>
      </c>
      <c r="Y36">
        <v>0.52534276837813243</v>
      </c>
      <c r="Z36">
        <v>0.46915733765234557</v>
      </c>
      <c r="AB36" s="9">
        <f t="shared" si="1"/>
        <v>0.99594358705379082</v>
      </c>
      <c r="AC36" s="10">
        <f t="shared" si="2"/>
        <v>0.99946349160909209</v>
      </c>
      <c r="AD36" s="18">
        <f t="shared" si="3"/>
        <v>1.0027067940598524</v>
      </c>
      <c r="AE36" s="2">
        <f t="shared" si="4"/>
        <v>1.0116439740590566</v>
      </c>
      <c r="AF36" s="12">
        <f t="shared" si="5"/>
        <v>1.0035628913356922</v>
      </c>
      <c r="AG36" s="13">
        <f t="shared" si="6"/>
        <v>0.99470103408290644</v>
      </c>
      <c r="AH36" s="14">
        <f t="shared" si="7"/>
        <v>0.9959779486490058</v>
      </c>
      <c r="AI36" s="15">
        <f t="shared" si="8"/>
        <v>0.99271010676300686</v>
      </c>
      <c r="AJ36" s="3">
        <f t="shared" si="9"/>
        <v>0.9876621142332983</v>
      </c>
      <c r="AK36" s="16">
        <f t="shared" si="10"/>
        <v>1.0041577478149881</v>
      </c>
      <c r="AL36" s="17">
        <f t="shared" si="11"/>
        <v>0.99857682687540406</v>
      </c>
      <c r="AM36" s="19">
        <f t="shared" si="12"/>
        <v>0.99878252547773794</v>
      </c>
    </row>
    <row r="37" spans="1:39" x14ac:dyDescent="0.25">
      <c r="A37" s="1">
        <v>34243</v>
      </c>
      <c r="B37" s="9">
        <v>0.99603721764286279</v>
      </c>
      <c r="C37" s="16">
        <v>0.99775996253021682</v>
      </c>
      <c r="D37" s="3">
        <v>0.9838373185966659</v>
      </c>
      <c r="E37" s="2">
        <v>0.99114314940708115</v>
      </c>
      <c r="F37" s="14">
        <v>0.99501145955969927</v>
      </c>
      <c r="G37" s="18">
        <v>1.0031001092601504</v>
      </c>
      <c r="H37" s="15">
        <v>0.98719740364282071</v>
      </c>
      <c r="I37" s="19">
        <v>0.99920482243862796</v>
      </c>
      <c r="J37" s="12">
        <v>0.99852559947283115</v>
      </c>
      <c r="K37" s="17">
        <v>1.0057969172272052</v>
      </c>
      <c r="L37" s="13">
        <v>1.0299700512889982</v>
      </c>
      <c r="M37" s="10">
        <v>0.99864257638932719</v>
      </c>
      <c r="O37">
        <v>0.74706521739130483</v>
      </c>
      <c r="P37">
        <v>0.48467993951612898</v>
      </c>
      <c r="Q37">
        <v>0.6569267180925662</v>
      </c>
      <c r="R37">
        <v>2.6497454403018499</v>
      </c>
      <c r="S37">
        <v>-0.26454609461327089</v>
      </c>
      <c r="T37">
        <v>4.3183825392728874</v>
      </c>
      <c r="U37">
        <v>-0.11299055343804711</v>
      </c>
      <c r="V37">
        <v>0.25547161672739371</v>
      </c>
      <c r="W37">
        <v>-771.31416715233877</v>
      </c>
      <c r="X37">
        <v>0.67275363408917754</v>
      </c>
      <c r="Y37">
        <v>1.312399112751452</v>
      </c>
      <c r="Z37">
        <v>0.51773052519453067</v>
      </c>
      <c r="AB37" s="9">
        <f t="shared" si="1"/>
        <v>0.99577066512390722</v>
      </c>
      <c r="AC37" s="10">
        <f t="shared" si="2"/>
        <v>0.99929125768369875</v>
      </c>
      <c r="AD37" s="18">
        <f t="shared" si="3"/>
        <v>1.0028825633182186</v>
      </c>
      <c r="AE37" s="2">
        <f t="shared" si="4"/>
        <v>1.0077473522997547</v>
      </c>
      <c r="AF37" s="12">
        <f t="shared" si="5"/>
        <v>1.0018049904156201</v>
      </c>
      <c r="AG37" s="13">
        <f t="shared" si="6"/>
        <v>1.0356929493064326</v>
      </c>
      <c r="AH37" s="14">
        <f t="shared" si="7"/>
        <v>0.99509638920551335</v>
      </c>
      <c r="AI37" s="15">
        <f t="shared" si="8"/>
        <v>0.99411794798065689</v>
      </c>
      <c r="AJ37" s="3">
        <f t="shared" si="9"/>
        <v>0.99293386600473132</v>
      </c>
      <c r="AK37" s="16">
        <f t="shared" si="10"/>
        <v>1.0000915848728693</v>
      </c>
      <c r="AL37" s="17">
        <f t="shared" si="11"/>
        <v>1.0064671992517367</v>
      </c>
      <c r="AM37" s="19">
        <f t="shared" si="12"/>
        <v>0.99926778383016079</v>
      </c>
    </row>
    <row r="38" spans="1:39" x14ac:dyDescent="0.25">
      <c r="A38" s="1">
        <v>34335</v>
      </c>
      <c r="B38" s="9">
        <v>0.99649383933542679</v>
      </c>
      <c r="C38" s="16">
        <v>0.99918562718781834</v>
      </c>
      <c r="D38" s="3">
        <v>0.98484352440771117</v>
      </c>
      <c r="E38" s="2">
        <v>0.93707414623402252</v>
      </c>
      <c r="F38" s="14">
        <v>1.0022256229366364</v>
      </c>
      <c r="G38" s="18">
        <v>1.0038054529151479</v>
      </c>
      <c r="H38" s="15">
        <v>0.99718250830624244</v>
      </c>
      <c r="I38" s="19">
        <v>0.99943000809090066</v>
      </c>
      <c r="J38" s="12">
        <v>1.0028267660030343</v>
      </c>
      <c r="K38" s="17">
        <v>1.0020411121731041</v>
      </c>
      <c r="L38" s="13">
        <v>1.0070334896920543</v>
      </c>
      <c r="M38" s="10">
        <v>0.99838171509273599</v>
      </c>
      <c r="O38">
        <v>0.80233333333333345</v>
      </c>
      <c r="P38">
        <v>0.44218125960061427</v>
      </c>
      <c r="Q38">
        <v>0.72024731182795654</v>
      </c>
      <c r="R38">
        <v>1.4283558735713831</v>
      </c>
      <c r="S38">
        <v>-0.33249867002300493</v>
      </c>
      <c r="T38">
        <v>3.6702340271721918</v>
      </c>
      <c r="U38">
        <v>0.60055230158316453</v>
      </c>
      <c r="V38">
        <v>1.395264881331737</v>
      </c>
      <c r="W38">
        <v>-771.1528495559993</v>
      </c>
      <c r="X38">
        <v>0.91572123152820484</v>
      </c>
      <c r="Y38">
        <v>0.96824901459887225</v>
      </c>
      <c r="Z38">
        <v>0.54913908192626493</v>
      </c>
      <c r="AB38" s="9">
        <f t="shared" si="1"/>
        <v>0.99632116091993927</v>
      </c>
      <c r="AC38" s="10">
        <f t="shared" si="2"/>
        <v>0.99886666232077481</v>
      </c>
      <c r="AD38" s="18">
        <f t="shared" si="3"/>
        <v>1.0035177956069841</v>
      </c>
      <c r="AE38" s="2">
        <f t="shared" si="4"/>
        <v>0.99551369367839904</v>
      </c>
      <c r="AF38" s="12">
        <f t="shared" si="5"/>
        <v>1.0011244693660253</v>
      </c>
      <c r="AG38" s="13">
        <f t="shared" si="6"/>
        <v>1.0290018284898657</v>
      </c>
      <c r="AH38" s="14">
        <f t="shared" si="7"/>
        <v>1.0022222210895042</v>
      </c>
      <c r="AI38" s="15">
        <f t="shared" si="8"/>
        <v>1.0055136577898809</v>
      </c>
      <c r="AJ38" s="3">
        <f t="shared" si="9"/>
        <v>0.99453693571973278</v>
      </c>
      <c r="AK38" s="16">
        <f t="shared" si="10"/>
        <v>1.0025244376940226</v>
      </c>
      <c r="AL38" s="17">
        <f t="shared" si="11"/>
        <v>1.0030093948291272</v>
      </c>
      <c r="AM38" s="19">
        <f t="shared" si="12"/>
        <v>0.99958168871286313</v>
      </c>
    </row>
    <row r="39" spans="1:39" x14ac:dyDescent="0.25">
      <c r="A39" s="1">
        <v>34425</v>
      </c>
      <c r="B39" s="9">
        <v>0.99841393747767915</v>
      </c>
      <c r="C39" s="16">
        <v>0.99850410889223562</v>
      </c>
      <c r="D39" s="3">
        <v>0.99856587632474458</v>
      </c>
      <c r="E39" s="2">
        <v>0.95507170256191709</v>
      </c>
      <c r="F39" s="14">
        <v>0.98991450804031034</v>
      </c>
      <c r="G39" s="18">
        <v>1.0044192165606467</v>
      </c>
      <c r="H39" s="15">
        <v>0.99368529298813624</v>
      </c>
      <c r="I39" s="19">
        <v>0.99877345093214553</v>
      </c>
      <c r="J39" s="12">
        <v>1.0012016072840082</v>
      </c>
      <c r="K39" s="17">
        <v>1.0061216984152952</v>
      </c>
      <c r="L39" s="13">
        <v>1.0111031552647638</v>
      </c>
      <c r="M39" s="10">
        <v>0.9985202501663536</v>
      </c>
      <c r="O39">
        <v>0.98450549450549485</v>
      </c>
      <c r="P39">
        <v>0.37794354838709698</v>
      </c>
      <c r="Q39">
        <v>0.78787353775256996</v>
      </c>
      <c r="R39">
        <v>-4.3914228276697047</v>
      </c>
      <c r="S39">
        <v>-0.44710005520071783</v>
      </c>
      <c r="T39">
        <v>4.3514587596635002</v>
      </c>
      <c r="U39">
        <v>-0.63412456929330774</v>
      </c>
      <c r="V39">
        <v>0.82654267955397631</v>
      </c>
      <c r="W39">
        <v>-769.695379790885</v>
      </c>
      <c r="X39">
        <v>0.68719545918383484</v>
      </c>
      <c r="Y39">
        <v>1.35875366396751</v>
      </c>
      <c r="Z39">
        <v>0.48211670456825129</v>
      </c>
      <c r="AB39" s="9">
        <f t="shared" si="1"/>
        <v>0.99813783494575814</v>
      </c>
      <c r="AC39" s="10">
        <f t="shared" si="2"/>
        <v>0.99822521928504515</v>
      </c>
      <c r="AD39" s="18">
        <f t="shared" si="3"/>
        <v>1.0041966663400903</v>
      </c>
      <c r="AE39" s="2">
        <f t="shared" si="4"/>
        <v>0.93923065871385958</v>
      </c>
      <c r="AF39" s="12">
        <f t="shared" si="5"/>
        <v>0.99997782401800017</v>
      </c>
      <c r="AG39" s="13">
        <f t="shared" si="6"/>
        <v>1.0360355740494491</v>
      </c>
      <c r="AH39" s="14">
        <f t="shared" si="7"/>
        <v>0.98992409243554347</v>
      </c>
      <c r="AI39" s="15">
        <f t="shared" si="8"/>
        <v>0.99981130900785264</v>
      </c>
      <c r="AJ39" s="3">
        <f t="shared" si="9"/>
        <v>1.0091381565832196</v>
      </c>
      <c r="AK39" s="16">
        <f t="shared" si="10"/>
        <v>1.0002360267801158</v>
      </c>
      <c r="AL39" s="17">
        <f t="shared" si="11"/>
        <v>1.0069338507538355</v>
      </c>
      <c r="AM39" s="19">
        <f t="shared" si="12"/>
        <v>0.99891196975730501</v>
      </c>
    </row>
    <row r="40" spans="1:39" x14ac:dyDescent="0.25">
      <c r="A40" s="1">
        <v>34516</v>
      </c>
      <c r="B40" s="9">
        <v>0.99978770088761593</v>
      </c>
      <c r="C40" s="16">
        <v>1.0014244090251514</v>
      </c>
      <c r="D40" s="3">
        <v>1.0074915353495968</v>
      </c>
      <c r="E40" s="2">
        <v>1.0376726814550723</v>
      </c>
      <c r="F40" s="14">
        <v>0.99023456113361874</v>
      </c>
      <c r="G40" s="18">
        <v>1.0036601625914794</v>
      </c>
      <c r="H40" s="15">
        <v>0.99063145447752277</v>
      </c>
      <c r="I40" s="19">
        <v>0.99962450384717005</v>
      </c>
      <c r="J40" s="12">
        <v>1.0003378199117041</v>
      </c>
      <c r="K40" s="17">
        <v>0.9992586198771557</v>
      </c>
      <c r="L40" s="13">
        <v>1.0031008031671813</v>
      </c>
      <c r="M40" s="10">
        <v>0.99840143332632603</v>
      </c>
      <c r="O40">
        <v>1.1213586956521739</v>
      </c>
      <c r="P40">
        <v>0.37746093749999982</v>
      </c>
      <c r="Q40">
        <v>0.71063349184782654</v>
      </c>
      <c r="R40">
        <v>1.8969422523104149</v>
      </c>
      <c r="S40">
        <v>0.235388497520929</v>
      </c>
      <c r="T40">
        <v>-0.99664063814608961</v>
      </c>
      <c r="U40">
        <v>-0.59426370073891144</v>
      </c>
      <c r="V40">
        <v>0.36809645867561253</v>
      </c>
      <c r="W40">
        <v>-768.77763635705355</v>
      </c>
      <c r="X40">
        <v>0.75861856572950892</v>
      </c>
      <c r="Y40">
        <v>0.64219784017718706</v>
      </c>
      <c r="Z40">
        <v>0.55975552038926513</v>
      </c>
      <c r="AB40" s="9">
        <f t="shared" si="1"/>
        <v>0.9995047536473981</v>
      </c>
      <c r="AC40" s="10">
        <f t="shared" si="2"/>
        <v>0.99822040175308402</v>
      </c>
      <c r="AD40" s="18">
        <f t="shared" si="3"/>
        <v>1.0034213238500307</v>
      </c>
      <c r="AE40" s="2">
        <f t="shared" si="4"/>
        <v>1.0001894817427974</v>
      </c>
      <c r="AF40" s="12">
        <f t="shared" si="5"/>
        <v>1.0068259002835813</v>
      </c>
      <c r="AG40" s="13">
        <f t="shared" si="6"/>
        <v>0.98208294104527039</v>
      </c>
      <c r="AH40" s="14">
        <f t="shared" si="7"/>
        <v>0.99031876343123515</v>
      </c>
      <c r="AI40" s="15">
        <f t="shared" si="8"/>
        <v>0.99523820247236017</v>
      </c>
      <c r="AJ40" s="3">
        <f t="shared" si="9"/>
        <v>1.0184420835408419</v>
      </c>
      <c r="AK40" s="16">
        <f t="shared" si="10"/>
        <v>1.00095068160719</v>
      </c>
      <c r="AL40" s="17">
        <f t="shared" si="11"/>
        <v>0.99974439659277303</v>
      </c>
      <c r="AM40" s="19">
        <f t="shared" si="12"/>
        <v>0.99968781432101295</v>
      </c>
    </row>
    <row r="41" spans="1:39" x14ac:dyDescent="0.25">
      <c r="A41" s="1">
        <v>34608</v>
      </c>
      <c r="B41" s="9">
        <v>1.0013719519484754</v>
      </c>
      <c r="C41" s="16">
        <v>0.99731961655496282</v>
      </c>
      <c r="D41" s="3">
        <v>1.010561710316878</v>
      </c>
      <c r="E41" s="2">
        <v>0.96549031507347671</v>
      </c>
      <c r="F41" s="14">
        <v>0.99662023000540978</v>
      </c>
      <c r="G41" s="18">
        <v>1.0033339424275323</v>
      </c>
      <c r="H41" s="15">
        <v>0.99356992027560065</v>
      </c>
      <c r="I41" s="19">
        <v>0.99922055793368225</v>
      </c>
      <c r="J41" s="12">
        <v>0.99961276270658628</v>
      </c>
      <c r="K41" s="17">
        <v>1.0035133089357928</v>
      </c>
      <c r="L41" s="13">
        <v>1.0211193943991581</v>
      </c>
      <c r="M41" s="10">
        <v>0.99841815669039202</v>
      </c>
      <c r="O41">
        <v>1.291983695652174</v>
      </c>
      <c r="P41">
        <v>0.34264116575591991</v>
      </c>
      <c r="Q41">
        <v>0.66731958303635075</v>
      </c>
      <c r="R41">
        <v>-0.27177216711418789</v>
      </c>
      <c r="S41">
        <v>-0.43740171132800881</v>
      </c>
      <c r="T41">
        <v>4.2392051943917783</v>
      </c>
      <c r="U41">
        <v>4.1036223286305212E-2</v>
      </c>
      <c r="V41">
        <v>0.70857158956123323</v>
      </c>
      <c r="W41">
        <v>-768.45625197306379</v>
      </c>
      <c r="X41">
        <v>0.60554706919760959</v>
      </c>
      <c r="Y41">
        <v>1.104576356884897</v>
      </c>
      <c r="Z41">
        <v>0.5268315803897522</v>
      </c>
      <c r="AB41" s="9">
        <f t="shared" si="1"/>
        <v>1.0012116143847785</v>
      </c>
      <c r="AC41" s="10">
        <f t="shared" si="2"/>
        <v>0.99787288419361242</v>
      </c>
      <c r="AD41" s="18">
        <f t="shared" si="3"/>
        <v>1.0029867969649062</v>
      </c>
      <c r="AE41" s="2">
        <f t="shared" si="4"/>
        <v>0.97873174773184801</v>
      </c>
      <c r="AF41" s="12">
        <f t="shared" si="5"/>
        <v>1.0000748100089656</v>
      </c>
      <c r="AG41" s="13">
        <f t="shared" si="6"/>
        <v>1.034873239683032</v>
      </c>
      <c r="AH41" s="14">
        <f t="shared" si="7"/>
        <v>0.99663028510105567</v>
      </c>
      <c r="AI41" s="15">
        <f t="shared" si="8"/>
        <v>0.99863251616284165</v>
      </c>
      <c r="AJ41" s="3">
        <f t="shared" si="9"/>
        <v>1.0217204626347425</v>
      </c>
      <c r="AK41" s="16">
        <f t="shared" si="10"/>
        <v>0.99941968347911958</v>
      </c>
      <c r="AL41" s="17">
        <f t="shared" si="11"/>
        <v>1.004377703357384</v>
      </c>
      <c r="AM41" s="19">
        <f t="shared" si="12"/>
        <v>0.99935873188126867</v>
      </c>
    </row>
    <row r="42" spans="1:39" x14ac:dyDescent="0.25">
      <c r="A42" s="1">
        <v>34700</v>
      </c>
      <c r="B42" s="9">
        <v>1.0031175277624709</v>
      </c>
      <c r="C42" s="16">
        <v>0.99503405510901755</v>
      </c>
      <c r="D42" s="3">
        <v>1.0143276440411979</v>
      </c>
      <c r="E42" s="2">
        <v>1.0602793289637724</v>
      </c>
      <c r="F42" s="14">
        <v>0.99773107449939269</v>
      </c>
      <c r="G42" s="18">
        <v>1.0007082311738003</v>
      </c>
      <c r="H42" s="15">
        <v>1.0061810651153755</v>
      </c>
      <c r="I42" s="19">
        <v>1.0000577120948846</v>
      </c>
      <c r="J42" s="12">
        <v>1.0010003818757005</v>
      </c>
      <c r="K42" s="17">
        <v>0.99457399643555988</v>
      </c>
      <c r="L42" s="13">
        <v>0.99752107915078225</v>
      </c>
      <c r="M42" s="10">
        <v>0.99849678521618901</v>
      </c>
      <c r="O42">
        <v>1.4506944444444441</v>
      </c>
      <c r="P42">
        <v>0.35027265745007607</v>
      </c>
      <c r="Q42">
        <v>0.41712813620071748</v>
      </c>
      <c r="R42">
        <v>4.044280754177275</v>
      </c>
      <c r="S42">
        <v>-0.48614629849721891</v>
      </c>
      <c r="T42">
        <v>0.13455827144613169</v>
      </c>
      <c r="U42">
        <v>0.1660623834659111</v>
      </c>
      <c r="V42">
        <v>1.3630127080472041</v>
      </c>
      <c r="W42">
        <v>-767.92074259507979</v>
      </c>
      <c r="X42">
        <v>0.45033714407446263</v>
      </c>
      <c r="Y42">
        <v>0.24516749668271939</v>
      </c>
      <c r="Z42">
        <v>0.59695015274973451</v>
      </c>
      <c r="AB42" s="9">
        <f t="shared" si="1"/>
        <v>1.0028019064833957</v>
      </c>
      <c r="AC42" s="10">
        <f t="shared" si="2"/>
        <v>0.99794903968575099</v>
      </c>
      <c r="AD42" s="18">
        <f t="shared" si="3"/>
        <v>1.0004805463057407</v>
      </c>
      <c r="AE42" s="2">
        <f t="shared" si="4"/>
        <v>1.0218991918573166</v>
      </c>
      <c r="AF42" s="12">
        <f t="shared" si="5"/>
        <v>0.99958744646276776</v>
      </c>
      <c r="AG42" s="13">
        <f t="shared" si="6"/>
        <v>0.9932553243692186</v>
      </c>
      <c r="AH42" s="14">
        <f t="shared" si="7"/>
        <v>0.99787711294577841</v>
      </c>
      <c r="AI42" s="15">
        <f t="shared" si="8"/>
        <v>1.0051894100738492</v>
      </c>
      <c r="AJ42" s="3">
        <f t="shared" si="9"/>
        <v>1.027206547668474</v>
      </c>
      <c r="AK42" s="16">
        <f t="shared" si="10"/>
        <v>0.99786968812120602</v>
      </c>
      <c r="AL42" s="17">
        <f t="shared" si="11"/>
        <v>0.9957829772031741</v>
      </c>
      <c r="AM42" s="19">
        <f t="shared" si="12"/>
        <v>1.0000597136873155</v>
      </c>
    </row>
    <row r="43" spans="1:39" x14ac:dyDescent="0.25">
      <c r="A43" s="1">
        <v>34790</v>
      </c>
      <c r="B43" s="9">
        <v>1.0035355804873081</v>
      </c>
      <c r="C43" s="16">
        <v>1.0013285723120244</v>
      </c>
      <c r="D43" s="3">
        <v>1.0118161964737094</v>
      </c>
      <c r="E43" s="2">
        <v>1.0653594218241464</v>
      </c>
      <c r="F43" s="14">
        <v>0.99726232563063666</v>
      </c>
      <c r="G43" s="18">
        <v>0.99813380733679968</v>
      </c>
      <c r="H43" s="15">
        <v>1.0075942990263496</v>
      </c>
      <c r="I43" s="19">
        <v>0.99842558868527354</v>
      </c>
      <c r="J43" s="12">
        <v>1.0015052722235136</v>
      </c>
      <c r="K43" s="17">
        <v>0.99459236511486326</v>
      </c>
      <c r="L43" s="13">
        <v>0.99086359711041017</v>
      </c>
      <c r="M43" s="10">
        <v>0.99840617574439761</v>
      </c>
      <c r="O43">
        <v>1.50478021978022</v>
      </c>
      <c r="P43">
        <v>0.40416666666666662</v>
      </c>
      <c r="Q43">
        <v>0.14525946275946261</v>
      </c>
      <c r="R43">
        <v>8.2839340626889282</v>
      </c>
      <c r="S43">
        <v>-3.5454964676019197E-2</v>
      </c>
      <c r="T43">
        <v>-1.6668153678850619</v>
      </c>
      <c r="U43">
        <v>0.10791278229230319</v>
      </c>
      <c r="V43">
        <v>1.492406825769985</v>
      </c>
      <c r="W43">
        <v>-768.07165784978292</v>
      </c>
      <c r="X43">
        <v>0.79626771099865279</v>
      </c>
      <c r="Y43">
        <v>0.21472061376462229</v>
      </c>
      <c r="Z43">
        <v>0.44477098657928371</v>
      </c>
      <c r="AB43" s="9">
        <f t="shared" si="1"/>
        <v>1.0033444263694173</v>
      </c>
      <c r="AC43" s="10">
        <f t="shared" si="2"/>
        <v>0.99848701938957007</v>
      </c>
      <c r="AD43" s="18">
        <f t="shared" si="3"/>
        <v>0.99776424717274337</v>
      </c>
      <c r="AE43" s="2">
        <f t="shared" si="4"/>
        <v>1.0661557072303876</v>
      </c>
      <c r="AF43" s="12">
        <f t="shared" si="5"/>
        <v>1.0041026676704203</v>
      </c>
      <c r="AG43" s="13">
        <f t="shared" si="6"/>
        <v>0.97552327451443144</v>
      </c>
      <c r="AH43" s="14">
        <f t="shared" si="7"/>
        <v>0.99729702006159304</v>
      </c>
      <c r="AI43" s="15">
        <f t="shared" si="8"/>
        <v>1.0064909078916766</v>
      </c>
      <c r="AJ43" s="3">
        <f t="shared" si="9"/>
        <v>1.0256575054552342</v>
      </c>
      <c r="AK43" s="16">
        <f t="shared" si="10"/>
        <v>1.001327601932569</v>
      </c>
      <c r="AL43" s="17">
        <f t="shared" si="11"/>
        <v>0.99547983847647514</v>
      </c>
      <c r="AM43" s="19">
        <f t="shared" si="12"/>
        <v>0.99853898856070933</v>
      </c>
    </row>
    <row r="44" spans="1:39" x14ac:dyDescent="0.25">
      <c r="A44" s="1">
        <v>34881</v>
      </c>
      <c r="B44" s="9">
        <v>1.0029336397392983</v>
      </c>
      <c r="C44" s="16">
        <v>0.99831907770884953</v>
      </c>
      <c r="D44" s="3">
        <v>1.019161862453599</v>
      </c>
      <c r="E44" s="2">
        <v>1.0621004632252411</v>
      </c>
      <c r="F44" s="14">
        <v>0.99799971760339157</v>
      </c>
      <c r="G44" s="18">
        <v>0.99799557537726769</v>
      </c>
      <c r="H44" s="15">
        <v>0.99649353037561184</v>
      </c>
      <c r="I44" s="19">
        <v>0.99816165810616775</v>
      </c>
      <c r="J44" s="12">
        <v>0.99954269989404887</v>
      </c>
      <c r="K44" s="17">
        <v>1.0013428718876016</v>
      </c>
      <c r="L44" s="13">
        <v>1.0083119292037568</v>
      </c>
      <c r="M44" s="10">
        <v>0.99841965431875024</v>
      </c>
      <c r="O44">
        <v>1.44929347826087</v>
      </c>
      <c r="P44">
        <v>0.43317460317460332</v>
      </c>
      <c r="Q44">
        <v>0.13300810904071689</v>
      </c>
      <c r="R44">
        <v>8.8199381474583749</v>
      </c>
      <c r="S44">
        <v>-3.1054228199564219E-2</v>
      </c>
      <c r="T44">
        <v>0.12555168290552879</v>
      </c>
      <c r="U44">
        <v>0.1769424518346569</v>
      </c>
      <c r="V44">
        <v>0.37018145043801848</v>
      </c>
      <c r="W44">
        <v>-767.30000653242689</v>
      </c>
      <c r="X44">
        <v>0.61954045498528987</v>
      </c>
      <c r="Y44">
        <v>0.83676047253870067</v>
      </c>
      <c r="Z44">
        <v>0.4232174475115969</v>
      </c>
      <c r="AB44" s="9">
        <f t="shared" si="1"/>
        <v>1.0027878576662075</v>
      </c>
      <c r="AC44" s="10">
        <f t="shared" si="2"/>
        <v>0.99877670188362022</v>
      </c>
      <c r="AD44" s="18">
        <f t="shared" si="3"/>
        <v>0.99764201503324179</v>
      </c>
      <c r="AE44" s="2">
        <f t="shared" si="4"/>
        <v>1.0718856881184124</v>
      </c>
      <c r="AF44" s="12">
        <f t="shared" si="5"/>
        <v>1.0041468565550886</v>
      </c>
      <c r="AG44" s="13">
        <f t="shared" si="6"/>
        <v>0.99316586997744993</v>
      </c>
      <c r="AH44" s="14">
        <f t="shared" si="7"/>
        <v>0.99798568856434666</v>
      </c>
      <c r="AI44" s="15">
        <f t="shared" si="8"/>
        <v>0.995258953323224</v>
      </c>
      <c r="AJ44" s="3">
        <f t="shared" si="9"/>
        <v>1.0336026199740653</v>
      </c>
      <c r="AK44" s="16">
        <f t="shared" si="10"/>
        <v>0.99955954591658391</v>
      </c>
      <c r="AL44" s="17">
        <f t="shared" si="11"/>
        <v>1.0016914190825768</v>
      </c>
      <c r="AM44" s="19">
        <f t="shared" si="12"/>
        <v>0.99832379126185378</v>
      </c>
    </row>
    <row r="45" spans="1:39" x14ac:dyDescent="0.25">
      <c r="A45" s="1">
        <v>34973</v>
      </c>
      <c r="B45" s="9">
        <v>1.0028249944800509</v>
      </c>
      <c r="C45" s="16">
        <v>0.99672425238555884</v>
      </c>
      <c r="D45" s="3">
        <v>1.0170385496450574</v>
      </c>
      <c r="E45" s="2">
        <v>1.0236558463348027</v>
      </c>
      <c r="F45" s="14">
        <v>0.99986030777590451</v>
      </c>
      <c r="G45" s="18">
        <v>0.99702682582575775</v>
      </c>
      <c r="H45" s="15">
        <v>1.0025887156267468</v>
      </c>
      <c r="I45" s="19">
        <v>0.99911781031847047</v>
      </c>
      <c r="J45" s="12">
        <v>0.99747906108491757</v>
      </c>
      <c r="K45" s="17">
        <v>0.9993284580273073</v>
      </c>
      <c r="L45" s="13">
        <v>1.0098822820944784</v>
      </c>
      <c r="M45" s="10">
        <v>0.99849903183648314</v>
      </c>
      <c r="O45">
        <v>1.429864130434783</v>
      </c>
      <c r="P45">
        <v>0.4369502048131082</v>
      </c>
      <c r="Q45">
        <v>4.4772966339410518E-2</v>
      </c>
      <c r="R45">
        <v>4.8847319737445787</v>
      </c>
      <c r="S45">
        <v>-0.72974560634691032</v>
      </c>
      <c r="T45">
        <v>2.4673601364241842</v>
      </c>
      <c r="U45">
        <v>0.37056622815055662</v>
      </c>
      <c r="V45">
        <v>0.89408921536096431</v>
      </c>
      <c r="W45">
        <v>-767.47633792037379</v>
      </c>
      <c r="X45">
        <v>0.55081367942620774</v>
      </c>
      <c r="Y45">
        <v>0.69489490221932149</v>
      </c>
      <c r="Z45">
        <v>0.51159750414284744</v>
      </c>
      <c r="AB45" s="9">
        <f t="shared" si="1"/>
        <v>1.0025930414517565</v>
      </c>
      <c r="AC45" s="10">
        <f t="shared" si="2"/>
        <v>0.99881441242503699</v>
      </c>
      <c r="AD45" s="18">
        <f t="shared" si="3"/>
        <v>0.9967621324175554</v>
      </c>
      <c r="AE45" s="2">
        <f t="shared" si="4"/>
        <v>1.0305239487472544</v>
      </c>
      <c r="AF45" s="12">
        <f t="shared" si="5"/>
        <v>0.99715542176214955</v>
      </c>
      <c r="AG45" s="13">
        <f t="shared" si="6"/>
        <v>1.0166983799935001</v>
      </c>
      <c r="AH45" s="14">
        <f t="shared" si="7"/>
        <v>0.99991989808211035</v>
      </c>
      <c r="AI45" s="15">
        <f t="shared" si="8"/>
        <v>1.0004868750467364</v>
      </c>
      <c r="AJ45" s="3">
        <f t="shared" si="9"/>
        <v>1.031781660062175</v>
      </c>
      <c r="AK45" s="16">
        <f t="shared" si="10"/>
        <v>0.99887281688127438</v>
      </c>
      <c r="AL45" s="17">
        <f t="shared" si="11"/>
        <v>1.0002713713556222</v>
      </c>
      <c r="AM45" s="19">
        <f t="shared" si="12"/>
        <v>0.99920650040589765</v>
      </c>
    </row>
    <row r="46" spans="1:39" x14ac:dyDescent="0.25">
      <c r="A46" s="1">
        <v>35065</v>
      </c>
      <c r="B46" s="9">
        <v>1.0018560653765711</v>
      </c>
      <c r="C46" s="16">
        <v>1.0009639728335546</v>
      </c>
      <c r="D46" s="3">
        <v>1.0121278780221747</v>
      </c>
      <c r="E46" s="2">
        <v>1.0360814384235788</v>
      </c>
      <c r="F46" s="14">
        <v>1.000363719727895</v>
      </c>
      <c r="G46" s="18">
        <v>0.99803923863881727</v>
      </c>
      <c r="H46" s="15">
        <v>1.0037174651412519</v>
      </c>
      <c r="I46" s="19">
        <v>0.99933378525831984</v>
      </c>
      <c r="J46" s="12">
        <v>0.99394664612024897</v>
      </c>
      <c r="K46" s="17">
        <v>0.99952351748831847</v>
      </c>
      <c r="L46" s="13">
        <v>1.0124691952572062</v>
      </c>
      <c r="M46" s="10">
        <v>0.99852574204283218</v>
      </c>
      <c r="O46">
        <v>1.342747252747253</v>
      </c>
      <c r="P46">
        <v>0.44912506400409652</v>
      </c>
      <c r="Q46">
        <v>0.1348737149946824</v>
      </c>
      <c r="R46">
        <v>5.8130186436372266</v>
      </c>
      <c r="S46">
        <v>-0.63107316148582504</v>
      </c>
      <c r="T46">
        <v>1.2387026829557151</v>
      </c>
      <c r="U46">
        <v>0.41483222282902787</v>
      </c>
      <c r="V46">
        <v>0.85555757938857879</v>
      </c>
      <c r="W46">
        <v>-767.84787788225617</v>
      </c>
      <c r="X46">
        <v>0.89046331342853713</v>
      </c>
      <c r="Y46">
        <v>0.68252984489894497</v>
      </c>
      <c r="Z46">
        <v>0.53928129530371083</v>
      </c>
      <c r="AB46" s="9">
        <f t="shared" si="1"/>
        <v>1.0017199940391701</v>
      </c>
      <c r="AC46" s="10">
        <f t="shared" si="2"/>
        <v>0.99893602407620241</v>
      </c>
      <c r="AD46" s="18">
        <f t="shared" si="3"/>
        <v>0.99766062727568849</v>
      </c>
      <c r="AE46" s="2">
        <f t="shared" si="4"/>
        <v>1.0401347038583884</v>
      </c>
      <c r="AF46" s="12">
        <f t="shared" si="5"/>
        <v>0.99813982498335996</v>
      </c>
      <c r="AG46" s="13">
        <f t="shared" si="6"/>
        <v>1.0042830665893332</v>
      </c>
      <c r="AH46" s="14">
        <f t="shared" si="7"/>
        <v>1.0003626205515075</v>
      </c>
      <c r="AI46" s="15">
        <f t="shared" si="8"/>
        <v>1.0001014453470449</v>
      </c>
      <c r="AJ46" s="3">
        <f t="shared" si="9"/>
        <v>1.0279552915214398</v>
      </c>
      <c r="AK46" s="16">
        <f t="shared" si="10"/>
        <v>1.0022712528685744</v>
      </c>
      <c r="AL46" s="17">
        <f t="shared" si="11"/>
        <v>1.0001476948736863</v>
      </c>
      <c r="AM46" s="19">
        <f t="shared" si="12"/>
        <v>0.99948315693947742</v>
      </c>
    </row>
    <row r="47" spans="1:39" x14ac:dyDescent="0.25">
      <c r="A47" s="1">
        <v>35156</v>
      </c>
      <c r="B47" s="9">
        <v>1.0016557141992815</v>
      </c>
      <c r="C47" s="16">
        <v>1.0038328269969596</v>
      </c>
      <c r="D47" s="3">
        <v>1.017192331668507</v>
      </c>
      <c r="E47" s="2">
        <v>1.0169498266346324</v>
      </c>
      <c r="F47" s="14">
        <v>1.0018862325826532</v>
      </c>
      <c r="G47" s="18">
        <v>1.0002573469378304</v>
      </c>
      <c r="H47" s="15">
        <v>1.0047222322709586</v>
      </c>
      <c r="I47" s="19">
        <v>0.99774002846612408</v>
      </c>
      <c r="J47" s="12">
        <v>0.99552325737461234</v>
      </c>
      <c r="K47" s="17">
        <v>1.0095179860555024</v>
      </c>
      <c r="L47" s="13">
        <v>1.0220435087254054</v>
      </c>
      <c r="M47" s="10">
        <v>0.99845584768722018</v>
      </c>
      <c r="O47">
        <v>1.310989010989011</v>
      </c>
      <c r="P47">
        <v>0.39515624999999971</v>
      </c>
      <c r="Q47">
        <v>0.36752661401098941</v>
      </c>
      <c r="R47">
        <v>4.9822712598939329</v>
      </c>
      <c r="S47">
        <v>-0.88239719545180961</v>
      </c>
      <c r="T47">
        <v>4.4938302505173322</v>
      </c>
      <c r="U47">
        <v>0.577810174756894</v>
      </c>
      <c r="V47">
        <v>1.399605976097493</v>
      </c>
      <c r="W47">
        <v>-767.27528054328786</v>
      </c>
      <c r="X47">
        <v>0.81936670574531223</v>
      </c>
      <c r="Y47">
        <v>1.7143920317022481</v>
      </c>
      <c r="Z47">
        <v>0.36877433533352499</v>
      </c>
      <c r="AB47" s="9">
        <f t="shared" si="1"/>
        <v>1.0014019158924095</v>
      </c>
      <c r="AC47" s="10">
        <f t="shared" si="2"/>
        <v>0.99839705560187741</v>
      </c>
      <c r="AD47" s="18">
        <f t="shared" si="3"/>
        <v>0.9999844157798794</v>
      </c>
      <c r="AE47" s="2">
        <f t="shared" si="4"/>
        <v>1.0315296048256095</v>
      </c>
      <c r="AF47" s="12">
        <f t="shared" si="5"/>
        <v>0.99563440938512759</v>
      </c>
      <c r="AG47" s="13">
        <f t="shared" si="6"/>
        <v>1.0375116438439573</v>
      </c>
      <c r="AH47" s="14">
        <f t="shared" si="7"/>
        <v>1.0019943203566222</v>
      </c>
      <c r="AI47" s="15">
        <f t="shared" si="8"/>
        <v>1.0055573090381125</v>
      </c>
      <c r="AJ47" s="3">
        <f t="shared" si="9"/>
        <v>1.0338582200441415</v>
      </c>
      <c r="AK47" s="16">
        <f t="shared" si="10"/>
        <v>1.0015589252583892</v>
      </c>
      <c r="AL47" s="17">
        <f t="shared" si="11"/>
        <v>1.0105212692019334</v>
      </c>
      <c r="AM47" s="19">
        <f t="shared" si="12"/>
        <v>0.99778042064763472</v>
      </c>
    </row>
    <row r="48" spans="1:39" x14ac:dyDescent="0.25">
      <c r="A48" s="1">
        <v>35247</v>
      </c>
      <c r="B48" s="9">
        <v>1.0016557141992815</v>
      </c>
      <c r="C48" s="16">
        <v>0.99737987330780808</v>
      </c>
      <c r="D48" s="3">
        <v>1.02181072369509</v>
      </c>
      <c r="E48" s="2">
        <v>0.99657221457264811</v>
      </c>
      <c r="F48" s="14">
        <v>0.99843948418276984</v>
      </c>
      <c r="G48" s="18">
        <v>1.0004056460819164</v>
      </c>
      <c r="H48" s="15">
        <v>0.99694624649556252</v>
      </c>
      <c r="I48" s="19">
        <v>0.99892568568096574</v>
      </c>
      <c r="J48" s="12">
        <v>1.0010113234761926</v>
      </c>
      <c r="K48" s="17">
        <v>0.99913849673005428</v>
      </c>
      <c r="L48" s="13">
        <v>1.0058538165500845</v>
      </c>
      <c r="M48" s="10">
        <v>0.99828288019534994</v>
      </c>
      <c r="O48">
        <v>1.326548913043478</v>
      </c>
      <c r="P48">
        <v>0.37839843749999941</v>
      </c>
      <c r="Q48">
        <v>0.36743546195652299</v>
      </c>
      <c r="R48">
        <v>-1.0858749864892421</v>
      </c>
      <c r="S48">
        <v>-1.3677941671443901</v>
      </c>
      <c r="T48">
        <v>3.7234229485278991</v>
      </c>
      <c r="U48">
        <v>0.2271328824588279</v>
      </c>
      <c r="V48">
        <v>0.59164542991629854</v>
      </c>
      <c r="W48">
        <v>-766.78153887127087</v>
      </c>
      <c r="X48">
        <v>0.57799320300120249</v>
      </c>
      <c r="Y48">
        <v>0.86579711028634176</v>
      </c>
      <c r="Z48">
        <v>0.49359630216115091</v>
      </c>
      <c r="AB48" s="9">
        <f t="shared" si="1"/>
        <v>1.001557745172821</v>
      </c>
      <c r="AC48" s="10">
        <f t="shared" si="2"/>
        <v>0.99822976011321773</v>
      </c>
      <c r="AD48" s="18">
        <f t="shared" si="3"/>
        <v>0.99998350427395555</v>
      </c>
      <c r="AE48" s="2">
        <f t="shared" si="4"/>
        <v>0.97079621052366494</v>
      </c>
      <c r="AF48" s="12">
        <f t="shared" si="5"/>
        <v>0.99081334024043133</v>
      </c>
      <c r="AG48" s="13">
        <f t="shared" si="6"/>
        <v>1.0295492890444453</v>
      </c>
      <c r="AH48" s="14">
        <f t="shared" si="7"/>
        <v>0.99848670760029301</v>
      </c>
      <c r="AI48" s="15">
        <f t="shared" si="8"/>
        <v>0.99746553589828568</v>
      </c>
      <c r="AJ48" s="3">
        <f t="shared" si="9"/>
        <v>1.0389754314129125</v>
      </c>
      <c r="AK48" s="16">
        <f t="shared" si="10"/>
        <v>0.99914434265205676</v>
      </c>
      <c r="AL48" s="17">
        <f t="shared" si="11"/>
        <v>1.001982318822993</v>
      </c>
      <c r="AM48" s="19">
        <f t="shared" si="12"/>
        <v>0.99902664741388125</v>
      </c>
    </row>
    <row r="49" spans="1:39" x14ac:dyDescent="0.25">
      <c r="A49" s="1">
        <v>35339</v>
      </c>
      <c r="B49" s="9">
        <v>1.0016557141992815</v>
      </c>
      <c r="C49" s="16">
        <v>1.0013419564116217</v>
      </c>
      <c r="D49" s="3">
        <v>1.0310620531899994</v>
      </c>
      <c r="E49" s="2">
        <v>1.0423855160560365</v>
      </c>
      <c r="F49" s="14">
        <v>0.99561984740005005</v>
      </c>
      <c r="G49" s="18">
        <v>0.99931929561420807</v>
      </c>
      <c r="H49" s="15">
        <v>0.99529241558097126</v>
      </c>
      <c r="I49" s="19">
        <v>0.99854335371889735</v>
      </c>
      <c r="J49" s="12">
        <v>0.99694272419534069</v>
      </c>
      <c r="K49" s="17">
        <v>1.0040888658028462</v>
      </c>
      <c r="L49" s="13">
        <v>1.0078112396196581</v>
      </c>
      <c r="M49" s="10">
        <v>0.99821949124507803</v>
      </c>
      <c r="O49">
        <v>1.3202173913043469</v>
      </c>
      <c r="P49">
        <v>0.3922177419354842</v>
      </c>
      <c r="Q49">
        <v>0.26833099579242708</v>
      </c>
      <c r="R49">
        <v>8.5168124152593681</v>
      </c>
      <c r="S49">
        <v>-0.1151126430323129</v>
      </c>
      <c r="T49">
        <v>0.34868772221382738</v>
      </c>
      <c r="U49">
        <v>-5.6865983391651873E-2</v>
      </c>
      <c r="V49">
        <v>0.3214138277962153</v>
      </c>
      <c r="W49">
        <v>-765.85721812606721</v>
      </c>
      <c r="X49">
        <v>0.64286546307909065</v>
      </c>
      <c r="Y49">
        <v>1.085884872116377</v>
      </c>
      <c r="Z49">
        <v>0.45650963841517989</v>
      </c>
      <c r="AB49" s="9">
        <f t="shared" si="1"/>
        <v>1.0014943333339439</v>
      </c>
      <c r="AC49" s="10">
        <f t="shared" si="2"/>
        <v>0.99836771805492786</v>
      </c>
      <c r="AD49" s="18">
        <f t="shared" si="3"/>
        <v>0.99899296687478956</v>
      </c>
      <c r="AE49" s="2">
        <f t="shared" si="4"/>
        <v>1.0686414463279563</v>
      </c>
      <c r="AF49" s="12">
        <f t="shared" si="5"/>
        <v>1.0033031412813973</v>
      </c>
      <c r="AG49" s="13">
        <f t="shared" si="6"/>
        <v>0.99538445527463759</v>
      </c>
      <c r="AH49" s="14">
        <f t="shared" si="7"/>
        <v>0.9956550395308843</v>
      </c>
      <c r="AI49" s="15">
        <f t="shared" si="8"/>
        <v>0.99477370752359595</v>
      </c>
      <c r="AJ49" s="3">
        <f t="shared" si="9"/>
        <v>1.0486234173396822</v>
      </c>
      <c r="AK49" s="16">
        <f t="shared" si="10"/>
        <v>0.99979272045450407</v>
      </c>
      <c r="AL49" s="17">
        <f t="shared" si="11"/>
        <v>1.004189987795902</v>
      </c>
      <c r="AM49" s="19">
        <f t="shared" si="12"/>
        <v>0.9986562104560226</v>
      </c>
    </row>
    <row r="50" spans="1:39" x14ac:dyDescent="0.25">
      <c r="A50" s="1">
        <v>35431</v>
      </c>
      <c r="B50" s="9">
        <v>1.0017057982370818</v>
      </c>
      <c r="C50" s="16">
        <v>0.99971841980582909</v>
      </c>
      <c r="D50" s="3">
        <v>1.039216991088538</v>
      </c>
      <c r="E50" s="2">
        <v>0.98117524131774314</v>
      </c>
      <c r="F50" s="14">
        <v>0.99727877326056746</v>
      </c>
      <c r="G50" s="18">
        <v>0.99982707878238475</v>
      </c>
      <c r="H50" s="15">
        <v>1.0052793962576525</v>
      </c>
      <c r="I50" s="19">
        <v>0.99911689389700564</v>
      </c>
      <c r="J50" s="12">
        <v>0.9963691965208098</v>
      </c>
      <c r="K50" s="17">
        <v>1.0011703979749402</v>
      </c>
      <c r="L50" s="13">
        <v>1.0116894650913177</v>
      </c>
      <c r="M50" s="10">
        <v>0.99803683379184693</v>
      </c>
      <c r="O50">
        <v>1.31961111111111</v>
      </c>
      <c r="P50">
        <v>0.37726639344262242</v>
      </c>
      <c r="Q50">
        <v>0.32213888888889031</v>
      </c>
      <c r="R50">
        <v>6.6317391802800776</v>
      </c>
      <c r="S50">
        <v>-0.2432132146782513</v>
      </c>
      <c r="T50">
        <v>2.410635965077736</v>
      </c>
      <c r="U50">
        <v>0.116765587272291</v>
      </c>
      <c r="V50">
        <v>1.408994061855918</v>
      </c>
      <c r="W50">
        <v>-765.20183336537741</v>
      </c>
      <c r="X50">
        <v>0.75835540777058053</v>
      </c>
      <c r="Y50">
        <v>0.76537211520082127</v>
      </c>
      <c r="Z50">
        <v>0.50678301935002357</v>
      </c>
      <c r="AB50" s="9">
        <f t="shared" si="1"/>
        <v>1.0014882614905707</v>
      </c>
      <c r="AC50" s="10">
        <f t="shared" si="2"/>
        <v>0.99821845977650192</v>
      </c>
      <c r="AD50" s="18">
        <f t="shared" si="3"/>
        <v>0.9995306485870743</v>
      </c>
      <c r="AE50" s="2">
        <f t="shared" si="4"/>
        <v>1.0486854559058927</v>
      </c>
      <c r="AF50" s="12">
        <f t="shared" si="5"/>
        <v>1.0020187270686898</v>
      </c>
      <c r="AG50" s="13">
        <f t="shared" si="6"/>
        <v>1.0161218297994754</v>
      </c>
      <c r="AH50" s="14">
        <f t="shared" si="7"/>
        <v>0.99738531272998143</v>
      </c>
      <c r="AI50" s="15">
        <f t="shared" si="8"/>
        <v>1.0056517160520713</v>
      </c>
      <c r="AJ50" s="3">
        <f t="shared" si="9"/>
        <v>1.055518505411853</v>
      </c>
      <c r="AK50" s="16">
        <f t="shared" si="10"/>
        <v>1.0009480475292725</v>
      </c>
      <c r="AL50" s="17">
        <f t="shared" si="11"/>
        <v>1.0009765832180484</v>
      </c>
      <c r="AM50" s="19">
        <f t="shared" si="12"/>
        <v>0.99915839491891167</v>
      </c>
    </row>
    <row r="51" spans="1:39" x14ac:dyDescent="0.25">
      <c r="A51" s="1">
        <v>35521</v>
      </c>
      <c r="B51" s="9">
        <v>1.0022819446973015</v>
      </c>
      <c r="C51" s="16">
        <v>0.99602146667135272</v>
      </c>
      <c r="D51" s="3">
        <v>1.0415004416413134</v>
      </c>
      <c r="E51" s="2">
        <v>1.1405582548069984</v>
      </c>
      <c r="F51" s="14">
        <v>0.99965758920780112</v>
      </c>
      <c r="G51" s="18">
        <v>0.99957390463421281</v>
      </c>
      <c r="H51" s="15">
        <v>1.0067834933508999</v>
      </c>
      <c r="I51" s="19">
        <v>0.9983814325737328</v>
      </c>
      <c r="J51" s="12">
        <v>0.9971019362836544</v>
      </c>
      <c r="K51" s="17">
        <v>1.0048435022959872</v>
      </c>
      <c r="L51" s="13">
        <v>1.0005215641047065</v>
      </c>
      <c r="M51" s="10">
        <v>0.99813988641493601</v>
      </c>
      <c r="O51">
        <v>1.38054945054945</v>
      </c>
      <c r="P51">
        <v>0.37234375000000058</v>
      </c>
      <c r="Q51">
        <v>0.2943724244505499</v>
      </c>
      <c r="R51">
        <v>3.3835546479176828</v>
      </c>
      <c r="S51">
        <v>-2.128265297319837</v>
      </c>
      <c r="T51">
        <v>4.3774951325352829</v>
      </c>
      <c r="U51">
        <v>0.34311845674554092</v>
      </c>
      <c r="V51">
        <v>1.589505272041053</v>
      </c>
      <c r="W51">
        <v>-764.86708059846148</v>
      </c>
      <c r="X51">
        <v>0.51791297770835754</v>
      </c>
      <c r="Y51">
        <v>1.4726233735308041</v>
      </c>
      <c r="Z51">
        <v>0.44503856274758619</v>
      </c>
      <c r="AB51" s="9">
        <f t="shared" si="1"/>
        <v>1.0020987377949626</v>
      </c>
      <c r="AC51" s="10">
        <f t="shared" si="2"/>
        <v>0.99816932225039123</v>
      </c>
      <c r="AD51" s="18">
        <f t="shared" si="3"/>
        <v>0.99925315279215254</v>
      </c>
      <c r="AE51" s="2">
        <f t="shared" si="4"/>
        <v>1.0151694940348184</v>
      </c>
      <c r="AF51" s="12">
        <f t="shared" si="5"/>
        <v>0.98330706852361693</v>
      </c>
      <c r="AG51" s="13">
        <f t="shared" si="6"/>
        <v>1.0363053552536889</v>
      </c>
      <c r="AH51" s="14">
        <f t="shared" si="7"/>
        <v>0.99964548001679598</v>
      </c>
      <c r="AI51" s="15">
        <f t="shared" si="8"/>
        <v>1.007468669543965</v>
      </c>
      <c r="AJ51" s="3">
        <f t="shared" si="9"/>
        <v>1.0590578034580016</v>
      </c>
      <c r="AK51" s="16">
        <f t="shared" si="10"/>
        <v>0.99854423477112553</v>
      </c>
      <c r="AL51" s="17">
        <f t="shared" si="11"/>
        <v>1.0080810964638995</v>
      </c>
      <c r="AM51" s="19">
        <f t="shared" si="12"/>
        <v>0.99854166041664849</v>
      </c>
    </row>
    <row r="52" spans="1:39" x14ac:dyDescent="0.25">
      <c r="A52" s="1">
        <v>35612</v>
      </c>
      <c r="B52" s="9">
        <v>1.0022819446973015</v>
      </c>
      <c r="C52" s="16">
        <v>1.0051224189233194</v>
      </c>
      <c r="D52" s="3">
        <v>1.0438754059994366</v>
      </c>
      <c r="E52" s="2">
        <v>1.0728957948589728</v>
      </c>
      <c r="F52" s="14">
        <v>1.0034415358746815</v>
      </c>
      <c r="G52" s="18">
        <v>0.99844227833958221</v>
      </c>
      <c r="H52" s="15">
        <v>1.0067739034586702</v>
      </c>
      <c r="I52" s="19">
        <v>0.99683212062507409</v>
      </c>
      <c r="J52" s="12">
        <v>0.99976623418270139</v>
      </c>
      <c r="K52" s="17">
        <v>1.0053172300873257</v>
      </c>
      <c r="L52" s="13">
        <v>1.0290418521225755</v>
      </c>
      <c r="M52" s="10">
        <v>0.99819753065783801</v>
      </c>
      <c r="O52">
        <v>1.383668478260869</v>
      </c>
      <c r="P52">
        <v>0.37914062499999912</v>
      </c>
      <c r="Q52">
        <v>0.17687839673913069</v>
      </c>
      <c r="R52">
        <v>13.21202991254056</v>
      </c>
      <c r="S52">
        <v>-9.0127080069827642E-2</v>
      </c>
      <c r="T52">
        <v>2.4736298400499441</v>
      </c>
      <c r="U52">
        <v>0.73159824739461321</v>
      </c>
      <c r="V52">
        <v>1.9406578160642749</v>
      </c>
      <c r="W52">
        <v>-764.56865626502679</v>
      </c>
      <c r="X52">
        <v>1.286212867776622</v>
      </c>
      <c r="Y52">
        <v>1.2470846395048401</v>
      </c>
      <c r="Z52">
        <v>0.27906554862267691</v>
      </c>
      <c r="AB52" s="9">
        <f t="shared" si="1"/>
        <v>1.0021299940197328</v>
      </c>
      <c r="AC52" s="10">
        <f t="shared" si="2"/>
        <v>0.99823716887721203</v>
      </c>
      <c r="AD52" s="18">
        <f t="shared" si="3"/>
        <v>0.99807977947267557</v>
      </c>
      <c r="AE52" s="2">
        <f t="shared" si="4"/>
        <v>1.1200130537754127</v>
      </c>
      <c r="AF52" s="12">
        <f t="shared" si="5"/>
        <v>1.0035538535390971</v>
      </c>
      <c r="AG52" s="13">
        <f t="shared" si="6"/>
        <v>1.0167621259670145</v>
      </c>
      <c r="AH52" s="14">
        <f t="shared" si="7"/>
        <v>1.0035364536144067</v>
      </c>
      <c r="AI52" s="15">
        <f t="shared" si="8"/>
        <v>1.0110126401370856</v>
      </c>
      <c r="AJ52" s="3">
        <f t="shared" si="9"/>
        <v>1.0622230101731465</v>
      </c>
      <c r="AK52" s="16">
        <f t="shared" si="10"/>
        <v>1.0062455959205161</v>
      </c>
      <c r="AL52" s="17">
        <f t="shared" si="11"/>
        <v>1.0058100451338825</v>
      </c>
      <c r="AM52" s="19">
        <f t="shared" si="12"/>
        <v>0.99688572530840192</v>
      </c>
    </row>
    <row r="53" spans="1:39" x14ac:dyDescent="0.25">
      <c r="A53" s="1">
        <v>35704</v>
      </c>
      <c r="B53" s="9">
        <v>1.0022819446973015</v>
      </c>
      <c r="C53" s="16">
        <v>1.0013257410152958</v>
      </c>
      <c r="D53" s="3">
        <v>1.0455597210422081</v>
      </c>
      <c r="E53" s="2">
        <v>0.99303087703526216</v>
      </c>
      <c r="F53" s="14">
        <v>1.0100881713987215</v>
      </c>
      <c r="G53" s="18">
        <v>0.99759396298809366</v>
      </c>
      <c r="H53" s="15">
        <v>1.0150705415419412</v>
      </c>
      <c r="I53" s="19">
        <v>0.99776307594094094</v>
      </c>
      <c r="J53" s="12">
        <v>0.99771864040451952</v>
      </c>
      <c r="K53" s="17">
        <v>0.99974347857070156</v>
      </c>
      <c r="L53" s="13">
        <v>1.0034925879510406</v>
      </c>
      <c r="M53" s="10">
        <v>0.99844711123677499</v>
      </c>
      <c r="O53">
        <v>1.3768478260869561</v>
      </c>
      <c r="P53">
        <v>0.38346774193548372</v>
      </c>
      <c r="Q53">
        <v>9.9724754558205175E-2</v>
      </c>
      <c r="R53">
        <v>3.0368925394680879</v>
      </c>
      <c r="S53">
        <v>-0.66706786503565652</v>
      </c>
      <c r="T53">
        <v>1.845224912048276</v>
      </c>
      <c r="U53">
        <v>1.385880679055701</v>
      </c>
      <c r="V53">
        <v>1.5603630968061231</v>
      </c>
      <c r="W53">
        <v>-764.35440868383671</v>
      </c>
      <c r="X53">
        <v>0.93417159782891446</v>
      </c>
      <c r="Y53">
        <v>0.76423527575435779</v>
      </c>
      <c r="Z53">
        <v>0.37833073006398638</v>
      </c>
      <c r="AB53" s="9">
        <f t="shared" si="1"/>
        <v>1.0020616445494765</v>
      </c>
      <c r="AC53" s="10">
        <f t="shared" si="2"/>
        <v>0.99828036470136294</v>
      </c>
      <c r="AD53" s="18">
        <f t="shared" si="3"/>
        <v>0.99731002155725934</v>
      </c>
      <c r="AE53" s="2">
        <f t="shared" si="4"/>
        <v>1.0116563789001858</v>
      </c>
      <c r="AF53" s="12">
        <f t="shared" si="5"/>
        <v>0.99778061216501723</v>
      </c>
      <c r="AG53" s="13">
        <f t="shared" si="6"/>
        <v>1.0103927762751259</v>
      </c>
      <c r="AH53" s="14">
        <f t="shared" si="7"/>
        <v>1.0101239432192499</v>
      </c>
      <c r="AI53" s="15">
        <f t="shared" si="8"/>
        <v>1.0071751140351575</v>
      </c>
      <c r="AJ53" s="3">
        <f t="shared" si="9"/>
        <v>1.0645012369306879</v>
      </c>
      <c r="AK53" s="16">
        <f t="shared" si="10"/>
        <v>1.0027094241898495</v>
      </c>
      <c r="AL53" s="17">
        <f t="shared" si="11"/>
        <v>1.0009652037860837</v>
      </c>
      <c r="AM53" s="19">
        <f t="shared" si="12"/>
        <v>0.9978757770394191</v>
      </c>
    </row>
    <row r="54" spans="1:39" x14ac:dyDescent="0.25">
      <c r="A54" s="1">
        <v>35796</v>
      </c>
      <c r="B54" s="9">
        <v>1.0022819446973015</v>
      </c>
      <c r="C54" s="16">
        <v>1.0011493890246503</v>
      </c>
      <c r="D54" s="3">
        <v>1.0479884881320465</v>
      </c>
      <c r="E54" s="2">
        <v>1.1092227243286215</v>
      </c>
      <c r="F54" s="14">
        <v>1.0137805777596367</v>
      </c>
      <c r="G54" s="18">
        <v>0.99680492896762996</v>
      </c>
      <c r="H54" s="15">
        <v>1.018672240064606</v>
      </c>
      <c r="I54" s="19">
        <v>0.99541037253772846</v>
      </c>
      <c r="J54" s="12">
        <v>0.99560094005417188</v>
      </c>
      <c r="K54" s="17">
        <v>1.00188391940944</v>
      </c>
      <c r="L54" s="13">
        <v>1.012936836545919</v>
      </c>
      <c r="M54" s="10">
        <v>0.99873795130945231</v>
      </c>
      <c r="O54">
        <v>1.379833333333333</v>
      </c>
      <c r="P54">
        <v>0.41709016393442577</v>
      </c>
      <c r="Q54">
        <v>1.7912568306010849E-2</v>
      </c>
      <c r="R54">
        <v>6.5737516342001694</v>
      </c>
      <c r="S54">
        <v>-0.96194477805122847</v>
      </c>
      <c r="T54">
        <v>3.6087608834067959</v>
      </c>
      <c r="U54">
        <v>1.743733550284859</v>
      </c>
      <c r="V54">
        <v>2.9656896724999409</v>
      </c>
      <c r="W54">
        <v>-764.01621176548872</v>
      </c>
      <c r="X54">
        <v>1.0119068988574309</v>
      </c>
      <c r="Y54">
        <v>0.93973036833026502</v>
      </c>
      <c r="Z54">
        <v>0.14928797125555951</v>
      </c>
      <c r="AB54" s="9">
        <f t="shared" si="1"/>
        <v>1.0020915616190738</v>
      </c>
      <c r="AC54" s="10">
        <f t="shared" si="2"/>
        <v>0.99861606717080342</v>
      </c>
      <c r="AD54" s="18">
        <f t="shared" si="3"/>
        <v>0.99649443409536875</v>
      </c>
      <c r="AE54" s="2">
        <f t="shared" si="4"/>
        <v>1.0480775252229935</v>
      </c>
      <c r="AF54" s="12">
        <f t="shared" si="5"/>
        <v>0.99484272120708461</v>
      </c>
      <c r="AG54" s="13">
        <f t="shared" si="6"/>
        <v>1.0283694631038451</v>
      </c>
      <c r="AH54" s="14">
        <f t="shared" si="7"/>
        <v>1.0137451762317693</v>
      </c>
      <c r="AI54" s="15">
        <f t="shared" si="8"/>
        <v>1.0214291367713877</v>
      </c>
      <c r="AJ54" s="3">
        <f t="shared" si="9"/>
        <v>1.0681074419095893</v>
      </c>
      <c r="AK54" s="16">
        <f t="shared" si="10"/>
        <v>1.0034891864151751</v>
      </c>
      <c r="AL54" s="17">
        <f t="shared" si="11"/>
        <v>1.0027233909119362</v>
      </c>
      <c r="AM54" s="19">
        <f t="shared" si="12"/>
        <v>0.99559283029035439</v>
      </c>
    </row>
    <row r="55" spans="1:39" x14ac:dyDescent="0.25">
      <c r="A55" s="1">
        <v>35886</v>
      </c>
      <c r="B55" s="9">
        <v>1.0022819446973015</v>
      </c>
      <c r="C55" s="16">
        <v>1.0043287607596765</v>
      </c>
      <c r="D55" s="3">
        <v>1.0490503860628482</v>
      </c>
      <c r="E55" s="2">
        <v>0.99752164421598566</v>
      </c>
      <c r="F55" s="14">
        <v>1.0072789670564786</v>
      </c>
      <c r="G55" s="18">
        <v>0.99683009860985183</v>
      </c>
      <c r="H55" s="15">
        <v>1.0182309469711204</v>
      </c>
      <c r="I55" s="19">
        <v>0.99645926569272725</v>
      </c>
      <c r="J55" s="12">
        <v>0.99676906698828682</v>
      </c>
      <c r="K55" s="17">
        <v>1.0010642218553627</v>
      </c>
      <c r="L55" s="13">
        <v>1.0299556676090345</v>
      </c>
      <c r="M55" s="10">
        <v>0.9987626703796445</v>
      </c>
      <c r="O55">
        <v>1.374368131868132</v>
      </c>
      <c r="P55">
        <v>0.41460317460317508</v>
      </c>
      <c r="Q55">
        <v>2.3885836385835631E-2</v>
      </c>
      <c r="R55">
        <v>7.554071032746192</v>
      </c>
      <c r="S55">
        <v>-0.37889605076543359</v>
      </c>
      <c r="T55">
        <v>0.51249496890347779</v>
      </c>
      <c r="U55">
        <v>1.1085841788234949</v>
      </c>
      <c r="V55">
        <v>3.1567112787650862</v>
      </c>
      <c r="W55">
        <v>-763.83282446829526</v>
      </c>
      <c r="X55">
        <v>1.2171280116354319</v>
      </c>
      <c r="Y55">
        <v>0.89567396985689696</v>
      </c>
      <c r="Z55">
        <v>0.24636622463724961</v>
      </c>
      <c r="AB55" s="9">
        <f t="shared" si="1"/>
        <v>1.0020367967928832</v>
      </c>
      <c r="AC55" s="10">
        <f t="shared" si="2"/>
        <v>0.998591232004578</v>
      </c>
      <c r="AD55" s="18">
        <f t="shared" si="3"/>
        <v>0.99655395915709588</v>
      </c>
      <c r="AE55" s="2">
        <f t="shared" si="4"/>
        <v>1.0584025589805441</v>
      </c>
      <c r="AF55" s="12">
        <f t="shared" si="5"/>
        <v>1.0006600815744846</v>
      </c>
      <c r="AG55" s="13">
        <f t="shared" si="6"/>
        <v>0.99701630332258628</v>
      </c>
      <c r="AH55" s="14">
        <f t="shared" si="7"/>
        <v>1.0073267848801426</v>
      </c>
      <c r="AI55" s="15">
        <f t="shared" si="8"/>
        <v>1.0233821518618398</v>
      </c>
      <c r="AJ55" s="3">
        <f t="shared" si="9"/>
        <v>1.0700680124476247</v>
      </c>
      <c r="AK55" s="16">
        <f t="shared" si="10"/>
        <v>1.0055506726691505</v>
      </c>
      <c r="AL55" s="17">
        <f t="shared" si="11"/>
        <v>1.0022817243975739</v>
      </c>
      <c r="AM55" s="19">
        <f t="shared" si="12"/>
        <v>0.99655980370530339</v>
      </c>
    </row>
    <row r="56" spans="1:39" x14ac:dyDescent="0.25">
      <c r="A56" s="1">
        <v>35977</v>
      </c>
      <c r="B56" s="9">
        <v>1.0022652401374281</v>
      </c>
      <c r="C56" s="16">
        <v>1.0029480919450646</v>
      </c>
      <c r="D56" s="3">
        <v>1.0472756024687291</v>
      </c>
      <c r="E56" s="2">
        <v>0.85939468875743208</v>
      </c>
      <c r="F56" s="14">
        <v>1.0082094697623394</v>
      </c>
      <c r="G56" s="18">
        <v>0.99587600760498607</v>
      </c>
      <c r="H56" s="15">
        <v>1.0080536753908762</v>
      </c>
      <c r="I56" s="19">
        <v>0.99773446921809938</v>
      </c>
      <c r="J56" s="12">
        <v>0.99886204806645362</v>
      </c>
      <c r="K56" s="17">
        <v>1.0054081171538325</v>
      </c>
      <c r="L56" s="13">
        <v>1.0100072761605225</v>
      </c>
      <c r="M56" s="10">
        <v>0.9994862862514341</v>
      </c>
      <c r="O56">
        <v>1.382907608695652</v>
      </c>
      <c r="P56">
        <v>0.47996093749999941</v>
      </c>
      <c r="Q56">
        <v>-8.107167119565184E-2</v>
      </c>
      <c r="R56">
        <v>-4.5208350556520056</v>
      </c>
      <c r="S56">
        <v>-0.68026024761760029</v>
      </c>
      <c r="T56">
        <v>2.8344946746656769</v>
      </c>
      <c r="U56">
        <v>1.2020926974413531</v>
      </c>
      <c r="V56">
        <v>1.7444269027935979</v>
      </c>
      <c r="W56">
        <v>-763.95235290125947</v>
      </c>
      <c r="X56">
        <v>1.088463542571956</v>
      </c>
      <c r="Y56">
        <v>1.3107369317621611</v>
      </c>
      <c r="Z56">
        <v>0.37308457550733931</v>
      </c>
      <c r="AB56" s="9">
        <f t="shared" si="1"/>
        <v>1.0021223691466121</v>
      </c>
      <c r="AC56" s="10">
        <f t="shared" si="2"/>
        <v>0.99924410222174409</v>
      </c>
      <c r="AD56" s="18">
        <f t="shared" si="3"/>
        <v>0.99550854967369817</v>
      </c>
      <c r="AE56" s="2">
        <f t="shared" si="4"/>
        <v>0.93801596554279887</v>
      </c>
      <c r="AF56" s="12">
        <f t="shared" si="5"/>
        <v>0.99764898981158512</v>
      </c>
      <c r="AG56" s="13">
        <f t="shared" si="6"/>
        <v>1.0204378912144894</v>
      </c>
      <c r="AH56" s="14">
        <f t="shared" si="7"/>
        <v>1.0082691617669917</v>
      </c>
      <c r="AI56" s="15">
        <f t="shared" si="8"/>
        <v>1.0090306660589716</v>
      </c>
      <c r="AJ56" s="3">
        <f t="shared" si="9"/>
        <v>1.0687897410217861</v>
      </c>
      <c r="AK56" s="16">
        <f t="shared" si="10"/>
        <v>1.0042577181998671</v>
      </c>
      <c r="AL56" s="17">
        <f t="shared" si="11"/>
        <v>1.0064504700843222</v>
      </c>
      <c r="AM56" s="19">
        <f t="shared" si="12"/>
        <v>0.99782342830703197</v>
      </c>
    </row>
    <row r="57" spans="1:39" x14ac:dyDescent="0.25">
      <c r="A57" s="1">
        <v>36069</v>
      </c>
      <c r="B57" s="9">
        <v>1.0008130086614921</v>
      </c>
      <c r="C57" s="16">
        <v>1.0015122043782829</v>
      </c>
      <c r="D57" s="3">
        <v>1.0582888275103137</v>
      </c>
      <c r="E57" s="2">
        <v>1.1884610293073721</v>
      </c>
      <c r="F57" s="14">
        <v>0.99720794579856376</v>
      </c>
      <c r="G57" s="18">
        <v>0.99596887737268092</v>
      </c>
      <c r="H57" s="15">
        <v>1.0113652702126512</v>
      </c>
      <c r="I57" s="19">
        <v>0.9966761763568508</v>
      </c>
      <c r="J57" s="12">
        <v>0.99879535340945313</v>
      </c>
      <c r="K57" s="17">
        <v>1.0097374261762433</v>
      </c>
      <c r="L57" s="13">
        <v>1.0292277817103279</v>
      </c>
      <c r="M57" s="10">
        <v>1.0006681273530327</v>
      </c>
      <c r="O57">
        <v>1.215135869565217</v>
      </c>
      <c r="P57">
        <v>0.64592741935483944</v>
      </c>
      <c r="Q57">
        <v>-4.9651998597475711E-2</v>
      </c>
      <c r="R57">
        <v>1.888588824566406</v>
      </c>
      <c r="S57">
        <v>-0.25686598510612241</v>
      </c>
      <c r="T57">
        <v>3.9063058194868381</v>
      </c>
      <c r="U57">
        <v>0.10954711191917289</v>
      </c>
      <c r="V57">
        <v>2.194455241480985</v>
      </c>
      <c r="W57">
        <v>-762.87376759178517</v>
      </c>
      <c r="X57">
        <v>0.86179416634551509</v>
      </c>
      <c r="Y57">
        <v>1.716269498513481</v>
      </c>
      <c r="Z57">
        <v>0.26231281544846291</v>
      </c>
      <c r="AB57" s="9">
        <f t="shared" si="1"/>
        <v>1.0004425005860615</v>
      </c>
      <c r="AC57" s="10">
        <f t="shared" si="2"/>
        <v>1.0009038894676041</v>
      </c>
      <c r="AD57" s="18">
        <f t="shared" si="3"/>
        <v>0.99582138434393341</v>
      </c>
      <c r="AE57" s="2">
        <f t="shared" si="4"/>
        <v>1.0001059351266885</v>
      </c>
      <c r="AF57" s="12">
        <f t="shared" si="5"/>
        <v>1.0018819330905351</v>
      </c>
      <c r="AG57" s="13">
        <f t="shared" si="6"/>
        <v>1.0314338811149599</v>
      </c>
      <c r="AH57" s="14">
        <f t="shared" si="7"/>
        <v>0.9973133193154512</v>
      </c>
      <c r="AI57" s="15">
        <f t="shared" si="8"/>
        <v>1.0135818230693834</v>
      </c>
      <c r="AJ57" s="3">
        <f t="shared" si="9"/>
        <v>1.0803799429034326</v>
      </c>
      <c r="AK57" s="16">
        <f t="shared" si="10"/>
        <v>1.0019839514343221</v>
      </c>
      <c r="AL57" s="17">
        <f t="shared" si="11"/>
        <v>1.0105402415814826</v>
      </c>
      <c r="AM57" s="19">
        <f t="shared" si="12"/>
        <v>0.99671873369100972</v>
      </c>
    </row>
    <row r="58" spans="1:39" x14ac:dyDescent="0.25">
      <c r="A58" s="1">
        <v>36161</v>
      </c>
      <c r="B58" s="9">
        <v>1.000404426774101</v>
      </c>
      <c r="C58" s="16">
        <v>1.0026178557898628</v>
      </c>
      <c r="D58" s="3">
        <v>1.0551779978800035</v>
      </c>
      <c r="E58" s="2">
        <v>1.0138865846481995</v>
      </c>
      <c r="F58" s="14">
        <v>1.0089776754414976</v>
      </c>
      <c r="G58" s="18">
        <v>0.99716783200612025</v>
      </c>
      <c r="H58" s="15">
        <v>1.0204308269474012</v>
      </c>
      <c r="I58" s="19">
        <v>0.99817352276993743</v>
      </c>
      <c r="J58" s="12">
        <v>0.99954957957582491</v>
      </c>
      <c r="K58" s="17">
        <v>1.0014111021556458</v>
      </c>
      <c r="L58" s="13">
        <v>1.0006089147794643</v>
      </c>
      <c r="M58" s="10">
        <v>1.0002731915653396</v>
      </c>
      <c r="O58">
        <v>1.1836388888888889</v>
      </c>
      <c r="P58">
        <v>0.60282786885245909</v>
      </c>
      <c r="Q58">
        <v>6.6566029143897643E-2</v>
      </c>
      <c r="R58">
        <v>11.76964744614302</v>
      </c>
      <c r="S58">
        <v>-0.70989450302766322</v>
      </c>
      <c r="T58">
        <v>2.28471558434721</v>
      </c>
      <c r="U58">
        <v>1.27242646291219</v>
      </c>
      <c r="V58">
        <v>2.798521772003626</v>
      </c>
      <c r="W58">
        <v>-763.22077927519615</v>
      </c>
      <c r="X58">
        <v>1.0930557374011709</v>
      </c>
      <c r="Y58">
        <v>0.88683973941939431</v>
      </c>
      <c r="Z58">
        <v>0.42291221392576611</v>
      </c>
      <c r="AB58" s="9">
        <f t="shared" si="1"/>
        <v>1.0001274410247034</v>
      </c>
      <c r="AC58" s="10">
        <f t="shared" si="2"/>
        <v>1.0004725973394433</v>
      </c>
      <c r="AD58" s="18">
        <f t="shared" si="3"/>
        <v>0.99697938108679418</v>
      </c>
      <c r="AE58" s="2">
        <f t="shared" si="4"/>
        <v>1.1039741312390925</v>
      </c>
      <c r="AF58" s="12">
        <f t="shared" si="5"/>
        <v>0.9973533877637446</v>
      </c>
      <c r="AG58" s="13">
        <f t="shared" si="6"/>
        <v>1.0148431305631376</v>
      </c>
      <c r="AH58" s="14">
        <f t="shared" si="7"/>
        <v>1.0089785648802603</v>
      </c>
      <c r="AI58" s="15">
        <f t="shared" si="8"/>
        <v>1.0197230615307735</v>
      </c>
      <c r="AJ58" s="3">
        <f t="shared" si="9"/>
        <v>1.076637395570136</v>
      </c>
      <c r="AK58" s="16">
        <f t="shared" si="10"/>
        <v>1.0043038367297925</v>
      </c>
      <c r="AL58" s="17">
        <f t="shared" si="11"/>
        <v>1.0021931844313776</v>
      </c>
      <c r="AM58" s="19">
        <f t="shared" si="12"/>
        <v>0.99832074404699811</v>
      </c>
    </row>
    <row r="59" spans="1:39" x14ac:dyDescent="0.25">
      <c r="A59" s="1">
        <v>36251</v>
      </c>
      <c r="B59" s="9">
        <v>1.0004127635123938</v>
      </c>
      <c r="C59" s="16">
        <v>1.0047009352775451</v>
      </c>
      <c r="D59" s="3">
        <v>1.0590110249510372</v>
      </c>
      <c r="E59" s="2">
        <v>1.0533314795228377</v>
      </c>
      <c r="F59" s="14">
        <v>0.99410136470490884</v>
      </c>
      <c r="G59" s="18">
        <v>0.99854953344137021</v>
      </c>
      <c r="H59" s="15">
        <v>1.0063843085038553</v>
      </c>
      <c r="I59" s="19">
        <v>0.99827138025536055</v>
      </c>
      <c r="J59" s="12">
        <v>0.99832481934396833</v>
      </c>
      <c r="K59" s="17">
        <v>0.99929067078460265</v>
      </c>
      <c r="L59" s="13">
        <v>1.0208717445667546</v>
      </c>
      <c r="M59" s="10">
        <v>0.99993015669447627</v>
      </c>
      <c r="O59">
        <v>1.186923076923077</v>
      </c>
      <c r="P59">
        <v>0.54949218749999984</v>
      </c>
      <c r="Q59">
        <v>0.19838942307692281</v>
      </c>
      <c r="R59">
        <v>5.3777126788223928</v>
      </c>
      <c r="S59">
        <v>-0.60756212278862953</v>
      </c>
      <c r="T59">
        <v>1.1087242664956309</v>
      </c>
      <c r="U59">
        <v>-0.20020648300201499</v>
      </c>
      <c r="V59">
        <v>1.6283387383314989</v>
      </c>
      <c r="W59">
        <v>-762.80210594085588</v>
      </c>
      <c r="X59">
        <v>1.075059331685033</v>
      </c>
      <c r="Y59">
        <v>0.77800929900139337</v>
      </c>
      <c r="Z59">
        <v>0.41997666824847718</v>
      </c>
      <c r="AB59" s="9">
        <f t="shared" si="1"/>
        <v>1.0001602876298172</v>
      </c>
      <c r="AC59" s="10">
        <f t="shared" si="2"/>
        <v>0.99993913073957674</v>
      </c>
      <c r="AD59" s="18">
        <f t="shared" si="3"/>
        <v>0.99829449977035212</v>
      </c>
      <c r="AE59" s="2">
        <f t="shared" si="4"/>
        <v>1.0356167759893644</v>
      </c>
      <c r="AF59" s="12">
        <f t="shared" si="5"/>
        <v>0.99837452561306073</v>
      </c>
      <c r="AG59" s="13">
        <f t="shared" si="6"/>
        <v>1.002978563332598</v>
      </c>
      <c r="AH59" s="14">
        <f t="shared" si="7"/>
        <v>0.99422888499553042</v>
      </c>
      <c r="AI59" s="15">
        <f t="shared" si="8"/>
        <v>1.0078599805250306</v>
      </c>
      <c r="AJ59" s="3">
        <f t="shared" si="9"/>
        <v>1.0811544384818406</v>
      </c>
      <c r="AK59" s="16">
        <f t="shared" si="10"/>
        <v>1.0041231143989617</v>
      </c>
      <c r="AL59" s="17">
        <f t="shared" si="11"/>
        <v>1.0011030864617256</v>
      </c>
      <c r="AM59" s="19">
        <f t="shared" si="12"/>
        <v>0.99829143831569445</v>
      </c>
    </row>
    <row r="60" spans="1:39" x14ac:dyDescent="0.25">
      <c r="A60" s="1">
        <v>36342</v>
      </c>
      <c r="B60" s="9">
        <v>1.0012968518683676</v>
      </c>
      <c r="C60" s="16">
        <v>1.0042648850571156</v>
      </c>
      <c r="D60" s="3">
        <v>1.0626722214619979</v>
      </c>
      <c r="E60" s="2">
        <v>0.91302018372893223</v>
      </c>
      <c r="F60" s="14">
        <v>1.0010879384506652</v>
      </c>
      <c r="G60" s="18">
        <v>0.99852348828071336</v>
      </c>
      <c r="H60" s="15">
        <v>1.0158828875698664</v>
      </c>
      <c r="I60" s="19">
        <v>0.99744988128619172</v>
      </c>
      <c r="J60" s="12">
        <v>0.99802060482024169</v>
      </c>
      <c r="K60" s="17">
        <v>1.0051707728648136</v>
      </c>
      <c r="L60" s="13">
        <v>1.0129986781070153</v>
      </c>
      <c r="M60" s="10">
        <v>1.0001979238396581</v>
      </c>
      <c r="O60">
        <v>1.273885869565218</v>
      </c>
      <c r="P60">
        <v>0.55484375000000075</v>
      </c>
      <c r="Q60">
        <v>0.196856317934782</v>
      </c>
      <c r="R60">
        <v>0.61459772830522785</v>
      </c>
      <c r="S60">
        <v>-0.53733499300549847</v>
      </c>
      <c r="T60">
        <v>2.4553524710637569</v>
      </c>
      <c r="U60">
        <v>0.48742498551229491</v>
      </c>
      <c r="V60">
        <v>2.9262197930878209</v>
      </c>
      <c r="W60">
        <v>-762.42727470128295</v>
      </c>
      <c r="X60">
        <v>1.010634775274988</v>
      </c>
      <c r="Y60">
        <v>1.2639735983734719</v>
      </c>
      <c r="Z60">
        <v>0.3503639759114236</v>
      </c>
      <c r="AB60" s="9">
        <f t="shared" si="1"/>
        <v>1.0010304332434632</v>
      </c>
      <c r="AC60" s="10">
        <f t="shared" si="2"/>
        <v>0.9999926445390197</v>
      </c>
      <c r="AD60" s="18">
        <f t="shared" si="3"/>
        <v>0.99827919498336193</v>
      </c>
      <c r="AE60" s="2">
        <f t="shared" si="4"/>
        <v>0.98744549225511191</v>
      </c>
      <c r="AF60" s="12">
        <f t="shared" si="5"/>
        <v>0.99907590163618409</v>
      </c>
      <c r="AG60" s="13">
        <f t="shared" si="6"/>
        <v>1.0165763055835957</v>
      </c>
      <c r="AH60" s="14">
        <f t="shared" si="7"/>
        <v>1.0010890750594132</v>
      </c>
      <c r="AI60" s="15">
        <f t="shared" si="8"/>
        <v>1.0210260594751182</v>
      </c>
      <c r="AJ60" s="3">
        <f t="shared" si="9"/>
        <v>1.0852145475902917</v>
      </c>
      <c r="AK60" s="16">
        <f t="shared" si="10"/>
        <v>1.0034764208737845</v>
      </c>
      <c r="AL60" s="17">
        <f t="shared" si="11"/>
        <v>1.0059799303242178</v>
      </c>
      <c r="AM60" s="19">
        <f t="shared" si="12"/>
        <v>0.99759674259436382</v>
      </c>
    </row>
    <row r="61" spans="1:39" x14ac:dyDescent="0.25">
      <c r="A61" s="1">
        <v>36434</v>
      </c>
      <c r="B61" s="9">
        <v>1.0019729554026506</v>
      </c>
      <c r="C61" s="16">
        <v>1.0083592549059914</v>
      </c>
      <c r="D61" s="3">
        <v>1.062577397031909</v>
      </c>
      <c r="E61" s="2">
        <v>1.1557773346751394</v>
      </c>
      <c r="F61" s="14">
        <v>1.0130545187494702</v>
      </c>
      <c r="G61" s="18">
        <v>0.99849428189582656</v>
      </c>
      <c r="H61" s="15">
        <v>1.0063080022320825</v>
      </c>
      <c r="I61" s="19">
        <v>0.9981241523353892</v>
      </c>
      <c r="J61" s="12">
        <v>0.99959902051659433</v>
      </c>
      <c r="K61" s="17">
        <v>1.0094917099742102</v>
      </c>
      <c r="L61" s="13">
        <v>0.996655986729584</v>
      </c>
      <c r="M61" s="10">
        <v>1.0002521860488756</v>
      </c>
      <c r="O61">
        <v>1.326005434782608</v>
      </c>
      <c r="P61">
        <v>0.52256016385048643</v>
      </c>
      <c r="Q61">
        <v>0.21020424263674631</v>
      </c>
      <c r="R61">
        <v>3.4253418731717429</v>
      </c>
      <c r="S61">
        <v>-0.87109506069706699</v>
      </c>
      <c r="T61">
        <v>2.833107565584986</v>
      </c>
      <c r="U61">
        <v>1.684894949298863</v>
      </c>
      <c r="V61">
        <v>1.5116561606720751</v>
      </c>
      <c r="W61">
        <v>-762.40786046039159</v>
      </c>
      <c r="X61">
        <v>1.424478657252183</v>
      </c>
      <c r="Y61">
        <v>1.780739729854153</v>
      </c>
      <c r="Z61">
        <v>0.40874025010814219</v>
      </c>
      <c r="AB61" s="9">
        <f t="shared" si="1"/>
        <v>1.0015523019389974</v>
      </c>
      <c r="AC61" s="10">
        <f t="shared" si="2"/>
        <v>0.99966986315763728</v>
      </c>
      <c r="AD61" s="18">
        <f t="shared" si="3"/>
        <v>0.99841245343204454</v>
      </c>
      <c r="AE61" s="2">
        <f t="shared" si="4"/>
        <v>1.0155937938433854</v>
      </c>
      <c r="AF61" s="12">
        <f t="shared" si="5"/>
        <v>0.99574694368701033</v>
      </c>
      <c r="AG61" s="13">
        <f t="shared" si="6"/>
        <v>1.0204237367260067</v>
      </c>
      <c r="AH61" s="14">
        <f t="shared" si="7"/>
        <v>1.0131488781964255</v>
      </c>
      <c r="AI61" s="15">
        <f t="shared" si="8"/>
        <v>1.0066846693455931</v>
      </c>
      <c r="AJ61" s="3">
        <f t="shared" si="9"/>
        <v>1.0854252542096325</v>
      </c>
      <c r="AK61" s="16">
        <f t="shared" si="10"/>
        <v>1.007637851622645</v>
      </c>
      <c r="AL61" s="17">
        <f t="shared" si="11"/>
        <v>1.0111919492691748</v>
      </c>
      <c r="AM61" s="19">
        <f t="shared" si="12"/>
        <v>0.99817927241725879</v>
      </c>
    </row>
    <row r="62" spans="1:39" x14ac:dyDescent="0.25">
      <c r="A62" s="1">
        <v>36526</v>
      </c>
      <c r="B62" s="9">
        <v>1.0027748544838373</v>
      </c>
      <c r="C62" s="16">
        <v>1.0033620704953192</v>
      </c>
      <c r="D62" s="3">
        <v>1.0636087609501519</v>
      </c>
      <c r="E62" s="2">
        <v>1.0111918446679677</v>
      </c>
      <c r="F62" s="14">
        <v>1.0252746434589131</v>
      </c>
      <c r="G62" s="18">
        <v>0.99853896551472998</v>
      </c>
      <c r="H62" s="15">
        <v>1.0119864560863761</v>
      </c>
      <c r="I62" s="19">
        <v>1.0015237866058568</v>
      </c>
      <c r="J62" s="12">
        <v>1.0018139140293079</v>
      </c>
      <c r="K62" s="17">
        <v>0.9954542876524729</v>
      </c>
      <c r="L62" s="13">
        <v>1.0250871973601421</v>
      </c>
      <c r="M62" s="10">
        <v>1.0002074257650686</v>
      </c>
      <c r="O62">
        <v>1.4194230769230769</v>
      </c>
      <c r="P62">
        <v>0.46559523809523801</v>
      </c>
      <c r="Q62">
        <v>0.19768009768009739</v>
      </c>
      <c r="R62">
        <v>7.1679783351846247</v>
      </c>
      <c r="S62">
        <v>-6.6677526485355201E-2</v>
      </c>
      <c r="T62">
        <v>0.63044210069063122</v>
      </c>
      <c r="U62">
        <v>2.8747727396029079</v>
      </c>
      <c r="V62">
        <v>2.1042559419041709</v>
      </c>
      <c r="W62">
        <v>-763.39591913417166</v>
      </c>
      <c r="X62">
        <v>0.90133057874615985</v>
      </c>
      <c r="Y62">
        <v>0.26023145350033161</v>
      </c>
      <c r="Z62">
        <v>0.7579339307325702</v>
      </c>
      <c r="AB62" s="9">
        <f t="shared" si="1"/>
        <v>1.0024883656405177</v>
      </c>
      <c r="AC62" s="10">
        <f t="shared" si="2"/>
        <v>0.99910056412807147</v>
      </c>
      <c r="AD62" s="18">
        <f t="shared" si="3"/>
        <v>0.99828741863904424</v>
      </c>
      <c r="AE62" s="2">
        <f t="shared" si="4"/>
        <v>1.054324022521711</v>
      </c>
      <c r="AF62" s="12">
        <f t="shared" si="5"/>
        <v>1.0037892100316768</v>
      </c>
      <c r="AG62" s="13">
        <f t="shared" si="6"/>
        <v>0.9981929492294469</v>
      </c>
      <c r="AH62" s="14">
        <f t="shared" si="7"/>
        <v>1.0252761182670798</v>
      </c>
      <c r="AI62" s="15">
        <f t="shared" si="8"/>
        <v>1.0126679915611039</v>
      </c>
      <c r="AJ62" s="3">
        <f t="shared" si="9"/>
        <v>1.0747534246274568</v>
      </c>
      <c r="AK62" s="16">
        <f t="shared" si="10"/>
        <v>1.0023801782633246</v>
      </c>
      <c r="AL62" s="17">
        <f t="shared" si="11"/>
        <v>0.99593299281971737</v>
      </c>
      <c r="AM62" s="19">
        <f t="shared" si="12"/>
        <v>1.0016709441583669</v>
      </c>
    </row>
    <row r="63" spans="1:39" x14ac:dyDescent="0.25">
      <c r="A63" s="1">
        <v>36617</v>
      </c>
      <c r="B63" s="9">
        <v>1.004162986268996</v>
      </c>
      <c r="C63" s="16">
        <v>1.0050824434294121</v>
      </c>
      <c r="D63" s="3">
        <v>1.0608217860387035</v>
      </c>
      <c r="E63" s="2">
        <v>0.93294515374083475</v>
      </c>
      <c r="F63" s="14">
        <v>0.99429921138193622</v>
      </c>
      <c r="G63" s="18">
        <v>0.99641226518546144</v>
      </c>
      <c r="H63" s="15">
        <v>1.0132001551044705</v>
      </c>
      <c r="I63" s="19">
        <v>0.99909369285804894</v>
      </c>
      <c r="J63" s="12">
        <v>1.0008542139462488</v>
      </c>
      <c r="K63" s="17">
        <v>1.0117794873500454</v>
      </c>
      <c r="L63" s="13">
        <v>0.99902295541888952</v>
      </c>
      <c r="M63" s="10">
        <v>1.0014071433537679</v>
      </c>
      <c r="O63">
        <v>1.567994505494505</v>
      </c>
      <c r="P63">
        <v>0.60480158730158728</v>
      </c>
      <c r="Q63">
        <v>-2.176434676434669E-2</v>
      </c>
      <c r="R63">
        <v>-2.0840023243964501</v>
      </c>
      <c r="S63">
        <v>-0.80397742796072391</v>
      </c>
      <c r="T63">
        <v>4.1861424608918121</v>
      </c>
      <c r="U63">
        <v>-0.18500936396399051</v>
      </c>
      <c r="V63">
        <v>2.4046427791916298</v>
      </c>
      <c r="W63">
        <v>-763.66054651288823</v>
      </c>
      <c r="X63">
        <v>1.3624896426245701</v>
      </c>
      <c r="Y63">
        <v>1.9326655852583889</v>
      </c>
      <c r="Z63">
        <v>0.50701937624309623</v>
      </c>
      <c r="AB63" s="9">
        <f t="shared" si="1"/>
        <v>1.0039788838945696</v>
      </c>
      <c r="AC63" s="10">
        <f t="shared" si="2"/>
        <v>1.000492344046547</v>
      </c>
      <c r="AD63" s="18">
        <f t="shared" si="3"/>
        <v>0.99609913427164543</v>
      </c>
      <c r="AE63" s="2">
        <f t="shared" si="4"/>
        <v>0.9611546258430772</v>
      </c>
      <c r="AF63" s="12">
        <f t="shared" si="5"/>
        <v>0.99641548979472105</v>
      </c>
      <c r="AG63" s="13">
        <f t="shared" si="6"/>
        <v>1.0343242533202632</v>
      </c>
      <c r="AH63" s="14">
        <f t="shared" si="7"/>
        <v>0.99437999062425386</v>
      </c>
      <c r="AI63" s="15">
        <f t="shared" si="8"/>
        <v>1.0157144862569423</v>
      </c>
      <c r="AJ63" s="3">
        <f t="shared" si="9"/>
        <v>1.0719130926177853</v>
      </c>
      <c r="AK63" s="16">
        <f t="shared" si="10"/>
        <v>1.0070134204067835</v>
      </c>
      <c r="AL63" s="17">
        <f t="shared" si="11"/>
        <v>1.0127293788686982</v>
      </c>
      <c r="AM63" s="19">
        <f t="shared" si="12"/>
        <v>0.99916075650144165</v>
      </c>
    </row>
    <row r="64" spans="1:39" x14ac:dyDescent="0.25">
      <c r="A64" s="1">
        <v>36708</v>
      </c>
      <c r="B64" s="9">
        <v>1.0047907843018633</v>
      </c>
      <c r="C64" s="16">
        <v>1.001412787675813</v>
      </c>
      <c r="D64" s="3">
        <v>1.0574428824361155</v>
      </c>
      <c r="E64" s="2">
        <v>0.97607053898552809</v>
      </c>
      <c r="F64" s="14">
        <v>1.0110675725634584</v>
      </c>
      <c r="G64" s="18">
        <v>0.99507970831756565</v>
      </c>
      <c r="H64" s="15">
        <v>0.99610618946918261</v>
      </c>
      <c r="I64" s="19">
        <v>0.99985499616748819</v>
      </c>
      <c r="J64" s="12">
        <v>1.0011933753304347</v>
      </c>
      <c r="K64" s="17">
        <v>0.99344468788384921</v>
      </c>
      <c r="L64" s="13">
        <v>0.99587354796407745</v>
      </c>
      <c r="M64" s="10">
        <v>1.0015706364146784</v>
      </c>
      <c r="O64">
        <v>1.629864130434783</v>
      </c>
      <c r="P64">
        <v>0.60579365079365122</v>
      </c>
      <c r="Q64">
        <v>-0.15740381297446529</v>
      </c>
      <c r="R64">
        <v>2.5399239044994091</v>
      </c>
      <c r="S64">
        <v>-0.30703985913169007</v>
      </c>
      <c r="T64">
        <v>-0.62113103206841425</v>
      </c>
      <c r="U64">
        <v>1.481713799390326</v>
      </c>
      <c r="V64">
        <v>0.8110552756867534</v>
      </c>
      <c r="W64">
        <v>-763.99057737130272</v>
      </c>
      <c r="X64">
        <v>0.86127953064576679</v>
      </c>
      <c r="Y64">
        <v>8.3457636778226693E-2</v>
      </c>
      <c r="Z64">
        <v>0.58885411616636729</v>
      </c>
      <c r="AB64" s="9">
        <f t="shared" si="1"/>
        <v>1.0046002340582023</v>
      </c>
      <c r="AC64" s="10">
        <f t="shared" si="2"/>
        <v>1.0005022696150669</v>
      </c>
      <c r="AD64" s="18">
        <f t="shared" si="3"/>
        <v>0.99474894662366209</v>
      </c>
      <c r="AE64" s="2">
        <f t="shared" si="4"/>
        <v>1.006641236168484</v>
      </c>
      <c r="AF64" s="12">
        <f t="shared" si="5"/>
        <v>1.0013793761982153</v>
      </c>
      <c r="AG64" s="13">
        <f t="shared" si="6"/>
        <v>0.98577768955477396</v>
      </c>
      <c r="AH64" s="14">
        <f t="shared" si="7"/>
        <v>1.0110924405097488</v>
      </c>
      <c r="AI64" s="15">
        <f t="shared" si="8"/>
        <v>0.99965647618261844</v>
      </c>
      <c r="AJ64" s="3">
        <f t="shared" si="9"/>
        <v>1.0683812798784311</v>
      </c>
      <c r="AK64" s="16">
        <f t="shared" si="10"/>
        <v>1.0019787948804708</v>
      </c>
      <c r="AL64" s="17">
        <f t="shared" si="11"/>
        <v>0.99417399923441985</v>
      </c>
      <c r="AM64" s="19">
        <f t="shared" si="12"/>
        <v>0.99997875176443762</v>
      </c>
    </row>
    <row r="65" spans="1:39" x14ac:dyDescent="0.25">
      <c r="A65" s="1">
        <v>36800</v>
      </c>
      <c r="B65" s="9">
        <v>1.0047907843018633</v>
      </c>
      <c r="C65" s="16">
        <v>1.0017862527160308</v>
      </c>
      <c r="D65" s="3">
        <v>1.0500592038635863</v>
      </c>
      <c r="E65" s="2">
        <v>0.8779631386090726</v>
      </c>
      <c r="F65" s="14">
        <v>0.99703075553776777</v>
      </c>
      <c r="G65" s="18">
        <v>0.99426084605811882</v>
      </c>
      <c r="H65" s="15">
        <v>1.0015418579007473</v>
      </c>
      <c r="I65" s="19">
        <v>0.999038200047485</v>
      </c>
      <c r="J65" s="12">
        <v>0.99977534388429279</v>
      </c>
      <c r="K65" s="17">
        <v>0.99853796808006923</v>
      </c>
      <c r="L65" s="13">
        <v>0.99385112136399012</v>
      </c>
      <c r="M65" s="10">
        <v>1.0020447418947223</v>
      </c>
      <c r="O65">
        <v>1.6187228260869571</v>
      </c>
      <c r="P65">
        <v>0.6617338709677425</v>
      </c>
      <c r="Q65">
        <v>-0.22606153576437649</v>
      </c>
      <c r="R65">
        <v>-9.1683051565535276</v>
      </c>
      <c r="S65">
        <v>-0.37166621206613948</v>
      </c>
      <c r="T65">
        <v>0.24181228667116661</v>
      </c>
      <c r="U65">
        <v>8.4815736533595823E-2</v>
      </c>
      <c r="V65">
        <v>1.0382738179754989</v>
      </c>
      <c r="W65">
        <v>-764.68489198079772</v>
      </c>
      <c r="X65">
        <v>0.89833663959529664</v>
      </c>
      <c r="Y65">
        <v>0.58931965410830434</v>
      </c>
      <c r="Z65">
        <v>0.50598367864624805</v>
      </c>
      <c r="AB65" s="9">
        <f t="shared" si="1"/>
        <v>1.0044883147233996</v>
      </c>
      <c r="AC65" s="10">
        <f t="shared" si="2"/>
        <v>1.0010621093607304</v>
      </c>
      <c r="AD65" s="18">
        <f t="shared" si="3"/>
        <v>0.99406620905228771</v>
      </c>
      <c r="AE65" s="2">
        <f t="shared" si="4"/>
        <v>0.89541945087804431</v>
      </c>
      <c r="AF65" s="12">
        <f t="shared" si="5"/>
        <v>1.0007324302996272</v>
      </c>
      <c r="AG65" s="13">
        <f t="shared" si="6"/>
        <v>0.99432120208218622</v>
      </c>
      <c r="AH65" s="14">
        <f t="shared" si="7"/>
        <v>0.99706670051204893</v>
      </c>
      <c r="AI65" s="15">
        <f t="shared" si="8"/>
        <v>1.0019304635378057</v>
      </c>
      <c r="AJ65" s="3">
        <f t="shared" si="9"/>
        <v>1.0609890449472761</v>
      </c>
      <c r="AK65" s="16">
        <f t="shared" si="10"/>
        <v>1.0023501680599729</v>
      </c>
      <c r="AL65" s="17">
        <f t="shared" si="11"/>
        <v>0.99921588963529029</v>
      </c>
      <c r="AM65" s="19">
        <f t="shared" si="12"/>
        <v>0.99915040827108625</v>
      </c>
    </row>
    <row r="66" spans="1:39" x14ac:dyDescent="0.25">
      <c r="A66" s="1">
        <v>36892</v>
      </c>
      <c r="B66" s="9">
        <v>1.0025325465073969</v>
      </c>
      <c r="C66" s="16">
        <v>0.99497917017380866</v>
      </c>
      <c r="D66" s="3">
        <v>1.0453148820117735</v>
      </c>
      <c r="E66" s="2">
        <v>0.85042476724042448</v>
      </c>
      <c r="F66" s="14">
        <v>1.0119468028761285</v>
      </c>
      <c r="G66" s="18">
        <v>0.99521405314626044</v>
      </c>
      <c r="H66" s="15">
        <v>0.99740982467647921</v>
      </c>
      <c r="I66" s="19">
        <v>1.0009038815001985</v>
      </c>
      <c r="J66" s="12">
        <v>0.99459522208241835</v>
      </c>
      <c r="K66" s="17">
        <v>0.98912706971498532</v>
      </c>
      <c r="L66" s="13">
        <v>0.99260131764567328</v>
      </c>
      <c r="M66" s="10">
        <v>1.0015606207583927</v>
      </c>
      <c r="O66">
        <v>1.399249999999999</v>
      </c>
      <c r="P66">
        <v>0.70939516129032198</v>
      </c>
      <c r="Q66">
        <v>-0.13820161290322511</v>
      </c>
      <c r="R66">
        <v>-8.0280258156256856</v>
      </c>
      <c r="S66">
        <v>-0.56838390739482647</v>
      </c>
      <c r="T66">
        <v>-3.2879410292486879</v>
      </c>
      <c r="U66">
        <v>1.5731276639896941</v>
      </c>
      <c r="V66">
        <v>0.19695914353333449</v>
      </c>
      <c r="W66">
        <v>-765.08983890979118</v>
      </c>
      <c r="X66">
        <v>0.2049077306619522</v>
      </c>
      <c r="Y66">
        <v>-0.32962644231897181</v>
      </c>
      <c r="Z66">
        <v>0.68921181058416181</v>
      </c>
      <c r="AB66" s="9">
        <f t="shared" si="1"/>
        <v>1.0022861532882847</v>
      </c>
      <c r="AC66" s="10">
        <f t="shared" si="2"/>
        <v>1.001539342197612</v>
      </c>
      <c r="AD66" s="18">
        <f t="shared" si="3"/>
        <v>0.99493997864718797</v>
      </c>
      <c r="AE66" s="2">
        <f t="shared" si="4"/>
        <v>0.90568816866030066</v>
      </c>
      <c r="AF66" s="12">
        <f t="shared" si="5"/>
        <v>0.99876574756702796</v>
      </c>
      <c r="AG66" s="13">
        <f t="shared" si="6"/>
        <v>0.95983631261044944</v>
      </c>
      <c r="AH66" s="14">
        <f t="shared" si="7"/>
        <v>1.012017141772477</v>
      </c>
      <c r="AI66" s="15">
        <f t="shared" si="8"/>
        <v>0.99353643512819445</v>
      </c>
      <c r="AJ66" s="3">
        <f t="shared" si="9"/>
        <v>1.0567012898184514</v>
      </c>
      <c r="AK66" s="16">
        <f t="shared" si="10"/>
        <v>0.99542362530567252</v>
      </c>
      <c r="AL66" s="17">
        <f t="shared" si="11"/>
        <v>0.99007569527338046</v>
      </c>
      <c r="AM66" s="19">
        <f t="shared" si="12"/>
        <v>1.0009828111255177</v>
      </c>
    </row>
    <row r="67" spans="1:39" x14ac:dyDescent="0.25">
      <c r="A67" s="1">
        <v>36982</v>
      </c>
      <c r="B67" s="9">
        <v>0.99934622548605168</v>
      </c>
      <c r="C67" s="16">
        <v>0.99522866676758071</v>
      </c>
      <c r="D67" s="3">
        <v>1.0313785629818859</v>
      </c>
      <c r="E67" s="2">
        <v>1.0551872907503739</v>
      </c>
      <c r="F67" s="14">
        <v>0.992373460573722</v>
      </c>
      <c r="G67" s="18">
        <v>0.99894395517134971</v>
      </c>
      <c r="H67" s="15">
        <v>1.0007892003824919</v>
      </c>
      <c r="I67" s="19">
        <v>1.0008563606967498</v>
      </c>
      <c r="J67" s="12">
        <v>0.99906184802283515</v>
      </c>
      <c r="K67" s="17">
        <v>0.99894666765286877</v>
      </c>
      <c r="L67" s="13">
        <v>0.97761799038850206</v>
      </c>
      <c r="M67" s="10">
        <v>1.0009773815817025</v>
      </c>
      <c r="O67">
        <v>1.081675824175824</v>
      </c>
      <c r="P67">
        <v>0.69055555555555537</v>
      </c>
      <c r="Q67">
        <v>0.23737179487179499</v>
      </c>
      <c r="R67">
        <v>-3.3960684712607958</v>
      </c>
      <c r="S67">
        <v>-0.79686980933561657</v>
      </c>
      <c r="T67">
        <v>-0.2364139691097272</v>
      </c>
      <c r="U67">
        <v>-0.38891005874532031</v>
      </c>
      <c r="V67">
        <v>1.07136061059865</v>
      </c>
      <c r="W67">
        <v>-766.42727843394835</v>
      </c>
      <c r="X67">
        <v>0.4363776106370334</v>
      </c>
      <c r="Y67">
        <v>0.65377297951879587</v>
      </c>
      <c r="Z67">
        <v>0.69332429686815011</v>
      </c>
      <c r="AB67" s="9">
        <f t="shared" ref="AB67:AB103" si="13">EXP((O67-O$105)/100)</f>
        <v>0.99910820014771995</v>
      </c>
      <c r="AC67" s="10">
        <f t="shared" si="2"/>
        <v>1.0013506739070026</v>
      </c>
      <c r="AD67" s="18">
        <f t="shared" si="3"/>
        <v>0.99868373450539705</v>
      </c>
      <c r="AE67" s="2">
        <f t="shared" si="4"/>
        <v>0.94862601295725424</v>
      </c>
      <c r="AF67" s="12">
        <f t="shared" si="5"/>
        <v>0.99648631372457475</v>
      </c>
      <c r="AG67" s="13">
        <f t="shared" si="6"/>
        <v>0.98957744900421041</v>
      </c>
      <c r="AH67" s="14">
        <f t="shared" si="7"/>
        <v>0.99235450860231567</v>
      </c>
      <c r="AI67" s="15">
        <f t="shared" si="8"/>
        <v>1.0022620250410132</v>
      </c>
      <c r="AJ67" s="3">
        <f t="shared" si="9"/>
        <v>1.0426626376201102</v>
      </c>
      <c r="AK67" s="16">
        <f t="shared" si="10"/>
        <v>0.99773039989065049</v>
      </c>
      <c r="AL67" s="17">
        <f t="shared" si="11"/>
        <v>0.99986012509747713</v>
      </c>
      <c r="AM67" s="19">
        <f t="shared" si="12"/>
        <v>1.0010239772528002</v>
      </c>
    </row>
    <row r="68" spans="1:39" x14ac:dyDescent="0.25">
      <c r="A68" s="1">
        <v>37073</v>
      </c>
      <c r="B68" s="9">
        <v>0.99739939911896236</v>
      </c>
      <c r="C68" s="16">
        <v>0.99239657225953071</v>
      </c>
      <c r="D68" s="3">
        <v>1.0163736979669302</v>
      </c>
      <c r="E68" s="2">
        <v>0.81842454099326922</v>
      </c>
      <c r="F68" s="14">
        <v>0.99637246144201108</v>
      </c>
      <c r="G68" s="18">
        <v>1.0001719119382846</v>
      </c>
      <c r="H68" s="15">
        <v>0.99557042774594462</v>
      </c>
      <c r="I68" s="19">
        <v>0.99718893414068221</v>
      </c>
      <c r="J68" s="12">
        <v>1.0038306599568245</v>
      </c>
      <c r="K68" s="17">
        <v>0.98973884496561793</v>
      </c>
      <c r="L68" s="13">
        <v>0.98486663869028157</v>
      </c>
      <c r="M68" s="10">
        <v>1.0010990077222031</v>
      </c>
      <c r="O68">
        <v>0.87538043478260852</v>
      </c>
      <c r="P68">
        <v>0.73614754098360669</v>
      </c>
      <c r="Q68">
        <v>0.37355399144689982</v>
      </c>
      <c r="R68">
        <v>-6.4307531964034093</v>
      </c>
      <c r="S68">
        <v>-0.1526893006416879</v>
      </c>
      <c r="T68">
        <v>-1.086330574155737</v>
      </c>
      <c r="U68">
        <v>2.2109869155316271E-2</v>
      </c>
      <c r="V68">
        <v>0.5294025011041108</v>
      </c>
      <c r="W68">
        <v>-767.91101440489092</v>
      </c>
      <c r="X68">
        <v>0.32221412247856701</v>
      </c>
      <c r="Y68">
        <v>-0.27475205955649412</v>
      </c>
      <c r="Z68">
        <v>0.31736612971336248</v>
      </c>
      <c r="AB68" s="9">
        <f t="shared" si="13"/>
        <v>0.99704921052631112</v>
      </c>
      <c r="AC68" s="10">
        <f t="shared" si="2"/>
        <v>1.0018073136479861</v>
      </c>
      <c r="AD68" s="18">
        <f t="shared" si="3"/>
        <v>1.0000446904313909</v>
      </c>
      <c r="AE68" s="2">
        <f t="shared" si="4"/>
        <v>0.92027062858213826</v>
      </c>
      <c r="AF68" s="12">
        <f t="shared" si="5"/>
        <v>1.0029262043198051</v>
      </c>
      <c r="AG68" s="13">
        <f t="shared" si="6"/>
        <v>0.98120250637355255</v>
      </c>
      <c r="AH68" s="14">
        <f t="shared" si="7"/>
        <v>0.99644167717278598</v>
      </c>
      <c r="AI68" s="15">
        <f t="shared" si="8"/>
        <v>0.99684487731292903</v>
      </c>
      <c r="AJ68" s="3">
        <f t="shared" si="9"/>
        <v>1.0273064811358437</v>
      </c>
      <c r="AK68" s="16">
        <f t="shared" si="10"/>
        <v>0.99659200600244569</v>
      </c>
      <c r="AL68" s="17">
        <f t="shared" si="11"/>
        <v>0.99061914229300496</v>
      </c>
      <c r="AM68" s="19">
        <f t="shared" si="12"/>
        <v>0.99726761146164467</v>
      </c>
    </row>
    <row r="69" spans="1:39" x14ac:dyDescent="0.25">
      <c r="A69" s="1">
        <v>37165</v>
      </c>
      <c r="B69" s="9">
        <v>0.99390632058516537</v>
      </c>
      <c r="C69" s="16">
        <v>0.99527549958677175</v>
      </c>
      <c r="D69" s="3">
        <v>1.0017446680542101</v>
      </c>
      <c r="E69" s="2">
        <v>1.1026863475148567</v>
      </c>
      <c r="F69" s="14">
        <v>1.0032768185814354</v>
      </c>
      <c r="G69" s="18">
        <v>1.0031567024210317</v>
      </c>
      <c r="H69" s="15">
        <v>0.99555715876607787</v>
      </c>
      <c r="I69" s="19">
        <v>0.99674132733487386</v>
      </c>
      <c r="J69" s="12">
        <v>0.99985730301203879</v>
      </c>
      <c r="K69" s="17">
        <v>0.99633032876163152</v>
      </c>
      <c r="L69" s="13">
        <v>1.0025314014695379</v>
      </c>
      <c r="M69" s="10">
        <v>1.0014779954155222</v>
      </c>
      <c r="O69">
        <v>0.53260869565217395</v>
      </c>
      <c r="P69">
        <v>0.78951679005817121</v>
      </c>
      <c r="Q69">
        <v>0.65791549789621262</v>
      </c>
      <c r="R69">
        <v>-3.515812987922406</v>
      </c>
      <c r="S69">
        <v>0.20115804502788431</v>
      </c>
      <c r="T69">
        <v>-1.2864601857863049</v>
      </c>
      <c r="U69">
        <v>0.70716991388629336</v>
      </c>
      <c r="V69">
        <v>0.58526646237884938</v>
      </c>
      <c r="W69">
        <v>-769.37985951295366</v>
      </c>
      <c r="X69">
        <v>0.54867271944623697</v>
      </c>
      <c r="Y69">
        <v>0.35210994029215748</v>
      </c>
      <c r="Z69">
        <v>0.27796870151752601</v>
      </c>
      <c r="AB69" s="9">
        <f t="shared" si="13"/>
        <v>0.9936374582092391</v>
      </c>
      <c r="AC69" s="10">
        <f t="shared" si="2"/>
        <v>1.0023421133850623</v>
      </c>
      <c r="AD69" s="18">
        <f t="shared" si="3"/>
        <v>1.0028924796674843</v>
      </c>
      <c r="AE69" s="2">
        <f t="shared" si="4"/>
        <v>0.94749076515725805</v>
      </c>
      <c r="AF69" s="12">
        <f t="shared" si="5"/>
        <v>1.0064813182014647</v>
      </c>
      <c r="AG69" s="13">
        <f t="shared" si="6"/>
        <v>0.97924079324742019</v>
      </c>
      <c r="AH69" s="14">
        <f t="shared" si="7"/>
        <v>1.0032913363228937</v>
      </c>
      <c r="AI69" s="15">
        <f t="shared" si="8"/>
        <v>0.99740190992491518</v>
      </c>
      <c r="AJ69" s="3">
        <f t="shared" si="9"/>
        <v>1.0123272205256146</v>
      </c>
      <c r="AK69" s="16">
        <f t="shared" si="10"/>
        <v>0.99885143164293966</v>
      </c>
      <c r="AL69" s="17">
        <f t="shared" si="11"/>
        <v>0.99684846147795514</v>
      </c>
      <c r="AM69" s="19">
        <f t="shared" si="12"/>
        <v>0.99687479105614829</v>
      </c>
    </row>
    <row r="70" spans="1:39" x14ac:dyDescent="0.25">
      <c r="A70" s="1">
        <v>37257</v>
      </c>
      <c r="B70" s="9">
        <v>0.99292945973855373</v>
      </c>
      <c r="C70" s="16">
        <v>0.99755142748086534</v>
      </c>
      <c r="D70" s="3">
        <v>0.99037987017182461</v>
      </c>
      <c r="E70" s="2">
        <v>0.98664627924709913</v>
      </c>
      <c r="F70" s="14">
        <v>1.0029037317207663</v>
      </c>
      <c r="G70" s="18">
        <v>1.0049243990240206</v>
      </c>
      <c r="H70" s="15">
        <v>0.99526827045040567</v>
      </c>
      <c r="I70" s="19">
        <v>0.99760633781490315</v>
      </c>
      <c r="J70" s="12">
        <v>0.99789013112524261</v>
      </c>
      <c r="K70" s="17">
        <v>1.0010895957400796</v>
      </c>
      <c r="L70" s="13">
        <v>0.97897400259155454</v>
      </c>
      <c r="M70" s="10">
        <v>1.0012754669723287</v>
      </c>
      <c r="O70">
        <v>0.43322222222222262</v>
      </c>
      <c r="P70">
        <v>0.71895833333333403</v>
      </c>
      <c r="Q70">
        <v>0.83656944444444403</v>
      </c>
      <c r="R70">
        <v>2.662710401624063</v>
      </c>
      <c r="S70">
        <v>-0.93704623183005609</v>
      </c>
      <c r="T70">
        <v>1.7749809423912519</v>
      </c>
      <c r="U70">
        <v>0.67874671391786567</v>
      </c>
      <c r="V70">
        <v>0.31026315911580221</v>
      </c>
      <c r="W70">
        <v>-770.49182221980823</v>
      </c>
      <c r="X70">
        <v>0.5863312424742404</v>
      </c>
      <c r="Y70">
        <v>0.85572313232011965</v>
      </c>
      <c r="Z70">
        <v>0.3559443666507735</v>
      </c>
      <c r="AB70" s="9">
        <f t="shared" si="13"/>
        <v>0.99265040755950984</v>
      </c>
      <c r="AC70" s="10">
        <f t="shared" si="2"/>
        <v>1.0016351257078828</v>
      </c>
      <c r="AD70" s="18">
        <f t="shared" si="3"/>
        <v>1.0046857880932052</v>
      </c>
      <c r="AE70" s="2">
        <f t="shared" si="4"/>
        <v>1.0078780148241959</v>
      </c>
      <c r="AF70" s="12">
        <f t="shared" si="5"/>
        <v>0.99509045342143243</v>
      </c>
      <c r="AG70" s="13">
        <f t="shared" si="6"/>
        <v>1.0096832854963593</v>
      </c>
      <c r="AH70" s="14">
        <f t="shared" si="7"/>
        <v>1.0030062093431302</v>
      </c>
      <c r="AI70" s="15">
        <f t="shared" si="8"/>
        <v>0.99466278978749967</v>
      </c>
      <c r="AJ70" s="3">
        <f t="shared" si="9"/>
        <v>1.0011328731904046</v>
      </c>
      <c r="AK70" s="16">
        <f t="shared" si="10"/>
        <v>0.999227655175007</v>
      </c>
      <c r="AL70" s="17">
        <f t="shared" si="11"/>
        <v>1.001881384429109</v>
      </c>
      <c r="AM70" s="19">
        <f t="shared" si="12"/>
        <v>0.99765241394392856</v>
      </c>
    </row>
    <row r="71" spans="1:39" x14ac:dyDescent="0.25">
      <c r="A71" s="1">
        <v>37347</v>
      </c>
      <c r="B71" s="9">
        <v>0.99292945973855373</v>
      </c>
      <c r="C71" s="16">
        <v>1.0009263009170861</v>
      </c>
      <c r="D71" s="3">
        <v>0.98947017445969687</v>
      </c>
      <c r="E71" s="2">
        <v>0.84118642108223884</v>
      </c>
      <c r="F71" s="14">
        <v>1.0013131494840655</v>
      </c>
      <c r="G71" s="18">
        <v>1.0049708778522901</v>
      </c>
      <c r="H71" s="15">
        <v>0.99038435155994109</v>
      </c>
      <c r="I71" s="19">
        <v>0.99835404528002325</v>
      </c>
      <c r="J71" s="12">
        <v>0.99934275448648313</v>
      </c>
      <c r="K71" s="17">
        <v>0.99808787932573295</v>
      </c>
      <c r="L71" s="13">
        <v>0.98986836738304795</v>
      </c>
      <c r="M71" s="10">
        <v>1.0009788830489008</v>
      </c>
      <c r="O71">
        <v>0.43788461538461548</v>
      </c>
      <c r="P71">
        <v>0.72992187500000005</v>
      </c>
      <c r="Q71">
        <v>0.83863882211538443</v>
      </c>
      <c r="R71">
        <v>-4.4779586888543186</v>
      </c>
      <c r="S71">
        <v>-0.62158962108969618</v>
      </c>
      <c r="T71">
        <v>1.143290176501957</v>
      </c>
      <c r="U71">
        <v>0.51018240841467921</v>
      </c>
      <c r="V71">
        <v>7.1470002791226825E-2</v>
      </c>
      <c r="W71">
        <v>-770.54821392362601</v>
      </c>
      <c r="X71">
        <v>0.42632725718250752</v>
      </c>
      <c r="Y71">
        <v>0.52918222088395006</v>
      </c>
      <c r="Z71">
        <v>0.44070715262535581</v>
      </c>
      <c r="AB71" s="9">
        <f t="shared" si="13"/>
        <v>0.9926966899031624</v>
      </c>
      <c r="AC71" s="10">
        <f t="shared" si="2"/>
        <v>1.0017449464122472</v>
      </c>
      <c r="AD71" s="18">
        <f t="shared" si="3"/>
        <v>1.004706579051688</v>
      </c>
      <c r="AE71" s="2">
        <f t="shared" si="4"/>
        <v>0.93841823894275234</v>
      </c>
      <c r="AF71" s="12">
        <f t="shared" si="5"/>
        <v>0.99823448846552598</v>
      </c>
      <c r="AG71" s="13">
        <f t="shared" si="6"/>
        <v>1.0033253119251331</v>
      </c>
      <c r="AH71" s="14">
        <f t="shared" si="7"/>
        <v>1.0013169230590373</v>
      </c>
      <c r="AI71" s="15">
        <f t="shared" si="8"/>
        <v>0.99229043675263151</v>
      </c>
      <c r="AJ71" s="3">
        <f t="shared" si="9"/>
        <v>1.0005684764571563</v>
      </c>
      <c r="AK71" s="16">
        <f t="shared" si="10"/>
        <v>0.99763012949778707</v>
      </c>
      <c r="AL71" s="17">
        <f t="shared" si="11"/>
        <v>0.99861516749443624</v>
      </c>
      <c r="AM71" s="19">
        <f t="shared" si="12"/>
        <v>0.99849841041876863</v>
      </c>
    </row>
    <row r="72" spans="1:39" x14ac:dyDescent="0.25">
      <c r="A72" s="1">
        <v>37438</v>
      </c>
      <c r="B72" s="9">
        <v>0.99292945973855373</v>
      </c>
      <c r="C72" s="16">
        <v>0.99673818784009038</v>
      </c>
      <c r="D72" s="3">
        <v>0.98367569754456585</v>
      </c>
      <c r="E72" s="2">
        <v>0.82464287834578831</v>
      </c>
      <c r="F72" s="14">
        <v>0.99713383692469204</v>
      </c>
      <c r="G72" s="18">
        <v>1.0028714285058358</v>
      </c>
      <c r="H72" s="15">
        <v>0.98709851289949457</v>
      </c>
      <c r="I72" s="19">
        <v>0.9984433165060409</v>
      </c>
      <c r="J72" s="12">
        <v>0.99815290349901087</v>
      </c>
      <c r="K72" s="17">
        <v>0.99758713706132307</v>
      </c>
      <c r="L72" s="13">
        <v>0.99946853242624756</v>
      </c>
      <c r="M72" s="10">
        <v>1.0007949700766625</v>
      </c>
      <c r="O72">
        <v>0.43521739130434778</v>
      </c>
      <c r="P72">
        <v>0.83999999999999941</v>
      </c>
      <c r="Q72">
        <v>0.63286854619565203</v>
      </c>
      <c r="R72">
        <v>-17.857973028751161</v>
      </c>
      <c r="S72">
        <v>-0.57046757218123023</v>
      </c>
      <c r="T72">
        <v>1.117099667908442</v>
      </c>
      <c r="U72">
        <v>9.7382592341056881E-2</v>
      </c>
      <c r="V72">
        <v>-0.1013164597281994</v>
      </c>
      <c r="W72">
        <v>-771.15651302362323</v>
      </c>
      <c r="X72">
        <v>0.33403601154404527</v>
      </c>
      <c r="Y72">
        <v>0.49794355799724288</v>
      </c>
      <c r="Z72">
        <v>0.4441917650734723</v>
      </c>
      <c r="AB72" s="9">
        <f t="shared" si="13"/>
        <v>0.99267021281110845</v>
      </c>
      <c r="AC72" s="10">
        <f t="shared" si="2"/>
        <v>1.0028482556061684</v>
      </c>
      <c r="AD72" s="18">
        <f t="shared" si="3"/>
        <v>1.0026413171280864</v>
      </c>
      <c r="AE72" s="2">
        <f t="shared" si="4"/>
        <v>0.8208953131757033</v>
      </c>
      <c r="AF72" s="12">
        <f t="shared" si="5"/>
        <v>0.99874493685366073</v>
      </c>
      <c r="AG72" s="13">
        <f t="shared" si="6"/>
        <v>1.0030625703312741</v>
      </c>
      <c r="AH72" s="14">
        <f t="shared" si="7"/>
        <v>0.99719200832006738</v>
      </c>
      <c r="AI72" s="15">
        <f t="shared" si="8"/>
        <v>0.99057737360585219</v>
      </c>
      <c r="AJ72" s="3">
        <f t="shared" si="9"/>
        <v>0.99450050184846028</v>
      </c>
      <c r="AK72" s="16">
        <f t="shared" si="10"/>
        <v>0.99670982896814375</v>
      </c>
      <c r="AL72" s="17">
        <f t="shared" si="11"/>
        <v>0.99830326218878707</v>
      </c>
      <c r="AM72" s="19">
        <f t="shared" si="12"/>
        <v>0.99853320482489394</v>
      </c>
    </row>
    <row r="73" spans="1:39" x14ac:dyDescent="0.25">
      <c r="A73" s="1">
        <v>37530</v>
      </c>
      <c r="B73" s="9">
        <v>0.99216850555579694</v>
      </c>
      <c r="C73" s="16">
        <v>0.99792610264775372</v>
      </c>
      <c r="D73" s="3">
        <v>0.98206012856595815</v>
      </c>
      <c r="E73" s="2">
        <v>1.0504871548311554</v>
      </c>
      <c r="F73" s="14">
        <v>0.99509909526944484</v>
      </c>
      <c r="G73" s="18">
        <v>1.0029934519525798</v>
      </c>
      <c r="H73" s="15">
        <v>0.99202739821077801</v>
      </c>
      <c r="I73" s="19">
        <v>0.99993163703636723</v>
      </c>
      <c r="J73" s="12">
        <v>1.0043507884195109</v>
      </c>
      <c r="K73" s="17">
        <v>0.99282518173416523</v>
      </c>
      <c r="L73" s="13">
        <v>0.97614535903951893</v>
      </c>
      <c r="M73" s="10">
        <v>1.0008650281765727</v>
      </c>
      <c r="O73">
        <v>0.36105978260869559</v>
      </c>
      <c r="P73">
        <v>0.89915322580645118</v>
      </c>
      <c r="Q73">
        <v>0.6401498948106592</v>
      </c>
      <c r="R73">
        <v>-1.3725825900809141</v>
      </c>
      <c r="S73">
        <v>-0.43567973150860551</v>
      </c>
      <c r="T73">
        <v>-0.50060564037529898</v>
      </c>
      <c r="U73">
        <v>-0.1036612683933591</v>
      </c>
      <c r="V73">
        <v>0.15676459127339379</v>
      </c>
      <c r="W73">
        <v>-771.34610667265019</v>
      </c>
      <c r="X73">
        <v>0.60881707564801357</v>
      </c>
      <c r="Y73">
        <v>2.0693936750409529E-2</v>
      </c>
      <c r="Z73">
        <v>0.58992121812015585</v>
      </c>
      <c r="AB73" s="9">
        <f t="shared" si="13"/>
        <v>0.9919343452036874</v>
      </c>
      <c r="AC73" s="10">
        <f t="shared" si="2"/>
        <v>1.0034416481874271</v>
      </c>
      <c r="AD73" s="18">
        <f t="shared" si="3"/>
        <v>1.0027143255957129</v>
      </c>
      <c r="AE73" s="2">
        <f t="shared" si="4"/>
        <v>0.96801685019530059</v>
      </c>
      <c r="AF73" s="12">
        <f t="shared" si="5"/>
        <v>1.0000920312436457</v>
      </c>
      <c r="AG73" s="13">
        <f t="shared" si="6"/>
        <v>0.98696651825264414</v>
      </c>
      <c r="AH73" s="14">
        <f t="shared" si="7"/>
        <v>0.99518922891470496</v>
      </c>
      <c r="AI73" s="15">
        <f t="shared" si="8"/>
        <v>0.99313716785377748</v>
      </c>
      <c r="AJ73" s="3">
        <f t="shared" si="9"/>
        <v>0.99261677833175621</v>
      </c>
      <c r="AK73" s="16">
        <f t="shared" si="10"/>
        <v>0.99945236510157864</v>
      </c>
      <c r="AL73" s="17">
        <f t="shared" si="11"/>
        <v>0.99355021462341409</v>
      </c>
      <c r="AM73" s="19">
        <f t="shared" si="12"/>
        <v>0.99998942261416945</v>
      </c>
    </row>
    <row r="74" spans="1:39" x14ac:dyDescent="0.25">
      <c r="A74" s="1">
        <v>37622</v>
      </c>
      <c r="B74" s="9">
        <v>0.9916890733169027</v>
      </c>
      <c r="C74" s="16">
        <v>1.0001542379535051</v>
      </c>
      <c r="D74" s="3">
        <v>0.97399078753356716</v>
      </c>
      <c r="E74" s="2">
        <v>0.94366459468461095</v>
      </c>
      <c r="F74" s="14">
        <v>1.004741137502863</v>
      </c>
      <c r="G74" s="18">
        <v>1.0032638787203056</v>
      </c>
      <c r="H74" s="15">
        <v>0.98965715550126632</v>
      </c>
      <c r="I74" s="19">
        <v>1.0011814748682104</v>
      </c>
      <c r="J74" s="12">
        <v>1.0019503921772155</v>
      </c>
      <c r="K74" s="17">
        <v>0.99696374645304331</v>
      </c>
      <c r="L74" s="13">
        <v>0.9854817596721871</v>
      </c>
      <c r="M74" s="10">
        <v>1.0005035309845056</v>
      </c>
      <c r="O74">
        <v>0.31241666666666668</v>
      </c>
      <c r="P74">
        <v>0.7999590163934428</v>
      </c>
      <c r="Q74">
        <v>0.6675833333333332</v>
      </c>
      <c r="R74">
        <v>-2.948219062090919</v>
      </c>
      <c r="S74">
        <v>-0.77535854993730247</v>
      </c>
      <c r="T74">
        <v>2.9089146317474671E-2</v>
      </c>
      <c r="U74">
        <v>0.85308165256571966</v>
      </c>
      <c r="V74">
        <v>-0.47689644405407727</v>
      </c>
      <c r="W74">
        <v>-772.62721878439845</v>
      </c>
      <c r="X74">
        <v>0.57222834174672954</v>
      </c>
      <c r="Y74">
        <v>0.40439555037720781</v>
      </c>
      <c r="Z74">
        <v>0.72238130041020299</v>
      </c>
      <c r="AB74" s="9">
        <f t="shared" si="13"/>
        <v>0.99145195476446324</v>
      </c>
      <c r="AC74" s="10">
        <f t="shared" si="2"/>
        <v>1.0024467856821595</v>
      </c>
      <c r="AD74" s="18">
        <f t="shared" si="3"/>
        <v>1.0029894423490504</v>
      </c>
      <c r="AE74" s="2">
        <f t="shared" si="4"/>
        <v>0.95288395642207702</v>
      </c>
      <c r="AF74" s="12">
        <f t="shared" si="5"/>
        <v>0.99670069353746094</v>
      </c>
      <c r="AG74" s="13">
        <f t="shared" si="6"/>
        <v>0.99220829890966555</v>
      </c>
      <c r="AH74" s="14">
        <f t="shared" si="7"/>
        <v>1.004756324690826</v>
      </c>
      <c r="AI74" s="15">
        <f t="shared" si="8"/>
        <v>0.98686394108112374</v>
      </c>
      <c r="AJ74" s="3">
        <f t="shared" si="9"/>
        <v>0.97998135434989297</v>
      </c>
      <c r="AK74" s="16">
        <f t="shared" si="10"/>
        <v>0.99908674502719852</v>
      </c>
      <c r="AL74" s="17">
        <f t="shared" si="11"/>
        <v>0.99736980605988301</v>
      </c>
      <c r="AM74" s="19">
        <f t="shared" si="12"/>
        <v>1.001314887088121</v>
      </c>
    </row>
    <row r="75" spans="1:39" x14ac:dyDescent="0.25">
      <c r="A75" s="1">
        <v>37712</v>
      </c>
      <c r="B75" s="9">
        <v>0.99164775379967707</v>
      </c>
      <c r="C75" s="16">
        <v>0.99589530090711342</v>
      </c>
      <c r="D75" s="3">
        <v>0.96861819469789434</v>
      </c>
      <c r="E75" s="2">
        <v>1.1393732852510994</v>
      </c>
      <c r="F75" s="14">
        <v>1.010142106500471</v>
      </c>
      <c r="G75" s="18">
        <v>1.0025504774443779</v>
      </c>
      <c r="H75" s="15">
        <v>0.99572759821640611</v>
      </c>
      <c r="I75" s="19">
        <v>0.99698393943674202</v>
      </c>
      <c r="J75" s="12">
        <v>0.99744327726572313</v>
      </c>
      <c r="K75" s="17">
        <v>1.0008728778049929</v>
      </c>
      <c r="L75" s="13">
        <v>1.0191931906431086</v>
      </c>
      <c r="M75" s="10">
        <v>1.0001564164871022</v>
      </c>
      <c r="O75">
        <v>0.31167582417582401</v>
      </c>
      <c r="P75">
        <v>0.71329365079365115</v>
      </c>
      <c r="Q75">
        <v>0.59348290598290632</v>
      </c>
      <c r="R75">
        <v>9.271695153556049</v>
      </c>
      <c r="S75">
        <v>-0.69018371616554641</v>
      </c>
      <c r="T75">
        <v>1.7026443003223239</v>
      </c>
      <c r="U75">
        <v>1.39348385292886</v>
      </c>
      <c r="V75">
        <v>3.7197275647103643E-2</v>
      </c>
      <c r="W75">
        <v>-773.2237508020703</v>
      </c>
      <c r="X75">
        <v>0.49012906182081117</v>
      </c>
      <c r="Y75">
        <v>0.7945475741232888</v>
      </c>
      <c r="Z75">
        <v>0.29794822368261997</v>
      </c>
      <c r="AB75" s="9">
        <f t="shared" si="13"/>
        <v>0.99144460969431381</v>
      </c>
      <c r="AC75" s="10">
        <f t="shared" si="2"/>
        <v>1.0015783878648301</v>
      </c>
      <c r="AD75" s="18">
        <f t="shared" si="3"/>
        <v>1.0022464981823864</v>
      </c>
      <c r="AE75" s="2">
        <f t="shared" si="4"/>
        <v>1.0767389610581364</v>
      </c>
      <c r="AF75" s="12">
        <f t="shared" si="5"/>
        <v>0.99754999333988537</v>
      </c>
      <c r="AG75" s="13">
        <f t="shared" si="6"/>
        <v>1.0089531786113384</v>
      </c>
      <c r="AH75" s="14">
        <f t="shared" si="7"/>
        <v>1.0102007476187362</v>
      </c>
      <c r="AI75" s="15">
        <f t="shared" si="8"/>
        <v>0.99195041003030981</v>
      </c>
      <c r="AJ75" s="3">
        <f t="shared" si="9"/>
        <v>0.97415285352471281</v>
      </c>
      <c r="AK75" s="16">
        <f t="shared" si="10"/>
        <v>0.99826683861837817</v>
      </c>
      <c r="AL75" s="17">
        <f t="shared" si="11"/>
        <v>1.0012686653359861</v>
      </c>
      <c r="AM75" s="19">
        <f t="shared" si="12"/>
        <v>0.99707398177399975</v>
      </c>
    </row>
    <row r="76" spans="1:39" x14ac:dyDescent="0.25">
      <c r="A76" s="1">
        <v>37803</v>
      </c>
      <c r="B76" s="9">
        <v>0.99106946129500617</v>
      </c>
      <c r="C76" s="16">
        <v>1.0049691488946706</v>
      </c>
      <c r="D76" s="3">
        <v>0.96758838047262574</v>
      </c>
      <c r="E76" s="2">
        <v>1.0115893839958561</v>
      </c>
      <c r="F76" s="14">
        <v>1.0044526302395826</v>
      </c>
      <c r="G76" s="18">
        <v>1.0046749575051726</v>
      </c>
      <c r="H76" s="15">
        <v>0.98730551841733538</v>
      </c>
      <c r="I76" s="19">
        <v>0.9995188963386954</v>
      </c>
      <c r="J76" s="12">
        <v>1.0003336754151082</v>
      </c>
      <c r="K76" s="17">
        <v>1.0096896810291527</v>
      </c>
      <c r="L76" s="13">
        <v>1.0213699670765541</v>
      </c>
      <c r="M76" s="10">
        <v>0.99989790946691215</v>
      </c>
      <c r="O76">
        <v>0.25421195652173911</v>
      </c>
      <c r="P76">
        <v>0.64386718749999994</v>
      </c>
      <c r="Q76">
        <v>0.80270210597826042</v>
      </c>
      <c r="R76">
        <v>7.6566555437503379</v>
      </c>
      <c r="S76">
        <v>-0.71593372200801886</v>
      </c>
      <c r="T76">
        <v>3.6957219425792931</v>
      </c>
      <c r="U76">
        <v>0.823345263156958</v>
      </c>
      <c r="V76">
        <v>-7.2964189029837395E-2</v>
      </c>
      <c r="W76">
        <v>-773.40603004007323</v>
      </c>
      <c r="X76">
        <v>1.0027964754561669</v>
      </c>
      <c r="Y76">
        <v>1.66260767732424</v>
      </c>
      <c r="Z76">
        <v>0.55719928938438801</v>
      </c>
      <c r="AB76" s="9">
        <f t="shared" si="13"/>
        <v>0.99087505093685369</v>
      </c>
      <c r="AC76" s="10">
        <f t="shared" si="2"/>
        <v>1.000883268739255</v>
      </c>
      <c r="AD76" s="18">
        <f t="shared" si="3"/>
        <v>1.0043455853688859</v>
      </c>
      <c r="AE76" s="2">
        <f t="shared" si="4"/>
        <v>1.0594888731699132</v>
      </c>
      <c r="AF76" s="12">
        <f t="shared" si="5"/>
        <v>0.99729315722739487</v>
      </c>
      <c r="AG76" s="13">
        <f t="shared" si="6"/>
        <v>1.0292641330320087</v>
      </c>
      <c r="AH76" s="14">
        <f t="shared" si="7"/>
        <v>1.0044575908560363</v>
      </c>
      <c r="AI76" s="15">
        <f t="shared" si="8"/>
        <v>0.99085826460189985</v>
      </c>
      <c r="AJ76" s="3">
        <f t="shared" si="9"/>
        <v>0.97237879248999581</v>
      </c>
      <c r="AK76" s="16">
        <f t="shared" si="10"/>
        <v>1.0033977684658513</v>
      </c>
      <c r="AL76" s="17">
        <f t="shared" si="11"/>
        <v>1.0099981127551099</v>
      </c>
      <c r="AM76" s="19">
        <f t="shared" si="12"/>
        <v>0.9996622603177624</v>
      </c>
    </row>
    <row r="77" spans="1:39" x14ac:dyDescent="0.25">
      <c r="A77" s="1">
        <v>37895</v>
      </c>
      <c r="B77" s="9">
        <v>0.99106946129500617</v>
      </c>
      <c r="C77" s="16">
        <v>0.99818690792302567</v>
      </c>
      <c r="D77" s="3">
        <v>0.96976287170866737</v>
      </c>
      <c r="E77" s="2">
        <v>1.0963023664995419</v>
      </c>
      <c r="F77" s="14">
        <v>0.99896852213375731</v>
      </c>
      <c r="G77" s="18">
        <v>1.0048095929698528</v>
      </c>
      <c r="H77" s="15">
        <v>0.99227310980774619</v>
      </c>
      <c r="I77" s="19">
        <v>0.99938309424832961</v>
      </c>
      <c r="J77" s="12">
        <v>1.0058669010801713</v>
      </c>
      <c r="K77" s="17">
        <v>1.0017221038040454</v>
      </c>
      <c r="L77" s="13">
        <v>0.99893109931453661</v>
      </c>
      <c r="M77" s="10">
        <v>0.99951402238071463</v>
      </c>
      <c r="O77">
        <v>0.2491847826086955</v>
      </c>
      <c r="P77">
        <v>0.59435483870967798</v>
      </c>
      <c r="Q77">
        <v>0.82210553997194946</v>
      </c>
      <c r="R77">
        <v>6.1470376745300417</v>
      </c>
      <c r="S77">
        <v>-0.44472563373793661</v>
      </c>
      <c r="T77">
        <v>2.598726258745895</v>
      </c>
      <c r="U77">
        <v>0.28118879169905397</v>
      </c>
      <c r="V77">
        <v>-0.4516354367885495</v>
      </c>
      <c r="W77">
        <v>-773.2672898866324</v>
      </c>
      <c r="X77">
        <v>0.53694888645299965</v>
      </c>
      <c r="Y77">
        <v>0.89498184791953062</v>
      </c>
      <c r="Z77">
        <v>0.53829241058106048</v>
      </c>
      <c r="AB77" s="9">
        <f t="shared" si="13"/>
        <v>0.9908252391768545</v>
      </c>
      <c r="AC77" s="10">
        <f t="shared" si="2"/>
        <v>1.0003878305859073</v>
      </c>
      <c r="AD77" s="18">
        <f t="shared" si="3"/>
        <v>1.0045404818093009</v>
      </c>
      <c r="AE77" s="2">
        <f t="shared" si="4"/>
        <v>1.0436147605063963</v>
      </c>
      <c r="AF77" s="12">
        <f t="shared" si="5"/>
        <v>1.0000015679879666</v>
      </c>
      <c r="AG77" s="13">
        <f t="shared" si="6"/>
        <v>1.0180348548764231</v>
      </c>
      <c r="AH77" s="14">
        <f t="shared" si="7"/>
        <v>0.99902659457598952</v>
      </c>
      <c r="AI77" s="15">
        <f t="shared" si="8"/>
        <v>0.98711326434243885</v>
      </c>
      <c r="AJ77" s="3">
        <f t="shared" si="9"/>
        <v>0.97372880860938849</v>
      </c>
      <c r="AK77" s="16">
        <f t="shared" si="10"/>
        <v>0.99873433483349461</v>
      </c>
      <c r="AL77" s="17">
        <f t="shared" si="11"/>
        <v>1.0022747874098914</v>
      </c>
      <c r="AM77" s="19">
        <f t="shared" si="12"/>
        <v>0.99947327325210222</v>
      </c>
    </row>
    <row r="78" spans="1:39" x14ac:dyDescent="0.25">
      <c r="A78" s="1">
        <v>37987</v>
      </c>
      <c r="B78" s="9">
        <v>0.99106946129500617</v>
      </c>
      <c r="C78" s="16">
        <v>1.0016311267249525</v>
      </c>
      <c r="D78" s="3">
        <v>0.97125751590800757</v>
      </c>
      <c r="E78" s="2">
        <v>0.99798341585040573</v>
      </c>
      <c r="F78" s="14">
        <v>0.98296976575520612</v>
      </c>
      <c r="G78" s="18">
        <v>1.0041370980901398</v>
      </c>
      <c r="H78" s="15">
        <v>0.99455499109528478</v>
      </c>
      <c r="I78" s="19">
        <v>1.0024994372595422</v>
      </c>
      <c r="J78" s="12">
        <v>1.0037348304900118</v>
      </c>
      <c r="K78" s="17">
        <v>0.99990446776893915</v>
      </c>
      <c r="L78" s="13">
        <v>0.99077615624725235</v>
      </c>
      <c r="M78" s="10">
        <v>0.99915875829769063</v>
      </c>
      <c r="O78">
        <v>0.25046703296703288</v>
      </c>
      <c r="P78">
        <v>0.56407258064516141</v>
      </c>
      <c r="Q78">
        <v>0.75203296703296707</v>
      </c>
      <c r="R78">
        <v>6.7609744967817624</v>
      </c>
      <c r="S78">
        <v>-0.1500566051375779</v>
      </c>
      <c r="T78">
        <v>0.71899049553225847</v>
      </c>
      <c r="U78">
        <v>-1.3353983132259639</v>
      </c>
      <c r="V78">
        <v>1.07151207787138</v>
      </c>
      <c r="W78">
        <v>-772.8691267963402</v>
      </c>
      <c r="X78">
        <v>0.92816587451507671</v>
      </c>
      <c r="Y78">
        <v>0.70168758430127753</v>
      </c>
      <c r="Z78">
        <v>0.85173039145848228</v>
      </c>
      <c r="AB78" s="9">
        <f t="shared" si="13"/>
        <v>0.99083794411848869</v>
      </c>
      <c r="AC78" s="10">
        <f t="shared" si="2"/>
        <v>1.0000849364253137</v>
      </c>
      <c r="AD78" s="18">
        <f t="shared" si="3"/>
        <v>1.0038368210128883</v>
      </c>
      <c r="AE78" s="2">
        <f t="shared" si="4"/>
        <v>1.0500416039963276</v>
      </c>
      <c r="AF78" s="12">
        <f t="shared" si="5"/>
        <v>1.0029526086604672</v>
      </c>
      <c r="AG78" s="13">
        <f t="shared" si="6"/>
        <v>0.99907722451141734</v>
      </c>
      <c r="AH78" s="14">
        <f t="shared" si="7"/>
        <v>0.98300629937415507</v>
      </c>
      <c r="AI78" s="15">
        <f t="shared" si="8"/>
        <v>1.002263543141118</v>
      </c>
      <c r="AJ78" s="3">
        <f t="shared" si="9"/>
        <v>0.97761356602769511</v>
      </c>
      <c r="AK78" s="16">
        <f t="shared" si="10"/>
        <v>1.0026492060444765</v>
      </c>
      <c r="AL78" s="17">
        <f t="shared" si="11"/>
        <v>1.00033931891754</v>
      </c>
      <c r="AM78" s="19">
        <f t="shared" si="12"/>
        <v>1.0026109168137347</v>
      </c>
    </row>
    <row r="79" spans="1:39" x14ac:dyDescent="0.25">
      <c r="A79" s="1">
        <v>38078</v>
      </c>
      <c r="B79" s="9">
        <v>0.99107772024159579</v>
      </c>
      <c r="C79" s="16">
        <v>0.99651835529530386</v>
      </c>
      <c r="D79" s="3">
        <v>0.96916261681019622</v>
      </c>
      <c r="E79" s="2">
        <v>0.98507322185882873</v>
      </c>
      <c r="F79" s="14">
        <v>1.0015674062186164</v>
      </c>
      <c r="G79" s="18">
        <v>1.0055923094042958</v>
      </c>
      <c r="H79" s="15">
        <v>0.99228951924674913</v>
      </c>
      <c r="I79" s="19">
        <v>1.0025314534393404</v>
      </c>
      <c r="J79" s="12">
        <v>1.0067865527434581</v>
      </c>
      <c r="K79" s="17">
        <v>0.99967222517937404</v>
      </c>
      <c r="L79" s="13">
        <v>1.0079597656858339</v>
      </c>
      <c r="M79" s="10">
        <v>0.99940208307892586</v>
      </c>
      <c r="O79">
        <v>0.2528296703296703</v>
      </c>
      <c r="P79">
        <v>0.51620967741935475</v>
      </c>
      <c r="Q79">
        <v>0.8964445232187167</v>
      </c>
      <c r="R79">
        <v>-1.3754498936356769</v>
      </c>
      <c r="S79">
        <v>-0.21016443007755201</v>
      </c>
      <c r="T79">
        <v>3.0453876032785501</v>
      </c>
      <c r="U79">
        <v>0.54307643475883038</v>
      </c>
      <c r="V79">
        <v>0.13731995628908711</v>
      </c>
      <c r="W79">
        <v>-773.08200551067648</v>
      </c>
      <c r="X79">
        <v>0.5166253621785365</v>
      </c>
      <c r="Y79">
        <v>0.70826131890679966</v>
      </c>
      <c r="Z79">
        <v>0.85075878249664183</v>
      </c>
      <c r="AB79" s="9">
        <f t="shared" si="13"/>
        <v>0.99086135430250744</v>
      </c>
      <c r="AC79" s="10">
        <f t="shared" si="2"/>
        <v>0.99960638127434687</v>
      </c>
      <c r="AD79" s="18">
        <f t="shared" si="3"/>
        <v>1.0052875246273947</v>
      </c>
      <c r="AE79" s="2">
        <f t="shared" si="4"/>
        <v>0.96798909461166449</v>
      </c>
      <c r="AF79" s="12">
        <f t="shared" si="5"/>
        <v>1.0023499368068391</v>
      </c>
      <c r="AG79" s="13">
        <f t="shared" si="6"/>
        <v>1.0225921934049844</v>
      </c>
      <c r="AH79" s="14">
        <f t="shared" si="7"/>
        <v>1.0016463506895321</v>
      </c>
      <c r="AI79" s="15">
        <f t="shared" si="8"/>
        <v>0.99294407473032964</v>
      </c>
      <c r="AJ79" s="3">
        <f t="shared" si="9"/>
        <v>0.97553464840879978</v>
      </c>
      <c r="AK79" s="16">
        <f t="shared" si="10"/>
        <v>0.99853137744326315</v>
      </c>
      <c r="AL79" s="17">
        <f t="shared" si="11"/>
        <v>1.0004050807310001</v>
      </c>
      <c r="AM79" s="19">
        <f t="shared" si="12"/>
        <v>1.0026011754035387</v>
      </c>
    </row>
    <row r="80" spans="1:39" x14ac:dyDescent="0.25">
      <c r="A80" s="1">
        <v>38169</v>
      </c>
      <c r="B80" s="9">
        <v>0.99212716606264417</v>
      </c>
      <c r="C80" s="16">
        <v>0.99903987225677593</v>
      </c>
      <c r="D80" s="3">
        <v>0.97182985197422966</v>
      </c>
      <c r="E80" s="2">
        <v>0.95608962796789188</v>
      </c>
      <c r="F80" s="14">
        <v>1.0047027814985918</v>
      </c>
      <c r="G80" s="18">
        <v>1.0037852933580715</v>
      </c>
      <c r="H80" s="15">
        <v>0.99529909329822674</v>
      </c>
      <c r="I80" s="19">
        <v>1.0013252044120811</v>
      </c>
      <c r="J80" s="12">
        <v>1.0057457623834616</v>
      </c>
      <c r="K80" s="17">
        <v>0.99987822298913087</v>
      </c>
      <c r="L80" s="13">
        <v>1.0057395370352524</v>
      </c>
      <c r="M80" s="10">
        <v>0.99956724791952378</v>
      </c>
      <c r="O80">
        <v>0.35769021739130441</v>
      </c>
      <c r="P80">
        <v>0.53753906250000005</v>
      </c>
      <c r="Q80">
        <v>0.71766134510869573</v>
      </c>
      <c r="R80">
        <v>-2.2273283414840011</v>
      </c>
      <c r="S80">
        <v>-0.32639464557119491</v>
      </c>
      <c r="T80">
        <v>1.508772599356069</v>
      </c>
      <c r="U80">
        <v>0.85764242854365313</v>
      </c>
      <c r="V80">
        <v>0.73414718760681563</v>
      </c>
      <c r="W80">
        <v>-772.84330904343608</v>
      </c>
      <c r="X80">
        <v>0.69374858592906752</v>
      </c>
      <c r="Y80">
        <v>0.7317314731579575</v>
      </c>
      <c r="Z80">
        <v>0.72835791320241539</v>
      </c>
      <c r="AB80" s="9">
        <f t="shared" si="13"/>
        <v>0.99190092189212542</v>
      </c>
      <c r="AC80" s="10">
        <f t="shared" si="2"/>
        <v>0.99981961390849594</v>
      </c>
      <c r="AD80" s="18">
        <f t="shared" si="3"/>
        <v>1.0034918453063022</v>
      </c>
      <c r="AE80" s="2">
        <f t="shared" si="4"/>
        <v>0.95977802794692613</v>
      </c>
      <c r="AF80" s="12">
        <f t="shared" si="5"/>
        <v>1.001185580113517</v>
      </c>
      <c r="AG80" s="13">
        <f t="shared" si="6"/>
        <v>1.0069989988348831</v>
      </c>
      <c r="AH80" s="14">
        <f t="shared" si="7"/>
        <v>1.0048021504209157</v>
      </c>
      <c r="AI80" s="15">
        <f t="shared" si="8"/>
        <v>0.99888795506474892</v>
      </c>
      <c r="AJ80" s="3">
        <f t="shared" si="9"/>
        <v>0.97786599646706063</v>
      </c>
      <c r="AK80" s="16">
        <f t="shared" si="10"/>
        <v>1.0003015756624294</v>
      </c>
      <c r="AL80" s="17">
        <f t="shared" si="11"/>
        <v>1.0006399049023038</v>
      </c>
      <c r="AM80" s="19">
        <f t="shared" si="12"/>
        <v>1.0013747335901322</v>
      </c>
    </row>
    <row r="81" spans="1:39" x14ac:dyDescent="0.25">
      <c r="A81" s="1">
        <v>38261</v>
      </c>
      <c r="B81" s="9">
        <v>0.99339293495557113</v>
      </c>
      <c r="C81" s="16">
        <v>1.0039599009904543</v>
      </c>
      <c r="D81" s="3">
        <v>0.97545894094886809</v>
      </c>
      <c r="E81" s="2">
        <v>1.0740073978257998</v>
      </c>
      <c r="F81" s="14">
        <v>0.99682903411762247</v>
      </c>
      <c r="G81" s="18">
        <v>1.0021755101588192</v>
      </c>
      <c r="H81" s="15">
        <v>1.0023139055977437</v>
      </c>
      <c r="I81" s="19">
        <v>1.0012717225849967</v>
      </c>
      <c r="J81" s="12">
        <v>1.0046548473234627</v>
      </c>
      <c r="K81" s="17">
        <v>1.0015632861838084</v>
      </c>
      <c r="L81" s="13">
        <v>1.0049604694501275</v>
      </c>
      <c r="M81" s="10">
        <v>0.99947229354137579</v>
      </c>
      <c r="O81">
        <v>0.48747282608695658</v>
      </c>
      <c r="P81">
        <v>0.5025806451612902</v>
      </c>
      <c r="Q81">
        <v>0.55647878681626939</v>
      </c>
      <c r="R81">
        <v>5.6463870130003722</v>
      </c>
      <c r="S81">
        <v>-6.3508584021013184E-2</v>
      </c>
      <c r="T81">
        <v>1.903718176255389</v>
      </c>
      <c r="U81">
        <v>5.7507071548332712E-2</v>
      </c>
      <c r="V81">
        <v>0.90318703147846613</v>
      </c>
      <c r="W81">
        <v>-772.51967687185697</v>
      </c>
      <c r="X81">
        <v>1.0736957355044841</v>
      </c>
      <c r="Y81">
        <v>0.86429982310932929</v>
      </c>
      <c r="Z81">
        <v>0.73637582119446388</v>
      </c>
      <c r="AB81" s="9">
        <f t="shared" si="13"/>
        <v>0.99318907250115707</v>
      </c>
      <c r="AC81" s="10">
        <f t="shared" si="2"/>
        <v>0.99947015388163774</v>
      </c>
      <c r="AD81" s="18">
        <f t="shared" si="3"/>
        <v>1.0018756943044413</v>
      </c>
      <c r="AE81" s="2">
        <f t="shared" si="4"/>
        <v>1.0384029536630235</v>
      </c>
      <c r="AF81" s="12">
        <f t="shared" si="5"/>
        <v>1.0038210200382236</v>
      </c>
      <c r="AG81" s="13">
        <f t="shared" si="6"/>
        <v>1.0109839608760114</v>
      </c>
      <c r="AH81" s="14">
        <f t="shared" si="7"/>
        <v>0.99679445208252415</v>
      </c>
      <c r="AI81" s="15">
        <f t="shared" si="8"/>
        <v>1.0005779016435612</v>
      </c>
      <c r="AJ81" s="3">
        <f t="shared" si="9"/>
        <v>0.98103581193120992</v>
      </c>
      <c r="AK81" s="16">
        <f t="shared" si="10"/>
        <v>1.0041094223078784</v>
      </c>
      <c r="AL81" s="17">
        <f t="shared" si="11"/>
        <v>1.0019673163825324</v>
      </c>
      <c r="AM81" s="19">
        <f t="shared" si="12"/>
        <v>1.0014550261137742</v>
      </c>
    </row>
    <row r="82" spans="1:39" x14ac:dyDescent="0.25">
      <c r="A82" s="1">
        <v>38353</v>
      </c>
      <c r="B82" s="9">
        <v>0.99464374119927434</v>
      </c>
      <c r="C82" s="16">
        <v>0.99659714578957215</v>
      </c>
      <c r="D82" s="3">
        <v>0.97464089909397944</v>
      </c>
      <c r="E82" s="2">
        <v>0.94842723784481853</v>
      </c>
      <c r="F82" s="14">
        <v>0.99472004392073643</v>
      </c>
      <c r="G82" s="18">
        <v>1.0012348255998806</v>
      </c>
      <c r="H82" s="15">
        <v>0.99659068577013876</v>
      </c>
      <c r="I82" s="19">
        <v>1.0032505051238556</v>
      </c>
      <c r="J82" s="12">
        <v>1.0046351628309143</v>
      </c>
      <c r="K82" s="17">
        <v>1.0025652768103173</v>
      </c>
      <c r="L82" s="13">
        <v>0.99768467996643873</v>
      </c>
      <c r="M82" s="10">
        <v>0.99902837658732435</v>
      </c>
      <c r="O82">
        <v>0.61725000000000008</v>
      </c>
      <c r="P82">
        <v>0.41668032786885312</v>
      </c>
      <c r="Q82">
        <v>0.45865163934426212</v>
      </c>
      <c r="R82">
        <v>2.3332065697757871</v>
      </c>
      <c r="S82">
        <v>-0.2348503700903414</v>
      </c>
      <c r="T82">
        <v>1.6215510793210071</v>
      </c>
      <c r="U82">
        <v>-0.14604447925607481</v>
      </c>
      <c r="V82">
        <v>0.67642839001477451</v>
      </c>
      <c r="W82">
        <v>-772.59696233128329</v>
      </c>
      <c r="X82">
        <v>0.75718434630383236</v>
      </c>
      <c r="Y82">
        <v>0.99261570921729358</v>
      </c>
      <c r="Z82">
        <v>0.92556524823553965</v>
      </c>
      <c r="AB82" s="9">
        <f t="shared" si="13"/>
        <v>0.99447884194320779</v>
      </c>
      <c r="AC82" s="10">
        <f t="shared" ref="AC82:AC103" si="14">EXP((P82-P$105)/100)</f>
        <v>0.99861197449039019</v>
      </c>
      <c r="AD82" s="18">
        <f t="shared" ref="AD82:AD103" si="15">EXP((Q82-Q$105)/100)</f>
        <v>1.0008960671402696</v>
      </c>
      <c r="AE82" s="2">
        <f t="shared" ref="AE82:AE103" si="16">EXP((R82-R$105)/100)</f>
        <v>1.0045624835461007</v>
      </c>
      <c r="AF82" s="12">
        <f t="shared" ref="AF82:AF103" si="17">EXP((S82-S$105)/100)</f>
        <v>1.0021025278415916</v>
      </c>
      <c r="AG82" s="13">
        <f t="shared" ref="AG82:AG103" si="18">EXP((T82-T$105)/100)</f>
        <v>1.0081353176401291</v>
      </c>
      <c r="AH82" s="14">
        <f t="shared" ref="AH82:AH103" si="19">EXP((U82-U$105)/100)</f>
        <v>0.99476752513744415</v>
      </c>
      <c r="AI82" s="15">
        <f t="shared" ref="AI82:AI103" si="20">EXP((V82-V$105)/100)</f>
        <v>0.99831157530352932</v>
      </c>
      <c r="AJ82" s="3">
        <f t="shared" ref="AJ82:AJ103" si="21">EXP((W82-W$105)/100)</f>
        <v>0.98027790680977478</v>
      </c>
      <c r="AK82" s="16">
        <f t="shared" ref="AK82:AK103" si="22">EXP((X82-X$105)/100)</f>
        <v>1.0009363258810196</v>
      </c>
      <c r="AL82" s="17">
        <f t="shared" ref="AL82:AL103" si="23">EXP((Y82-Y$105)/100)</f>
        <v>1.0032538248439076</v>
      </c>
      <c r="AM82" s="19">
        <f t="shared" ref="AM82:AM103" si="24">EXP((Z82-Z$105)/100)</f>
        <v>1.0033514665064547</v>
      </c>
    </row>
    <row r="83" spans="1:39" x14ac:dyDescent="0.25">
      <c r="A83" s="1">
        <v>38443</v>
      </c>
      <c r="B83" s="9">
        <v>0.99582973150307719</v>
      </c>
      <c r="C83" s="16">
        <v>0.99881412062584973</v>
      </c>
      <c r="D83" s="3">
        <v>0.97792101324001202</v>
      </c>
      <c r="E83" s="2">
        <v>0.99792988608418398</v>
      </c>
      <c r="F83" s="14">
        <v>0.99582152046483796</v>
      </c>
      <c r="G83" s="18">
        <v>0.99968969531758045</v>
      </c>
      <c r="H83" s="15">
        <v>1.0044748876463487</v>
      </c>
      <c r="I83" s="19">
        <v>1.0008506565764237</v>
      </c>
      <c r="J83" s="12">
        <v>1.0069174677873109</v>
      </c>
      <c r="K83" s="17">
        <v>0.99685918677757424</v>
      </c>
      <c r="L83" s="13">
        <v>1.0080912968609663</v>
      </c>
      <c r="M83" s="10">
        <v>0.99918098982738757</v>
      </c>
      <c r="O83">
        <v>0.73543956043956038</v>
      </c>
      <c r="P83">
        <v>0.45269531249999972</v>
      </c>
      <c r="Q83">
        <v>0.30420887706043981</v>
      </c>
      <c r="R83">
        <v>-0.78693543719545422</v>
      </c>
      <c r="S83">
        <v>-8.3984246680746596E-3</v>
      </c>
      <c r="T83">
        <v>-0.26159092886611479</v>
      </c>
      <c r="U83">
        <v>-2.633357458776215E-2</v>
      </c>
      <c r="V83">
        <v>1.409834089167217</v>
      </c>
      <c r="W83">
        <v>-772.26070057357617</v>
      </c>
      <c r="X83">
        <v>0.69775514623652957</v>
      </c>
      <c r="Y83">
        <v>0.42513279749967442</v>
      </c>
      <c r="Z83">
        <v>0.67703152882392659</v>
      </c>
      <c r="AB83" s="9">
        <f t="shared" si="13"/>
        <v>0.99565490697130699</v>
      </c>
      <c r="AC83" s="10">
        <f t="shared" si="14"/>
        <v>0.99897168921124024</v>
      </c>
      <c r="AD83" s="18">
        <f t="shared" si="15"/>
        <v>0.99935144868931525</v>
      </c>
      <c r="AE83" s="2">
        <f t="shared" si="16"/>
        <v>0.97370264641870496</v>
      </c>
      <c r="AF83" s="12">
        <f t="shared" si="17"/>
        <v>1.0043743798667215</v>
      </c>
      <c r="AG83" s="13">
        <f t="shared" si="18"/>
        <v>0.98932833484911753</v>
      </c>
      <c r="AH83" s="14">
        <f t="shared" si="19"/>
        <v>0.99595908341142869</v>
      </c>
      <c r="AI83" s="15">
        <f t="shared" si="20"/>
        <v>1.0056601638366245</v>
      </c>
      <c r="AJ83" s="3">
        <f t="shared" si="21"/>
        <v>0.9835797548445272</v>
      </c>
      <c r="AK83" s="16">
        <f t="shared" si="22"/>
        <v>1.0003416541511938</v>
      </c>
      <c r="AL83" s="17">
        <f t="shared" si="23"/>
        <v>0.99757665454789024</v>
      </c>
      <c r="AM83" s="19">
        <f t="shared" si="24"/>
        <v>1.0008608960237033</v>
      </c>
    </row>
    <row r="84" spans="1:39" x14ac:dyDescent="0.25">
      <c r="A84" s="1">
        <v>38534</v>
      </c>
      <c r="B84" s="9">
        <v>0.99710853338086802</v>
      </c>
      <c r="C84" s="16">
        <v>1.0014735996133193</v>
      </c>
      <c r="D84" s="3">
        <v>0.97688991706812445</v>
      </c>
      <c r="E84" s="2">
        <v>1.0084812090669584</v>
      </c>
      <c r="F84" s="14">
        <v>1.0001526018820539</v>
      </c>
      <c r="G84" s="18">
        <v>0.99854162828885507</v>
      </c>
      <c r="H84" s="15">
        <v>0.99716405196522939</v>
      </c>
      <c r="I84" s="19">
        <v>1.0042021792659892</v>
      </c>
      <c r="J84" s="12">
        <v>1.0064347825614333</v>
      </c>
      <c r="K84" s="17">
        <v>1.0002818297666551</v>
      </c>
      <c r="L84" s="13">
        <v>0.9961569580253905</v>
      </c>
      <c r="M84" s="10">
        <v>0.99932163444933886</v>
      </c>
      <c r="O84">
        <v>0.8650000000000001</v>
      </c>
      <c r="P84">
        <v>0.44148437499999971</v>
      </c>
      <c r="Q84">
        <v>0.1887890624999998</v>
      </c>
      <c r="R84">
        <v>3.9656113655837029</v>
      </c>
      <c r="S84">
        <v>-0.42769826745525569</v>
      </c>
      <c r="T84">
        <v>1.1184942013762571</v>
      </c>
      <c r="U84">
        <v>0.39354353927777602</v>
      </c>
      <c r="V84">
        <v>0.69023510334415816</v>
      </c>
      <c r="W84">
        <v>-772.41474325257389</v>
      </c>
      <c r="X84">
        <v>0.64124666096412775</v>
      </c>
      <c r="Y84">
        <v>0.75740250560738176</v>
      </c>
      <c r="Z84">
        <v>1.0254447959013251</v>
      </c>
      <c r="AB84" s="9">
        <f t="shared" si="13"/>
        <v>0.99694571785484953</v>
      </c>
      <c r="AC84" s="10">
        <f t="shared" si="14"/>
        <v>0.99885970139707925</v>
      </c>
      <c r="AD84" s="18">
        <f t="shared" si="15"/>
        <v>0.99819866449909389</v>
      </c>
      <c r="AE84" s="2">
        <f t="shared" si="16"/>
        <v>1.021095586148334</v>
      </c>
      <c r="AF84" s="12">
        <f t="shared" si="17"/>
        <v>1.000171856415186</v>
      </c>
      <c r="AG84" s="13">
        <f t="shared" si="18"/>
        <v>1.0030765584720549</v>
      </c>
      <c r="AH84" s="14">
        <f t="shared" si="19"/>
        <v>1.0001496791858642</v>
      </c>
      <c r="AI84" s="15">
        <f t="shared" si="20"/>
        <v>0.9984494188364772</v>
      </c>
      <c r="AJ84" s="3">
        <f t="shared" si="21"/>
        <v>0.98206578861652993</v>
      </c>
      <c r="AK84" s="16">
        <f t="shared" si="22"/>
        <v>0.9997765359197982</v>
      </c>
      <c r="AL84" s="17">
        <f t="shared" si="23"/>
        <v>1.0008968124709949</v>
      </c>
      <c r="AM84" s="19">
        <f t="shared" si="24"/>
        <v>1.0043541100472635</v>
      </c>
    </row>
    <row r="85" spans="1:39" x14ac:dyDescent="0.25">
      <c r="A85" s="1">
        <v>38626</v>
      </c>
      <c r="B85" s="9">
        <v>0.99844721849694229</v>
      </c>
      <c r="C85" s="16">
        <v>0.99973383459183063</v>
      </c>
      <c r="D85" s="3">
        <v>0.98026597996901543</v>
      </c>
      <c r="E85" s="2">
        <v>0.99461152769684469</v>
      </c>
      <c r="F85" s="14">
        <v>0.99388841797123273</v>
      </c>
      <c r="G85" s="18">
        <v>0.99788289140561692</v>
      </c>
      <c r="H85" s="15">
        <v>1.0058964025430617</v>
      </c>
      <c r="I85" s="19">
        <v>1.0023178342187804</v>
      </c>
      <c r="J85" s="12">
        <v>1.0081315857642581</v>
      </c>
      <c r="K85" s="17">
        <v>0.99792533117716498</v>
      </c>
      <c r="L85" s="13">
        <v>0.9803788419156253</v>
      </c>
      <c r="M85" s="10">
        <v>0.99961472849145461</v>
      </c>
      <c r="O85">
        <v>0.99456521739130421</v>
      </c>
      <c r="P85">
        <v>0.46196721311475392</v>
      </c>
      <c r="Q85">
        <v>0.12748396293656469</v>
      </c>
      <c r="R85">
        <v>0.23329303161268189</v>
      </c>
      <c r="S85">
        <v>7.4613322424720324E-2</v>
      </c>
      <c r="T85">
        <v>1.482135960605409</v>
      </c>
      <c r="U85">
        <v>-0.23169524438132971</v>
      </c>
      <c r="V85">
        <v>1.4694220529893809</v>
      </c>
      <c r="W85">
        <v>-772.12835431668509</v>
      </c>
      <c r="X85">
        <v>0.65299520436654235</v>
      </c>
      <c r="Y85">
        <v>0.51510225210129945</v>
      </c>
      <c r="Z85">
        <v>0.83456887843240646</v>
      </c>
      <c r="AB85" s="9">
        <f t="shared" si="13"/>
        <v>0.99823824989662024</v>
      </c>
      <c r="AC85" s="10">
        <f t="shared" si="14"/>
        <v>0.99906431716755306</v>
      </c>
      <c r="AD85" s="18">
        <f t="shared" si="15"/>
        <v>0.99758690535291861</v>
      </c>
      <c r="AE85" s="2">
        <f t="shared" si="16"/>
        <v>0.98368748549723894</v>
      </c>
      <c r="AF85" s="12">
        <f t="shared" si="17"/>
        <v>1.0052084747372658</v>
      </c>
      <c r="AG85" s="13">
        <f t="shared" si="18"/>
        <v>1.0067308038699885</v>
      </c>
      <c r="AH85" s="14">
        <f t="shared" si="19"/>
        <v>0.99391586392018616</v>
      </c>
      <c r="AI85" s="15">
        <f t="shared" si="20"/>
        <v>1.0062595948278497</v>
      </c>
      <c r="AJ85" s="3">
        <f t="shared" si="21"/>
        <v>0.98488234760985605</v>
      </c>
      <c r="AK85" s="16">
        <f t="shared" si="22"/>
        <v>0.99989400200018952</v>
      </c>
      <c r="AL85" s="17">
        <f t="shared" si="23"/>
        <v>0.99847457268867879</v>
      </c>
      <c r="AM85" s="19">
        <f t="shared" si="24"/>
        <v>1.0024388683741248</v>
      </c>
    </row>
    <row r="86" spans="1:39" x14ac:dyDescent="0.25">
      <c r="A86" s="1">
        <v>38718</v>
      </c>
      <c r="B86" s="9">
        <v>0.99961275334831678</v>
      </c>
      <c r="C86" s="16">
        <v>0.99586726846044626</v>
      </c>
      <c r="D86" s="3">
        <v>0.98713128413970075</v>
      </c>
      <c r="E86" s="2">
        <v>1.0268452564837098</v>
      </c>
      <c r="F86" s="14">
        <v>1.0015309112153079</v>
      </c>
      <c r="G86" s="18">
        <v>0.99692820813311689</v>
      </c>
      <c r="H86" s="15">
        <v>1.006931485385526</v>
      </c>
      <c r="I86" s="19">
        <v>1.0014640045529202</v>
      </c>
      <c r="J86" s="12">
        <v>1.0068497579593356</v>
      </c>
      <c r="K86" s="17">
        <v>1.00552379175775</v>
      </c>
      <c r="L86" s="13">
        <v>1.0145113397807364</v>
      </c>
      <c r="M86" s="10">
        <v>0.99960523219664144</v>
      </c>
      <c r="O86">
        <v>1.113527777777777</v>
      </c>
      <c r="P86">
        <v>0.43366935483871011</v>
      </c>
      <c r="Q86">
        <v>3.074641577061055E-2</v>
      </c>
      <c r="R86">
        <v>4.713555188203598</v>
      </c>
      <c r="S86">
        <v>-7.8432243130281229E-2</v>
      </c>
      <c r="T86">
        <v>2.2669886910439381</v>
      </c>
      <c r="U86">
        <v>0.57527412085932694</v>
      </c>
      <c r="V86">
        <v>1.4440990528970219</v>
      </c>
      <c r="W86">
        <v>-771.40856830023438</v>
      </c>
      <c r="X86">
        <v>0.70528829979302754</v>
      </c>
      <c r="Y86">
        <v>1.302980490920111</v>
      </c>
      <c r="Z86">
        <v>0.74637853068690085</v>
      </c>
      <c r="AB86" s="9">
        <f t="shared" si="13"/>
        <v>0.99942648631555453</v>
      </c>
      <c r="AC86" s="10">
        <f t="shared" si="14"/>
        <v>0.99878164336019748</v>
      </c>
      <c r="AD86" s="18">
        <f t="shared" si="15"/>
        <v>0.9966223308778972</v>
      </c>
      <c r="AE86" s="2">
        <f t="shared" si="16"/>
        <v>1.028761439910912</v>
      </c>
      <c r="AF86" s="12">
        <f t="shared" si="17"/>
        <v>1.0036712243888999</v>
      </c>
      <c r="AG86" s="13">
        <f t="shared" si="18"/>
        <v>1.0146632463485994</v>
      </c>
      <c r="AH86" s="14">
        <f t="shared" si="19"/>
        <v>1.0019689095628244</v>
      </c>
      <c r="AI86" s="15">
        <f t="shared" si="20"/>
        <v>1.0060048119704152</v>
      </c>
      <c r="AJ86" s="3">
        <f t="shared" si="21"/>
        <v>0.99199696732850817</v>
      </c>
      <c r="AK86" s="16">
        <f t="shared" si="22"/>
        <v>1.0004170142625515</v>
      </c>
      <c r="AL86" s="17">
        <f t="shared" si="23"/>
        <v>1.0063724083764498</v>
      </c>
      <c r="AM86" s="19">
        <f t="shared" si="24"/>
        <v>1.0015552037608899</v>
      </c>
    </row>
    <row r="87" spans="1:39" x14ac:dyDescent="0.25">
      <c r="A87" s="1">
        <v>38808</v>
      </c>
      <c r="B87" s="9">
        <v>1.0007713089882138</v>
      </c>
      <c r="C87" s="16">
        <v>0.9977675982073988</v>
      </c>
      <c r="D87" s="3">
        <v>0.98583886434029633</v>
      </c>
      <c r="E87" s="2">
        <v>0.95299055108295827</v>
      </c>
      <c r="F87" s="14">
        <v>0.99171028490652247</v>
      </c>
      <c r="G87" s="18">
        <v>0.99702059442756941</v>
      </c>
      <c r="H87" s="15">
        <v>1.006936980292551</v>
      </c>
      <c r="I87" s="19">
        <v>1.0028692552517335</v>
      </c>
      <c r="J87" s="12">
        <v>1.0024141843671539</v>
      </c>
      <c r="K87" s="17">
        <v>0.99596988653947482</v>
      </c>
      <c r="L87" s="13">
        <v>0.983171647185349</v>
      </c>
      <c r="M87" s="10">
        <v>0.99952926508578133</v>
      </c>
      <c r="O87">
        <v>1.226895604395605</v>
      </c>
      <c r="P87">
        <v>0.4162698412698409</v>
      </c>
      <c r="Q87">
        <v>4.1278998778998537E-2</v>
      </c>
      <c r="R87">
        <v>-0.49799281934733719</v>
      </c>
      <c r="S87">
        <v>-0.46442589092853648</v>
      </c>
      <c r="T87">
        <v>-0.18704682112244281</v>
      </c>
      <c r="U87">
        <v>-0.46866747176826329</v>
      </c>
      <c r="V87">
        <v>1.7640175825124991</v>
      </c>
      <c r="W87">
        <v>-771.509315602779</v>
      </c>
      <c r="X87">
        <v>0.64801355063433841</v>
      </c>
      <c r="Y87">
        <v>0.36014630246772739</v>
      </c>
      <c r="Z87">
        <v>0.88661450525792296</v>
      </c>
      <c r="AB87" s="9">
        <f t="shared" si="13"/>
        <v>1.00056015688916</v>
      </c>
      <c r="AC87" s="10">
        <f t="shared" si="14"/>
        <v>0.99860787533047202</v>
      </c>
      <c r="AD87" s="18">
        <f t="shared" si="15"/>
        <v>0.99672730648040131</v>
      </c>
      <c r="AE87" s="2">
        <f t="shared" si="16"/>
        <v>0.97652015686931881</v>
      </c>
      <c r="AF87" s="12">
        <f t="shared" si="17"/>
        <v>0.99980458451092569</v>
      </c>
      <c r="AG87" s="13">
        <f t="shared" si="18"/>
        <v>0.99006609577347193</v>
      </c>
      <c r="AH87" s="14">
        <f t="shared" si="19"/>
        <v>0.99156334786484612</v>
      </c>
      <c r="AI87" s="15">
        <f t="shared" si="20"/>
        <v>1.0092283613893218</v>
      </c>
      <c r="AJ87" s="3">
        <f t="shared" si="21"/>
        <v>0.99099806041297744</v>
      </c>
      <c r="AK87" s="16">
        <f t="shared" si="22"/>
        <v>0.99984419198401231</v>
      </c>
      <c r="AL87" s="17">
        <f t="shared" si="23"/>
        <v>0.99692857504972643</v>
      </c>
      <c r="AM87" s="19">
        <f t="shared" si="24"/>
        <v>1.0029607297579468</v>
      </c>
    </row>
    <row r="88" spans="1:39" x14ac:dyDescent="0.25">
      <c r="A88" s="1">
        <v>38899</v>
      </c>
      <c r="B88" s="9">
        <v>1.0016557141992815</v>
      </c>
      <c r="C88" s="16">
        <v>0.99789690035648559</v>
      </c>
      <c r="D88" s="3">
        <v>0.98734197192195639</v>
      </c>
      <c r="E88" s="2">
        <v>1.0133272373990674</v>
      </c>
      <c r="F88" s="14">
        <v>0.99247420814904941</v>
      </c>
      <c r="G88" s="18">
        <v>0.99571253137944493</v>
      </c>
      <c r="H88" s="15">
        <v>0.99871718738245474</v>
      </c>
      <c r="I88" s="19">
        <v>1.0015361286221174</v>
      </c>
      <c r="J88" s="12">
        <v>1.0008058158956052</v>
      </c>
      <c r="K88" s="17">
        <v>0.99277575132670537</v>
      </c>
      <c r="L88" s="13">
        <v>0.98325639398527853</v>
      </c>
      <c r="M88" s="10">
        <v>0.99968370428735809</v>
      </c>
      <c r="O88">
        <v>1.311331521739131</v>
      </c>
      <c r="P88">
        <v>0.42492063492063431</v>
      </c>
      <c r="Q88">
        <v>-8.7958505866114312E-2</v>
      </c>
      <c r="R88">
        <v>-0.56941051361620698</v>
      </c>
      <c r="S88">
        <v>-0.52563771429303918</v>
      </c>
      <c r="T88">
        <v>-0.55733450077110291</v>
      </c>
      <c r="U88">
        <v>-0.43016177800781269</v>
      </c>
      <c r="V88">
        <v>0.90917192163737814</v>
      </c>
      <c r="W88">
        <v>-771.32092365971505</v>
      </c>
      <c r="X88">
        <v>0.54437999278587113</v>
      </c>
      <c r="Y88">
        <v>2.6226068862628231E-2</v>
      </c>
      <c r="Z88">
        <v>0.75746578480912663</v>
      </c>
      <c r="AB88" s="9">
        <f t="shared" si="13"/>
        <v>1.0014053458074972</v>
      </c>
      <c r="AC88" s="10">
        <f t="shared" si="14"/>
        <v>0.99869426657385763</v>
      </c>
      <c r="AD88" s="18">
        <f t="shared" si="15"/>
        <v>0.99543999300647101</v>
      </c>
      <c r="AE88" s="2">
        <f t="shared" si="16"/>
        <v>0.97582299766635816</v>
      </c>
      <c r="AF88" s="12">
        <f t="shared" si="17"/>
        <v>0.9991927731642084</v>
      </c>
      <c r="AG88" s="13">
        <f t="shared" si="18"/>
        <v>0.9864067821753113</v>
      </c>
      <c r="AH88" s="14">
        <f t="shared" si="19"/>
        <v>0.99194522972942811</v>
      </c>
      <c r="AI88" s="15">
        <f t="shared" si="20"/>
        <v>1.0006377869239453</v>
      </c>
      <c r="AJ88" s="3">
        <f t="shared" si="21"/>
        <v>0.99286678062117306</v>
      </c>
      <c r="AK88" s="16">
        <f t="shared" si="22"/>
        <v>0.99880855460153983</v>
      </c>
      <c r="AL88" s="17">
        <f t="shared" si="23"/>
        <v>0.99360518065427095</v>
      </c>
      <c r="AM88" s="19">
        <f t="shared" si="24"/>
        <v>1.0016662548876518</v>
      </c>
    </row>
    <row r="89" spans="1:39" x14ac:dyDescent="0.25">
      <c r="A89" s="1">
        <v>38991</v>
      </c>
      <c r="B89" s="9">
        <v>1.0016557141992815</v>
      </c>
      <c r="C89" s="16">
        <v>0.99639125949452989</v>
      </c>
      <c r="D89" s="3">
        <v>0.98753832061192348</v>
      </c>
      <c r="E89" s="2">
        <v>1.0482714795047698</v>
      </c>
      <c r="F89" s="14">
        <v>1.0145953118886775</v>
      </c>
      <c r="G89" s="18">
        <v>0.99504488113725376</v>
      </c>
      <c r="H89" s="15">
        <v>1.0147283033428376</v>
      </c>
      <c r="I89" s="19">
        <v>0.99860557052314725</v>
      </c>
      <c r="J89" s="12">
        <v>1.0075226306058291</v>
      </c>
      <c r="K89" s="17">
        <v>0.99955718917560499</v>
      </c>
      <c r="L89" s="13">
        <v>0.9817738018710781</v>
      </c>
      <c r="M89" s="10">
        <v>0.99967945564064331</v>
      </c>
      <c r="O89">
        <v>1.310733695652174</v>
      </c>
      <c r="P89">
        <v>0.4131451612903223</v>
      </c>
      <c r="Q89">
        <v>-0.1530724053295929</v>
      </c>
      <c r="R89">
        <v>7.6272540897981997</v>
      </c>
      <c r="S89">
        <v>-0.1123209624154546</v>
      </c>
      <c r="T89">
        <v>-1.4225753505657479</v>
      </c>
      <c r="U89">
        <v>1.861592720862268</v>
      </c>
      <c r="V89">
        <v>2.563450134877379</v>
      </c>
      <c r="W89">
        <v>-771.33462666081846</v>
      </c>
      <c r="X89">
        <v>0.94403205119609224</v>
      </c>
      <c r="Y89">
        <v>0.72848869425353791</v>
      </c>
      <c r="Z89">
        <v>0.45577001972947589</v>
      </c>
      <c r="AB89" s="9">
        <f t="shared" si="13"/>
        <v>1.0013993591629986</v>
      </c>
      <c r="AC89" s="10">
        <f t="shared" si="14"/>
        <v>0.99857667251761428</v>
      </c>
      <c r="AD89" s="18">
        <f t="shared" si="15"/>
        <v>0.99479203418872575</v>
      </c>
      <c r="AE89" s="2">
        <f t="shared" si="16"/>
        <v>1.0591774138257717</v>
      </c>
      <c r="AF89" s="12">
        <f t="shared" si="17"/>
        <v>1.0033311506916858</v>
      </c>
      <c r="AG89" s="13">
        <f t="shared" si="18"/>
        <v>0.97790880475292274</v>
      </c>
      <c r="AH89" s="14">
        <f t="shared" si="19"/>
        <v>1.0149406722507044</v>
      </c>
      <c r="AI89" s="15">
        <f t="shared" si="20"/>
        <v>1.0173287970567595</v>
      </c>
      <c r="AJ89" s="3">
        <f t="shared" si="21"/>
        <v>0.99273073739648443</v>
      </c>
      <c r="AK89" s="16">
        <f t="shared" si="22"/>
        <v>1.002808300759789</v>
      </c>
      <c r="AL89" s="17">
        <f t="shared" si="23"/>
        <v>1.00060745688867</v>
      </c>
      <c r="AM89" s="19">
        <f t="shared" si="24"/>
        <v>0.99864882423539902</v>
      </c>
    </row>
    <row r="90" spans="1:39" x14ac:dyDescent="0.25">
      <c r="A90" s="1">
        <v>39083</v>
      </c>
      <c r="B90" s="9">
        <v>1.0016557141992815</v>
      </c>
      <c r="C90" s="16">
        <v>0.99716658864237429</v>
      </c>
      <c r="D90" s="3">
        <v>0.98471525471672106</v>
      </c>
      <c r="E90" s="2">
        <v>0.98519391784124044</v>
      </c>
      <c r="F90" s="14">
        <v>0.99461285627676166</v>
      </c>
      <c r="G90" s="18">
        <v>0.99516528885239119</v>
      </c>
      <c r="H90" s="15">
        <v>1.0047346462572326</v>
      </c>
      <c r="I90" s="19">
        <v>1.0047826378654283</v>
      </c>
      <c r="J90" s="12">
        <v>0.99654725216176543</v>
      </c>
      <c r="K90" s="17">
        <v>0.99478410475644141</v>
      </c>
      <c r="L90" s="13">
        <v>0.99072574238462541</v>
      </c>
      <c r="M90" s="10">
        <v>0.99945855089182056</v>
      </c>
      <c r="O90">
        <v>1.313638888888889</v>
      </c>
      <c r="P90">
        <v>0.4041532258064513</v>
      </c>
      <c r="Q90">
        <v>-0.14388082437276009</v>
      </c>
      <c r="R90">
        <v>2.460554358066704</v>
      </c>
      <c r="S90">
        <v>-0.91893400921306445</v>
      </c>
      <c r="T90">
        <v>-0.20016420142135419</v>
      </c>
      <c r="U90">
        <v>-0.13428542593757831</v>
      </c>
      <c r="V90">
        <v>1.388832164229256</v>
      </c>
      <c r="W90">
        <v>-771.75482655287158</v>
      </c>
      <c r="X90">
        <v>0.50449839818824538</v>
      </c>
      <c r="Y90">
        <v>0.21873813692836469</v>
      </c>
      <c r="Z90">
        <v>1.0772850758391119</v>
      </c>
      <c r="AB90" s="9">
        <f t="shared" si="13"/>
        <v>1.0014284521720556</v>
      </c>
      <c r="AC90" s="10">
        <f t="shared" si="14"/>
        <v>0.99848688518433448</v>
      </c>
      <c r="AD90" s="18">
        <f t="shared" si="15"/>
        <v>0.99488347550628731</v>
      </c>
      <c r="AE90" s="2">
        <f t="shared" si="16"/>
        <v>1.0058425865693408</v>
      </c>
      <c r="AF90" s="12">
        <f t="shared" si="17"/>
        <v>0.99527070274268292</v>
      </c>
      <c r="AG90" s="13">
        <f t="shared" si="18"/>
        <v>0.98993623355592542</v>
      </c>
      <c r="AH90" s="14">
        <f t="shared" si="19"/>
        <v>0.99488450725898048</v>
      </c>
      <c r="AI90" s="15">
        <f t="shared" si="20"/>
        <v>1.0054489780212041</v>
      </c>
      <c r="AJ90" s="3">
        <f t="shared" si="21"/>
        <v>0.98856803586822584</v>
      </c>
      <c r="AK90" s="16">
        <f t="shared" si="22"/>
        <v>0.99841029324475583</v>
      </c>
      <c r="AL90" s="17">
        <f t="shared" si="23"/>
        <v>0.99551983291296386</v>
      </c>
      <c r="AM90" s="19">
        <f t="shared" si="24"/>
        <v>1.0048749050085983</v>
      </c>
    </row>
    <row r="91" spans="1:39" x14ac:dyDescent="0.25">
      <c r="A91" s="1">
        <v>39173</v>
      </c>
      <c r="B91" s="9">
        <v>1.0016557141992815</v>
      </c>
      <c r="C91" s="16">
        <v>0.99648979620049061</v>
      </c>
      <c r="D91" s="3">
        <v>0.98555150448279705</v>
      </c>
      <c r="E91" s="2">
        <v>1.0340962620694947</v>
      </c>
      <c r="F91" s="14">
        <v>0.9914511628425986</v>
      </c>
      <c r="G91" s="18">
        <v>0.99558060820914018</v>
      </c>
      <c r="H91" s="15">
        <v>1.0168878046682441</v>
      </c>
      <c r="I91" s="19">
        <v>1.0017426981340491</v>
      </c>
      <c r="J91" s="12">
        <v>0.99580213006300311</v>
      </c>
      <c r="K91" s="17">
        <v>1.0005436884970413</v>
      </c>
      <c r="L91" s="13">
        <v>0.99930608007087807</v>
      </c>
      <c r="M91" s="10">
        <v>0.99961622791467197</v>
      </c>
      <c r="O91">
        <v>1.313104395604396</v>
      </c>
      <c r="P91">
        <v>0.41105468750000029</v>
      </c>
      <c r="Q91">
        <v>-0.1015809581043965</v>
      </c>
      <c r="R91">
        <v>4.6711003387053358</v>
      </c>
      <c r="S91">
        <v>-0.86608606317806303</v>
      </c>
      <c r="T91">
        <v>1.8550940166146661</v>
      </c>
      <c r="U91">
        <v>-0.44173561030193698</v>
      </c>
      <c r="V91">
        <v>2.6081155181652238</v>
      </c>
      <c r="W91">
        <v>-771.6849026657045</v>
      </c>
      <c r="X91">
        <v>0.28018978653544552</v>
      </c>
      <c r="Y91">
        <v>0.79746574185342722</v>
      </c>
      <c r="Z91">
        <v>0.77711046514407245</v>
      </c>
      <c r="AB91" s="9">
        <f t="shared" si="13"/>
        <v>1.0014230996185343</v>
      </c>
      <c r="AC91" s="10">
        <f t="shared" si="14"/>
        <v>0.9985557977521905</v>
      </c>
      <c r="AD91" s="18">
        <f t="shared" si="15"/>
        <v>0.99530439890469358</v>
      </c>
      <c r="AE91" s="2">
        <f t="shared" si="16"/>
        <v>1.0283247734894965</v>
      </c>
      <c r="AF91" s="12">
        <f t="shared" si="17"/>
        <v>0.99579682187590335</v>
      </c>
      <c r="AG91" s="13">
        <f t="shared" si="18"/>
        <v>1.0104924979154832</v>
      </c>
      <c r="AH91" s="14">
        <f t="shared" si="19"/>
        <v>0.99183043029556472</v>
      </c>
      <c r="AI91" s="15">
        <f t="shared" si="20"/>
        <v>1.0177832923567405</v>
      </c>
      <c r="AJ91" s="3">
        <f t="shared" si="21"/>
        <v>0.98925952279529106</v>
      </c>
      <c r="AK91" s="16">
        <f t="shared" si="22"/>
        <v>0.99617328281884199</v>
      </c>
      <c r="AL91" s="17">
        <f t="shared" si="23"/>
        <v>1.0012978844613993</v>
      </c>
      <c r="AM91" s="19">
        <f t="shared" si="24"/>
        <v>1.001863048350538</v>
      </c>
    </row>
    <row r="92" spans="1:39" x14ac:dyDescent="0.25">
      <c r="A92" s="1">
        <v>39264</v>
      </c>
      <c r="B92" s="9">
        <v>1.0014554030882203</v>
      </c>
      <c r="C92" s="16">
        <v>0.99706702866973673</v>
      </c>
      <c r="D92" s="3">
        <v>0.97873114461243738</v>
      </c>
      <c r="E92" s="2">
        <v>0.99496838209132155</v>
      </c>
      <c r="F92" s="14">
        <v>0.99881175751414808</v>
      </c>
      <c r="G92" s="18">
        <v>0.9954977295733779</v>
      </c>
      <c r="H92" s="15">
        <v>1.0160329331687503</v>
      </c>
      <c r="I92" s="19">
        <v>0.99887477035212568</v>
      </c>
      <c r="J92" s="12">
        <v>0.99678317089960389</v>
      </c>
      <c r="K92" s="17">
        <v>0.99832763474657538</v>
      </c>
      <c r="L92" s="13">
        <v>0.99126452157800082</v>
      </c>
      <c r="M92" s="10">
        <v>1.0001244119938493</v>
      </c>
      <c r="O92">
        <v>1.2685869565217389</v>
      </c>
      <c r="P92">
        <v>0.47392857142857242</v>
      </c>
      <c r="Q92">
        <v>-8.3983781918565148E-2</v>
      </c>
      <c r="R92">
        <v>-0.86885822208961372</v>
      </c>
      <c r="S92">
        <v>-0.67874862270120762</v>
      </c>
      <c r="T92">
        <v>-0.14762038660760399</v>
      </c>
      <c r="U92">
        <v>0.17980746338934381</v>
      </c>
      <c r="V92">
        <v>2.595878995610029</v>
      </c>
      <c r="W92">
        <v>-772.32348225890451</v>
      </c>
      <c r="X92">
        <v>0.35962296924093312</v>
      </c>
      <c r="Y92">
        <v>0.56230450549408084</v>
      </c>
      <c r="Z92">
        <v>0.48943953183973488</v>
      </c>
      <c r="AB92" s="9">
        <f t="shared" si="13"/>
        <v>1.0009773909166126</v>
      </c>
      <c r="AC92" s="10">
        <f t="shared" si="14"/>
        <v>0.99918382597761102</v>
      </c>
      <c r="AD92" s="18">
        <f t="shared" si="15"/>
        <v>0.99547955978458647</v>
      </c>
      <c r="AE92" s="2">
        <f t="shared" si="16"/>
        <v>0.97290528874756999</v>
      </c>
      <c r="AF92" s="12">
        <f t="shared" si="17"/>
        <v>0.99766407063627571</v>
      </c>
      <c r="AG92" s="13">
        <f t="shared" si="18"/>
        <v>0.99045652049459165</v>
      </c>
      <c r="AH92" s="14">
        <f t="shared" si="19"/>
        <v>0.99801428137922987</v>
      </c>
      <c r="AI92" s="15">
        <f t="shared" si="20"/>
        <v>1.0176587586940584</v>
      </c>
      <c r="AJ92" s="3">
        <f t="shared" si="21"/>
        <v>0.98296244069827632</v>
      </c>
      <c r="AK92" s="16">
        <f t="shared" si="22"/>
        <v>0.99696488932014315</v>
      </c>
      <c r="AL92" s="17">
        <f t="shared" si="23"/>
        <v>0.99894598643674504</v>
      </c>
      <c r="AM92" s="19">
        <f t="shared" si="24"/>
        <v>0.99898512103378256</v>
      </c>
    </row>
    <row r="93" spans="1:39" x14ac:dyDescent="0.25">
      <c r="A93" s="1">
        <v>39356</v>
      </c>
      <c r="B93" s="9">
        <v>0.99983769152241575</v>
      </c>
      <c r="C93" s="16">
        <v>1.0044233147425472</v>
      </c>
      <c r="D93" s="3">
        <v>0.97336772026966134</v>
      </c>
      <c r="E93" s="2">
        <v>0.93898614068783881</v>
      </c>
      <c r="F93" s="14">
        <v>1.0095513674145686</v>
      </c>
      <c r="G93" s="18">
        <v>0.99593476602279107</v>
      </c>
      <c r="H93" s="15">
        <v>1.0174926971333356</v>
      </c>
      <c r="I93" s="19">
        <v>0.99614969100691098</v>
      </c>
      <c r="J93" s="12">
        <v>1.0013931857657181</v>
      </c>
      <c r="K93" s="17">
        <v>0.9997640501575632</v>
      </c>
      <c r="L93" s="13">
        <v>0.98372472037584402</v>
      </c>
      <c r="M93" s="10">
        <v>1.0007274186960671</v>
      </c>
      <c r="O93">
        <v>1.1239130434782609</v>
      </c>
      <c r="P93">
        <v>0.55979838709677487</v>
      </c>
      <c r="Q93">
        <v>-5.7259817671809099E-2</v>
      </c>
      <c r="R93">
        <v>0.69519502242454123</v>
      </c>
      <c r="S93">
        <v>-0.31429741055087312</v>
      </c>
      <c r="T93">
        <v>-1.3554521452219299</v>
      </c>
      <c r="U93">
        <v>1.357319267161941</v>
      </c>
      <c r="V93">
        <v>2.6479193880628351</v>
      </c>
      <c r="W93">
        <v>-772.91177218846258</v>
      </c>
      <c r="X93">
        <v>0.31694316222273211</v>
      </c>
      <c r="Y93">
        <v>0.71343048171052192</v>
      </c>
      <c r="Z93">
        <v>0.21624261289746061</v>
      </c>
      <c r="AB93" s="9">
        <f t="shared" si="13"/>
        <v>0.99953028480142037</v>
      </c>
      <c r="AC93" s="10">
        <f t="shared" si="14"/>
        <v>1.0000421917729838</v>
      </c>
      <c r="AD93" s="18">
        <f t="shared" si="15"/>
        <v>0.99574562693648883</v>
      </c>
      <c r="AE93" s="2">
        <f t="shared" si="16"/>
        <v>0.9882416674074882</v>
      </c>
      <c r="AF93" s="12">
        <f t="shared" si="17"/>
        <v>1.0013067032122582</v>
      </c>
      <c r="AG93" s="13">
        <f t="shared" si="18"/>
        <v>0.97856542883692477</v>
      </c>
      <c r="AH93" s="14">
        <f t="shared" si="19"/>
        <v>1.0098354787559123</v>
      </c>
      <c r="AI93" s="15">
        <f t="shared" si="20"/>
        <v>1.0181884901311176</v>
      </c>
      <c r="AJ93" s="3">
        <f t="shared" si="21"/>
        <v>0.97719674777222776</v>
      </c>
      <c r="AK93" s="16">
        <f t="shared" si="22"/>
        <v>0.99653947741828908</v>
      </c>
      <c r="AL93" s="17">
        <f t="shared" si="23"/>
        <v>1.0004567946348963</v>
      </c>
      <c r="AM93" s="19">
        <f t="shared" si="24"/>
        <v>0.99625964911025255</v>
      </c>
    </row>
    <row r="94" spans="1:39" x14ac:dyDescent="0.25">
      <c r="A94" s="1">
        <v>39448</v>
      </c>
      <c r="B94" s="9">
        <v>0.99651875199281703</v>
      </c>
      <c r="C94" s="16">
        <v>0.99929020534887125</v>
      </c>
      <c r="D94" s="3">
        <v>0.96780597168290228</v>
      </c>
      <c r="E94" s="2">
        <v>0.8816788864527958</v>
      </c>
      <c r="F94" s="14">
        <v>1.0029809378957022</v>
      </c>
      <c r="G94" s="18">
        <v>0.99775500427731034</v>
      </c>
      <c r="H94" s="15">
        <v>1.0048095938820241</v>
      </c>
      <c r="I94" s="19">
        <v>0.99874768296542094</v>
      </c>
      <c r="J94" s="12">
        <v>0.99784871829754362</v>
      </c>
      <c r="K94" s="17">
        <v>0.99067012250978559</v>
      </c>
      <c r="L94" s="13">
        <v>0.97116380217433573</v>
      </c>
      <c r="M94" s="10">
        <v>1.0019280104820283</v>
      </c>
      <c r="O94">
        <v>0.79535714285714265</v>
      </c>
      <c r="P94">
        <v>0.77090163934426204</v>
      </c>
      <c r="Q94">
        <v>0.1209543325526934</v>
      </c>
      <c r="R94">
        <v>-10.30863698685026</v>
      </c>
      <c r="S94">
        <v>-0.72585960770377633</v>
      </c>
      <c r="T94">
        <v>-2.6114207583369842</v>
      </c>
      <c r="U94">
        <v>0.68824570814607611</v>
      </c>
      <c r="V94">
        <v>1.439670654757921</v>
      </c>
      <c r="W94">
        <v>-773.16681637106592</v>
      </c>
      <c r="X94">
        <v>0.16014190927672359</v>
      </c>
      <c r="Y94">
        <v>-0.18200411724591081</v>
      </c>
      <c r="Z94">
        <v>0.47949194920717808</v>
      </c>
      <c r="AB94" s="9">
        <f t="shared" si="13"/>
        <v>0.99625165808235228</v>
      </c>
      <c r="AC94" s="10">
        <f t="shared" si="14"/>
        <v>1.0021555432556808</v>
      </c>
      <c r="AD94" s="18">
        <f t="shared" si="15"/>
        <v>0.99752176874185428</v>
      </c>
      <c r="AE94" s="2">
        <f t="shared" si="16"/>
        <v>0.8852666954341265</v>
      </c>
      <c r="AF94" s="12">
        <f t="shared" si="17"/>
        <v>0.9971941719612204</v>
      </c>
      <c r="AG94" s="13">
        <f t="shared" si="18"/>
        <v>0.96635181432767792</v>
      </c>
      <c r="AH94" s="14">
        <f t="shared" si="19"/>
        <v>1.0031014893703147</v>
      </c>
      <c r="AI94" s="15">
        <f t="shared" si="20"/>
        <v>1.0059602630584514</v>
      </c>
      <c r="AJ94" s="3">
        <f t="shared" si="21"/>
        <v>0.97470763982620579</v>
      </c>
      <c r="AK94" s="16">
        <f t="shared" si="22"/>
        <v>0.99497811546905057</v>
      </c>
      <c r="AL94" s="17">
        <f t="shared" si="23"/>
        <v>0.99153834736962054</v>
      </c>
      <c r="AM94" s="19">
        <f t="shared" si="24"/>
        <v>0.9988857511059156</v>
      </c>
    </row>
    <row r="95" spans="1:39" x14ac:dyDescent="0.25">
      <c r="A95" s="1">
        <v>39539</v>
      </c>
      <c r="B95" s="9">
        <v>0.99374896454208816</v>
      </c>
      <c r="C95" s="16">
        <v>0.99810845960551853</v>
      </c>
      <c r="D95" s="3">
        <v>0.96146395983807376</v>
      </c>
      <c r="E95" s="2">
        <v>0.95805949263590195</v>
      </c>
      <c r="F95" s="14">
        <v>0.98789245012688409</v>
      </c>
      <c r="G95" s="18">
        <v>1.0010906581652987</v>
      </c>
      <c r="H95" s="15">
        <v>0.99980654115851542</v>
      </c>
      <c r="I95" s="19">
        <v>1.0018704826860227</v>
      </c>
      <c r="J95" s="12">
        <v>0.99848159052821661</v>
      </c>
      <c r="K95" s="17">
        <v>0.99488334964986613</v>
      </c>
      <c r="L95" s="13">
        <v>0.97831743276119487</v>
      </c>
      <c r="M95" s="10">
        <v>1.0022995441607145</v>
      </c>
      <c r="O95">
        <v>0.52118131868131867</v>
      </c>
      <c r="P95">
        <v>0.77703124999999995</v>
      </c>
      <c r="Q95">
        <v>0.44920930631868128</v>
      </c>
      <c r="R95">
        <v>1.8064942236639989</v>
      </c>
      <c r="S95">
        <v>-0.52192359169420499</v>
      </c>
      <c r="T95">
        <v>-1.5219548092901729</v>
      </c>
      <c r="U95">
        <v>-0.78592327620901414</v>
      </c>
      <c r="V95">
        <v>1.276252376198441</v>
      </c>
      <c r="W95">
        <v>-773.84753767637824</v>
      </c>
      <c r="X95">
        <v>0.1186099059703327</v>
      </c>
      <c r="Y95">
        <v>0.14832463334630849</v>
      </c>
      <c r="Z95">
        <v>0.77961358768021638</v>
      </c>
      <c r="AB95" s="9">
        <f t="shared" si="13"/>
        <v>0.99352391799862338</v>
      </c>
      <c r="AC95" s="10">
        <f t="shared" si="14"/>
        <v>1.0022169733713415</v>
      </c>
      <c r="AD95" s="18">
        <f t="shared" si="15"/>
        <v>1.000801563662107</v>
      </c>
      <c r="AE95" s="2">
        <f t="shared" si="16"/>
        <v>0.99928523907031364</v>
      </c>
      <c r="AF95" s="12">
        <f t="shared" si="17"/>
        <v>0.99922988509798949</v>
      </c>
      <c r="AG95" s="13">
        <f t="shared" si="18"/>
        <v>0.9769374470209139</v>
      </c>
      <c r="AH95" s="14">
        <f t="shared" si="19"/>
        <v>0.98842254042038424</v>
      </c>
      <c r="AI95" s="15">
        <f t="shared" si="20"/>
        <v>1.0043176826174591</v>
      </c>
      <c r="AJ95" s="3">
        <f t="shared" si="21"/>
        <v>0.9680951291760802</v>
      </c>
      <c r="AK95" s="16">
        <f t="shared" si="22"/>
        <v>0.99456496692560814</v>
      </c>
      <c r="AL95" s="17">
        <f t="shared" si="23"/>
        <v>0.99481909925426781</v>
      </c>
      <c r="AM95" s="19">
        <f t="shared" si="24"/>
        <v>1.0018881265241499</v>
      </c>
    </row>
    <row r="96" spans="1:39" x14ac:dyDescent="0.25">
      <c r="A96" s="1">
        <v>39630</v>
      </c>
      <c r="B96" s="9">
        <v>0.99355023462283421</v>
      </c>
      <c r="C96" s="16">
        <v>0.98671360604181324</v>
      </c>
      <c r="D96" s="3">
        <v>0.94678001107078813</v>
      </c>
      <c r="E96" s="2">
        <v>0.88476179125001753</v>
      </c>
      <c r="F96" s="14">
        <v>0.99423238921107382</v>
      </c>
      <c r="G96" s="18">
        <v>1.0012455889321086</v>
      </c>
      <c r="H96" s="15">
        <v>0.9899632309213352</v>
      </c>
      <c r="I96" s="19">
        <v>1.0049293810916031</v>
      </c>
      <c r="J96" s="12">
        <v>0.99821664349689343</v>
      </c>
      <c r="K96" s="17">
        <v>0.98291575085011595</v>
      </c>
      <c r="L96" s="13">
        <v>0.95827945123737335</v>
      </c>
      <c r="M96" s="10">
        <v>1.0027960559485432</v>
      </c>
      <c r="O96">
        <v>0.48516304347826078</v>
      </c>
      <c r="P96">
        <v>0.8359375</v>
      </c>
      <c r="Q96">
        <v>0.48038383152173919</v>
      </c>
      <c r="R96">
        <v>-9.1074913559632531</v>
      </c>
      <c r="S96">
        <v>-0.79477818697976466</v>
      </c>
      <c r="T96">
        <v>-3.2817221218729689</v>
      </c>
      <c r="U96">
        <v>-0.33052760397310771</v>
      </c>
      <c r="V96">
        <v>0.1347780053859215</v>
      </c>
      <c r="W96">
        <v>-775.29523505522957</v>
      </c>
      <c r="X96">
        <v>-0.60515301156278434</v>
      </c>
      <c r="Y96">
        <v>-1.0194765246116839</v>
      </c>
      <c r="Z96">
        <v>1.095596932068255</v>
      </c>
      <c r="AB96" s="9">
        <f t="shared" si="13"/>
        <v>0.99316613225762485</v>
      </c>
      <c r="AC96" s="10">
        <f t="shared" si="14"/>
        <v>1.0028075157233187</v>
      </c>
      <c r="AD96" s="18">
        <f t="shared" si="15"/>
        <v>1.0011136074343585</v>
      </c>
      <c r="AE96" s="2">
        <f t="shared" si="16"/>
        <v>0.89596415508822658</v>
      </c>
      <c r="AF96" s="12">
        <f t="shared" si="17"/>
        <v>0.99650715667306278</v>
      </c>
      <c r="AG96" s="13">
        <f t="shared" si="18"/>
        <v>0.95989600579780199</v>
      </c>
      <c r="AH96" s="14">
        <f t="shared" si="19"/>
        <v>0.99293403867996199</v>
      </c>
      <c r="AI96" s="15">
        <f t="shared" si="20"/>
        <v>0.99291883490024757</v>
      </c>
      <c r="AJ96" s="3">
        <f t="shared" si="21"/>
        <v>0.95418100160885222</v>
      </c>
      <c r="AK96" s="16">
        <f t="shared" si="22"/>
        <v>0.98739266105837054</v>
      </c>
      <c r="AL96" s="17">
        <f t="shared" si="23"/>
        <v>0.98326916170664957</v>
      </c>
      <c r="AM96" s="19">
        <f t="shared" si="24"/>
        <v>1.0050589331054522</v>
      </c>
    </row>
    <row r="97" spans="1:39" x14ac:dyDescent="0.25">
      <c r="A97" s="1">
        <v>39722</v>
      </c>
      <c r="B97" s="9">
        <v>0.99121813286428939</v>
      </c>
      <c r="C97" s="16">
        <v>0.9770713714539514</v>
      </c>
      <c r="D97" s="3">
        <v>0.92099303297375423</v>
      </c>
      <c r="E97" s="2">
        <v>0.75587103172917647</v>
      </c>
      <c r="F97" s="14">
        <v>1.0019920726815339</v>
      </c>
      <c r="G97" s="18">
        <v>1.0020596820667975</v>
      </c>
      <c r="H97" s="15">
        <v>0.99544368695722585</v>
      </c>
      <c r="I97" s="19">
        <v>0.99092053623987786</v>
      </c>
      <c r="J97" s="12">
        <v>1.0113491964390344</v>
      </c>
      <c r="K97" s="17">
        <v>0.97571656790539507</v>
      </c>
      <c r="L97" s="13">
        <v>0.92130723281477056</v>
      </c>
      <c r="M97" s="10">
        <v>1.0068276068106214</v>
      </c>
      <c r="O97">
        <v>0.12633152173913051</v>
      </c>
      <c r="P97">
        <v>1.395241935483871</v>
      </c>
      <c r="Q97">
        <v>0.68233783309957907</v>
      </c>
      <c r="R97">
        <v>-32.338991906300429</v>
      </c>
      <c r="S97">
        <v>0.67852449531433623</v>
      </c>
      <c r="T97">
        <v>-9.5599434738326572</v>
      </c>
      <c r="U97">
        <v>0.62436529831790133</v>
      </c>
      <c r="V97">
        <v>0.53647374590047592</v>
      </c>
      <c r="W97">
        <v>-778.13222805890814</v>
      </c>
      <c r="X97">
        <v>-0.21036389170747249</v>
      </c>
      <c r="Y97">
        <v>-1.7530925148623679</v>
      </c>
      <c r="Z97">
        <v>-0.30552250693593552</v>
      </c>
      <c r="AB97" s="9">
        <f t="shared" si="13"/>
        <v>0.98960872547738765</v>
      </c>
      <c r="AC97" s="10">
        <f t="shared" si="14"/>
        <v>1.0084319769064665</v>
      </c>
      <c r="AD97" s="18">
        <f t="shared" si="15"/>
        <v>1.0031374393418169</v>
      </c>
      <c r="AE97" s="2">
        <f t="shared" si="16"/>
        <v>0.71022754257330523</v>
      </c>
      <c r="AF97" s="12">
        <f t="shared" si="17"/>
        <v>1.0112974083966624</v>
      </c>
      <c r="AG97" s="13">
        <f t="shared" si="18"/>
        <v>0.90148439980110429</v>
      </c>
      <c r="AH97" s="14">
        <f t="shared" si="19"/>
        <v>1.0024609086524898</v>
      </c>
      <c r="AI97" s="15">
        <f t="shared" si="20"/>
        <v>0.99691536914673951</v>
      </c>
      <c r="AJ97" s="3">
        <f t="shared" si="21"/>
        <v>0.92749133541278095</v>
      </c>
      <c r="AK97" s="16">
        <f t="shared" si="22"/>
        <v>0.99129848466483628</v>
      </c>
      <c r="AL97" s="17">
        <f t="shared" si="23"/>
        <v>0.97608213672473521</v>
      </c>
      <c r="AM97" s="19">
        <f t="shared" si="24"/>
        <v>0.99107505123195594</v>
      </c>
    </row>
    <row r="98" spans="1:39" x14ac:dyDescent="0.25">
      <c r="A98" s="1">
        <v>39814</v>
      </c>
      <c r="B98" s="9">
        <v>0.98921294708105423</v>
      </c>
      <c r="C98" s="16">
        <v>0.98204140132440376</v>
      </c>
      <c r="D98" s="3">
        <v>0.89611180732180373</v>
      </c>
      <c r="E98" s="2">
        <v>0.87680548472598574</v>
      </c>
      <c r="F98" s="14">
        <v>0.98393174344448786</v>
      </c>
      <c r="G98" s="18">
        <v>1.0027912020006584</v>
      </c>
      <c r="H98" s="15">
        <v>0.98577555906613124</v>
      </c>
      <c r="I98" s="19">
        <v>0.99692140932253726</v>
      </c>
      <c r="J98" s="12">
        <v>0.99134605160103773</v>
      </c>
      <c r="K98" s="17">
        <v>0.98026448681074285</v>
      </c>
      <c r="L98" s="13">
        <v>0.92875706225920662</v>
      </c>
      <c r="M98" s="10">
        <v>1.0066969794032741</v>
      </c>
      <c r="O98">
        <v>4.6111111111111117E-2</v>
      </c>
      <c r="P98">
        <v>1.372131147540983</v>
      </c>
      <c r="Q98">
        <v>0.63794626593806913</v>
      </c>
      <c r="R98">
        <v>-11.10684758422823</v>
      </c>
      <c r="S98">
        <v>-1.7837345051109379</v>
      </c>
      <c r="T98">
        <v>-7.8066098376342126</v>
      </c>
      <c r="U98">
        <v>-1.1199446672339921</v>
      </c>
      <c r="V98">
        <v>-1.0225525290880171</v>
      </c>
      <c r="W98">
        <v>-780.75706311067097</v>
      </c>
      <c r="X98">
        <v>-0.28475703483429621</v>
      </c>
      <c r="Y98">
        <v>-1.2475816477163759</v>
      </c>
      <c r="Z98">
        <v>0.28451343185169692</v>
      </c>
      <c r="AB98" s="9">
        <f t="shared" si="13"/>
        <v>0.98881517563122767</v>
      </c>
      <c r="AC98" s="10">
        <f t="shared" si="14"/>
        <v>1.0081989472592663</v>
      </c>
      <c r="AD98" s="18">
        <f t="shared" si="15"/>
        <v>1.0026922297367806</v>
      </c>
      <c r="AE98" s="2">
        <f t="shared" si="16"/>
        <v>0.87822852991673339</v>
      </c>
      <c r="AF98" s="12">
        <f t="shared" si="17"/>
        <v>0.98670070686426259</v>
      </c>
      <c r="AG98" s="13">
        <f t="shared" si="18"/>
        <v>0.91742980862618473</v>
      </c>
      <c r="AH98" s="14">
        <f t="shared" si="19"/>
        <v>0.98512650549701331</v>
      </c>
      <c r="AI98" s="15">
        <f t="shared" si="20"/>
        <v>0.98149372272166324</v>
      </c>
      <c r="AJ98" s="3">
        <f t="shared" si="21"/>
        <v>0.90346295004525734</v>
      </c>
      <c r="AK98" s="16">
        <f t="shared" si="22"/>
        <v>0.9905613008054458</v>
      </c>
      <c r="AL98" s="17">
        <f t="shared" si="23"/>
        <v>0.98102883050142142</v>
      </c>
      <c r="AM98" s="19">
        <f t="shared" si="24"/>
        <v>0.99694003595802039</v>
      </c>
    </row>
    <row r="99" spans="1:39" x14ac:dyDescent="0.25">
      <c r="A99" s="1">
        <v>39904</v>
      </c>
      <c r="B99" s="9">
        <v>0.98921294708105423</v>
      </c>
      <c r="C99" s="16">
        <v>0.99248523868510563</v>
      </c>
      <c r="D99" s="3">
        <v>0.87557616604886956</v>
      </c>
      <c r="E99" s="2">
        <v>1.1436595705691663</v>
      </c>
      <c r="F99" s="14">
        <v>1.0171976948144443</v>
      </c>
      <c r="G99" s="18">
        <v>1.0042485634942433</v>
      </c>
      <c r="H99" s="15">
        <v>0.98280832490205494</v>
      </c>
      <c r="I99" s="19">
        <v>0.99482444942496118</v>
      </c>
      <c r="J99" s="12">
        <v>0.98775329194470274</v>
      </c>
      <c r="K99" s="17">
        <v>0.99115073053154701</v>
      </c>
      <c r="L99" s="13">
        <v>0.97708371390100224</v>
      </c>
      <c r="M99" s="10">
        <v>1.0051355461978619</v>
      </c>
      <c r="O99">
        <v>4.4505494505494507E-2</v>
      </c>
      <c r="P99">
        <v>1.1630555555555571</v>
      </c>
      <c r="Q99">
        <v>0.78569291819291831</v>
      </c>
      <c r="R99">
        <v>11.342237258590711</v>
      </c>
      <c r="S99">
        <v>-1.3219483368980749</v>
      </c>
      <c r="T99">
        <v>-3.302732805551194</v>
      </c>
      <c r="U99">
        <v>2.229641271402373</v>
      </c>
      <c r="V99">
        <v>-0.81750057597538306</v>
      </c>
      <c r="W99">
        <v>-783.18562605370448</v>
      </c>
      <c r="X99">
        <v>-0.36725246071134282</v>
      </c>
      <c r="Y99">
        <v>-0.176269222712785</v>
      </c>
      <c r="Z99">
        <v>8.21842800344324E-2</v>
      </c>
      <c r="AB99" s="9">
        <f t="shared" si="13"/>
        <v>0.98879929917802678</v>
      </c>
      <c r="AC99" s="10">
        <f t="shared" si="14"/>
        <v>1.0060932513570249</v>
      </c>
      <c r="AD99" s="18">
        <f t="shared" si="15"/>
        <v>1.0041747688699179</v>
      </c>
      <c r="AE99" s="2">
        <f t="shared" si="16"/>
        <v>1.0992657026537331</v>
      </c>
      <c r="AF99" s="12">
        <f t="shared" si="17"/>
        <v>0.99126769098493317</v>
      </c>
      <c r="AG99" s="13">
        <f t="shared" si="18"/>
        <v>0.95969434627014849</v>
      </c>
      <c r="AH99" s="14">
        <f t="shared" si="19"/>
        <v>1.0186830293047235</v>
      </c>
      <c r="AI99" s="15">
        <f t="shared" si="20"/>
        <v>0.98350835959000504</v>
      </c>
      <c r="AJ99" s="3">
        <f t="shared" si="21"/>
        <v>0.88178606739948207</v>
      </c>
      <c r="AK99" s="16">
        <f t="shared" si="22"/>
        <v>0.98974447001211852</v>
      </c>
      <c r="AL99" s="17">
        <f t="shared" si="23"/>
        <v>0.99159521267866479</v>
      </c>
      <c r="AM99" s="19">
        <f t="shared" si="24"/>
        <v>0.99492497485458209</v>
      </c>
    </row>
    <row r="100" spans="1:39" x14ac:dyDescent="0.25">
      <c r="A100" s="1">
        <v>39995</v>
      </c>
      <c r="B100" s="9">
        <v>0.98921294708105423</v>
      </c>
      <c r="C100" s="16">
        <v>0.99875394309651166</v>
      </c>
      <c r="D100" s="3">
        <v>0.86183562576313588</v>
      </c>
      <c r="E100" s="2">
        <v>1.1378524177791349</v>
      </c>
      <c r="F100" s="14">
        <v>1.0027280069640083</v>
      </c>
      <c r="G100" s="18">
        <v>1.0047628704100877</v>
      </c>
      <c r="H100" s="15">
        <v>0.976522770280561</v>
      </c>
      <c r="I100" s="19">
        <v>0.99582177733851041</v>
      </c>
      <c r="J100" s="12">
        <v>0.98846036397924253</v>
      </c>
      <c r="K100" s="17">
        <v>0.99689484231073777</v>
      </c>
      <c r="L100" s="13">
        <v>1.0125007563301474</v>
      </c>
      <c r="M100" s="10">
        <v>1.0025887492950394</v>
      </c>
      <c r="O100">
        <v>3.8586956521739157E-2</v>
      </c>
      <c r="P100">
        <v>0.78695312499999992</v>
      </c>
      <c r="Q100">
        <v>0.84086616847826079</v>
      </c>
      <c r="R100">
        <v>11.7091102778214</v>
      </c>
      <c r="S100">
        <v>-1.4536189447869881</v>
      </c>
      <c r="T100">
        <v>3.5607677962003161</v>
      </c>
      <c r="U100">
        <v>0.53098370819452612</v>
      </c>
      <c r="V100">
        <v>-1.640650063730889</v>
      </c>
      <c r="W100">
        <v>-784.67744323323291</v>
      </c>
      <c r="X100">
        <v>1.90789828992327E-2</v>
      </c>
      <c r="Y100">
        <v>0.39578093641018969</v>
      </c>
      <c r="Z100">
        <v>0.18603468892557701</v>
      </c>
      <c r="AB100" s="9">
        <f t="shared" si="13"/>
        <v>0.98874077844772468</v>
      </c>
      <c r="AC100" s="10">
        <f t="shared" si="14"/>
        <v>1.0023164170199237</v>
      </c>
      <c r="AD100" s="18">
        <f t="shared" si="15"/>
        <v>1.0047289575963569</v>
      </c>
      <c r="AE100" s="2">
        <f t="shared" si="16"/>
        <v>1.1033060188096142</v>
      </c>
      <c r="AF100" s="12">
        <f t="shared" si="17"/>
        <v>0.98996334170116984</v>
      </c>
      <c r="AG100" s="13">
        <f t="shared" si="18"/>
        <v>1.0278760352657101</v>
      </c>
      <c r="AH100" s="14">
        <f t="shared" si="19"/>
        <v>1.001525231658646</v>
      </c>
      <c r="AI100" s="15">
        <f t="shared" si="20"/>
        <v>0.97544584436699666</v>
      </c>
      <c r="AJ100" s="3">
        <f t="shared" si="21"/>
        <v>0.86872906680241901</v>
      </c>
      <c r="AK100" s="16">
        <f t="shared" si="22"/>
        <v>0.99357555969823741</v>
      </c>
      <c r="AL100" s="17">
        <f t="shared" si="23"/>
        <v>0.99728389020198016</v>
      </c>
      <c r="AM100" s="19">
        <f t="shared" si="24"/>
        <v>0.99595874520358663</v>
      </c>
    </row>
    <row r="101" spans="1:39" x14ac:dyDescent="0.25">
      <c r="A101" s="1">
        <v>40087</v>
      </c>
      <c r="B101" s="9">
        <v>0.98921294708105423</v>
      </c>
      <c r="C101" s="16">
        <v>1.0024418388069201</v>
      </c>
      <c r="D101" s="3">
        <v>0.86118638273790626</v>
      </c>
      <c r="E101" s="2">
        <v>1.0384829718797139</v>
      </c>
      <c r="F101" s="14">
        <v>1.0006390327136263</v>
      </c>
      <c r="G101" s="18">
        <v>1.0046191995923273</v>
      </c>
      <c r="H101" s="15">
        <v>0.98212421528404248</v>
      </c>
      <c r="I101" s="19">
        <v>0.99337330009910119</v>
      </c>
      <c r="J101" s="12">
        <v>1.0003616556055159</v>
      </c>
      <c r="K101" s="17">
        <v>1.0051206884801565</v>
      </c>
      <c r="L101" s="13">
        <v>0.9906323315568567</v>
      </c>
      <c r="M101" s="10">
        <v>1.0013543205201705</v>
      </c>
      <c r="O101">
        <v>2.95923913043478E-2</v>
      </c>
      <c r="P101">
        <v>0.71580645161290324</v>
      </c>
      <c r="Q101">
        <v>0.83641567321178123</v>
      </c>
      <c r="R101">
        <v>9.2717435943080595</v>
      </c>
      <c r="S101">
        <v>8.5501128712202792E-2</v>
      </c>
      <c r="T101">
        <v>3.3112824561162109</v>
      </c>
      <c r="U101">
        <v>0.61776804991341283</v>
      </c>
      <c r="V101">
        <v>-1.9521283725453049</v>
      </c>
      <c r="W101">
        <v>-784.93336010139137</v>
      </c>
      <c r="X101">
        <v>0.29195166474866902</v>
      </c>
      <c r="Y101">
        <v>1.222590364251527</v>
      </c>
      <c r="Z101">
        <v>-6.0149829566282571E-2</v>
      </c>
      <c r="AB101" s="9">
        <f t="shared" si="13"/>
        <v>0.98865184951302176</v>
      </c>
      <c r="AC101" s="10">
        <f t="shared" si="14"/>
        <v>1.001603555850975</v>
      </c>
      <c r="AD101" s="18">
        <f t="shared" si="15"/>
        <v>1.0046842431766723</v>
      </c>
      <c r="AE101" s="2">
        <f t="shared" si="16"/>
        <v>1.0767394826387127</v>
      </c>
      <c r="AF101" s="12">
        <f t="shared" si="17"/>
        <v>1.005317925847085</v>
      </c>
      <c r="AG101" s="13">
        <f t="shared" si="18"/>
        <v>1.0253148314859382</v>
      </c>
      <c r="AH101" s="14">
        <f t="shared" si="19"/>
        <v>1.0023947759976799</v>
      </c>
      <c r="AI101" s="15">
        <f t="shared" si="20"/>
        <v>0.97241226906469924</v>
      </c>
      <c r="AJ101" s="3">
        <f t="shared" si="21"/>
        <v>0.86650868495954969</v>
      </c>
      <c r="AK101" s="16">
        <f t="shared" si="22"/>
        <v>0.99629045839804919</v>
      </c>
      <c r="AL101" s="17">
        <f t="shared" si="23"/>
        <v>1.0055637094232071</v>
      </c>
      <c r="AM101" s="19">
        <f t="shared" si="24"/>
        <v>0.99350986458163704</v>
      </c>
    </row>
    <row r="102" spans="1:39" x14ac:dyDescent="0.25">
      <c r="A102" s="1">
        <v>40179</v>
      </c>
      <c r="B102" s="9">
        <v>0.98921294708105423</v>
      </c>
      <c r="C102" s="16">
        <v>0.998018325048323</v>
      </c>
      <c r="D102" s="3">
        <v>0.86125814230075581</v>
      </c>
      <c r="E102" s="2">
        <v>1.0390348260951812</v>
      </c>
      <c r="F102" s="14">
        <v>0.99142065105217636</v>
      </c>
      <c r="G102" s="18">
        <v>1.0052646235128364</v>
      </c>
      <c r="H102" s="15">
        <v>0.98769577932964325</v>
      </c>
      <c r="I102" s="19">
        <v>0.99645396455341329</v>
      </c>
      <c r="J102" s="12">
        <v>0.99629893323869501</v>
      </c>
      <c r="K102" s="17">
        <v>1.0021387490486902</v>
      </c>
      <c r="L102" s="13">
        <v>1.0044783219659523</v>
      </c>
      <c r="M102" s="10">
        <v>1.0006363566443519</v>
      </c>
      <c r="O102">
        <v>3.3472222222222223E-2</v>
      </c>
      <c r="P102">
        <v>0.64233606557377021</v>
      </c>
      <c r="Q102">
        <v>0.89599499089253209</v>
      </c>
      <c r="R102">
        <v>4.0359646520183219</v>
      </c>
      <c r="S102">
        <v>-0.54845231477977829</v>
      </c>
      <c r="T102">
        <v>4.6410614454765584</v>
      </c>
      <c r="U102">
        <v>-0.28558574369410311</v>
      </c>
      <c r="V102">
        <v>-0.55570301279465506</v>
      </c>
      <c r="W102">
        <v>-784.93916244826084</v>
      </c>
      <c r="X102">
        <v>0.2725461195434446</v>
      </c>
      <c r="Y102">
        <v>0.91598557699823957</v>
      </c>
      <c r="Z102">
        <v>0.242201418637713</v>
      </c>
      <c r="AB102" s="9">
        <f t="shared" si="13"/>
        <v>0.98869020827727205</v>
      </c>
      <c r="AC102" s="10">
        <f t="shared" si="14"/>
        <v>1.000867944113391</v>
      </c>
      <c r="AD102" s="18">
        <f t="shared" si="15"/>
        <v>1.0052830055451578</v>
      </c>
      <c r="AE102" s="2">
        <f t="shared" si="16"/>
        <v>1.0218142132100647</v>
      </c>
      <c r="AF102" s="12">
        <f t="shared" si="17"/>
        <v>0.99896483732723251</v>
      </c>
      <c r="AG102" s="13">
        <f t="shared" si="18"/>
        <v>1.0390403096953889</v>
      </c>
      <c r="AH102" s="14">
        <f t="shared" si="19"/>
        <v>0.99338038199827083</v>
      </c>
      <c r="AI102" s="15">
        <f t="shared" si="20"/>
        <v>0.98608653383524136</v>
      </c>
      <c r="AJ102" s="3">
        <f t="shared" si="21"/>
        <v>0.86645840857861334</v>
      </c>
      <c r="AK102" s="16">
        <f t="shared" si="22"/>
        <v>0.99609714156046925</v>
      </c>
      <c r="AL102" s="17">
        <f t="shared" si="23"/>
        <v>1.0024853246004197</v>
      </c>
      <c r="AM102" s="19">
        <f t="shared" si="24"/>
        <v>0.9965182997870945</v>
      </c>
    </row>
    <row r="103" spans="1:39" x14ac:dyDescent="0.25">
      <c r="A103" s="1">
        <v>40269</v>
      </c>
      <c r="B103" s="9">
        <v>0.98921294708105423</v>
      </c>
      <c r="C103" s="16">
        <v>0.99114575742458444</v>
      </c>
      <c r="D103" s="3">
        <v>0.86634929199553767</v>
      </c>
      <c r="E103" s="2">
        <v>0.86632731816268249</v>
      </c>
      <c r="F103" s="14">
        <v>0.99856011459823546</v>
      </c>
      <c r="G103" s="18">
        <v>1.0046907812603649</v>
      </c>
      <c r="H103" s="15">
        <v>0.9828323833172341</v>
      </c>
      <c r="I103" s="19">
        <v>0.9987982830620612</v>
      </c>
      <c r="J103" s="12">
        <v>0.9968350406636286</v>
      </c>
      <c r="K103" s="17">
        <v>0.9971326117124284</v>
      </c>
      <c r="L103" s="13">
        <v>1.0232421707753483</v>
      </c>
      <c r="M103" s="10">
        <v>1.0003822272855591</v>
      </c>
      <c r="O103">
        <v>4.7994505494505471E-2</v>
      </c>
      <c r="P103">
        <v>0.67253906249999929</v>
      </c>
      <c r="Q103">
        <v>0.82513049450549436</v>
      </c>
      <c r="R103">
        <v>1.5671959365309811</v>
      </c>
      <c r="S103">
        <v>-0.59997910826676859</v>
      </c>
      <c r="T103">
        <v>4.1620516237602612</v>
      </c>
      <c r="U103">
        <v>0.28360851738582971</v>
      </c>
      <c r="V103">
        <v>-1.3649147283367202</v>
      </c>
      <c r="W103">
        <v>-784.33184763207339</v>
      </c>
      <c r="X103">
        <v>0.41646664885350881</v>
      </c>
      <c r="Y103">
        <v>0.42607066130588062</v>
      </c>
      <c r="Z103">
        <v>0.47721960974544542</v>
      </c>
      <c r="AB103" s="9">
        <f t="shared" si="13"/>
        <v>0.98883379909608382</v>
      </c>
      <c r="AC103" s="10">
        <f t="shared" si="14"/>
        <v>1.0011702818830226</v>
      </c>
      <c r="AD103" s="18">
        <f t="shared" si="15"/>
        <v>1.0045708691617463</v>
      </c>
      <c r="AE103" s="2">
        <f t="shared" si="16"/>
        <v>0.99689682546581215</v>
      </c>
      <c r="AF103" s="12">
        <f t="shared" si="17"/>
        <v>0.99845023536882516</v>
      </c>
      <c r="AG103" s="13">
        <f t="shared" si="18"/>
        <v>1.0340751059610309</v>
      </c>
      <c r="AH103" s="14">
        <f t="shared" si="19"/>
        <v>0.99905076857158714</v>
      </c>
      <c r="AI103" s="15">
        <f t="shared" si="20"/>
        <v>0.97813920480430061</v>
      </c>
      <c r="AJ103" s="3">
        <f t="shared" si="21"/>
        <v>0.87173655011494355</v>
      </c>
      <c r="AK103" s="16">
        <f t="shared" si="22"/>
        <v>0.99753176194804438</v>
      </c>
      <c r="AL103" s="17">
        <f t="shared" si="23"/>
        <v>0.99758601050214546</v>
      </c>
      <c r="AM103" s="19">
        <f t="shared" si="24"/>
        <v>0.99886305328870229</v>
      </c>
    </row>
    <row r="104" spans="1:39" x14ac:dyDescent="0.25">
      <c r="A104" s="1"/>
    </row>
    <row r="105" spans="1:39" x14ac:dyDescent="0.25">
      <c r="A105" s="1"/>
      <c r="O105">
        <f t="shared" ref="O105:Z105" si="25">AVERAGE(O2:O103)</f>
        <v>1.1708955984103049</v>
      </c>
      <c r="P105">
        <f t="shared" si="25"/>
        <v>0.55557929880318513</v>
      </c>
      <c r="Q105">
        <f t="shared" si="25"/>
        <v>0.36908504816657012</v>
      </c>
      <c r="R105">
        <f t="shared" si="25"/>
        <v>1.8779958729704722</v>
      </c>
      <c r="S105">
        <f t="shared" si="25"/>
        <v>-0.44488243241165876</v>
      </c>
      <c r="T105">
        <f t="shared" si="25"/>
        <v>0.8113106463306754</v>
      </c>
      <c r="U105">
        <f t="shared" si="25"/>
        <v>0.3785767407725194</v>
      </c>
      <c r="V105">
        <f t="shared" si="25"/>
        <v>0.8454135592072074</v>
      </c>
      <c r="W105">
        <f t="shared" si="25"/>
        <v>-770.60504541718865</v>
      </c>
      <c r="X105">
        <f t="shared" si="25"/>
        <v>0.6635955661660915</v>
      </c>
      <c r="Y105">
        <f t="shared" si="25"/>
        <v>0.66776144811172855</v>
      </c>
      <c r="Z105">
        <f t="shared" si="25"/>
        <v>0.59097896229729907</v>
      </c>
    </row>
    <row r="106" spans="1:39" x14ac:dyDescent="0.25">
      <c r="A106" s="1"/>
    </row>
    <row r="107" spans="1:39" x14ac:dyDescent="0.25">
      <c r="A107" s="1"/>
    </row>
    <row r="108" spans="1:39" x14ac:dyDescent="0.25">
      <c r="A108" s="1"/>
    </row>
    <row r="109" spans="1:39" x14ac:dyDescent="0.25">
      <c r="A109" s="1"/>
    </row>
    <row r="110" spans="1:39" x14ac:dyDescent="0.25">
      <c r="A110" s="1"/>
    </row>
    <row r="111" spans="1:39" x14ac:dyDescent="0.25">
      <c r="A111" s="1"/>
    </row>
    <row r="112" spans="1:39" x14ac:dyDescent="0.25">
      <c r="A112" s="1"/>
    </row>
    <row r="113" spans="1:1" x14ac:dyDescent="0.25">
      <c r="A1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B99F-35F2-4DC8-BFEB-EA1E1F300055}">
  <dimension ref="A1:AG1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8" sqref="R17:R18"/>
    </sheetView>
  </sheetViews>
  <sheetFormatPr defaultRowHeight="15" x14ac:dyDescent="0.25"/>
  <cols>
    <col min="1" max="1" width="9.140625" style="4"/>
    <col min="2" max="3" width="7.5703125" style="2" customWidth="1"/>
    <col min="4" max="4" width="7.5703125" style="3" customWidth="1"/>
    <col min="5" max="5" width="7.5703125" style="4" customWidth="1"/>
    <col min="6" max="9" width="7.5703125" style="3" customWidth="1"/>
    <col min="10" max="10" width="7.5703125" style="4" customWidth="1"/>
    <col min="11" max="14" width="7.5703125" style="2" customWidth="1"/>
    <col min="15" max="17" width="7.5703125" style="4" customWidth="1"/>
    <col min="18" max="18" width="7.5703125" style="2" customWidth="1"/>
    <col min="19" max="20" width="7.5703125" style="4" customWidth="1"/>
    <col min="21" max="21" width="8.5703125" style="2" customWidth="1"/>
    <col min="22" max="24" width="7.5703125" style="2" customWidth="1"/>
    <col min="25" max="25" width="15" style="4" customWidth="1"/>
    <col min="26" max="28" width="9.140625" style="4"/>
    <col min="29" max="29" width="9.140625" style="7"/>
    <col min="30" max="16384" width="9.140625" style="4"/>
  </cols>
  <sheetData>
    <row r="1" spans="1:33" x14ac:dyDescent="0.25">
      <c r="A1" s="4" t="s">
        <v>12</v>
      </c>
      <c r="B1" s="2" t="s">
        <v>13</v>
      </c>
      <c r="C1" s="2" t="s">
        <v>14</v>
      </c>
      <c r="D1" s="3" t="s">
        <v>15</v>
      </c>
      <c r="E1" s="4" t="s">
        <v>16</v>
      </c>
      <c r="F1" s="3" t="s">
        <v>17</v>
      </c>
      <c r="G1" s="3" t="s">
        <v>18</v>
      </c>
      <c r="H1" s="3" t="s">
        <v>20</v>
      </c>
      <c r="I1" s="3" t="s">
        <v>21</v>
      </c>
      <c r="J1" s="4" t="s">
        <v>143</v>
      </c>
      <c r="K1" s="2" t="s">
        <v>144</v>
      </c>
      <c r="L1" s="2" t="s">
        <v>146</v>
      </c>
      <c r="M1" s="2" t="s">
        <v>147</v>
      </c>
      <c r="N1" s="2" t="s">
        <v>148</v>
      </c>
      <c r="O1" s="4" t="s">
        <v>19</v>
      </c>
      <c r="P1" s="4" t="s">
        <v>149</v>
      </c>
      <c r="Q1" s="4" t="s">
        <v>150</v>
      </c>
      <c r="R1" s="2" t="s">
        <v>151</v>
      </c>
      <c r="S1" s="4" t="s">
        <v>145</v>
      </c>
      <c r="T1" s="4" t="s">
        <v>154</v>
      </c>
      <c r="U1" s="2" t="s">
        <v>155</v>
      </c>
      <c r="V1" s="2" t="s">
        <v>156</v>
      </c>
      <c r="W1" s="2" t="s">
        <v>157</v>
      </c>
      <c r="X1" s="2" t="s">
        <v>158</v>
      </c>
      <c r="AA1" s="4" t="s">
        <v>153</v>
      </c>
      <c r="AB1" s="4" t="s">
        <v>152</v>
      </c>
      <c r="AC1" s="7" t="s">
        <v>178</v>
      </c>
      <c r="AE1" s="4" t="s">
        <v>160</v>
      </c>
      <c r="AF1" s="4" t="s">
        <v>161</v>
      </c>
      <c r="AG1" s="4" t="s">
        <v>159</v>
      </c>
    </row>
    <row r="2" spans="1:33" x14ac:dyDescent="0.25">
      <c r="A2" s="4" t="s">
        <v>22</v>
      </c>
      <c r="B2" s="2">
        <v>72.753999999999905</v>
      </c>
      <c r="C2" s="2">
        <v>169279</v>
      </c>
      <c r="D2" s="3">
        <v>0.57166666666666632</v>
      </c>
      <c r="E2" s="4">
        <v>0.397654134340101</v>
      </c>
      <c r="F2" s="3">
        <v>4.14888888888889</v>
      </c>
      <c r="G2" s="3">
        <v>2.0557195341796599</v>
      </c>
      <c r="H2" s="3">
        <v>2.5935672762119499</v>
      </c>
      <c r="I2" s="3">
        <v>1.26933810179812E-2</v>
      </c>
      <c r="J2" s="4">
        <v>-3.2564957264957233</v>
      </c>
      <c r="K2" s="2">
        <v>254.2</v>
      </c>
      <c r="L2" s="2">
        <v>2625.9</v>
      </c>
      <c r="M2" s="2">
        <v>1025</v>
      </c>
      <c r="N2" s="2">
        <v>795.1</v>
      </c>
      <c r="O2" s="4">
        <v>0.78080755362419996</v>
      </c>
      <c r="P2" s="4">
        <v>71.084999999999994</v>
      </c>
      <c r="Q2" s="4">
        <v>69.641999999999996</v>
      </c>
      <c r="R2" s="2">
        <v>50.893999999999998</v>
      </c>
      <c r="S2" s="4">
        <v>563.1</v>
      </c>
      <c r="T2" s="4">
        <v>246.03333333333299</v>
      </c>
      <c r="U2" s="2">
        <v>1510048</v>
      </c>
      <c r="V2" s="2">
        <v>2.4708064516129</v>
      </c>
      <c r="W2" s="2">
        <v>12.950655737704899</v>
      </c>
      <c r="X2" s="2">
        <v>16.595555555555499</v>
      </c>
      <c r="AA2" s="4">
        <f t="shared" ref="AA2:AA4" si="0">N2+K2</f>
        <v>1049.3</v>
      </c>
      <c r="AB2" s="4">
        <f t="shared" ref="AB2:AB4" si="1">T2+S2</f>
        <v>809.13333333333298</v>
      </c>
      <c r="AC2" s="7">
        <f t="shared" ref="AC2:AC4" si="2">AB2/AA2</f>
        <v>0.77111725277168874</v>
      </c>
      <c r="AE2" s="4">
        <v>254.2</v>
      </c>
      <c r="AF2" s="4">
        <v>2625.9</v>
      </c>
      <c r="AG2" s="4">
        <v>1025</v>
      </c>
    </row>
    <row r="3" spans="1:33" x14ac:dyDescent="0.25">
      <c r="A3" s="4" t="s">
        <v>23</v>
      </c>
      <c r="B3" s="2">
        <v>72.78</v>
      </c>
      <c r="C3" s="2">
        <v>169837.33333333299</v>
      </c>
      <c r="D3" s="3">
        <v>0.50500000000000034</v>
      </c>
      <c r="E3" s="4">
        <v>-0.112294336963204</v>
      </c>
      <c r="F3" s="3">
        <v>4.4467307692307596</v>
      </c>
      <c r="G3" s="3">
        <v>-0.80077328474949305</v>
      </c>
      <c r="H3" s="3">
        <v>1.7683720142936501</v>
      </c>
      <c r="I3" s="3">
        <v>-4.3951589715273798E-2</v>
      </c>
      <c r="J3" s="4">
        <v>-3.9526495726495749</v>
      </c>
      <c r="K3" s="2">
        <v>244.3</v>
      </c>
      <c r="L3" s="2">
        <v>2643.3</v>
      </c>
      <c r="M3" s="2">
        <v>1029.5</v>
      </c>
      <c r="N3" s="2">
        <v>757.2</v>
      </c>
      <c r="O3" s="4">
        <v>1.1074957592115899</v>
      </c>
      <c r="P3" s="4">
        <v>73.082999999999998</v>
      </c>
      <c r="Q3" s="4">
        <v>71.204999999999998</v>
      </c>
      <c r="R3" s="2">
        <v>51.802</v>
      </c>
      <c r="S3" s="4">
        <v>551.4</v>
      </c>
      <c r="T3" s="4">
        <v>240.96666666666599</v>
      </c>
      <c r="U3" s="2">
        <v>1568883</v>
      </c>
      <c r="V3" s="2">
        <v>2.5734920634920599</v>
      </c>
      <c r="W3" s="2">
        <v>13.7404761904761</v>
      </c>
      <c r="X3" s="2">
        <v>17.786923076922999</v>
      </c>
      <c r="AA3" s="4">
        <f t="shared" si="0"/>
        <v>1001.5</v>
      </c>
      <c r="AB3" s="4">
        <f t="shared" si="1"/>
        <v>792.36666666666599</v>
      </c>
      <c r="AC3" s="7">
        <f t="shared" si="2"/>
        <v>0.79117989682143386</v>
      </c>
      <c r="AE3" s="4">
        <v>244.3</v>
      </c>
      <c r="AF3" s="4">
        <v>2643.3</v>
      </c>
      <c r="AG3" s="4">
        <v>1029.5</v>
      </c>
    </row>
    <row r="4" spans="1:33" x14ac:dyDescent="0.25">
      <c r="A4" s="4" t="s">
        <v>24</v>
      </c>
      <c r="B4" s="2">
        <v>72.754999999999995</v>
      </c>
      <c r="C4" s="2">
        <v>170412.66666666599</v>
      </c>
      <c r="D4" s="3">
        <v>0.40750000000000108</v>
      </c>
      <c r="E4" s="4">
        <v>0.209477410181206</v>
      </c>
      <c r="F4" s="3">
        <v>4.3985869565217399</v>
      </c>
      <c r="G4" s="3">
        <v>1.20788922687705</v>
      </c>
      <c r="H4" s="3">
        <v>1.8210840306460701</v>
      </c>
      <c r="I4" s="3">
        <v>0.37710636683267501</v>
      </c>
      <c r="J4" s="4">
        <v>-3.0739316239316192</v>
      </c>
      <c r="K4" s="2">
        <v>251.7</v>
      </c>
      <c r="L4" s="2">
        <v>2641.2</v>
      </c>
      <c r="M4" s="2">
        <v>1031.8</v>
      </c>
      <c r="N4" s="2">
        <v>804.2</v>
      </c>
      <c r="O4" s="4">
        <v>-0.149019351938246</v>
      </c>
      <c r="P4" s="4">
        <v>73.974999999999994</v>
      </c>
      <c r="Q4" s="4">
        <v>72.400999999999996</v>
      </c>
      <c r="R4" s="2">
        <v>52.753999999999998</v>
      </c>
      <c r="S4" s="4">
        <v>592.79999999999995</v>
      </c>
      <c r="T4" s="4">
        <v>251.933333333333</v>
      </c>
      <c r="U4" s="2">
        <v>1619465</v>
      </c>
      <c r="V4" s="2">
        <v>2.4684374999999901</v>
      </c>
      <c r="W4" s="2">
        <v>14.8384374999999</v>
      </c>
      <c r="X4" s="2">
        <v>17.594347826086899</v>
      </c>
      <c r="AA4" s="4">
        <f t="shared" si="0"/>
        <v>1055.9000000000001</v>
      </c>
      <c r="AB4" s="4">
        <f t="shared" si="1"/>
        <v>844.73333333333289</v>
      </c>
      <c r="AC4" s="7">
        <f t="shared" si="2"/>
        <v>0.80001262745840784</v>
      </c>
      <c r="AE4" s="4">
        <v>251.7</v>
      </c>
      <c r="AF4" s="4">
        <v>2641.2</v>
      </c>
      <c r="AG4" s="4">
        <v>1031.8</v>
      </c>
    </row>
    <row r="5" spans="1:33" x14ac:dyDescent="0.25">
      <c r="A5" s="4" t="s">
        <v>25</v>
      </c>
      <c r="B5" s="2">
        <v>72.474999999999994</v>
      </c>
      <c r="C5" s="2">
        <v>170990.33333333299</v>
      </c>
      <c r="D5" s="3">
        <v>0.64916666666666689</v>
      </c>
      <c r="E5" s="4">
        <v>-0.97795650461401196</v>
      </c>
      <c r="F5" s="3">
        <v>3.3970923913043398</v>
      </c>
      <c r="G5" s="3">
        <v>-1.25321824073987</v>
      </c>
      <c r="H5" s="3">
        <v>1.72891140787174</v>
      </c>
      <c r="I5" s="3">
        <v>-0.25085413588577998</v>
      </c>
      <c r="J5" s="4">
        <v>1.1868376068376048</v>
      </c>
      <c r="K5" s="2">
        <v>233.6</v>
      </c>
      <c r="L5" s="2">
        <v>2643.2</v>
      </c>
      <c r="M5" s="2">
        <v>1035.7</v>
      </c>
      <c r="N5" s="2">
        <v>773.1</v>
      </c>
      <c r="O5" s="4">
        <v>-0.17400754425449</v>
      </c>
      <c r="P5" s="4">
        <v>75.591999999999999</v>
      </c>
      <c r="Q5" s="4">
        <v>73.807000000000002</v>
      </c>
      <c r="R5" s="2">
        <v>53.673999999999999</v>
      </c>
      <c r="S5" s="4">
        <v>582.20000000000005</v>
      </c>
      <c r="T5" s="4">
        <v>236.86666666666599</v>
      </c>
      <c r="U5" s="2">
        <v>1658457</v>
      </c>
      <c r="V5" s="2">
        <v>2.4190624999999999</v>
      </c>
      <c r="W5" s="2">
        <v>14.1167213114754</v>
      </c>
      <c r="X5" s="2">
        <v>13.588369565217301</v>
      </c>
      <c r="AA5" s="4">
        <f t="shared" ref="AA5:AA34" si="3">N5+K5</f>
        <v>1006.7</v>
      </c>
      <c r="AB5" s="4">
        <f t="shared" ref="AB5:AB34" si="4">T5+S5</f>
        <v>819.06666666666604</v>
      </c>
      <c r="AC5" s="7">
        <f t="shared" ref="AC5:AC34" si="5">AB5/AA5</f>
        <v>0.81361544319724444</v>
      </c>
      <c r="AE5" s="4">
        <v>233.6</v>
      </c>
      <c r="AF5" s="4">
        <v>2643.2</v>
      </c>
      <c r="AG5" s="4">
        <v>1035.7</v>
      </c>
    </row>
    <row r="6" spans="1:33" x14ac:dyDescent="0.25">
      <c r="A6" s="4" t="s">
        <v>26</v>
      </c>
      <c r="B6" s="2">
        <v>71.308000000000007</v>
      </c>
      <c r="C6" s="2">
        <v>171497</v>
      </c>
      <c r="D6" s="3">
        <v>0.68500000000000094</v>
      </c>
      <c r="E6" s="4">
        <v>0.50070687304647499</v>
      </c>
      <c r="F6" s="3">
        <v>3.5518611111111098</v>
      </c>
      <c r="G6" s="3">
        <v>-1.6559248720131301</v>
      </c>
      <c r="H6" s="3">
        <v>1.39867595022316</v>
      </c>
      <c r="I6" s="3">
        <v>1.1339022296052901</v>
      </c>
      <c r="J6" s="4">
        <v>0.86606837606837495</v>
      </c>
      <c r="K6" s="2">
        <v>241.1</v>
      </c>
      <c r="L6" s="2">
        <v>2653.3</v>
      </c>
      <c r="M6" s="2">
        <v>1037.7</v>
      </c>
      <c r="N6" s="2">
        <v>692.5</v>
      </c>
      <c r="O6" s="4">
        <v>-3.0994587602063799</v>
      </c>
      <c r="P6" s="4">
        <v>76.307000000000002</v>
      </c>
      <c r="Q6" s="4">
        <v>74.823999999999998</v>
      </c>
      <c r="R6" s="2">
        <v>54.43</v>
      </c>
      <c r="S6" s="4">
        <v>526.5</v>
      </c>
      <c r="T6" s="4">
        <v>246.433333333333</v>
      </c>
      <c r="U6" s="2">
        <v>1701077</v>
      </c>
      <c r="V6" s="2">
        <v>2.2572580645161202</v>
      </c>
      <c r="W6" s="2">
        <v>14.2680327868852</v>
      </c>
      <c r="X6" s="2">
        <v>14.2074444444444</v>
      </c>
      <c r="AA6" s="4">
        <f t="shared" si="3"/>
        <v>933.6</v>
      </c>
      <c r="AB6" s="4">
        <f t="shared" si="4"/>
        <v>772.93333333333294</v>
      </c>
      <c r="AC6" s="7">
        <f t="shared" si="5"/>
        <v>0.82790631248214752</v>
      </c>
      <c r="AE6" s="4">
        <v>241.1</v>
      </c>
      <c r="AF6" s="4">
        <v>2653.3</v>
      </c>
      <c r="AG6" s="4">
        <v>1037.7</v>
      </c>
    </row>
    <row r="7" spans="1:33" x14ac:dyDescent="0.25">
      <c r="A7" s="4" t="s">
        <v>27</v>
      </c>
      <c r="B7" s="2">
        <v>71.584000000000003</v>
      </c>
      <c r="C7" s="2">
        <v>172020</v>
      </c>
      <c r="D7" s="3">
        <v>0.71250000000000036</v>
      </c>
      <c r="E7" s="4">
        <v>7.3314132312764402E-2</v>
      </c>
      <c r="F7" s="3">
        <v>3.6285439560439499</v>
      </c>
      <c r="G7" s="3">
        <v>0.54144380725553498</v>
      </c>
      <c r="H7" s="3">
        <v>1.2324983697396601</v>
      </c>
      <c r="I7" s="3">
        <v>-0.38351578509962297</v>
      </c>
      <c r="J7" s="4">
        <v>0.34709401709401533</v>
      </c>
      <c r="K7" s="2">
        <v>241.9</v>
      </c>
      <c r="L7" s="2">
        <v>2670.6</v>
      </c>
      <c r="M7" s="2">
        <v>1035.9000000000001</v>
      </c>
      <c r="N7" s="2">
        <v>691.9</v>
      </c>
      <c r="O7" s="4">
        <v>-3.6333523749405399</v>
      </c>
      <c r="P7" s="4">
        <v>76.997</v>
      </c>
      <c r="Q7" s="4">
        <v>75.692999999999998</v>
      </c>
      <c r="R7" s="2">
        <v>55.104999999999997</v>
      </c>
      <c r="S7" s="4">
        <v>530.79999999999995</v>
      </c>
      <c r="T7" s="4">
        <v>249.23333333333301</v>
      </c>
      <c r="U7" s="2">
        <v>1749650</v>
      </c>
      <c r="V7" s="2">
        <v>2.2731746031746001</v>
      </c>
      <c r="W7" s="2">
        <v>13.942063492063401</v>
      </c>
      <c r="X7" s="2">
        <v>14.514175824175799</v>
      </c>
      <c r="AA7" s="4">
        <f t="shared" si="3"/>
        <v>933.8</v>
      </c>
      <c r="AB7" s="4">
        <f t="shared" si="4"/>
        <v>780.03333333333296</v>
      </c>
      <c r="AC7" s="7">
        <f t="shared" si="5"/>
        <v>0.83533233383308314</v>
      </c>
      <c r="AE7" s="4">
        <v>241.9</v>
      </c>
      <c r="AF7" s="4">
        <v>2670.6</v>
      </c>
      <c r="AG7" s="4">
        <v>1035.9000000000001</v>
      </c>
    </row>
    <row r="8" spans="1:33" x14ac:dyDescent="0.25">
      <c r="A8" s="4" t="s">
        <v>28</v>
      </c>
      <c r="B8" s="2">
        <v>71.076999999999998</v>
      </c>
      <c r="C8" s="2">
        <v>172521.66666666599</v>
      </c>
      <c r="D8" s="3">
        <v>0.78333333333333455</v>
      </c>
      <c r="E8" s="4">
        <v>0.94556870327129805</v>
      </c>
      <c r="F8" s="3">
        <v>2.7531793478260802</v>
      </c>
      <c r="G8" s="3">
        <v>-0.38620268324915702</v>
      </c>
      <c r="H8" s="3">
        <v>1.3787107327552099</v>
      </c>
      <c r="I8" s="3">
        <v>0.14873726999679099</v>
      </c>
      <c r="J8" s="4">
        <v>3.4091452991452957</v>
      </c>
      <c r="K8" s="2">
        <v>243.8</v>
      </c>
      <c r="L8" s="2">
        <v>2695.8</v>
      </c>
      <c r="M8" s="2">
        <v>1040.3</v>
      </c>
      <c r="N8" s="2">
        <v>683.8</v>
      </c>
      <c r="O8" s="4">
        <v>-3.6663613029473798</v>
      </c>
      <c r="P8" s="4">
        <v>77.593999999999994</v>
      </c>
      <c r="Q8" s="4">
        <v>76.102999999999994</v>
      </c>
      <c r="R8" s="2">
        <v>55.87</v>
      </c>
      <c r="S8" s="4">
        <v>528.70000000000005</v>
      </c>
      <c r="T8" s="4">
        <v>252.13333333333301</v>
      </c>
      <c r="U8" s="2">
        <v>1787369</v>
      </c>
      <c r="V8" s="2">
        <v>2.2846875</v>
      </c>
      <c r="W8" s="2">
        <v>13.112499999999899</v>
      </c>
      <c r="X8" s="2">
        <v>11.012717391304299</v>
      </c>
      <c r="AA8" s="4">
        <f t="shared" si="3"/>
        <v>927.59999999999991</v>
      </c>
      <c r="AB8" s="4">
        <f t="shared" si="4"/>
        <v>780.83333333333303</v>
      </c>
      <c r="AC8" s="7">
        <f t="shared" si="5"/>
        <v>0.84177806525801324</v>
      </c>
      <c r="AE8" s="4">
        <v>243.8</v>
      </c>
      <c r="AF8" s="4">
        <v>2695.8</v>
      </c>
      <c r="AG8" s="4">
        <v>1040.3</v>
      </c>
    </row>
    <row r="9" spans="1:33" x14ac:dyDescent="0.25">
      <c r="A9" s="4" t="s">
        <v>29</v>
      </c>
      <c r="B9" s="2">
        <v>70.433999999999997</v>
      </c>
      <c r="C9" s="2">
        <v>173046</v>
      </c>
      <c r="D9" s="3">
        <v>0.93083333333333362</v>
      </c>
      <c r="E9" s="4">
        <v>1.85420540659005</v>
      </c>
      <c r="F9" s="3">
        <v>2.3209782608695599</v>
      </c>
      <c r="G9" s="3">
        <v>7.8381928459625799E-2</v>
      </c>
      <c r="H9" s="3">
        <v>1.0557992905479201</v>
      </c>
      <c r="I9" s="3">
        <v>0.23655269167753201</v>
      </c>
      <c r="J9" s="4">
        <v>3.2322222222222194</v>
      </c>
      <c r="K9" s="2">
        <v>254.9</v>
      </c>
      <c r="L9" s="2">
        <v>2740.9</v>
      </c>
      <c r="M9" s="2">
        <v>1051</v>
      </c>
      <c r="N9" s="2">
        <v>622.9</v>
      </c>
      <c r="O9" s="4">
        <v>-1.07492523494973</v>
      </c>
      <c r="P9" s="4">
        <v>77.811999999999998</v>
      </c>
      <c r="Q9" s="4">
        <v>76.210999999999999</v>
      </c>
      <c r="R9" s="2">
        <v>56.463000000000001</v>
      </c>
      <c r="S9" s="4">
        <v>482.9</v>
      </c>
      <c r="T9" s="4">
        <v>264.33333333333297</v>
      </c>
      <c r="U9" s="2">
        <v>1807588</v>
      </c>
      <c r="V9" s="2">
        <v>2.7996875000000001</v>
      </c>
      <c r="W9" s="2">
        <v>10.6634426229508</v>
      </c>
      <c r="X9" s="2">
        <v>9.2839130434782593</v>
      </c>
      <c r="AA9" s="4">
        <f t="shared" si="3"/>
        <v>877.8</v>
      </c>
      <c r="AB9" s="4">
        <f t="shared" si="4"/>
        <v>747.23333333333289</v>
      </c>
      <c r="AC9" s="7">
        <f t="shared" si="5"/>
        <v>0.85125693020429816</v>
      </c>
      <c r="AE9" s="4">
        <v>254.9</v>
      </c>
      <c r="AF9" s="4">
        <v>2740.9</v>
      </c>
      <c r="AG9" s="4">
        <v>1051</v>
      </c>
    </row>
    <row r="10" spans="1:33" x14ac:dyDescent="0.25">
      <c r="A10" s="4" t="s">
        <v>30</v>
      </c>
      <c r="B10" s="2">
        <v>70.846999999999994</v>
      </c>
      <c r="C10" s="2">
        <v>173505</v>
      </c>
      <c r="D10" s="3">
        <v>0.81750000000000034</v>
      </c>
      <c r="E10" s="4">
        <v>0.98191370859777904</v>
      </c>
      <c r="F10" s="3">
        <v>2.16438888888888</v>
      </c>
      <c r="G10" s="3">
        <v>1.23573303334092</v>
      </c>
      <c r="H10" s="3">
        <v>0.85178939998736503</v>
      </c>
      <c r="I10" s="3">
        <v>0.132607532045037</v>
      </c>
      <c r="J10" s="4">
        <v>3.265555555555558</v>
      </c>
      <c r="K10" s="2">
        <v>257.5</v>
      </c>
      <c r="L10" s="2">
        <v>2776.9</v>
      </c>
      <c r="M10" s="2">
        <v>1054.3</v>
      </c>
      <c r="N10" s="2">
        <v>645.1</v>
      </c>
      <c r="O10" s="4">
        <v>0.83625447603524805</v>
      </c>
      <c r="P10" s="4">
        <v>77.260000000000005</v>
      </c>
      <c r="Q10" s="4">
        <v>75.847999999999999</v>
      </c>
      <c r="R10" s="2">
        <v>56.945999999999998</v>
      </c>
      <c r="S10" s="4">
        <v>496.6</v>
      </c>
      <c r="T10" s="4">
        <v>268.89999999999998</v>
      </c>
      <c r="U10" s="2">
        <v>1856426</v>
      </c>
      <c r="V10" s="2">
        <v>3.0912698412698401</v>
      </c>
      <c r="W10" s="2">
        <v>10.555873015873001</v>
      </c>
      <c r="X10" s="2">
        <v>8.6575555555555503</v>
      </c>
      <c r="AA10" s="4">
        <f t="shared" si="3"/>
        <v>902.6</v>
      </c>
      <c r="AB10" s="4">
        <f t="shared" si="4"/>
        <v>765.5</v>
      </c>
      <c r="AC10" s="7">
        <f t="shared" si="5"/>
        <v>0.84810547307777528</v>
      </c>
      <c r="AE10" s="4">
        <v>257.5</v>
      </c>
      <c r="AF10" s="4">
        <v>2776.9</v>
      </c>
      <c r="AG10" s="4">
        <v>1054.3</v>
      </c>
    </row>
    <row r="11" spans="1:33" x14ac:dyDescent="0.25">
      <c r="A11" s="4" t="s">
        <v>31</v>
      </c>
      <c r="B11" s="2">
        <v>71.638000000000005</v>
      </c>
      <c r="C11" s="2">
        <v>173957.33333333299</v>
      </c>
      <c r="D11" s="3">
        <v>0.67666666666666631</v>
      </c>
      <c r="E11" s="4">
        <v>2.1541220981882301</v>
      </c>
      <c r="F11" s="3">
        <v>2.20068681318681</v>
      </c>
      <c r="G11" s="3">
        <v>2.2227573791416799</v>
      </c>
      <c r="H11" s="3">
        <v>0.72786128105840198</v>
      </c>
      <c r="I11" s="3">
        <v>9.4945321913372099E-2</v>
      </c>
      <c r="J11" s="4">
        <v>2.5432478632478652</v>
      </c>
      <c r="K11" s="2">
        <v>276.3</v>
      </c>
      <c r="L11" s="2">
        <v>2812.5</v>
      </c>
      <c r="M11" s="2">
        <v>1066.7</v>
      </c>
      <c r="N11" s="2">
        <v>707.4</v>
      </c>
      <c r="O11" s="4">
        <v>2.6378410192892101</v>
      </c>
      <c r="P11" s="4">
        <v>76.935000000000002</v>
      </c>
      <c r="Q11" s="4">
        <v>75.534999999999997</v>
      </c>
      <c r="R11" s="2">
        <v>57.361999999999902</v>
      </c>
      <c r="S11" s="4">
        <v>542.20000000000005</v>
      </c>
      <c r="T11" s="4">
        <v>289.56666666666598</v>
      </c>
      <c r="U11" s="2">
        <v>1897393</v>
      </c>
      <c r="V11" s="2">
        <v>3.4882539682539599</v>
      </c>
      <c r="W11" s="2">
        <v>10.55</v>
      </c>
      <c r="X11" s="2">
        <v>8.8027472527472401</v>
      </c>
      <c r="AA11" s="4">
        <f t="shared" si="3"/>
        <v>983.7</v>
      </c>
      <c r="AB11" s="4">
        <f t="shared" si="4"/>
        <v>831.76666666666597</v>
      </c>
      <c r="AC11" s="7">
        <f t="shared" si="5"/>
        <v>0.84554911727830229</v>
      </c>
      <c r="AE11" s="4">
        <v>276.3</v>
      </c>
      <c r="AF11" s="4">
        <v>2812.5</v>
      </c>
      <c r="AG11" s="4">
        <v>1066.7</v>
      </c>
    </row>
    <row r="12" spans="1:33" x14ac:dyDescent="0.25">
      <c r="A12" s="4" t="s">
        <v>32</v>
      </c>
      <c r="B12" s="2">
        <v>73.046999999999997</v>
      </c>
      <c r="C12" s="2">
        <v>174449.33333333299</v>
      </c>
      <c r="D12" s="3">
        <v>0.47499999999999964</v>
      </c>
      <c r="E12" s="4">
        <v>2.0476733401145002</v>
      </c>
      <c r="F12" s="3">
        <v>2.3645380434782601</v>
      </c>
      <c r="G12" s="3">
        <v>1.95361037203336</v>
      </c>
      <c r="H12" s="3">
        <v>1.0146736492539801</v>
      </c>
      <c r="I12" s="3">
        <v>-0.48858202171704401</v>
      </c>
      <c r="J12" s="4">
        <v>2.1431746031746037</v>
      </c>
      <c r="K12" s="2">
        <v>286.89999999999998</v>
      </c>
      <c r="L12" s="2">
        <v>2852.8</v>
      </c>
      <c r="M12" s="2">
        <v>1082.9000000000001</v>
      </c>
      <c r="N12" s="2">
        <v>754.9</v>
      </c>
      <c r="O12" s="4">
        <v>4.6415431656315302</v>
      </c>
      <c r="P12" s="4">
        <v>76.801000000000002</v>
      </c>
      <c r="Q12" s="4">
        <v>75.421999999999997</v>
      </c>
      <c r="R12" s="2">
        <v>57.946999999999903</v>
      </c>
      <c r="S12" s="4">
        <v>577.70000000000005</v>
      </c>
      <c r="T12" s="4">
        <v>302.39999999999998</v>
      </c>
      <c r="U12" s="2">
        <v>1938066</v>
      </c>
      <c r="V12" s="2">
        <v>3.5929687499999998</v>
      </c>
      <c r="W12" s="2">
        <v>11.63640625</v>
      </c>
      <c r="X12" s="2">
        <v>9.4581521739130405</v>
      </c>
      <c r="AA12" s="4">
        <f t="shared" si="3"/>
        <v>1041.8</v>
      </c>
      <c r="AB12" s="4">
        <f t="shared" si="4"/>
        <v>880.1</v>
      </c>
      <c r="AC12" s="7">
        <f t="shared" si="5"/>
        <v>0.84478786715300447</v>
      </c>
      <c r="AE12" s="4">
        <v>286.89999999999998</v>
      </c>
      <c r="AF12" s="4">
        <v>2852.8</v>
      </c>
      <c r="AG12" s="4">
        <v>1082.9000000000001</v>
      </c>
    </row>
    <row r="13" spans="1:33" x14ac:dyDescent="0.25">
      <c r="A13" s="4" t="s">
        <v>33</v>
      </c>
      <c r="B13" s="2">
        <v>74.414000000000001</v>
      </c>
      <c r="C13" s="2">
        <v>174950.33333333299</v>
      </c>
      <c r="D13" s="3">
        <v>0.48000000000000043</v>
      </c>
      <c r="E13" s="4">
        <v>1.5166237605806101</v>
      </c>
      <c r="F13" s="3">
        <v>2.3575271739130401</v>
      </c>
      <c r="G13" s="3">
        <v>2.0458906847371798</v>
      </c>
      <c r="H13" s="3">
        <v>0.72047288343844296</v>
      </c>
      <c r="I13" s="3">
        <v>0.32830951998229602</v>
      </c>
      <c r="J13" s="4">
        <v>2.2588888888888867</v>
      </c>
      <c r="K13" s="2">
        <v>301</v>
      </c>
      <c r="L13" s="2">
        <v>2882</v>
      </c>
      <c r="M13" s="2">
        <v>1096.2</v>
      </c>
      <c r="N13" s="2">
        <v>834.4</v>
      </c>
      <c r="O13" s="4">
        <v>5.1041481752111002</v>
      </c>
      <c r="P13" s="4">
        <v>77.061999999999998</v>
      </c>
      <c r="Q13" s="4">
        <v>75.516999999999996</v>
      </c>
      <c r="R13" s="2">
        <v>58.366</v>
      </c>
      <c r="S13" s="4">
        <v>640.70000000000005</v>
      </c>
      <c r="T13" s="4">
        <v>319.29999999999899</v>
      </c>
      <c r="U13" s="2">
        <v>1996223</v>
      </c>
      <c r="V13" s="2">
        <v>3.5842857142857101</v>
      </c>
      <c r="W13" s="2">
        <v>11.689166666666599</v>
      </c>
      <c r="X13" s="2">
        <v>9.4301086956521694</v>
      </c>
      <c r="AA13" s="4">
        <f t="shared" si="3"/>
        <v>1135.4000000000001</v>
      </c>
      <c r="AB13" s="4">
        <f t="shared" si="4"/>
        <v>959.99999999999909</v>
      </c>
      <c r="AC13" s="7">
        <f t="shared" si="5"/>
        <v>0.84551699841465477</v>
      </c>
      <c r="AE13" s="4">
        <v>301</v>
      </c>
      <c r="AF13" s="4">
        <v>2882</v>
      </c>
      <c r="AG13" s="4">
        <v>1096.2</v>
      </c>
    </row>
    <row r="14" spans="1:33" x14ac:dyDescent="0.25">
      <c r="A14" s="4" t="s">
        <v>34</v>
      </c>
      <c r="B14" s="2">
        <v>75.840999999999994</v>
      </c>
      <c r="C14" s="2">
        <v>175678.66666666599</v>
      </c>
      <c r="D14" s="3">
        <v>0.45000000000000018</v>
      </c>
      <c r="E14" s="4">
        <v>0.69285593860467298</v>
      </c>
      <c r="F14" s="3">
        <v>2.42214285714285</v>
      </c>
      <c r="G14" s="3">
        <v>1.9211638402034199</v>
      </c>
      <c r="H14" s="3">
        <v>1.23451000377488</v>
      </c>
      <c r="I14" s="3">
        <v>-1.7514870409860502E-2</v>
      </c>
      <c r="J14" s="4">
        <v>2.1437606837606857</v>
      </c>
      <c r="K14" s="2">
        <v>312.39999999999998</v>
      </c>
      <c r="L14" s="2">
        <v>2896.2</v>
      </c>
      <c r="M14" s="2">
        <v>1099</v>
      </c>
      <c r="N14" s="2">
        <v>921.8</v>
      </c>
      <c r="O14" s="4">
        <v>1.9408664736111101</v>
      </c>
      <c r="P14" s="4">
        <v>77.272999999999996</v>
      </c>
      <c r="Q14" s="4">
        <v>75.587000000000003</v>
      </c>
      <c r="R14" s="2">
        <v>59.091000000000001</v>
      </c>
      <c r="S14" s="4">
        <v>709.7</v>
      </c>
      <c r="T14" s="4">
        <v>331.433333333333</v>
      </c>
      <c r="U14" s="2">
        <v>2067152</v>
      </c>
      <c r="V14" s="2">
        <v>3.4596825396825399</v>
      </c>
      <c r="W14" s="2">
        <v>11.9545161290322</v>
      </c>
      <c r="X14" s="2">
        <v>9.6885714285714304</v>
      </c>
      <c r="AA14" s="4">
        <f t="shared" si="3"/>
        <v>1234.1999999999998</v>
      </c>
      <c r="AB14" s="4">
        <f t="shared" si="4"/>
        <v>1041.133333333333</v>
      </c>
      <c r="AC14" s="7">
        <f t="shared" si="5"/>
        <v>0.84356938367633538</v>
      </c>
      <c r="AE14" s="4">
        <v>312.39999999999998</v>
      </c>
      <c r="AF14" s="4">
        <v>2896.2</v>
      </c>
      <c r="AG14" s="4">
        <v>1099</v>
      </c>
    </row>
    <row r="15" spans="1:33" x14ac:dyDescent="0.25">
      <c r="A15" s="4" t="s">
        <v>35</v>
      </c>
      <c r="B15" s="2">
        <v>76.847999999999999</v>
      </c>
      <c r="C15" s="2">
        <v>176125.33333333299</v>
      </c>
      <c r="D15" s="3">
        <v>0.375</v>
      </c>
      <c r="E15" s="4">
        <v>1.49203447304123</v>
      </c>
      <c r="F15" s="3">
        <v>2.6386813186813098</v>
      </c>
      <c r="G15" s="3">
        <v>1.7113095310538999</v>
      </c>
      <c r="H15" s="3">
        <v>0.89795490277253198</v>
      </c>
      <c r="I15" s="3">
        <v>3.0583335098781299E-2</v>
      </c>
      <c r="J15" s="4">
        <v>2.2299145299145273</v>
      </c>
      <c r="K15" s="2">
        <v>319.7</v>
      </c>
      <c r="L15" s="2">
        <v>2920.6</v>
      </c>
      <c r="M15" s="2">
        <v>1123.0999999999999</v>
      </c>
      <c r="N15" s="2">
        <v>952.8</v>
      </c>
      <c r="O15" s="4">
        <v>3.5711189090219402</v>
      </c>
      <c r="P15" s="4">
        <v>77.432000000000002</v>
      </c>
      <c r="Q15" s="4">
        <v>75.92</v>
      </c>
      <c r="R15" s="2">
        <v>59.623999999999903</v>
      </c>
      <c r="S15" s="4">
        <v>735.1</v>
      </c>
      <c r="T15" s="4">
        <v>341.26666666666603</v>
      </c>
      <c r="U15" s="2">
        <v>2158862</v>
      </c>
      <c r="V15" s="2">
        <v>3.3622222222222198</v>
      </c>
      <c r="W15" s="2">
        <v>13.213968253968201</v>
      </c>
      <c r="X15" s="2">
        <v>10.5547252747252</v>
      </c>
      <c r="AA15" s="4">
        <f t="shared" si="3"/>
        <v>1272.5</v>
      </c>
      <c r="AB15" s="4">
        <f t="shared" si="4"/>
        <v>1076.3666666666661</v>
      </c>
      <c r="AC15" s="7">
        <f t="shared" si="5"/>
        <v>0.84586771447282205</v>
      </c>
      <c r="AE15" s="4">
        <v>319.7</v>
      </c>
      <c r="AF15" s="4">
        <v>2920.6</v>
      </c>
      <c r="AG15" s="4">
        <v>1123.0999999999999</v>
      </c>
    </row>
    <row r="16" spans="1:33" x14ac:dyDescent="0.25">
      <c r="A16" s="4" t="s">
        <v>36</v>
      </c>
      <c r="B16" s="2">
        <v>77.200999999999993</v>
      </c>
      <c r="C16" s="2">
        <v>176595.33333333299</v>
      </c>
      <c r="D16" s="3">
        <v>0.46083333333333387</v>
      </c>
      <c r="E16" s="4">
        <v>0.72844547973118401</v>
      </c>
      <c r="F16" s="3">
        <v>2.8480706521739099</v>
      </c>
      <c r="G16" s="3">
        <v>0.966410968316604</v>
      </c>
      <c r="H16" s="3">
        <v>0.81346755003257298</v>
      </c>
      <c r="I16" s="3">
        <v>0.52256237221537505</v>
      </c>
      <c r="J16" s="4">
        <v>1.4173504273504296</v>
      </c>
      <c r="K16" s="2">
        <v>319.8</v>
      </c>
      <c r="L16" s="2">
        <v>2958.7</v>
      </c>
      <c r="M16" s="2">
        <v>1123.9000000000001</v>
      </c>
      <c r="N16" s="2">
        <v>975</v>
      </c>
      <c r="O16" s="4">
        <v>1.60522740194234</v>
      </c>
      <c r="P16" s="4">
        <v>77.561000000000007</v>
      </c>
      <c r="Q16" s="4">
        <v>76.156999999999996</v>
      </c>
      <c r="R16" s="2">
        <v>60.110999999999997</v>
      </c>
      <c r="S16" s="4">
        <v>753.5</v>
      </c>
      <c r="T16" s="4">
        <v>342.06666666666598</v>
      </c>
      <c r="U16" s="2">
        <v>2226600</v>
      </c>
      <c r="V16" s="2">
        <v>3.49444444444444</v>
      </c>
      <c r="W16" s="2">
        <v>12.873174603174601</v>
      </c>
      <c r="X16" s="2">
        <v>11.3922826086956</v>
      </c>
      <c r="AA16" s="4">
        <f t="shared" si="3"/>
        <v>1294.8</v>
      </c>
      <c r="AB16" s="4">
        <f t="shared" si="4"/>
        <v>1095.5666666666659</v>
      </c>
      <c r="AC16" s="7">
        <f t="shared" si="5"/>
        <v>0.84612810215219803</v>
      </c>
      <c r="AE16" s="4">
        <v>319.8</v>
      </c>
      <c r="AF16" s="4">
        <v>2958.7</v>
      </c>
      <c r="AG16" s="4">
        <v>1123.9000000000001</v>
      </c>
    </row>
    <row r="17" spans="1:33" x14ac:dyDescent="0.25">
      <c r="A17" s="4" t="s">
        <v>37</v>
      </c>
      <c r="B17" s="2">
        <v>77.709999999999994</v>
      </c>
      <c r="C17" s="2">
        <v>177132.33333333299</v>
      </c>
      <c r="D17" s="3">
        <v>0.46583333333333332</v>
      </c>
      <c r="E17" s="4">
        <v>1.34265455658564</v>
      </c>
      <c r="F17" s="3">
        <v>2.3156249999999901</v>
      </c>
      <c r="G17" s="3">
        <v>0.81199790540189998</v>
      </c>
      <c r="H17" s="3">
        <v>0.58883705141042497</v>
      </c>
      <c r="I17" s="3">
        <v>0.138557192379831</v>
      </c>
      <c r="J17" s="4">
        <v>2.4291452991452971</v>
      </c>
      <c r="K17" s="2">
        <v>330.2</v>
      </c>
      <c r="L17" s="2">
        <v>2992.5</v>
      </c>
      <c r="M17" s="2">
        <v>1132.5</v>
      </c>
      <c r="N17" s="2">
        <v>959</v>
      </c>
      <c r="O17" s="4">
        <v>1.47159567737229</v>
      </c>
      <c r="P17" s="4">
        <v>77.891999999999996</v>
      </c>
      <c r="Q17" s="4">
        <v>76.367000000000004</v>
      </c>
      <c r="R17" s="11">
        <v>60.466000000000001</v>
      </c>
      <c r="S17" s="4">
        <v>744.3</v>
      </c>
      <c r="T17" s="4">
        <v>353.83333333333297</v>
      </c>
      <c r="U17" s="2">
        <v>2320616</v>
      </c>
      <c r="V17" s="11">
        <v>3.6276562499999998</v>
      </c>
      <c r="W17" s="2">
        <v>11.7606557377049</v>
      </c>
      <c r="X17" s="2">
        <v>9.2624999999999904</v>
      </c>
      <c r="AA17" s="4">
        <f t="shared" si="3"/>
        <v>1289.2</v>
      </c>
      <c r="AB17" s="4">
        <f t="shared" si="4"/>
        <v>1098.133333333333</v>
      </c>
      <c r="AC17" s="7">
        <f t="shared" si="5"/>
        <v>0.85179439445651017</v>
      </c>
      <c r="AE17" s="4">
        <v>330.2</v>
      </c>
      <c r="AF17" s="4">
        <v>2992.5</v>
      </c>
      <c r="AG17" s="4">
        <v>1132.5</v>
      </c>
    </row>
    <row r="18" spans="1:33" x14ac:dyDescent="0.25">
      <c r="A18" s="4" t="s">
        <v>38</v>
      </c>
      <c r="B18" s="2">
        <v>78.346000000000004</v>
      </c>
      <c r="C18" s="2">
        <v>177522.33333333299</v>
      </c>
      <c r="D18" s="3">
        <v>0.45249999999999968</v>
      </c>
      <c r="E18" s="4">
        <v>1.6057586814749301</v>
      </c>
      <c r="F18" s="3">
        <v>2.1187777777777699</v>
      </c>
      <c r="G18" s="3">
        <v>0.93907200950758496</v>
      </c>
      <c r="H18" s="3">
        <v>1.1363104596209599</v>
      </c>
      <c r="I18" s="3">
        <v>5.8276381490440003E-2</v>
      </c>
      <c r="J18" s="4">
        <v>2.992222222222221</v>
      </c>
      <c r="K18" s="2">
        <v>341.7</v>
      </c>
      <c r="L18" s="2">
        <v>3046.7</v>
      </c>
      <c r="M18" s="2">
        <v>1139.4000000000001</v>
      </c>
      <c r="N18" s="2">
        <v>927.4</v>
      </c>
      <c r="O18" s="4">
        <v>-6.4948165722611695E-2</v>
      </c>
      <c r="P18" s="4">
        <v>77.924999999999997</v>
      </c>
      <c r="Q18" s="4">
        <v>76.599000000000004</v>
      </c>
      <c r="R18" s="11">
        <v>61.156999999999996</v>
      </c>
      <c r="S18" s="4">
        <v>720</v>
      </c>
      <c r="T18" s="4">
        <v>368</v>
      </c>
      <c r="U18" s="2">
        <v>2373153</v>
      </c>
      <c r="V18" s="11">
        <v>3.9640322580645102</v>
      </c>
      <c r="W18" s="2">
        <v>11.586499999999999</v>
      </c>
      <c r="X18" s="2">
        <v>8.4751111111111097</v>
      </c>
      <c r="AA18" s="4">
        <f t="shared" si="3"/>
        <v>1269.0999999999999</v>
      </c>
      <c r="AB18" s="4">
        <f t="shared" si="4"/>
        <v>1088</v>
      </c>
      <c r="AC18" s="7">
        <f t="shared" si="5"/>
        <v>0.85730044913718384</v>
      </c>
      <c r="AE18" s="4">
        <v>341.7</v>
      </c>
      <c r="AF18" s="4">
        <v>3046.7</v>
      </c>
      <c r="AG18" s="4">
        <v>1139.4000000000001</v>
      </c>
    </row>
    <row r="19" spans="1:33" x14ac:dyDescent="0.25">
      <c r="A19" s="4" t="s">
        <v>39</v>
      </c>
      <c r="B19" s="2">
        <v>78.853999999999999</v>
      </c>
      <c r="C19" s="2">
        <v>177946.33333333299</v>
      </c>
      <c r="D19" s="3">
        <v>0.55166666666666719</v>
      </c>
      <c r="E19" s="4">
        <v>1.1374415479841899</v>
      </c>
      <c r="F19" s="3">
        <v>1.9810989010989</v>
      </c>
      <c r="G19" s="3">
        <v>0.84210401903899701</v>
      </c>
      <c r="H19" s="3">
        <v>0.51211906948209895</v>
      </c>
      <c r="I19" s="3">
        <v>0.253714094121891</v>
      </c>
      <c r="J19" s="4">
        <v>3.190940170940169</v>
      </c>
      <c r="K19" s="2">
        <v>345.8</v>
      </c>
      <c r="L19" s="2">
        <v>3074.4</v>
      </c>
      <c r="M19" s="2">
        <v>1148.3</v>
      </c>
      <c r="N19" s="2">
        <v>943.4</v>
      </c>
      <c r="O19" s="4">
        <v>0.88472903947160797</v>
      </c>
      <c r="P19" s="4">
        <v>78.23</v>
      </c>
      <c r="Q19" s="4">
        <v>76.709999999999994</v>
      </c>
      <c r="R19" s="2">
        <v>61.470999999999997</v>
      </c>
      <c r="S19" s="4">
        <v>735.3</v>
      </c>
      <c r="T19" s="4">
        <v>373.23333333333301</v>
      </c>
      <c r="U19" s="2">
        <v>2443200</v>
      </c>
      <c r="V19" s="2">
        <v>4.1853968253968201</v>
      </c>
      <c r="W19" s="2">
        <v>10.823492063492001</v>
      </c>
      <c r="X19" s="2">
        <v>7.9243956043955999</v>
      </c>
      <c r="AA19" s="4">
        <f t="shared" si="3"/>
        <v>1289.2</v>
      </c>
      <c r="AB19" s="4">
        <f t="shared" si="4"/>
        <v>1108.5333333333328</v>
      </c>
      <c r="AC19" s="7">
        <f t="shared" si="5"/>
        <v>0.85986141276243622</v>
      </c>
      <c r="AE19" s="4">
        <v>345.8</v>
      </c>
      <c r="AF19" s="4">
        <v>3074.4</v>
      </c>
      <c r="AG19" s="4">
        <v>1148.3</v>
      </c>
    </row>
    <row r="20" spans="1:33" x14ac:dyDescent="0.25">
      <c r="A20" s="4" t="s">
        <v>40</v>
      </c>
      <c r="B20" s="2">
        <v>79.066999999999993</v>
      </c>
      <c r="C20" s="2">
        <v>178413.33333333299</v>
      </c>
      <c r="D20" s="3">
        <v>0.53333333333333321</v>
      </c>
      <c r="E20" s="4">
        <v>2.0406732965061098</v>
      </c>
      <c r="F20" s="3">
        <v>1.97524456521739</v>
      </c>
      <c r="G20" s="3">
        <v>1.55030548642654</v>
      </c>
      <c r="H20" s="3">
        <v>0.47389607814677598</v>
      </c>
      <c r="I20" s="3">
        <v>0.93075122883341699</v>
      </c>
      <c r="J20" s="4">
        <v>2.6481196581196569</v>
      </c>
      <c r="K20" s="2">
        <v>367.9</v>
      </c>
      <c r="L20" s="2">
        <v>3115.8</v>
      </c>
      <c r="M20" s="2">
        <v>1157.8</v>
      </c>
      <c r="N20" s="2">
        <v>933</v>
      </c>
      <c r="O20" s="4">
        <v>-0.86698938230520295</v>
      </c>
      <c r="P20" s="4">
        <v>78.233000000000004</v>
      </c>
      <c r="Q20" s="4">
        <v>77.034999999999997</v>
      </c>
      <c r="R20" s="2">
        <v>61.762999999999998</v>
      </c>
      <c r="S20" s="4">
        <v>727.2</v>
      </c>
      <c r="T20" s="4">
        <v>396.433333333333</v>
      </c>
      <c r="U20" s="2">
        <v>2487572</v>
      </c>
      <c r="V20" s="2">
        <v>4.33222222222222</v>
      </c>
      <c r="W20" s="2">
        <v>10.3355555555555</v>
      </c>
      <c r="X20" s="2">
        <v>7.90097826086956</v>
      </c>
      <c r="AA20" s="4">
        <f t="shared" si="3"/>
        <v>1300.9000000000001</v>
      </c>
      <c r="AB20" s="4">
        <f t="shared" si="4"/>
        <v>1123.633333333333</v>
      </c>
      <c r="AC20" s="7">
        <f t="shared" si="5"/>
        <v>0.8637353626976193</v>
      </c>
      <c r="AE20" s="4">
        <v>367.9</v>
      </c>
      <c r="AF20" s="4">
        <v>3115.8</v>
      </c>
      <c r="AG20" s="4">
        <v>1157.8</v>
      </c>
    </row>
    <row r="21" spans="1:33" x14ac:dyDescent="0.25">
      <c r="A21" s="4" t="s">
        <v>41</v>
      </c>
      <c r="B21" s="2">
        <v>79.441000000000003</v>
      </c>
      <c r="C21" s="2">
        <v>178940.66666666599</v>
      </c>
      <c r="D21" s="3">
        <v>0.5541666666666667</v>
      </c>
      <c r="E21" s="4">
        <v>0.395546606966517</v>
      </c>
      <c r="F21" s="3">
        <v>2.0261141304347801</v>
      </c>
      <c r="G21" s="3">
        <v>0.75616909364237805</v>
      </c>
      <c r="H21" s="3">
        <v>0.61176091684756695</v>
      </c>
      <c r="I21" s="3">
        <v>1.13710187235302</v>
      </c>
      <c r="J21" s="4">
        <v>1.9786324786324805</v>
      </c>
      <c r="K21" s="2">
        <v>355.2</v>
      </c>
      <c r="L21" s="2">
        <v>3140.8</v>
      </c>
      <c r="M21" s="2">
        <v>1168.0999999999999</v>
      </c>
      <c r="N21" s="2">
        <v>969.4</v>
      </c>
      <c r="O21" s="4">
        <v>1.9161514708471501</v>
      </c>
      <c r="P21" s="4">
        <v>78.909000000000006</v>
      </c>
      <c r="Q21" s="4">
        <v>77.537000000000006</v>
      </c>
      <c r="R21" s="2">
        <v>62.141999999999904</v>
      </c>
      <c r="S21" s="4">
        <v>762.2</v>
      </c>
      <c r="T21" s="4">
        <v>383.73333333333301</v>
      </c>
      <c r="U21" s="2">
        <v>2571990</v>
      </c>
      <c r="V21" s="2">
        <v>4.5346875000000004</v>
      </c>
      <c r="W21" s="2">
        <v>9.7661290322580605</v>
      </c>
      <c r="X21" s="2">
        <v>8.1044565217391291</v>
      </c>
      <c r="AA21" s="4">
        <f t="shared" si="3"/>
        <v>1324.6</v>
      </c>
      <c r="AB21" s="4">
        <f t="shared" si="4"/>
        <v>1145.9333333333329</v>
      </c>
      <c r="AC21" s="7">
        <f t="shared" si="5"/>
        <v>0.86511651316120564</v>
      </c>
      <c r="AE21" s="4">
        <v>355.2</v>
      </c>
      <c r="AF21" s="4">
        <v>3140.8</v>
      </c>
      <c r="AG21" s="4">
        <v>1168.0999999999999</v>
      </c>
    </row>
    <row r="22" spans="1:33" x14ac:dyDescent="0.25">
      <c r="A22" s="4" t="s">
        <v>42</v>
      </c>
      <c r="B22" s="2">
        <v>79.328000000000003</v>
      </c>
      <c r="C22" s="2">
        <v>179825.33333333299</v>
      </c>
      <c r="D22" s="3">
        <v>0.61497131147540895</v>
      </c>
      <c r="E22" s="4">
        <v>1.0449429171258</v>
      </c>
      <c r="F22" s="3">
        <v>1.95672222222222</v>
      </c>
      <c r="G22" s="3">
        <v>0.95717786024225504</v>
      </c>
      <c r="H22" s="3">
        <v>0.50562311269495197</v>
      </c>
      <c r="I22" s="3">
        <v>0.80144218193809302</v>
      </c>
      <c r="J22" s="4">
        <v>1.2999145299145267</v>
      </c>
      <c r="K22" s="2">
        <v>362.4</v>
      </c>
      <c r="L22" s="2">
        <v>3151.7</v>
      </c>
      <c r="M22" s="2">
        <v>1183</v>
      </c>
      <c r="N22" s="2">
        <v>967.4</v>
      </c>
      <c r="O22" s="4">
        <v>9.6046964370237797E-2</v>
      </c>
      <c r="P22" s="4">
        <v>79.241</v>
      </c>
      <c r="Q22" s="4">
        <v>77.894000000000005</v>
      </c>
      <c r="R22" s="2">
        <v>62.457000000000001</v>
      </c>
      <c r="S22" s="4">
        <v>763.8</v>
      </c>
      <c r="T22" s="4">
        <v>391.63333333333298</v>
      </c>
      <c r="U22" s="2">
        <v>2634044</v>
      </c>
      <c r="V22" s="2">
        <v>5.1296721311475402</v>
      </c>
      <c r="W22" s="2">
        <v>8.5670000000000002</v>
      </c>
      <c r="X22" s="2">
        <v>7.8268888888888801</v>
      </c>
      <c r="AA22" s="4">
        <f t="shared" si="3"/>
        <v>1329.8</v>
      </c>
      <c r="AB22" s="4">
        <f t="shared" si="4"/>
        <v>1155.4333333333329</v>
      </c>
      <c r="AC22" s="7">
        <f t="shared" si="5"/>
        <v>0.86887752544242214</v>
      </c>
      <c r="AE22" s="4">
        <v>362.4</v>
      </c>
      <c r="AF22" s="4">
        <v>3151.7</v>
      </c>
      <c r="AG22" s="4">
        <v>1183</v>
      </c>
    </row>
    <row r="23" spans="1:33" x14ac:dyDescent="0.25">
      <c r="A23" s="4" t="s">
        <v>43</v>
      </c>
      <c r="B23" s="2">
        <v>79.141000000000005</v>
      </c>
      <c r="C23" s="2">
        <v>180320.66666666599</v>
      </c>
      <c r="D23" s="3">
        <v>0.66816406249999905</v>
      </c>
      <c r="E23" s="4">
        <v>0.62485932768309205</v>
      </c>
      <c r="F23" s="3">
        <v>1.7296153846153799</v>
      </c>
      <c r="G23" s="3">
        <v>0.40074518239870799</v>
      </c>
      <c r="H23" s="3">
        <v>0.49830010634775501</v>
      </c>
      <c r="I23" s="3">
        <v>0.459079295425182</v>
      </c>
      <c r="J23" s="4">
        <v>1.432735042735044</v>
      </c>
      <c r="K23" s="2">
        <v>375.2</v>
      </c>
      <c r="L23" s="2">
        <v>3169.5</v>
      </c>
      <c r="M23" s="2">
        <v>1193.5999999999999</v>
      </c>
      <c r="N23" s="2">
        <v>946</v>
      </c>
      <c r="O23" s="4">
        <v>1.8426634909071898E-2</v>
      </c>
      <c r="P23" s="4">
        <v>79.891000000000005</v>
      </c>
      <c r="Q23" s="4">
        <v>78.488</v>
      </c>
      <c r="R23" s="2">
        <v>62.768999999999998</v>
      </c>
      <c r="S23" s="4">
        <v>753</v>
      </c>
      <c r="T23" s="4">
        <v>407.3</v>
      </c>
      <c r="U23" s="2">
        <v>2714429</v>
      </c>
      <c r="V23" s="2">
        <v>5.6712499999999997</v>
      </c>
      <c r="W23" s="2">
        <v>7.5979687499999997</v>
      </c>
      <c r="X23" s="2">
        <v>6.91846153846154</v>
      </c>
      <c r="AA23" s="4">
        <f t="shared" si="3"/>
        <v>1321.2</v>
      </c>
      <c r="AB23" s="4">
        <f t="shared" si="4"/>
        <v>1160.3</v>
      </c>
      <c r="AC23" s="7">
        <f t="shared" si="5"/>
        <v>0.87821677263094156</v>
      </c>
      <c r="AE23" s="4">
        <v>375.2</v>
      </c>
      <c r="AF23" s="4">
        <v>3169.5</v>
      </c>
      <c r="AG23" s="4">
        <v>1193.5999999999999</v>
      </c>
    </row>
    <row r="24" spans="1:33" x14ac:dyDescent="0.25">
      <c r="A24" s="4" t="s">
        <v>44</v>
      </c>
      <c r="B24" s="2">
        <v>79.540999999999997</v>
      </c>
      <c r="C24" s="2">
        <v>180835.66666666599</v>
      </c>
      <c r="D24" s="3">
        <v>0.71925781249999998</v>
      </c>
      <c r="E24" s="4">
        <v>1.8399318053049101</v>
      </c>
      <c r="F24" s="3">
        <v>1.5523641304347799</v>
      </c>
      <c r="G24" s="3">
        <v>0.95978153848326397</v>
      </c>
      <c r="H24" s="3">
        <v>0.62890292567769202</v>
      </c>
      <c r="I24" s="3">
        <v>0.50883389787693101</v>
      </c>
      <c r="J24" s="4">
        <v>2.0506837606837589</v>
      </c>
      <c r="K24" s="2">
        <v>407.2</v>
      </c>
      <c r="L24" s="2">
        <v>3195.2</v>
      </c>
      <c r="M24" s="2">
        <v>1196</v>
      </c>
      <c r="N24" s="2">
        <v>916.3</v>
      </c>
      <c r="O24" s="4">
        <v>-0.33096121015271901</v>
      </c>
      <c r="P24" s="4">
        <v>80.234999999999999</v>
      </c>
      <c r="Q24" s="4">
        <v>79.168999999999997</v>
      </c>
      <c r="R24" s="2">
        <v>63.164999999999999</v>
      </c>
      <c r="S24" s="4">
        <v>732.5</v>
      </c>
      <c r="T24" s="4">
        <v>445.7</v>
      </c>
      <c r="U24" s="2">
        <v>2776198</v>
      </c>
      <c r="V24" s="2">
        <v>5.6731249999999998</v>
      </c>
      <c r="W24" s="2">
        <v>7.3054687499999904</v>
      </c>
      <c r="X24" s="2">
        <v>6.2094565217391198</v>
      </c>
      <c r="AA24" s="4">
        <f t="shared" si="3"/>
        <v>1323.5</v>
      </c>
      <c r="AB24" s="4">
        <f t="shared" si="4"/>
        <v>1178.2</v>
      </c>
      <c r="AC24" s="7">
        <f t="shared" si="5"/>
        <v>0.89021533811862485</v>
      </c>
      <c r="AE24" s="4">
        <v>407.2</v>
      </c>
      <c r="AF24" s="4">
        <v>3195.2</v>
      </c>
      <c r="AG24" s="4">
        <v>1196</v>
      </c>
    </row>
    <row r="25" spans="1:33" x14ac:dyDescent="0.25">
      <c r="A25" s="4" t="s">
        <v>45</v>
      </c>
      <c r="B25" s="2">
        <v>80.144999999999996</v>
      </c>
      <c r="C25" s="2">
        <v>181365.33333333299</v>
      </c>
      <c r="D25" s="3">
        <v>0.70785912298387199</v>
      </c>
      <c r="E25" s="4">
        <v>0.61119792813639595</v>
      </c>
      <c r="F25" s="3">
        <v>1.56668478260869</v>
      </c>
      <c r="G25" s="3">
        <v>0.482050203377071</v>
      </c>
      <c r="H25" s="3">
        <v>0.72089722000157697</v>
      </c>
      <c r="I25" s="3">
        <v>0.53642279728067299</v>
      </c>
      <c r="J25" s="4">
        <v>1.9152991452991435</v>
      </c>
      <c r="K25" s="2">
        <v>400.7</v>
      </c>
      <c r="L25" s="2">
        <v>3229.9</v>
      </c>
      <c r="M25" s="2">
        <v>1205.8</v>
      </c>
      <c r="N25" s="2">
        <v>917.7</v>
      </c>
      <c r="O25" s="4">
        <v>0.62230631917818102</v>
      </c>
      <c r="P25" s="4">
        <v>80.572999999999993</v>
      </c>
      <c r="Q25" s="4">
        <v>79.706000000000003</v>
      </c>
      <c r="R25" s="2">
        <v>63.622</v>
      </c>
      <c r="S25" s="4">
        <v>736.7</v>
      </c>
      <c r="T25" s="4">
        <v>441.13333333333298</v>
      </c>
      <c r="U25" s="2">
        <v>2864682</v>
      </c>
      <c r="V25" s="2">
        <v>5.7081249999999999</v>
      </c>
      <c r="W25" s="2">
        <v>7.2640322580645096</v>
      </c>
      <c r="X25" s="2">
        <v>6.2667391304347797</v>
      </c>
      <c r="AA25" s="4">
        <f t="shared" si="3"/>
        <v>1318.4</v>
      </c>
      <c r="AB25" s="4">
        <f t="shared" si="4"/>
        <v>1177.833333333333</v>
      </c>
      <c r="AC25" s="7">
        <f t="shared" si="5"/>
        <v>0.89338086569579256</v>
      </c>
      <c r="AE25" s="4">
        <v>400.7</v>
      </c>
      <c r="AF25" s="4">
        <v>3229.9</v>
      </c>
      <c r="AG25" s="4">
        <v>1205.8</v>
      </c>
    </row>
    <row r="26" spans="1:33" x14ac:dyDescent="0.25">
      <c r="A26" s="4" t="s">
        <v>46</v>
      </c>
      <c r="B26" s="2">
        <v>81.105000000000004</v>
      </c>
      <c r="C26" s="2">
        <v>182001.33333333299</v>
      </c>
      <c r="D26" s="3">
        <v>0.61663141195134796</v>
      </c>
      <c r="E26" s="4">
        <v>0.38322144461802599</v>
      </c>
      <c r="F26" s="3">
        <v>1.5556388888888799</v>
      </c>
      <c r="G26" s="3">
        <v>0.55205627297121196</v>
      </c>
      <c r="H26" s="3">
        <v>0.78281962887979395</v>
      </c>
      <c r="I26" s="3">
        <v>-0.28010601701212501</v>
      </c>
      <c r="J26" s="4">
        <v>1.5396581196581201</v>
      </c>
      <c r="K26" s="2">
        <v>377</v>
      </c>
      <c r="L26" s="2">
        <v>3275.2</v>
      </c>
      <c r="M26" s="2">
        <v>1207.3</v>
      </c>
      <c r="N26" s="2">
        <v>945.8</v>
      </c>
      <c r="O26" s="4">
        <v>-2.46466216421137</v>
      </c>
      <c r="P26" s="4">
        <v>81.177000000000007</v>
      </c>
      <c r="Q26" s="4">
        <v>79.959000000000003</v>
      </c>
      <c r="R26" s="2">
        <v>64.122</v>
      </c>
      <c r="S26" s="4">
        <v>765</v>
      </c>
      <c r="T26" s="4">
        <v>418.5</v>
      </c>
      <c r="U26" s="2">
        <v>2925984</v>
      </c>
      <c r="V26" s="2">
        <v>6.57258064516129</v>
      </c>
      <c r="W26" s="2">
        <v>7.1954098360655703</v>
      </c>
      <c r="X26" s="2">
        <v>6.2225555555555498</v>
      </c>
      <c r="AA26" s="4">
        <f t="shared" si="3"/>
        <v>1322.8</v>
      </c>
      <c r="AB26" s="4">
        <f t="shared" si="4"/>
        <v>1183.5</v>
      </c>
      <c r="AC26" s="7">
        <f t="shared" si="5"/>
        <v>0.89469307529482922</v>
      </c>
      <c r="AE26" s="4">
        <v>377</v>
      </c>
      <c r="AF26" s="4">
        <v>3275.2</v>
      </c>
      <c r="AG26" s="4">
        <v>1207.3</v>
      </c>
    </row>
    <row r="27" spans="1:33" x14ac:dyDescent="0.25">
      <c r="A27" s="4" t="s">
        <v>47</v>
      </c>
      <c r="B27" s="2">
        <v>81.567999999999998</v>
      </c>
      <c r="C27" s="2">
        <v>182526.66666666599</v>
      </c>
      <c r="D27" s="3">
        <v>0.504246031746031</v>
      </c>
      <c r="E27" s="4">
        <v>1.6486898640920999</v>
      </c>
      <c r="F27" s="3">
        <v>1.6624999999999901</v>
      </c>
      <c r="G27" s="3">
        <v>1.0579182504124001</v>
      </c>
      <c r="H27" s="3">
        <v>0.55985963162566599</v>
      </c>
      <c r="I27" s="3">
        <v>0.112744288824962</v>
      </c>
      <c r="J27" s="4">
        <v>1.7627350427350441</v>
      </c>
      <c r="K27" s="2">
        <v>392.4</v>
      </c>
      <c r="L27" s="2">
        <v>3306.5</v>
      </c>
      <c r="M27" s="2">
        <v>1216.5</v>
      </c>
      <c r="N27" s="2">
        <v>947.1</v>
      </c>
      <c r="O27" s="4">
        <v>1.33523101863729</v>
      </c>
      <c r="P27" s="4">
        <v>81.343999999999994</v>
      </c>
      <c r="Q27" s="4">
        <v>80.058000000000007</v>
      </c>
      <c r="R27" s="2">
        <v>64.481999999999999</v>
      </c>
      <c r="S27" s="4">
        <v>767.6</v>
      </c>
      <c r="T27" s="4">
        <v>439.099999999999</v>
      </c>
      <c r="U27" s="2">
        <v>2987413</v>
      </c>
      <c r="V27" s="2">
        <v>6.8730158730158699</v>
      </c>
      <c r="W27" s="2">
        <v>8.3426984126984092</v>
      </c>
      <c r="X27" s="2">
        <v>6.6499999999999897</v>
      </c>
      <c r="AA27" s="4">
        <f t="shared" si="3"/>
        <v>1339.5</v>
      </c>
      <c r="AB27" s="4">
        <f t="shared" si="4"/>
        <v>1206.6999999999989</v>
      </c>
      <c r="AC27" s="7">
        <f t="shared" si="5"/>
        <v>0.90085852930197752</v>
      </c>
      <c r="AE27" s="4">
        <v>392.4</v>
      </c>
      <c r="AF27" s="4">
        <v>3306.5</v>
      </c>
      <c r="AG27" s="4">
        <v>1216.5</v>
      </c>
    </row>
    <row r="28" spans="1:33" x14ac:dyDescent="0.25">
      <c r="A28" s="4" t="s">
        <v>48</v>
      </c>
      <c r="B28" s="2">
        <v>82.137</v>
      </c>
      <c r="C28" s="2">
        <v>183016</v>
      </c>
      <c r="D28" s="3">
        <v>0.50773437499999996</v>
      </c>
      <c r="E28" s="4">
        <v>1.35379221326477</v>
      </c>
      <c r="F28" s="3">
        <v>1.7098913043478201</v>
      </c>
      <c r="G28" s="3">
        <v>0.86426463005295895</v>
      </c>
      <c r="H28" s="3">
        <v>0.78472968191863002</v>
      </c>
      <c r="I28" s="3">
        <v>0.23323267081815499</v>
      </c>
      <c r="J28" s="4">
        <v>2.0978632478632466</v>
      </c>
      <c r="K28" s="2">
        <v>408.7</v>
      </c>
      <c r="L28" s="2">
        <v>3334.8</v>
      </c>
      <c r="M28" s="2">
        <v>1217.4000000000001</v>
      </c>
      <c r="N28" s="2">
        <v>948.1</v>
      </c>
      <c r="O28" s="4">
        <v>1.50544674674982</v>
      </c>
      <c r="P28" s="4">
        <v>81.460999999999999</v>
      </c>
      <c r="Q28" s="4">
        <v>80.203000000000003</v>
      </c>
      <c r="R28" s="2">
        <v>64.989999999999995</v>
      </c>
      <c r="S28" s="4">
        <v>769.5</v>
      </c>
      <c r="T28" s="4">
        <v>460.53333333333302</v>
      </c>
      <c r="U28" s="2">
        <v>3039443</v>
      </c>
      <c r="V28" s="2">
        <v>7.4517187499999897</v>
      </c>
      <c r="W28" s="2">
        <v>8.8696874999999995</v>
      </c>
      <c r="X28" s="2">
        <v>6.8395652173913</v>
      </c>
      <c r="AA28" s="4">
        <f t="shared" si="3"/>
        <v>1356.8</v>
      </c>
      <c r="AB28" s="4">
        <f t="shared" si="4"/>
        <v>1230.0333333333331</v>
      </c>
      <c r="AC28" s="7">
        <f t="shared" si="5"/>
        <v>0.90656937893081746</v>
      </c>
      <c r="AE28" s="4">
        <v>408.7</v>
      </c>
      <c r="AF28" s="4">
        <v>3334.8</v>
      </c>
      <c r="AG28" s="4">
        <v>1217.4000000000001</v>
      </c>
    </row>
    <row r="29" spans="1:33" x14ac:dyDescent="0.25">
      <c r="A29" s="4" t="s">
        <v>49</v>
      </c>
      <c r="B29" s="2">
        <v>82.984999999999999</v>
      </c>
      <c r="C29" s="2">
        <v>183467</v>
      </c>
      <c r="D29" s="3">
        <v>0.56332787298387099</v>
      </c>
      <c r="E29" s="4">
        <v>0.38516274423588798</v>
      </c>
      <c r="F29" s="3">
        <v>1.7299184782608601</v>
      </c>
      <c r="G29" s="3">
        <v>1.6957122066756201</v>
      </c>
      <c r="H29" s="3">
        <v>0.71447492807853996</v>
      </c>
      <c r="I29" s="3">
        <v>0.42736746984764101</v>
      </c>
      <c r="J29" s="4">
        <v>2.5522222222222242</v>
      </c>
      <c r="K29" s="2">
        <v>397.7</v>
      </c>
      <c r="L29" s="2">
        <v>3368.8</v>
      </c>
      <c r="M29" s="2">
        <v>1218.9000000000001</v>
      </c>
      <c r="N29" s="2">
        <v>1022</v>
      </c>
      <c r="O29" s="4">
        <v>8.9054537842113202E-2</v>
      </c>
      <c r="P29" s="4">
        <v>82.275999999999996</v>
      </c>
      <c r="Q29" s="4">
        <v>80.863</v>
      </c>
      <c r="R29" s="2">
        <v>65.456000000000003</v>
      </c>
      <c r="S29" s="4">
        <v>837.8</v>
      </c>
      <c r="T29" s="4">
        <v>449.96666666666601</v>
      </c>
      <c r="U29" s="2">
        <v>3109776</v>
      </c>
      <c r="V29" s="2">
        <v>5.9743750000000002</v>
      </c>
      <c r="W29" s="2">
        <v>9.1290322580645107</v>
      </c>
      <c r="X29" s="2">
        <v>6.9196739130434697</v>
      </c>
      <c r="AA29" s="4">
        <f t="shared" si="3"/>
        <v>1419.7</v>
      </c>
      <c r="AB29" s="4">
        <f t="shared" si="4"/>
        <v>1287.766666666666</v>
      </c>
      <c r="AC29" s="7">
        <f t="shared" si="5"/>
        <v>0.90706956868821997</v>
      </c>
      <c r="AE29" s="4">
        <v>397.7</v>
      </c>
      <c r="AF29" s="4">
        <v>3368.8</v>
      </c>
      <c r="AG29" s="4">
        <v>1218.9000000000001</v>
      </c>
    </row>
    <row r="30" spans="1:33" x14ac:dyDescent="0.25">
      <c r="A30" s="4" t="s">
        <v>50</v>
      </c>
      <c r="B30" s="2">
        <v>83.057999999999893</v>
      </c>
      <c r="C30" s="2">
        <v>183967.33333333299</v>
      </c>
      <c r="D30" s="3">
        <v>0.58356758832565003</v>
      </c>
      <c r="E30" s="4">
        <v>1.7060516342393801</v>
      </c>
      <c r="F30" s="3">
        <v>1.6664835164835099</v>
      </c>
      <c r="G30" s="3">
        <v>0.51623026656812898</v>
      </c>
      <c r="H30" s="3">
        <v>0.80038163698095799</v>
      </c>
      <c r="I30" s="3">
        <v>0.96116652512417</v>
      </c>
      <c r="J30" s="4">
        <v>2.1986324786324776</v>
      </c>
      <c r="K30" s="2">
        <v>416.5</v>
      </c>
      <c r="L30" s="2">
        <v>3409.3</v>
      </c>
      <c r="M30" s="2">
        <v>1232</v>
      </c>
      <c r="N30" s="2">
        <v>964.4</v>
      </c>
      <c r="O30" s="4">
        <v>-4.1681926115194202E-2</v>
      </c>
      <c r="P30" s="4">
        <v>83.004999999999995</v>
      </c>
      <c r="Q30" s="4">
        <v>81.584999999999994</v>
      </c>
      <c r="R30" s="2">
        <v>65.981999999999999</v>
      </c>
      <c r="S30" s="4">
        <v>797.6</v>
      </c>
      <c r="T30" s="4">
        <v>470.46666666666601</v>
      </c>
      <c r="U30" s="2">
        <v>3182473</v>
      </c>
      <c r="V30" s="2">
        <v>6.1539682539682499</v>
      </c>
      <c r="W30" s="2">
        <v>8.4109677419354796</v>
      </c>
      <c r="X30" s="2">
        <v>6.6659340659340698</v>
      </c>
      <c r="AA30" s="4">
        <f t="shared" si="3"/>
        <v>1380.9</v>
      </c>
      <c r="AB30" s="4">
        <f t="shared" si="4"/>
        <v>1268.0666666666662</v>
      </c>
      <c r="AC30" s="7">
        <f t="shared" si="5"/>
        <v>0.91829000410360351</v>
      </c>
      <c r="AE30" s="4">
        <v>416.5</v>
      </c>
      <c r="AF30" s="4">
        <v>3409.3</v>
      </c>
      <c r="AG30" s="4">
        <v>1232</v>
      </c>
    </row>
    <row r="31" spans="1:33" x14ac:dyDescent="0.25">
      <c r="A31" s="4" t="s">
        <v>51</v>
      </c>
      <c r="B31" s="2">
        <v>84.245999999999995</v>
      </c>
      <c r="C31" s="2">
        <v>184389.33333333299</v>
      </c>
      <c r="D31" s="3">
        <v>0.51750000000000096</v>
      </c>
      <c r="E31" s="4">
        <v>0.85299496215259296</v>
      </c>
      <c r="F31" s="3">
        <v>1.78873626373626</v>
      </c>
      <c r="G31" s="3">
        <v>1.2764015697037601</v>
      </c>
      <c r="H31" s="3">
        <v>0.95928337433310495</v>
      </c>
      <c r="I31" s="3">
        <v>0.21319789384198301</v>
      </c>
      <c r="J31" s="4">
        <v>1.8876068376068389</v>
      </c>
      <c r="K31" s="2">
        <v>416.7</v>
      </c>
      <c r="L31" s="2">
        <v>3438.7</v>
      </c>
      <c r="M31" s="2">
        <v>1241.8</v>
      </c>
      <c r="N31" s="2">
        <v>987.9</v>
      </c>
      <c r="O31" s="4">
        <v>1.58306565887425</v>
      </c>
      <c r="P31" s="4">
        <v>83.352999999999994</v>
      </c>
      <c r="Q31" s="4">
        <v>82.084999999999994</v>
      </c>
      <c r="R31" s="2">
        <v>66.617999999999995</v>
      </c>
      <c r="S31" s="4">
        <v>820.4</v>
      </c>
      <c r="T31" s="4">
        <v>473.26666666666603</v>
      </c>
      <c r="U31" s="2">
        <v>3266512</v>
      </c>
      <c r="V31" s="2">
        <v>6.3893650793650698</v>
      </c>
      <c r="W31" s="2">
        <v>8.9128571428571401</v>
      </c>
      <c r="X31" s="2">
        <v>7.15494505494505</v>
      </c>
      <c r="AA31" s="4">
        <f t="shared" si="3"/>
        <v>1404.6</v>
      </c>
      <c r="AB31" s="4">
        <f t="shared" si="4"/>
        <v>1293.6666666666661</v>
      </c>
      <c r="AC31" s="7">
        <f t="shared" si="5"/>
        <v>0.92102140585694581</v>
      </c>
      <c r="AE31" s="4">
        <v>416.7</v>
      </c>
      <c r="AF31" s="4">
        <v>3438.7</v>
      </c>
      <c r="AG31" s="4">
        <v>1241.8</v>
      </c>
    </row>
    <row r="32" spans="1:33" x14ac:dyDescent="0.25">
      <c r="A32" s="4" t="s">
        <v>52</v>
      </c>
      <c r="B32" s="2">
        <v>84.477000000000004</v>
      </c>
      <c r="C32" s="2">
        <v>184840.33333333299</v>
      </c>
      <c r="D32" s="3">
        <v>0.49378906249999899</v>
      </c>
      <c r="E32" s="4">
        <v>0.83510284339541196</v>
      </c>
      <c r="F32" s="3">
        <v>1.9958695652173899</v>
      </c>
      <c r="G32" s="3">
        <v>0.51494366661643198</v>
      </c>
      <c r="H32" s="3">
        <v>1.1788893936477101</v>
      </c>
      <c r="I32" s="3">
        <v>-2.5845008615172901E-2</v>
      </c>
      <c r="J32" s="4">
        <v>1.1676984126984147</v>
      </c>
      <c r="K32" s="2">
        <v>411.2</v>
      </c>
      <c r="L32" s="2">
        <v>3484.4</v>
      </c>
      <c r="M32" s="2">
        <v>1250.3</v>
      </c>
      <c r="N32" s="2">
        <v>994.2</v>
      </c>
      <c r="O32" s="4">
        <v>-0.33321839182537599</v>
      </c>
      <c r="P32" s="4">
        <v>83.355000000000004</v>
      </c>
      <c r="Q32" s="4">
        <v>82.462999999999994</v>
      </c>
      <c r="R32" s="2">
        <v>67.408000000000001</v>
      </c>
      <c r="S32" s="4">
        <v>825.7</v>
      </c>
      <c r="T32" s="4">
        <v>470.4</v>
      </c>
      <c r="U32" s="2">
        <v>3322757</v>
      </c>
      <c r="V32" s="2">
        <v>6.5476562499999904</v>
      </c>
      <c r="W32" s="2">
        <v>9.1035937499999999</v>
      </c>
      <c r="X32" s="2">
        <v>7.9834782608695596</v>
      </c>
      <c r="AA32" s="4">
        <f t="shared" si="3"/>
        <v>1405.4</v>
      </c>
      <c r="AB32" s="4">
        <f t="shared" si="4"/>
        <v>1296.0999999999999</v>
      </c>
      <c r="AC32" s="7">
        <f t="shared" si="5"/>
        <v>0.92222854703287305</v>
      </c>
      <c r="AE32" s="4">
        <v>411.2</v>
      </c>
      <c r="AF32" s="4">
        <v>3484.4</v>
      </c>
      <c r="AG32" s="4">
        <v>1250.3</v>
      </c>
    </row>
    <row r="33" spans="1:33" x14ac:dyDescent="0.25">
      <c r="A33" s="4" t="s">
        <v>53</v>
      </c>
      <c r="B33" s="2">
        <v>85.414000000000001</v>
      </c>
      <c r="C33" s="2">
        <v>185253.33333333299</v>
      </c>
      <c r="D33" s="3">
        <v>0.388237704918032</v>
      </c>
      <c r="E33" s="4">
        <v>1.3298381584544201</v>
      </c>
      <c r="F33" s="3">
        <v>2.11711956521739</v>
      </c>
      <c r="G33" s="3">
        <v>1.3263156399592799</v>
      </c>
      <c r="H33" s="3">
        <v>0.80378683342545398</v>
      </c>
      <c r="I33" s="3">
        <v>-0.16051032963013101</v>
      </c>
      <c r="J33" s="4">
        <v>0.12196581196581135</v>
      </c>
      <c r="K33" s="2">
        <v>421.9</v>
      </c>
      <c r="L33" s="2">
        <v>3516.1</v>
      </c>
      <c r="M33" s="2">
        <v>1263.4000000000001</v>
      </c>
      <c r="N33" s="2">
        <v>1007.4</v>
      </c>
      <c r="O33" s="4">
        <v>1.1582626186628699</v>
      </c>
      <c r="P33" s="4">
        <v>83.950999999999993</v>
      </c>
      <c r="Q33" s="4">
        <v>83.265000000000001</v>
      </c>
      <c r="R33" s="2">
        <v>67.951999999999998</v>
      </c>
      <c r="S33" s="4">
        <v>842.6</v>
      </c>
      <c r="T33" s="4">
        <v>486.2</v>
      </c>
      <c r="U33" s="2">
        <v>3407149</v>
      </c>
      <c r="V33" s="2">
        <v>6.7382539682539599</v>
      </c>
      <c r="W33" s="2">
        <v>8.9570491803278607</v>
      </c>
      <c r="X33" s="2">
        <v>8.4684782608695599</v>
      </c>
      <c r="AA33" s="4">
        <f t="shared" si="3"/>
        <v>1429.3</v>
      </c>
      <c r="AB33" s="4">
        <f t="shared" si="4"/>
        <v>1328.8</v>
      </c>
      <c r="AC33" s="7">
        <f t="shared" si="5"/>
        <v>0.92968586021129229</v>
      </c>
      <c r="AE33" s="4">
        <v>421.9</v>
      </c>
      <c r="AF33" s="4">
        <v>3516.1</v>
      </c>
      <c r="AG33" s="4">
        <v>1263.4000000000001</v>
      </c>
    </row>
    <row r="34" spans="1:33" x14ac:dyDescent="0.25">
      <c r="A34" s="4" t="s">
        <v>54</v>
      </c>
      <c r="B34" s="2">
        <v>86.252999999999901</v>
      </c>
      <c r="C34" s="2">
        <v>185772.66666666599</v>
      </c>
      <c r="D34" s="3">
        <v>0.35838048651507098</v>
      </c>
      <c r="E34" s="4">
        <v>0.52454162138081695</v>
      </c>
      <c r="F34" s="3">
        <v>2.36161111111111</v>
      </c>
      <c r="G34" s="3">
        <v>0.93433365702429205</v>
      </c>
      <c r="H34" s="3">
        <v>1.03943430760428</v>
      </c>
      <c r="I34" s="3">
        <v>-0.78791538848966602</v>
      </c>
      <c r="J34" s="4">
        <v>-0.71598290598290504</v>
      </c>
      <c r="K34" s="2">
        <v>420</v>
      </c>
      <c r="L34" s="2">
        <v>3534.4</v>
      </c>
      <c r="M34" s="2">
        <v>1269.0999999999999</v>
      </c>
      <c r="N34" s="2">
        <v>1046</v>
      </c>
      <c r="O34" s="4">
        <v>0.455109601137279</v>
      </c>
      <c r="P34" s="4">
        <v>84.828999999999994</v>
      </c>
      <c r="Q34" s="4">
        <v>83.68</v>
      </c>
      <c r="R34" s="2">
        <v>68.661999999999907</v>
      </c>
      <c r="S34" s="4">
        <v>884.1</v>
      </c>
      <c r="T34" s="4">
        <v>486.46666666666601</v>
      </c>
      <c r="U34" s="2">
        <v>3477427</v>
      </c>
      <c r="V34" s="2">
        <v>7.2012903225806397</v>
      </c>
      <c r="W34" s="2">
        <v>9.2116393442622897</v>
      </c>
      <c r="X34" s="2">
        <v>9.44644444444444</v>
      </c>
      <c r="AA34" s="4">
        <f t="shared" si="3"/>
        <v>1466</v>
      </c>
      <c r="AB34" s="4">
        <f t="shared" si="4"/>
        <v>1370.5666666666662</v>
      </c>
      <c r="AC34" s="7">
        <f t="shared" si="5"/>
        <v>0.934902228285584</v>
      </c>
      <c r="AE34" s="4">
        <v>420</v>
      </c>
      <c r="AF34" s="4">
        <v>3534.4</v>
      </c>
      <c r="AG34" s="4">
        <v>1269.0999999999999</v>
      </c>
    </row>
    <row r="35" spans="1:33" x14ac:dyDescent="0.25">
      <c r="A35" s="4" t="s">
        <v>55</v>
      </c>
      <c r="B35" s="2">
        <v>86.597999999999999</v>
      </c>
      <c r="C35" s="2">
        <v>186178</v>
      </c>
      <c r="D35" s="3">
        <v>0.40109374999999903</v>
      </c>
      <c r="E35" s="4">
        <v>0.76829908869725505</v>
      </c>
      <c r="F35" s="3">
        <v>2.4314285714285702</v>
      </c>
      <c r="G35" s="3">
        <v>0.74530067548928403</v>
      </c>
      <c r="H35" s="3">
        <v>0.99125500077351203</v>
      </c>
      <c r="I35" s="3">
        <v>-0.71723993217390003</v>
      </c>
      <c r="J35" s="4">
        <v>-1.2862393162393175</v>
      </c>
      <c r="K35" s="2">
        <v>425.6</v>
      </c>
      <c r="L35" s="2">
        <v>3547.6</v>
      </c>
      <c r="M35" s="2">
        <v>1271</v>
      </c>
      <c r="N35" s="2">
        <v>1033.8</v>
      </c>
      <c r="O35" s="4">
        <v>-0.25227666768991203</v>
      </c>
      <c r="P35" s="4">
        <v>85.260999999999996</v>
      </c>
      <c r="Q35" s="4">
        <v>84.188999999999993</v>
      </c>
      <c r="R35" s="2">
        <v>69.346000000000004</v>
      </c>
      <c r="S35" s="4">
        <v>878.2</v>
      </c>
      <c r="T35" s="4">
        <v>493.33333333333297</v>
      </c>
      <c r="U35" s="2">
        <v>3554777</v>
      </c>
      <c r="V35" s="2">
        <v>7.8395312500000003</v>
      </c>
      <c r="W35" s="2">
        <v>8.7579687499999999</v>
      </c>
      <c r="X35" s="2">
        <v>9.7257142857142895</v>
      </c>
      <c r="AA35" s="4">
        <f t="shared" ref="AA35:AA57" si="6">N35+K35</f>
        <v>1459.4</v>
      </c>
      <c r="AB35" s="4">
        <f t="shared" ref="AB35:AB57" si="7">T35+S35</f>
        <v>1371.5333333333331</v>
      </c>
      <c r="AC35" s="7">
        <f t="shared" ref="AC35:AC57" si="8">AB35/AA35</f>
        <v>0.93979260883468063</v>
      </c>
      <c r="AE35" s="4">
        <v>425.6</v>
      </c>
      <c r="AF35" s="4">
        <v>3547.6</v>
      </c>
      <c r="AG35" s="4">
        <v>1271</v>
      </c>
    </row>
    <row r="36" spans="1:33" x14ac:dyDescent="0.25">
      <c r="A36" s="4" t="s">
        <v>56</v>
      </c>
      <c r="B36" s="2">
        <v>86.792999999999907</v>
      </c>
      <c r="C36" s="2">
        <v>186602.33333333299</v>
      </c>
      <c r="D36" s="3">
        <v>0.44480158730158798</v>
      </c>
      <c r="E36" s="4">
        <v>0.90211869110912202</v>
      </c>
      <c r="F36" s="3">
        <v>2.2708967391304302</v>
      </c>
      <c r="G36" s="3">
        <v>0.79025765233127898</v>
      </c>
      <c r="H36" s="3">
        <v>0.67547432063169099</v>
      </c>
      <c r="I36" s="3">
        <v>0.12106735216663</v>
      </c>
      <c r="J36" s="4">
        <v>-1.1167521367521385</v>
      </c>
      <c r="K36" s="2">
        <v>435.2</v>
      </c>
      <c r="L36" s="2">
        <v>3575.1</v>
      </c>
      <c r="M36" s="2">
        <v>1283.8</v>
      </c>
      <c r="N36" s="2">
        <v>1021.6</v>
      </c>
      <c r="O36" s="4">
        <v>1.47438821513114</v>
      </c>
      <c r="P36" s="4">
        <v>85.503</v>
      </c>
      <c r="Q36" s="4">
        <v>84.540999999999997</v>
      </c>
      <c r="R36" s="2">
        <v>69.816000000000003</v>
      </c>
      <c r="S36" s="4">
        <v>870.3</v>
      </c>
      <c r="T36" s="4">
        <v>505.63333333333298</v>
      </c>
      <c r="U36" s="2">
        <v>3586708</v>
      </c>
      <c r="V36" s="2">
        <v>8.5711111111110991</v>
      </c>
      <c r="W36" s="2">
        <v>8.1074603174603102</v>
      </c>
      <c r="X36" s="2">
        <v>9.0835869565217298</v>
      </c>
      <c r="AA36" s="4">
        <f t="shared" si="6"/>
        <v>1456.8</v>
      </c>
      <c r="AB36" s="4">
        <f t="shared" si="7"/>
        <v>1375.9333333333329</v>
      </c>
      <c r="AC36" s="7">
        <f t="shared" si="8"/>
        <v>0.944490206846055</v>
      </c>
      <c r="AE36" s="4">
        <v>435.2</v>
      </c>
      <c r="AF36" s="4">
        <v>3575.1</v>
      </c>
      <c r="AG36" s="4">
        <v>1283.8</v>
      </c>
    </row>
    <row r="37" spans="1:33" x14ac:dyDescent="0.25">
      <c r="A37" s="4" t="s">
        <v>57</v>
      </c>
      <c r="B37" s="2">
        <v>86.805000000000007</v>
      </c>
      <c r="C37" s="2">
        <v>187017.66666666599</v>
      </c>
      <c r="D37" s="3">
        <v>0.47659882232462802</v>
      </c>
      <c r="E37" s="4">
        <v>0.652085621088769</v>
      </c>
      <c r="F37" s="3">
        <v>2.15361413043478</v>
      </c>
      <c r="G37" s="3">
        <v>0.217992664498284</v>
      </c>
      <c r="H37" s="3">
        <v>0.62825039583513698</v>
      </c>
      <c r="I37" s="3">
        <v>0.70487479971073297</v>
      </c>
      <c r="J37" s="4">
        <v>-0.71905982905983024</v>
      </c>
      <c r="K37" s="2">
        <v>422</v>
      </c>
      <c r="L37" s="2">
        <v>3612</v>
      </c>
      <c r="M37" s="2">
        <v>1298.4000000000001</v>
      </c>
      <c r="N37" s="2">
        <v>1011.1</v>
      </c>
      <c r="O37" s="4">
        <v>-1.77379185323931</v>
      </c>
      <c r="P37" s="4">
        <v>86.084999999999994</v>
      </c>
      <c r="Q37" s="4">
        <v>84.986000000000004</v>
      </c>
      <c r="R37" s="2">
        <v>70.256</v>
      </c>
      <c r="S37" s="4">
        <v>867.3</v>
      </c>
      <c r="T37" s="4">
        <v>491.86666666666599</v>
      </c>
      <c r="U37" s="2">
        <v>3645415</v>
      </c>
      <c r="V37" s="2">
        <v>8.6714285714285708</v>
      </c>
      <c r="W37" s="2">
        <v>7.9070967741935396</v>
      </c>
      <c r="X37" s="2">
        <v>8.6144565217391307</v>
      </c>
      <c r="AA37" s="4">
        <f t="shared" si="6"/>
        <v>1433.1</v>
      </c>
      <c r="AB37" s="4">
        <f t="shared" si="7"/>
        <v>1359.1666666666661</v>
      </c>
      <c r="AC37" s="7">
        <f t="shared" si="8"/>
        <v>0.94841020631265516</v>
      </c>
      <c r="AE37" s="4">
        <v>422</v>
      </c>
      <c r="AF37" s="4">
        <v>3612</v>
      </c>
      <c r="AG37" s="4">
        <v>1298.4000000000001</v>
      </c>
    </row>
    <row r="38" spans="1:33" x14ac:dyDescent="0.25">
      <c r="A38" s="4" t="s">
        <v>58</v>
      </c>
      <c r="B38" s="2">
        <v>87.01</v>
      </c>
      <c r="C38" s="2">
        <v>188519.66666666599</v>
      </c>
      <c r="D38" s="3">
        <v>0.41792114695340499</v>
      </c>
      <c r="E38" s="4">
        <v>1.08600696018304</v>
      </c>
      <c r="F38" s="3">
        <v>2.0619999999999901</v>
      </c>
      <c r="G38" s="3">
        <v>1.03930213495358</v>
      </c>
      <c r="H38" s="3">
        <v>1.2068197257453801</v>
      </c>
      <c r="I38" s="3">
        <v>0.70832124979604205</v>
      </c>
      <c r="J38" s="4">
        <v>-7.7264957264956635E-2</v>
      </c>
      <c r="K38" s="2">
        <v>439.9</v>
      </c>
      <c r="L38" s="2">
        <v>3627.7</v>
      </c>
      <c r="M38" s="2">
        <v>1296.8</v>
      </c>
      <c r="N38" s="2">
        <v>1021.1</v>
      </c>
      <c r="O38" s="4">
        <v>0.59901952600119801</v>
      </c>
      <c r="P38" s="4">
        <v>86.498000000000005</v>
      </c>
      <c r="Q38" s="4">
        <v>85.462999999999994</v>
      </c>
      <c r="R38" s="2">
        <v>71.108999999999995</v>
      </c>
      <c r="S38" s="4">
        <v>880</v>
      </c>
      <c r="T38" s="4">
        <v>515.36666666666599</v>
      </c>
      <c r="U38" s="2">
        <v>3705649</v>
      </c>
      <c r="V38" s="2">
        <v>8.4398412698412706</v>
      </c>
      <c r="W38" s="2">
        <v>8.4238709677419301</v>
      </c>
      <c r="X38" s="2">
        <v>8.2479999999999905</v>
      </c>
      <c r="AA38" s="4">
        <f t="shared" si="6"/>
        <v>1461</v>
      </c>
      <c r="AB38" s="4">
        <f t="shared" si="7"/>
        <v>1395.3666666666659</v>
      </c>
      <c r="AC38" s="7">
        <f t="shared" si="8"/>
        <v>0.95507643166780687</v>
      </c>
      <c r="AE38" s="4">
        <v>439.9</v>
      </c>
      <c r="AF38" s="4">
        <v>3627.7</v>
      </c>
      <c r="AG38" s="4">
        <v>1296.8</v>
      </c>
    </row>
    <row r="39" spans="1:33" x14ac:dyDescent="0.25">
      <c r="A39" s="4" t="s">
        <v>59</v>
      </c>
      <c r="B39" s="2">
        <v>86.557999999999893</v>
      </c>
      <c r="C39" s="2">
        <v>188916.33333333299</v>
      </c>
      <c r="D39" s="3">
        <v>0.40968253968253998</v>
      </c>
      <c r="E39" s="4">
        <v>0.24741865633320401</v>
      </c>
      <c r="F39" s="3">
        <v>2.0598351648351598</v>
      </c>
      <c r="G39" s="3">
        <v>0.39658664674014898</v>
      </c>
      <c r="H39" s="3">
        <v>1.1562923754355701</v>
      </c>
      <c r="I39" s="3">
        <v>0.97499286674403396</v>
      </c>
      <c r="J39" s="4">
        <v>0.14709401709401959</v>
      </c>
      <c r="K39" s="2">
        <v>425.3</v>
      </c>
      <c r="L39" s="2">
        <v>3672.9</v>
      </c>
      <c r="M39" s="2">
        <v>1298.3</v>
      </c>
      <c r="N39" s="2">
        <v>1021.4</v>
      </c>
      <c r="O39" s="4">
        <v>-3.17397117915815</v>
      </c>
      <c r="P39" s="4">
        <v>86.72</v>
      </c>
      <c r="Q39" s="4">
        <v>85.74</v>
      </c>
      <c r="R39" s="2">
        <v>71.936000000000007</v>
      </c>
      <c r="S39" s="4">
        <v>882.5</v>
      </c>
      <c r="T39" s="4">
        <v>498.433333333333</v>
      </c>
      <c r="U39" s="2">
        <v>3746175</v>
      </c>
      <c r="V39" s="2">
        <v>8.7609523809523804</v>
      </c>
      <c r="W39" s="2">
        <v>8.6741269841269801</v>
      </c>
      <c r="X39" s="2">
        <v>8.23934065934065</v>
      </c>
      <c r="AA39" s="4">
        <f t="shared" si="6"/>
        <v>1446.7</v>
      </c>
      <c r="AB39" s="4">
        <f t="shared" si="7"/>
        <v>1380.9333333333329</v>
      </c>
      <c r="AC39" s="7">
        <f t="shared" si="8"/>
        <v>0.95454021796732769</v>
      </c>
      <c r="AE39" s="4">
        <v>425.3</v>
      </c>
      <c r="AF39" s="4">
        <v>3672.9</v>
      </c>
      <c r="AG39" s="4">
        <v>1298.3</v>
      </c>
    </row>
    <row r="40" spans="1:33" x14ac:dyDescent="0.25">
      <c r="A40" s="4" t="s">
        <v>60</v>
      </c>
      <c r="B40" s="2">
        <v>85.977999999999994</v>
      </c>
      <c r="C40" s="2">
        <v>189352.66666666599</v>
      </c>
      <c r="D40" s="3">
        <v>0.42654761904761701</v>
      </c>
      <c r="E40" s="4">
        <v>0.72438292209088895</v>
      </c>
      <c r="F40" s="3">
        <v>2.04005434782608</v>
      </c>
      <c r="G40" s="3">
        <v>-1.24076406252948E-3</v>
      </c>
      <c r="H40" s="3">
        <v>0.92431819005598803</v>
      </c>
      <c r="I40" s="3">
        <v>0.64128910580961396</v>
      </c>
      <c r="J40" s="4">
        <v>0.32504273504273229</v>
      </c>
      <c r="K40" s="2">
        <v>421</v>
      </c>
      <c r="L40" s="2">
        <v>3701.1</v>
      </c>
      <c r="M40" s="2">
        <v>1300.4000000000001</v>
      </c>
      <c r="N40" s="2">
        <v>997.3</v>
      </c>
      <c r="O40" s="4">
        <v>-1.38484920415341</v>
      </c>
      <c r="P40" s="4">
        <v>87.230999999999995</v>
      </c>
      <c r="Q40" s="4">
        <v>86.283000000000001</v>
      </c>
      <c r="R40" s="2">
        <v>72.603999999999999</v>
      </c>
      <c r="S40" s="4">
        <v>866.8</v>
      </c>
      <c r="T40" s="4">
        <v>493.56666666666598</v>
      </c>
      <c r="U40" s="2">
        <v>3766514</v>
      </c>
      <c r="V40" s="2">
        <v>8.4149206349206302</v>
      </c>
      <c r="W40" s="2">
        <v>8.7012698412698395</v>
      </c>
      <c r="X40" s="2">
        <v>8.1602173913043394</v>
      </c>
      <c r="AA40" s="4">
        <f t="shared" si="6"/>
        <v>1418.3</v>
      </c>
      <c r="AB40" s="4">
        <f t="shared" si="7"/>
        <v>1360.3666666666659</v>
      </c>
      <c r="AC40" s="7">
        <f t="shared" si="8"/>
        <v>0.95915297656819143</v>
      </c>
      <c r="AE40" s="4">
        <v>421</v>
      </c>
      <c r="AF40" s="4">
        <v>3701.1</v>
      </c>
      <c r="AG40" s="4">
        <v>1300.4000000000001</v>
      </c>
    </row>
    <row r="41" spans="1:33" x14ac:dyDescent="0.25">
      <c r="A41" s="4" t="s">
        <v>61</v>
      </c>
      <c r="B41" s="2">
        <v>85.555000000000007</v>
      </c>
      <c r="C41" s="2">
        <v>189866.33333333299</v>
      </c>
      <c r="D41" s="3">
        <v>0.54991431451612804</v>
      </c>
      <c r="E41" s="4">
        <v>-0.284105911589424</v>
      </c>
      <c r="F41" s="3">
        <v>1.9358423913043401</v>
      </c>
      <c r="G41" s="3">
        <v>-0.879844164445028</v>
      </c>
      <c r="H41" s="3">
        <v>0.82027262666561995</v>
      </c>
      <c r="I41" s="3">
        <v>8.5192947118380796E-2</v>
      </c>
      <c r="J41" s="4">
        <v>0.94094017094017168</v>
      </c>
      <c r="K41" s="2">
        <v>409.4</v>
      </c>
      <c r="L41" s="2">
        <v>3691</v>
      </c>
      <c r="M41" s="2">
        <v>1287.3</v>
      </c>
      <c r="N41" s="2">
        <v>934.2</v>
      </c>
      <c r="O41" s="4">
        <v>-3.09473026087838</v>
      </c>
      <c r="P41" s="4">
        <v>87.512</v>
      </c>
      <c r="Q41" s="4">
        <v>86.816000000000003</v>
      </c>
      <c r="R41" s="2">
        <v>73.201999999999998</v>
      </c>
      <c r="S41" s="4">
        <v>814.6</v>
      </c>
      <c r="T41" s="4">
        <v>480.933333333333</v>
      </c>
      <c r="U41" s="2">
        <v>3775906</v>
      </c>
      <c r="V41" s="2">
        <v>7.8845312500000002</v>
      </c>
      <c r="W41" s="2">
        <v>8.4059677419354806</v>
      </c>
      <c r="X41" s="2">
        <v>7.74336956521738</v>
      </c>
      <c r="AA41" s="4">
        <f t="shared" si="6"/>
        <v>1343.6</v>
      </c>
      <c r="AB41" s="4">
        <f t="shared" si="7"/>
        <v>1295.5333333333331</v>
      </c>
      <c r="AC41" s="7">
        <f t="shared" si="8"/>
        <v>0.9642254639277561</v>
      </c>
      <c r="AE41" s="4">
        <v>409.4</v>
      </c>
      <c r="AF41" s="4">
        <v>3691</v>
      </c>
      <c r="AG41" s="4">
        <v>1287.3</v>
      </c>
    </row>
    <row r="42" spans="1:33" x14ac:dyDescent="0.25">
      <c r="A42" s="4" t="s">
        <v>62</v>
      </c>
      <c r="B42" s="2">
        <v>84.652999999999906</v>
      </c>
      <c r="C42" s="2">
        <v>190271.66666666599</v>
      </c>
      <c r="D42" s="3">
        <v>0.54760997267759604</v>
      </c>
      <c r="E42" s="4">
        <v>-0.71293980055616102</v>
      </c>
      <c r="F42" s="3">
        <v>1.60761111111111</v>
      </c>
      <c r="G42" s="3">
        <v>-0.485599262789151</v>
      </c>
      <c r="H42" s="3">
        <v>1.063962695611</v>
      </c>
      <c r="I42" s="3">
        <v>-0.198156421299576</v>
      </c>
      <c r="J42" s="4">
        <v>1.40942974697984</v>
      </c>
      <c r="K42" s="2">
        <v>398.1</v>
      </c>
      <c r="L42" s="2">
        <v>3693.6</v>
      </c>
      <c r="M42" s="2">
        <v>1287.9000000000001</v>
      </c>
      <c r="N42" s="2">
        <v>896.2</v>
      </c>
      <c r="O42" s="4">
        <v>-3.8260605847599698</v>
      </c>
      <c r="P42" s="4">
        <v>88.236999999999995</v>
      </c>
      <c r="Q42" s="4">
        <v>87.445999999999998</v>
      </c>
      <c r="R42" s="2">
        <v>73.984999999999999</v>
      </c>
      <c r="S42" s="4">
        <v>787.9</v>
      </c>
      <c r="T42" s="4">
        <v>471.7</v>
      </c>
      <c r="U42" s="2">
        <v>3761826</v>
      </c>
      <c r="V42" s="2">
        <v>8.9568852459016295</v>
      </c>
      <c r="W42" s="2">
        <v>8.0231666666666595</v>
      </c>
      <c r="X42" s="2">
        <v>6.43044444444444</v>
      </c>
      <c r="AA42" s="4">
        <f t="shared" si="6"/>
        <v>1294.3000000000002</v>
      </c>
      <c r="AB42" s="4">
        <f t="shared" si="7"/>
        <v>1259.5999999999999</v>
      </c>
      <c r="AC42" s="7">
        <f t="shared" si="8"/>
        <v>0.97319014138916771</v>
      </c>
      <c r="AE42" s="4">
        <v>398.1</v>
      </c>
      <c r="AF42" s="4">
        <v>3693.6</v>
      </c>
      <c r="AG42" s="4">
        <v>1287.9000000000001</v>
      </c>
    </row>
    <row r="43" spans="1:33" x14ac:dyDescent="0.25">
      <c r="A43" s="4" t="s">
        <v>63</v>
      </c>
      <c r="B43" s="2">
        <v>84.128999999999905</v>
      </c>
      <c r="C43" s="2">
        <v>190655.66666666599</v>
      </c>
      <c r="D43" s="3">
        <v>0.44898437499999999</v>
      </c>
      <c r="E43" s="4">
        <v>0.66308180156951302</v>
      </c>
      <c r="F43" s="3">
        <v>1.46601648351648</v>
      </c>
      <c r="G43" s="3">
        <v>0.67193433205401298</v>
      </c>
      <c r="H43" s="3">
        <v>0.69770230766395802</v>
      </c>
      <c r="I43" s="3">
        <v>1.20619150898078</v>
      </c>
      <c r="J43" s="4">
        <v>2.1355555555555528</v>
      </c>
      <c r="K43" s="2">
        <v>400.1</v>
      </c>
      <c r="L43" s="2">
        <v>3726.2</v>
      </c>
      <c r="M43" s="2">
        <v>1295.4000000000001</v>
      </c>
      <c r="N43" s="2">
        <v>891.7</v>
      </c>
      <c r="O43" s="4">
        <v>-0.85964566289424404</v>
      </c>
      <c r="P43" s="4">
        <v>88.25</v>
      </c>
      <c r="Q43" s="4">
        <v>87.430999999999997</v>
      </c>
      <c r="R43" s="2">
        <v>74.503</v>
      </c>
      <c r="S43" s="4">
        <v>784.1</v>
      </c>
      <c r="T43" s="4">
        <v>475.23333333333301</v>
      </c>
      <c r="U43" s="2">
        <v>3768146</v>
      </c>
      <c r="V43" s="2">
        <v>9.7999999999999901</v>
      </c>
      <c r="W43" s="2">
        <v>8.1254687499999996</v>
      </c>
      <c r="X43" s="2">
        <v>5.8640659340659296</v>
      </c>
      <c r="AA43" s="4">
        <f t="shared" si="6"/>
        <v>1291.8000000000002</v>
      </c>
      <c r="AB43" s="4">
        <f t="shared" si="7"/>
        <v>1259.333333333333</v>
      </c>
      <c r="AC43" s="7">
        <f t="shared" si="8"/>
        <v>0.97486711049181984</v>
      </c>
      <c r="AE43" s="4">
        <v>400.1</v>
      </c>
      <c r="AF43" s="4">
        <v>3726.2</v>
      </c>
      <c r="AG43" s="4">
        <v>1295.4000000000001</v>
      </c>
    </row>
    <row r="44" spans="1:33" x14ac:dyDescent="0.25">
      <c r="A44" s="4" t="s">
        <v>64</v>
      </c>
      <c r="B44" s="2">
        <v>84.027999999999906</v>
      </c>
      <c r="C44" s="2">
        <v>191121.33333333299</v>
      </c>
      <c r="D44" s="3">
        <v>0.43503906250000002</v>
      </c>
      <c r="E44" s="4">
        <v>0.38483326074625601</v>
      </c>
      <c r="F44" s="3">
        <v>1.4113043478260801</v>
      </c>
      <c r="G44" s="3">
        <v>0.42016606606906598</v>
      </c>
      <c r="H44" s="3">
        <v>0.75416550537650395</v>
      </c>
      <c r="I44" s="3">
        <v>0.358771128910084</v>
      </c>
      <c r="J44" s="4">
        <v>1.9115151515151494</v>
      </c>
      <c r="K44" s="2">
        <v>406.3</v>
      </c>
      <c r="L44" s="2">
        <v>3735.5</v>
      </c>
      <c r="M44" s="2">
        <v>1297.5999999999999</v>
      </c>
      <c r="N44" s="2">
        <v>913.9</v>
      </c>
      <c r="O44" s="4">
        <v>-0.46782855281471097</v>
      </c>
      <c r="P44" s="4">
        <v>88.433999999999997</v>
      </c>
      <c r="Q44" s="4">
        <v>87.393000000000001</v>
      </c>
      <c r="R44" s="2">
        <v>75.066999999999993</v>
      </c>
      <c r="S44" s="4">
        <v>805.3</v>
      </c>
      <c r="T44" s="4">
        <v>484.36666666666599</v>
      </c>
      <c r="U44" s="2">
        <v>3730466</v>
      </c>
      <c r="V44" s="2">
        <v>10.071562500000001</v>
      </c>
      <c r="W44" s="2">
        <v>7.9499999999999904</v>
      </c>
      <c r="X44" s="2">
        <v>5.6452173913043397</v>
      </c>
      <c r="AA44" s="4">
        <f t="shared" si="6"/>
        <v>1320.2</v>
      </c>
      <c r="AB44" s="4">
        <f t="shared" si="7"/>
        <v>1289.6666666666661</v>
      </c>
      <c r="AC44" s="7">
        <f t="shared" si="8"/>
        <v>0.97687219108215873</v>
      </c>
      <c r="AE44" s="4">
        <v>406.3</v>
      </c>
      <c r="AF44" s="4">
        <v>3735.5</v>
      </c>
      <c r="AG44" s="4">
        <v>1297.5999999999999</v>
      </c>
    </row>
    <row r="45" spans="1:33" x14ac:dyDescent="0.25">
      <c r="A45" s="4" t="s">
        <v>65</v>
      </c>
      <c r="B45" s="2">
        <v>83.923999999999893</v>
      </c>
      <c r="C45" s="2">
        <v>191650.66666666599</v>
      </c>
      <c r="D45" s="3">
        <v>0.51429687499999899</v>
      </c>
      <c r="E45" s="4">
        <v>0.17772020207535999</v>
      </c>
      <c r="F45" s="3">
        <v>1.2046195652173901</v>
      </c>
      <c r="G45" s="3">
        <v>0.39114693026316899</v>
      </c>
      <c r="H45" s="3">
        <v>0.564564229099073</v>
      </c>
      <c r="I45" s="3">
        <v>0.53948526321507995</v>
      </c>
      <c r="J45" s="4">
        <v>1.6533333333333333</v>
      </c>
      <c r="K45" s="2">
        <v>399.6</v>
      </c>
      <c r="L45" s="2">
        <v>3757.6</v>
      </c>
      <c r="M45" s="2">
        <v>1286.4000000000001</v>
      </c>
      <c r="N45" s="2">
        <v>948.9</v>
      </c>
      <c r="O45" s="4">
        <v>-0.713855125202286</v>
      </c>
      <c r="P45" s="4">
        <v>88.248999999999995</v>
      </c>
      <c r="Q45" s="4">
        <v>87.097999999999999</v>
      </c>
      <c r="R45" s="2">
        <v>75.492000000000004</v>
      </c>
      <c r="S45" s="4">
        <v>834.3</v>
      </c>
      <c r="T45" s="4">
        <v>477.433333333333</v>
      </c>
      <c r="U45" s="2">
        <v>3688603</v>
      </c>
      <c r="V45" s="2">
        <v>10.296093750000001</v>
      </c>
      <c r="W45" s="2">
        <v>7.3449999999999998</v>
      </c>
      <c r="X45" s="2">
        <v>4.8184782608695604</v>
      </c>
      <c r="AA45" s="4">
        <f t="shared" si="6"/>
        <v>1348.5</v>
      </c>
      <c r="AB45" s="4">
        <f t="shared" si="7"/>
        <v>1311.7333333333329</v>
      </c>
      <c r="AC45" s="7">
        <f t="shared" si="8"/>
        <v>0.97273513780744003</v>
      </c>
      <c r="AE45" s="4">
        <v>399.6</v>
      </c>
      <c r="AF45" s="4">
        <v>3757.6</v>
      </c>
      <c r="AG45" s="4">
        <v>1286.4000000000001</v>
      </c>
    </row>
    <row r="46" spans="1:33" x14ac:dyDescent="0.25">
      <c r="A46" s="4" t="s">
        <v>66</v>
      </c>
      <c r="B46" s="2">
        <v>83.516000000000005</v>
      </c>
      <c r="C46" s="2">
        <v>192074.66666666599</v>
      </c>
      <c r="D46" s="3">
        <v>0.47326612903225701</v>
      </c>
      <c r="E46" s="4">
        <v>1.9205909053321799</v>
      </c>
      <c r="F46" s="3">
        <v>1.0060714285714201</v>
      </c>
      <c r="G46" s="3">
        <v>1.0920449201509399</v>
      </c>
      <c r="H46" s="3">
        <v>0.56402920792839695</v>
      </c>
      <c r="I46" s="3">
        <v>1.34621515013825</v>
      </c>
      <c r="J46" s="4">
        <v>1.9568205128205118</v>
      </c>
      <c r="K46" s="2">
        <v>415.3</v>
      </c>
      <c r="L46" s="2">
        <v>3810.1</v>
      </c>
      <c r="M46" s="2">
        <v>1305.5</v>
      </c>
      <c r="N46" s="2">
        <v>927.8</v>
      </c>
      <c r="O46" s="4">
        <v>0.27902066497357297</v>
      </c>
      <c r="P46" s="4">
        <v>87.649000000000001</v>
      </c>
      <c r="Q46" s="4">
        <v>86.933999999999997</v>
      </c>
      <c r="R46" s="2">
        <v>75.918999999999997</v>
      </c>
      <c r="S46" s="4">
        <v>810.2</v>
      </c>
      <c r="T46" s="4">
        <v>496.2</v>
      </c>
      <c r="U46" s="2">
        <v>3701592</v>
      </c>
      <c r="V46" s="2">
        <v>11.185555555555499</v>
      </c>
      <c r="W46" s="2">
        <v>7.3069354838709604</v>
      </c>
      <c r="X46" s="2">
        <v>4.0242857142857096</v>
      </c>
      <c r="AA46" s="4">
        <f t="shared" si="6"/>
        <v>1343.1</v>
      </c>
      <c r="AB46" s="4">
        <f t="shared" si="7"/>
        <v>1306.4000000000001</v>
      </c>
      <c r="AC46" s="7">
        <f t="shared" si="8"/>
        <v>0.97267515449333641</v>
      </c>
      <c r="AE46" s="4">
        <v>415.3</v>
      </c>
      <c r="AF46" s="4">
        <v>3810.1</v>
      </c>
      <c r="AG46" s="4">
        <v>1305.5</v>
      </c>
    </row>
    <row r="47" spans="1:33" x14ac:dyDescent="0.25">
      <c r="A47" s="4" t="s">
        <v>67</v>
      </c>
      <c r="B47" s="2">
        <v>83.850999999999999</v>
      </c>
      <c r="C47" s="2">
        <v>192506.66666666599</v>
      </c>
      <c r="D47" s="3">
        <v>0.43789682539682501</v>
      </c>
      <c r="E47" s="4">
        <v>0.686360226016553</v>
      </c>
      <c r="F47" s="3">
        <v>0.94351648351648398</v>
      </c>
      <c r="G47" s="3">
        <v>1.05720444001221</v>
      </c>
      <c r="H47" s="3">
        <v>0.59360605063046101</v>
      </c>
      <c r="I47" s="3">
        <v>0.20327637540021201</v>
      </c>
      <c r="J47" s="4">
        <v>2.0096923076923057</v>
      </c>
      <c r="K47" s="2">
        <v>418.2</v>
      </c>
      <c r="L47" s="2">
        <v>3834.5</v>
      </c>
      <c r="M47" s="2">
        <v>1311</v>
      </c>
      <c r="N47" s="2">
        <v>988.9</v>
      </c>
      <c r="O47" s="4">
        <v>3.3047207555038098</v>
      </c>
      <c r="P47" s="4">
        <v>87.831000000000003</v>
      </c>
      <c r="Q47" s="4">
        <v>86.971000000000004</v>
      </c>
      <c r="R47" s="2">
        <v>76.370999999999995</v>
      </c>
      <c r="S47" s="4">
        <v>865.4</v>
      </c>
      <c r="T47" s="4">
        <v>500.96666666666601</v>
      </c>
      <c r="U47" s="2">
        <v>3700508</v>
      </c>
      <c r="V47" s="2">
        <v>11.042380952380899</v>
      </c>
      <c r="W47" s="2">
        <v>7.3760317460317397</v>
      </c>
      <c r="X47" s="2">
        <v>3.7740659340659302</v>
      </c>
      <c r="AA47" s="4">
        <f t="shared" si="6"/>
        <v>1407.1</v>
      </c>
      <c r="AB47" s="4">
        <f t="shared" si="7"/>
        <v>1366.3666666666659</v>
      </c>
      <c r="AC47" s="7">
        <f t="shared" si="8"/>
        <v>0.97105157179068013</v>
      </c>
      <c r="AE47" s="4">
        <v>418.2</v>
      </c>
      <c r="AF47" s="4">
        <v>3834.5</v>
      </c>
      <c r="AG47" s="4">
        <v>1311</v>
      </c>
    </row>
    <row r="48" spans="1:33" x14ac:dyDescent="0.25">
      <c r="A48" s="4" t="s">
        <v>68</v>
      </c>
      <c r="B48" s="2">
        <v>84.007000000000005</v>
      </c>
      <c r="C48" s="2">
        <v>193024.33333333299</v>
      </c>
      <c r="D48" s="3">
        <v>0.521367187499999</v>
      </c>
      <c r="E48" s="4">
        <v>1.3094676644002201</v>
      </c>
      <c r="F48" s="3">
        <v>0.81480978260869497</v>
      </c>
      <c r="G48" s="3">
        <v>1.0269372305026201</v>
      </c>
      <c r="H48" s="3">
        <v>0.442903500972333</v>
      </c>
      <c r="I48" s="3">
        <v>1.0692130797519299</v>
      </c>
      <c r="J48" s="4">
        <v>1.6577272727272754</v>
      </c>
      <c r="K48" s="2">
        <v>427.1</v>
      </c>
      <c r="L48" s="2">
        <v>3877.2</v>
      </c>
      <c r="M48" s="2">
        <v>1318.8</v>
      </c>
      <c r="N48" s="2">
        <v>999.1</v>
      </c>
      <c r="O48" s="4">
        <v>1.2174231294595499</v>
      </c>
      <c r="P48" s="4">
        <v>88.081000000000003</v>
      </c>
      <c r="Q48" s="4">
        <v>87.105999999999995</v>
      </c>
      <c r="R48" s="2">
        <v>76.709999999999994</v>
      </c>
      <c r="S48" s="4">
        <v>876.8</v>
      </c>
      <c r="T48" s="4">
        <v>512.06666666666604</v>
      </c>
      <c r="U48" s="2">
        <v>3688614</v>
      </c>
      <c r="V48" s="2">
        <v>11.247656249999901</v>
      </c>
      <c r="W48" s="2">
        <v>6.6187500000000004</v>
      </c>
      <c r="X48" s="2">
        <v>3.2592391304347799</v>
      </c>
      <c r="AA48" s="4">
        <f t="shared" si="6"/>
        <v>1426.2</v>
      </c>
      <c r="AB48" s="4">
        <f t="shared" si="7"/>
        <v>1388.8666666666659</v>
      </c>
      <c r="AC48" s="7">
        <f t="shared" si="8"/>
        <v>0.97382321320057907</v>
      </c>
      <c r="AE48" s="4">
        <v>427.1</v>
      </c>
      <c r="AF48" s="4">
        <v>3877.2</v>
      </c>
      <c r="AG48" s="4">
        <v>1318.8</v>
      </c>
    </row>
    <row r="49" spans="1:33" x14ac:dyDescent="0.25">
      <c r="A49" s="4" t="s">
        <v>69</v>
      </c>
      <c r="B49" s="2">
        <v>84.575000000000003</v>
      </c>
      <c r="C49" s="2">
        <v>193615.66666666599</v>
      </c>
      <c r="D49" s="3">
        <v>0.53175529233871</v>
      </c>
      <c r="E49" s="4">
        <v>1.2590167517286499</v>
      </c>
      <c r="F49" s="3">
        <v>0.75872282608695696</v>
      </c>
      <c r="G49" s="3">
        <v>1.0462045456411699</v>
      </c>
      <c r="H49" s="3">
        <v>0.56676524426612995</v>
      </c>
      <c r="I49" s="3">
        <v>-0.207941093223482</v>
      </c>
      <c r="J49" s="4">
        <v>2.1665151515151515</v>
      </c>
      <c r="K49" s="2">
        <v>435.6</v>
      </c>
      <c r="L49" s="2">
        <v>3922.2</v>
      </c>
      <c r="M49" s="2">
        <v>1332.1</v>
      </c>
      <c r="N49" s="2">
        <v>1030.8</v>
      </c>
      <c r="O49" s="4">
        <v>2.7638136142195799</v>
      </c>
      <c r="P49" s="4">
        <v>88.281999999999996</v>
      </c>
      <c r="Q49" s="4">
        <v>87.331999999999994</v>
      </c>
      <c r="R49" s="2">
        <v>77.146000000000001</v>
      </c>
      <c r="S49" s="4">
        <v>906.7</v>
      </c>
      <c r="T49" s="4">
        <v>523.06666666666604</v>
      </c>
      <c r="U49" s="2">
        <v>3680513</v>
      </c>
      <c r="V49" s="2">
        <v>11.63296875</v>
      </c>
      <c r="W49" s="2">
        <v>6.7403225806451497</v>
      </c>
      <c r="X49" s="2">
        <v>3.0348913043478198</v>
      </c>
      <c r="AA49" s="4">
        <f t="shared" si="6"/>
        <v>1466.4</v>
      </c>
      <c r="AB49" s="4">
        <f t="shared" si="7"/>
        <v>1429.766666666666</v>
      </c>
      <c r="AC49" s="7">
        <f t="shared" si="8"/>
        <v>0.97501818512456762</v>
      </c>
      <c r="AE49" s="4">
        <v>435.6</v>
      </c>
      <c r="AF49" s="4">
        <v>3922.2</v>
      </c>
      <c r="AG49" s="4">
        <v>1332.1</v>
      </c>
    </row>
    <row r="50" spans="1:33" x14ac:dyDescent="0.25">
      <c r="A50" s="4" t="s">
        <v>70</v>
      </c>
      <c r="B50" s="2">
        <v>85.307000000000002</v>
      </c>
      <c r="C50" s="2">
        <v>194106</v>
      </c>
      <c r="D50" s="3">
        <v>0.53287017451084095</v>
      </c>
      <c r="E50" s="4">
        <v>0.27241859641077798</v>
      </c>
      <c r="F50" s="3">
        <v>0.76058333333333294</v>
      </c>
      <c r="G50" s="3">
        <v>0.183981772422913</v>
      </c>
      <c r="H50" s="3">
        <v>0.61253955268942095</v>
      </c>
      <c r="I50" s="3">
        <v>-0.44403129202219199</v>
      </c>
      <c r="J50" s="4">
        <v>1.9231249999999993</v>
      </c>
      <c r="K50" s="2">
        <v>439.8</v>
      </c>
      <c r="L50" s="2">
        <v>3938.5</v>
      </c>
      <c r="M50" s="2">
        <v>1333.5</v>
      </c>
      <c r="N50" s="2">
        <v>1055</v>
      </c>
      <c r="O50" s="4">
        <v>0.52185796629675696</v>
      </c>
      <c r="P50" s="4">
        <v>88.599000000000004</v>
      </c>
      <c r="Q50" s="4">
        <v>87.814999999999998</v>
      </c>
      <c r="R50" s="2">
        <v>77.62</v>
      </c>
      <c r="S50" s="4">
        <v>931.3</v>
      </c>
      <c r="T50" s="4">
        <v>527.83333333333303</v>
      </c>
      <c r="U50" s="2">
        <v>3712749</v>
      </c>
      <c r="V50" s="2">
        <v>12.3564516129032</v>
      </c>
      <c r="W50" s="2">
        <v>6.25819672131147</v>
      </c>
      <c r="X50" s="2">
        <v>3.04233333333333</v>
      </c>
      <c r="AA50" s="4">
        <f t="shared" si="6"/>
        <v>1494.8</v>
      </c>
      <c r="AB50" s="4">
        <f t="shared" si="7"/>
        <v>1459.133333333333</v>
      </c>
      <c r="AC50" s="7">
        <f t="shared" si="8"/>
        <v>0.97613950584247589</v>
      </c>
      <c r="AE50" s="4">
        <v>439.8</v>
      </c>
      <c r="AF50" s="4">
        <v>3938.5</v>
      </c>
      <c r="AG50" s="4">
        <v>1333.5</v>
      </c>
    </row>
    <row r="51" spans="1:33" x14ac:dyDescent="0.25">
      <c r="A51" s="4" t="s">
        <v>71</v>
      </c>
      <c r="B51" s="2">
        <v>86.314999999999998</v>
      </c>
      <c r="C51" s="2">
        <v>194555.33333333299</v>
      </c>
      <c r="D51" s="3">
        <v>0.53773809523809402</v>
      </c>
      <c r="E51" s="4">
        <v>0.97870570600473294</v>
      </c>
      <c r="F51" s="3">
        <v>0.74931318681318604</v>
      </c>
      <c r="G51" s="3">
        <v>0.63715941756285399</v>
      </c>
      <c r="H51" s="3">
        <v>0.54220173688984097</v>
      </c>
      <c r="I51" s="3">
        <v>-0.169284954819343</v>
      </c>
      <c r="J51" s="4">
        <v>1.656769230769231</v>
      </c>
      <c r="K51" s="2">
        <v>454.1</v>
      </c>
      <c r="L51" s="2">
        <v>3961.7</v>
      </c>
      <c r="M51" s="2">
        <v>1344.1</v>
      </c>
      <c r="N51" s="2">
        <v>1063.3</v>
      </c>
      <c r="O51" s="4">
        <v>1.9722668639358201</v>
      </c>
      <c r="P51" s="4">
        <v>88.95</v>
      </c>
      <c r="Q51" s="4">
        <v>88.084999999999994</v>
      </c>
      <c r="R51" s="2">
        <v>78.042000000000002</v>
      </c>
      <c r="S51" s="4">
        <v>942.3</v>
      </c>
      <c r="T51" s="4">
        <v>547.86666666666599</v>
      </c>
      <c r="U51" s="2">
        <v>3754274</v>
      </c>
      <c r="V51" s="2">
        <v>12.4982539682539</v>
      </c>
      <c r="W51" s="2">
        <v>5.9880952380952301</v>
      </c>
      <c r="X51" s="2">
        <v>2.9972527472527402</v>
      </c>
      <c r="AA51" s="4">
        <f t="shared" si="6"/>
        <v>1517.4</v>
      </c>
      <c r="AB51" s="4">
        <f t="shared" si="7"/>
        <v>1490.1666666666661</v>
      </c>
      <c r="AC51" s="7">
        <f t="shared" si="8"/>
        <v>0.98205263389130482</v>
      </c>
      <c r="AE51" s="4">
        <v>454.1</v>
      </c>
      <c r="AF51" s="4">
        <v>3961.7</v>
      </c>
      <c r="AG51" s="4">
        <v>1344.1</v>
      </c>
    </row>
    <row r="52" spans="1:33" x14ac:dyDescent="0.25">
      <c r="A52" s="4" t="s">
        <v>72</v>
      </c>
      <c r="B52" s="2">
        <v>86.715999999999994</v>
      </c>
      <c r="C52" s="2">
        <v>195068</v>
      </c>
      <c r="D52" s="3">
        <v>0.50191406249999904</v>
      </c>
      <c r="E52" s="4">
        <v>0.96182254977707504</v>
      </c>
      <c r="F52" s="3">
        <v>0.76442934782608696</v>
      </c>
      <c r="G52" s="3">
        <v>0.52534276837813199</v>
      </c>
      <c r="H52" s="3">
        <v>0.46915733765234502</v>
      </c>
      <c r="I52" s="3">
        <v>-2.44394145541771E-2</v>
      </c>
      <c r="J52" s="4">
        <v>1.5473015873015901</v>
      </c>
      <c r="K52" s="2">
        <v>459.1</v>
      </c>
      <c r="L52" s="2">
        <v>4005.9</v>
      </c>
      <c r="M52" s="2">
        <v>1357.4</v>
      </c>
      <c r="N52" s="2">
        <v>1062.5</v>
      </c>
      <c r="O52" s="4">
        <v>1.53630070918624</v>
      </c>
      <c r="P52" s="4">
        <v>89.11</v>
      </c>
      <c r="Q52" s="4">
        <v>88.296999999999997</v>
      </c>
      <c r="R52" s="2">
        <v>78.408999999999907</v>
      </c>
      <c r="S52" s="4">
        <v>943.4</v>
      </c>
      <c r="T52" s="4">
        <v>556.63333333333298</v>
      </c>
      <c r="U52" s="2">
        <v>3776222</v>
      </c>
      <c r="V52" s="2">
        <v>12.9440624999999</v>
      </c>
      <c r="W52" s="2">
        <v>5.6153124999999999</v>
      </c>
      <c r="X52" s="2">
        <v>3.0577173913043398</v>
      </c>
      <c r="AA52" s="4">
        <f t="shared" si="6"/>
        <v>1521.6</v>
      </c>
      <c r="AB52" s="4">
        <f t="shared" si="7"/>
        <v>1500.0333333333328</v>
      </c>
      <c r="AC52" s="7">
        <f t="shared" si="8"/>
        <v>0.9858263231685942</v>
      </c>
      <c r="AE52" s="4">
        <v>459.1</v>
      </c>
      <c r="AF52" s="4">
        <v>4005.9</v>
      </c>
      <c r="AG52" s="4">
        <v>1357.4</v>
      </c>
    </row>
    <row r="53" spans="1:33" x14ac:dyDescent="0.25">
      <c r="A53" s="4" t="s">
        <v>73</v>
      </c>
      <c r="B53" s="2">
        <v>87.426000000000002</v>
      </c>
      <c r="C53" s="2">
        <v>195621</v>
      </c>
      <c r="D53" s="3">
        <v>0.48467993951612898</v>
      </c>
      <c r="E53" s="4">
        <v>0.90615922075802102</v>
      </c>
      <c r="F53" s="3">
        <v>0.74706521739130405</v>
      </c>
      <c r="G53" s="3">
        <v>1.31239911275145</v>
      </c>
      <c r="H53" s="3">
        <v>0.51773052519453</v>
      </c>
      <c r="I53" s="3">
        <v>-0.112990553438047</v>
      </c>
      <c r="J53" s="4">
        <v>1.5874242424242406</v>
      </c>
      <c r="K53" s="2">
        <v>470.2</v>
      </c>
      <c r="L53" s="2">
        <v>4032.7</v>
      </c>
      <c r="M53" s="2">
        <v>1366.8</v>
      </c>
      <c r="N53" s="2">
        <v>1118.5999999999999</v>
      </c>
      <c r="O53" s="4">
        <v>3.9701351669021698</v>
      </c>
      <c r="P53" s="4">
        <v>89.403999999999996</v>
      </c>
      <c r="Q53" s="4">
        <v>88.426000000000002</v>
      </c>
      <c r="R53" s="2">
        <v>78.816000000000003</v>
      </c>
      <c r="S53" s="4">
        <v>996.4</v>
      </c>
      <c r="T53" s="4">
        <v>573.79999999999995</v>
      </c>
      <c r="U53" s="2">
        <v>3805533</v>
      </c>
      <c r="V53" s="2">
        <v>13.360624999999899</v>
      </c>
      <c r="W53" s="2">
        <v>5.6159677419354797</v>
      </c>
      <c r="X53" s="2">
        <v>2.98826086956521</v>
      </c>
      <c r="AA53" s="4">
        <f t="shared" si="6"/>
        <v>1588.8</v>
      </c>
      <c r="AB53" s="4">
        <f t="shared" si="7"/>
        <v>1570.1999999999998</v>
      </c>
      <c r="AC53" s="7">
        <f t="shared" si="8"/>
        <v>0.98829305135951651</v>
      </c>
      <c r="AE53" s="4">
        <v>470.2</v>
      </c>
      <c r="AF53" s="4">
        <v>4032.7</v>
      </c>
      <c r="AG53" s="4">
        <v>1366.8</v>
      </c>
    </row>
    <row r="54" spans="1:33" x14ac:dyDescent="0.25">
      <c r="A54" s="4" t="s">
        <v>74</v>
      </c>
      <c r="B54" s="2">
        <v>87.775000000000006</v>
      </c>
      <c r="C54" s="2">
        <v>196085.33333333299</v>
      </c>
      <c r="D54" s="3">
        <v>0.442181259600614</v>
      </c>
      <c r="E54" s="4">
        <v>0.95372552759711104</v>
      </c>
      <c r="F54" s="3">
        <v>0.80233333333333301</v>
      </c>
      <c r="G54" s="3">
        <v>0.96824901459887203</v>
      </c>
      <c r="H54" s="3">
        <v>0.54913908192626404</v>
      </c>
      <c r="I54" s="3">
        <v>0.60055230158316397</v>
      </c>
      <c r="J54" s="4">
        <v>1.7074479166666667</v>
      </c>
      <c r="K54" s="2">
        <v>481.4</v>
      </c>
      <c r="L54" s="2">
        <v>4064.2</v>
      </c>
      <c r="M54" s="2">
        <v>1385</v>
      </c>
      <c r="N54" s="2">
        <v>1166.8</v>
      </c>
      <c r="O54" s="4">
        <v>1.32139723186423</v>
      </c>
      <c r="P54" s="4">
        <v>89.769000000000005</v>
      </c>
      <c r="Q54" s="4">
        <v>88.915999999999997</v>
      </c>
      <c r="R54" s="2">
        <v>79.25</v>
      </c>
      <c r="S54" s="4">
        <v>1043.5999999999999</v>
      </c>
      <c r="T54" s="4">
        <v>588.83333333333303</v>
      </c>
      <c r="U54" s="2">
        <v>3880252</v>
      </c>
      <c r="V54" s="2">
        <v>13.627460317460301</v>
      </c>
      <c r="W54" s="2">
        <v>6.09032258064516</v>
      </c>
      <c r="X54" s="2">
        <v>3.2093333333333298</v>
      </c>
      <c r="AA54" s="4">
        <f t="shared" si="6"/>
        <v>1648.1999999999998</v>
      </c>
      <c r="AB54" s="4">
        <f t="shared" si="7"/>
        <v>1632.4333333333329</v>
      </c>
      <c r="AC54" s="7">
        <f t="shared" si="8"/>
        <v>0.99043400881769994</v>
      </c>
      <c r="AE54" s="4">
        <v>481.4</v>
      </c>
      <c r="AF54" s="4">
        <v>4064.2</v>
      </c>
      <c r="AG54" s="4">
        <v>1385</v>
      </c>
    </row>
    <row r="55" spans="1:33" x14ac:dyDescent="0.25">
      <c r="A55" s="4" t="s">
        <v>75</v>
      </c>
      <c r="B55" s="2">
        <v>89.262</v>
      </c>
      <c r="C55" s="2">
        <v>196522</v>
      </c>
      <c r="D55" s="3">
        <v>0.37794354838709698</v>
      </c>
      <c r="E55" s="4">
        <v>0.78781172473758498</v>
      </c>
      <c r="F55" s="3">
        <v>0.98450549450549396</v>
      </c>
      <c r="G55" s="3">
        <v>1.35875366396751</v>
      </c>
      <c r="H55" s="3">
        <v>0.48211670456825101</v>
      </c>
      <c r="I55" s="3">
        <v>-0.63412456929330696</v>
      </c>
      <c r="J55" s="4">
        <v>2.1747692307692295</v>
      </c>
      <c r="K55" s="2">
        <v>486.6</v>
      </c>
      <c r="L55" s="2">
        <v>4090.8</v>
      </c>
      <c r="M55" s="2">
        <v>1396</v>
      </c>
      <c r="N55" s="2">
        <v>1234.9000000000001</v>
      </c>
      <c r="O55" s="4">
        <v>2.2060578124373298</v>
      </c>
      <c r="P55" s="4">
        <v>89.968000000000004</v>
      </c>
      <c r="Q55" s="4">
        <v>89.192999999999998</v>
      </c>
      <c r="R55" s="2">
        <v>79.632999999999996</v>
      </c>
      <c r="S55" s="4">
        <v>1106.9000000000001</v>
      </c>
      <c r="T55" s="4">
        <v>598.73333333333301</v>
      </c>
      <c r="U55" s="2">
        <v>3931365</v>
      </c>
      <c r="V55" s="2">
        <v>13.105</v>
      </c>
      <c r="W55" s="2">
        <v>7.0895161290322504</v>
      </c>
      <c r="X55" s="2">
        <v>3.9380219780219701</v>
      </c>
      <c r="AA55" s="4">
        <f t="shared" si="6"/>
        <v>1721.5</v>
      </c>
      <c r="AB55" s="4">
        <f t="shared" si="7"/>
        <v>1705.6333333333332</v>
      </c>
      <c r="AC55" s="7">
        <f t="shared" si="8"/>
        <v>0.99078323167780025</v>
      </c>
      <c r="AE55" s="4">
        <v>486.6</v>
      </c>
      <c r="AF55" s="4">
        <v>4090.8</v>
      </c>
      <c r="AG55" s="4">
        <v>1396</v>
      </c>
    </row>
    <row r="56" spans="1:33" x14ac:dyDescent="0.25">
      <c r="A56" s="4" t="s">
        <v>76</v>
      </c>
      <c r="B56" s="2">
        <v>90.326999999999998</v>
      </c>
      <c r="C56" s="2">
        <v>197050</v>
      </c>
      <c r="D56" s="3">
        <v>0.37746093749999898</v>
      </c>
      <c r="E56" s="4">
        <v>1.0507593444646499</v>
      </c>
      <c r="F56" s="3">
        <v>1.1213586956521699</v>
      </c>
      <c r="G56" s="3">
        <v>0.64219784017718695</v>
      </c>
      <c r="H56" s="3">
        <v>0.55975552038926502</v>
      </c>
      <c r="I56" s="3">
        <v>-0.59426370073891099</v>
      </c>
      <c r="J56" s="4">
        <v>1.9998484848484859</v>
      </c>
      <c r="K56" s="2">
        <v>491.7</v>
      </c>
      <c r="L56" s="2">
        <v>4120.6000000000004</v>
      </c>
      <c r="M56" s="2">
        <v>1408</v>
      </c>
      <c r="N56" s="2">
        <v>1212.7</v>
      </c>
      <c r="O56" s="4">
        <v>0.81543562675967396</v>
      </c>
      <c r="P56" s="4">
        <v>90.451999999999998</v>
      </c>
      <c r="Q56" s="4">
        <v>89.536000000000001</v>
      </c>
      <c r="R56" s="2">
        <v>80.08</v>
      </c>
      <c r="S56" s="4">
        <v>1092.9000000000001</v>
      </c>
      <c r="T56" s="4">
        <v>609.29999999999995</v>
      </c>
      <c r="U56" s="2">
        <v>3968012</v>
      </c>
      <c r="V56" s="2">
        <v>13.430937499999899</v>
      </c>
      <c r="W56" s="2">
        <v>7.3279687500000001</v>
      </c>
      <c r="X56" s="2">
        <v>4.4854347826086904</v>
      </c>
      <c r="AA56" s="4">
        <f t="shared" si="6"/>
        <v>1704.4</v>
      </c>
      <c r="AB56" s="4">
        <f t="shared" si="7"/>
        <v>1702.2</v>
      </c>
      <c r="AC56" s="7">
        <f t="shared" si="8"/>
        <v>0.99870922318704525</v>
      </c>
      <c r="AE56" s="4">
        <v>491.7</v>
      </c>
      <c r="AF56" s="4">
        <v>4120.6000000000004</v>
      </c>
      <c r="AG56" s="4">
        <v>1408</v>
      </c>
    </row>
    <row r="57" spans="1:33" x14ac:dyDescent="0.25">
      <c r="A57" s="4" t="s">
        <v>77</v>
      </c>
      <c r="B57" s="2">
        <v>90.870999999999995</v>
      </c>
      <c r="C57" s="2">
        <v>197600.66666666599</v>
      </c>
      <c r="D57" s="3">
        <v>0.34264116575591902</v>
      </c>
      <c r="E57" s="4">
        <v>0.93332087829340904</v>
      </c>
      <c r="F57" s="3">
        <v>1.29198369565217</v>
      </c>
      <c r="G57" s="3">
        <v>1.1045763568848901</v>
      </c>
      <c r="H57" s="3">
        <v>0.52683158038975197</v>
      </c>
      <c r="I57" s="3">
        <v>4.1036223286305198E-2</v>
      </c>
      <c r="J57" s="4">
        <v>2.2851794871794873</v>
      </c>
      <c r="K57" s="2">
        <v>509</v>
      </c>
      <c r="L57" s="2">
        <v>4139.2</v>
      </c>
      <c r="M57" s="2">
        <v>1423</v>
      </c>
      <c r="N57" s="2">
        <v>1269.2</v>
      </c>
      <c r="O57" s="4">
        <v>2.3925303241915401</v>
      </c>
      <c r="P57" s="4">
        <v>90.602000000000004</v>
      </c>
      <c r="Q57" s="4">
        <v>89.736999999999995</v>
      </c>
      <c r="R57" s="2">
        <v>80.503</v>
      </c>
      <c r="S57" s="4">
        <v>1145.7</v>
      </c>
      <c r="T57" s="4">
        <v>631.79999999999995</v>
      </c>
      <c r="U57" s="2">
        <v>4017337</v>
      </c>
      <c r="V57" s="2">
        <v>13.465238095238</v>
      </c>
      <c r="W57" s="2">
        <v>7.83721311475409</v>
      </c>
      <c r="X57" s="2">
        <v>5.1679347826086897</v>
      </c>
      <c r="AA57" s="4">
        <f t="shared" si="6"/>
        <v>1778.2</v>
      </c>
      <c r="AB57" s="4">
        <f t="shared" si="7"/>
        <v>1777.5</v>
      </c>
      <c r="AC57" s="7">
        <f t="shared" si="8"/>
        <v>0.99960634349342026</v>
      </c>
      <c r="AE57" s="4">
        <v>509</v>
      </c>
      <c r="AF57" s="4">
        <v>4139.2</v>
      </c>
      <c r="AG57" s="4">
        <v>1423</v>
      </c>
    </row>
    <row r="58" spans="1:33" x14ac:dyDescent="0.25">
      <c r="A58" s="4" t="s">
        <v>78</v>
      </c>
      <c r="B58" s="2">
        <v>91.488999999999905</v>
      </c>
      <c r="C58" s="2">
        <v>197882</v>
      </c>
      <c r="D58" s="3">
        <v>0.35027265745007602</v>
      </c>
      <c r="E58" s="4">
        <v>5.9090454256814001E-2</v>
      </c>
      <c r="F58" s="3">
        <v>1.4506944444444401</v>
      </c>
      <c r="G58" s="3">
        <v>0.245167496682719</v>
      </c>
      <c r="H58" s="3">
        <v>0.59695015274973395</v>
      </c>
      <c r="I58" s="3">
        <v>0.16606238346591101</v>
      </c>
      <c r="J58" s="4">
        <v>1.7179999999999982</v>
      </c>
      <c r="K58" s="2">
        <v>498.5</v>
      </c>
      <c r="L58" s="2">
        <v>4159.0666666666602</v>
      </c>
      <c r="M58" s="2">
        <v>1428.13333333333</v>
      </c>
      <c r="N58" s="2">
        <v>1282.0999999999999</v>
      </c>
      <c r="O58" s="4">
        <v>2.0760200437580898</v>
      </c>
      <c r="P58" s="4">
        <v>90.856999999999999</v>
      </c>
      <c r="Q58" s="4">
        <v>90.106999999999999</v>
      </c>
      <c r="R58" s="2">
        <v>80.984999999999999</v>
      </c>
      <c r="S58" s="4">
        <v>1160.5999999999999</v>
      </c>
      <c r="T58" s="4">
        <v>621.26666666666597</v>
      </c>
      <c r="U58" s="2">
        <v>4096852</v>
      </c>
      <c r="V58" s="2">
        <v>14.1049206349206</v>
      </c>
      <c r="W58" s="2">
        <v>7.4712903225806402</v>
      </c>
      <c r="X58" s="2">
        <v>5.80277777777777</v>
      </c>
      <c r="AA58" s="4">
        <f t="shared" ref="AA58:AA89" si="9">N58+K58</f>
        <v>1780.6</v>
      </c>
      <c r="AB58" s="4">
        <f t="shared" ref="AB58:AB89" si="10">T58+S58</f>
        <v>1781.8666666666659</v>
      </c>
      <c r="AC58" s="7">
        <f>AB58/AA58</f>
        <v>1.0007113706990149</v>
      </c>
      <c r="AE58" s="4">
        <v>498.5</v>
      </c>
      <c r="AF58" s="4">
        <v>4159.1000000000004</v>
      </c>
      <c r="AG58" s="4">
        <v>1428.1</v>
      </c>
    </row>
    <row r="59" spans="1:33" x14ac:dyDescent="0.25">
      <c r="A59" s="4" t="s">
        <v>79</v>
      </c>
      <c r="B59" s="2">
        <v>91.542000000000002</v>
      </c>
      <c r="C59" s="2">
        <v>198295.66666666599</v>
      </c>
      <c r="D59" s="3">
        <v>0.40416666666666601</v>
      </c>
      <c r="E59" s="4">
        <v>0.95342705425229002</v>
      </c>
      <c r="F59" s="3">
        <v>1.50478021978021</v>
      </c>
      <c r="G59" s="3">
        <v>0.21472061376462201</v>
      </c>
      <c r="H59" s="3">
        <v>0.44477098657928299</v>
      </c>
      <c r="I59" s="3">
        <v>0.107912782292303</v>
      </c>
      <c r="J59" s="4">
        <v>0.6162121212121221</v>
      </c>
      <c r="K59" s="2">
        <v>503.56666666666598</v>
      </c>
      <c r="L59" s="2">
        <v>4196.7</v>
      </c>
      <c r="M59" s="2">
        <v>1435.1666666666599</v>
      </c>
      <c r="N59" s="2">
        <v>1247.5999999999999</v>
      </c>
      <c r="O59" s="4">
        <v>-0.49935614077303098</v>
      </c>
      <c r="P59" s="4">
        <v>91.119</v>
      </c>
      <c r="Q59" s="4">
        <v>90.405000000000001</v>
      </c>
      <c r="R59" s="2">
        <v>81.346000000000004</v>
      </c>
      <c r="S59" s="4">
        <v>1132.7</v>
      </c>
      <c r="T59" s="4">
        <v>626.9</v>
      </c>
      <c r="U59" s="2">
        <v>4176989</v>
      </c>
      <c r="V59" s="2">
        <v>15.3914285714285</v>
      </c>
      <c r="W59" s="2">
        <v>6.6001587301587197</v>
      </c>
      <c r="X59" s="2">
        <v>6.0191208791208703</v>
      </c>
      <c r="AA59" s="4">
        <f t="shared" si="9"/>
        <v>1751.1666666666658</v>
      </c>
      <c r="AB59" s="4">
        <f t="shared" si="10"/>
        <v>1759.6</v>
      </c>
      <c r="AC59" s="7">
        <f t="shared" ref="AC59:AC119" si="11">AB59/AA59</f>
        <v>1.0048158370610074</v>
      </c>
      <c r="AE59" s="4">
        <v>503.6</v>
      </c>
      <c r="AF59" s="4">
        <v>4196.7</v>
      </c>
      <c r="AG59" s="4">
        <v>1435.2</v>
      </c>
    </row>
    <row r="60" spans="1:33" x14ac:dyDescent="0.25">
      <c r="A60" s="4" t="s">
        <v>80</v>
      </c>
      <c r="B60" s="2">
        <v>92.488999999999905</v>
      </c>
      <c r="C60" s="2">
        <v>198807</v>
      </c>
      <c r="D60" s="3">
        <v>0.43317460317460299</v>
      </c>
      <c r="E60" s="4">
        <v>0.88737002615401805</v>
      </c>
      <c r="F60" s="3">
        <v>1.44929347826087</v>
      </c>
      <c r="G60" s="3">
        <v>0.83676047253870001</v>
      </c>
      <c r="H60" s="3">
        <v>0.42321744751159601</v>
      </c>
      <c r="I60" s="3">
        <v>0.17694245183465601</v>
      </c>
      <c r="J60" s="4">
        <v>0.55271794871794722</v>
      </c>
      <c r="K60" s="2">
        <v>517.76666666666597</v>
      </c>
      <c r="L60" s="2">
        <v>4226.5999999999904</v>
      </c>
      <c r="M60" s="2">
        <v>1440.2666666666601</v>
      </c>
      <c r="N60" s="2">
        <v>1235.5999999999999</v>
      </c>
      <c r="O60" s="4">
        <v>1.0222860845531301</v>
      </c>
      <c r="P60" s="4">
        <v>91.483000000000004</v>
      </c>
      <c r="Q60" s="4">
        <v>90.528000000000006</v>
      </c>
      <c r="R60" s="2">
        <v>81.691000000000003</v>
      </c>
      <c r="S60" s="4">
        <v>1126.2</v>
      </c>
      <c r="T60" s="4">
        <v>642.53333333333296</v>
      </c>
      <c r="U60" s="2">
        <v>4210261</v>
      </c>
      <c r="V60" s="2">
        <v>16.8819047619047</v>
      </c>
      <c r="W60" s="2">
        <v>6.3292063492063404</v>
      </c>
      <c r="X60" s="2">
        <v>5.7971739130434798</v>
      </c>
      <c r="AA60" s="4">
        <f t="shared" si="9"/>
        <v>1753.3666666666659</v>
      </c>
      <c r="AB60" s="4">
        <f t="shared" si="10"/>
        <v>1768.7333333333331</v>
      </c>
      <c r="AC60" s="7">
        <f t="shared" si="11"/>
        <v>1.0087640919374159</v>
      </c>
      <c r="AE60" s="4">
        <v>517.79999999999995</v>
      </c>
      <c r="AF60" s="4">
        <v>4226.6000000000004</v>
      </c>
      <c r="AG60" s="4">
        <v>1440.3</v>
      </c>
    </row>
    <row r="61" spans="1:33" x14ac:dyDescent="0.25">
      <c r="A61" s="4" t="s">
        <v>81</v>
      </c>
      <c r="B61" s="2">
        <v>92.578999999999994</v>
      </c>
      <c r="C61" s="2">
        <v>199351.66666666599</v>
      </c>
      <c r="D61" s="3">
        <v>0.43695020481310798</v>
      </c>
      <c r="E61" s="4">
        <v>0.62009536739614801</v>
      </c>
      <c r="F61" s="3">
        <v>1.4298641304347799</v>
      </c>
      <c r="G61" s="3">
        <v>0.69489490221932104</v>
      </c>
      <c r="H61" s="3">
        <v>0.51159750414284699</v>
      </c>
      <c r="I61" s="3">
        <v>0.37056622815055601</v>
      </c>
      <c r="J61" s="4">
        <v>0.37092307692307713</v>
      </c>
      <c r="K61" s="2">
        <v>526.76666666666597</v>
      </c>
      <c r="L61" s="2">
        <v>4250.4666666666599</v>
      </c>
      <c r="M61" s="2">
        <v>1447.7</v>
      </c>
      <c r="N61" s="2">
        <v>1270.4000000000001</v>
      </c>
      <c r="O61" s="4">
        <v>1.5567377354069001</v>
      </c>
      <c r="P61" s="4">
        <v>91.38</v>
      </c>
      <c r="Q61" s="4">
        <v>90.528999999999996</v>
      </c>
      <c r="R61" s="2">
        <v>82.11</v>
      </c>
      <c r="S61" s="4">
        <v>1156.7</v>
      </c>
      <c r="T61" s="4">
        <v>652.26666666666597</v>
      </c>
      <c r="U61" s="2">
        <v>4269862</v>
      </c>
      <c r="V61" s="2">
        <v>17.817936507936501</v>
      </c>
      <c r="W61" s="2">
        <v>5.8985483870967697</v>
      </c>
      <c r="X61" s="2">
        <v>5.7194565217391302</v>
      </c>
      <c r="AA61" s="4">
        <f t="shared" si="9"/>
        <v>1797.1666666666661</v>
      </c>
      <c r="AB61" s="4">
        <f t="shared" si="10"/>
        <v>1808.966666666666</v>
      </c>
      <c r="AC61" s="7">
        <f t="shared" si="11"/>
        <v>1.0065658907539645</v>
      </c>
      <c r="AE61" s="4">
        <v>526.79999999999995</v>
      </c>
      <c r="AF61" s="4">
        <v>4250.5</v>
      </c>
      <c r="AG61" s="4">
        <v>1447.7</v>
      </c>
    </row>
    <row r="62" spans="1:33" x14ac:dyDescent="0.25">
      <c r="A62" s="4" t="s">
        <v>82</v>
      </c>
      <c r="B62" s="2">
        <v>92.432000000000002</v>
      </c>
      <c r="C62" s="2">
        <v>199776</v>
      </c>
      <c r="D62" s="3">
        <v>0.44912506400409602</v>
      </c>
      <c r="E62" s="4">
        <v>0.95408569570893997</v>
      </c>
      <c r="F62" s="3">
        <v>1.3427472527472499</v>
      </c>
      <c r="G62" s="3">
        <v>0.68252984489894497</v>
      </c>
      <c r="H62" s="3">
        <v>0.53928129530371005</v>
      </c>
      <c r="I62" s="3">
        <v>0.41483222282902699</v>
      </c>
      <c r="J62" s="4">
        <v>0.36958974358974128</v>
      </c>
      <c r="K62" s="2">
        <v>532.46666666666601</v>
      </c>
      <c r="L62" s="2">
        <v>4292.0666666666602</v>
      </c>
      <c r="M62" s="2">
        <v>1457.06666666666</v>
      </c>
      <c r="N62" s="2">
        <v>1287.0999999999999</v>
      </c>
      <c r="O62" s="4">
        <v>1.6333947657194301</v>
      </c>
      <c r="P62" s="4">
        <v>91.236000000000004</v>
      </c>
      <c r="Q62" s="4">
        <v>90.236000000000004</v>
      </c>
      <c r="R62" s="2">
        <v>82.554000000000002</v>
      </c>
      <c r="S62" s="4">
        <v>1170</v>
      </c>
      <c r="T62" s="4">
        <v>659.83333333333303</v>
      </c>
      <c r="U62" s="2">
        <v>4329837</v>
      </c>
      <c r="V62" s="2">
        <v>18.986507936507898</v>
      </c>
      <c r="W62" s="2">
        <v>5.9104838709677399</v>
      </c>
      <c r="X62" s="2">
        <v>5.3709890109890104</v>
      </c>
      <c r="AA62" s="4">
        <f t="shared" si="9"/>
        <v>1819.5666666666659</v>
      </c>
      <c r="AB62" s="4">
        <f t="shared" si="10"/>
        <v>1829.833333333333</v>
      </c>
      <c r="AC62" s="7">
        <f t="shared" si="11"/>
        <v>1.0056423690622311</v>
      </c>
      <c r="AE62" s="4">
        <v>532.5</v>
      </c>
      <c r="AF62" s="4">
        <v>4292.1000000000004</v>
      </c>
      <c r="AG62" s="4">
        <v>1457.1</v>
      </c>
    </row>
    <row r="63" spans="1:33" x14ac:dyDescent="0.25">
      <c r="A63" s="4" t="s">
        <v>83</v>
      </c>
      <c r="B63" s="2">
        <v>93.197000000000003</v>
      </c>
      <c r="C63" s="2">
        <v>200279.33333333299</v>
      </c>
      <c r="D63" s="3">
        <v>0.39515624999999899</v>
      </c>
      <c r="E63" s="4">
        <v>1.40536809212088</v>
      </c>
      <c r="F63" s="3">
        <v>1.3109890109890101</v>
      </c>
      <c r="G63" s="3">
        <v>1.7143920317022401</v>
      </c>
      <c r="H63" s="3">
        <v>0.36877433533352499</v>
      </c>
      <c r="I63" s="3">
        <v>0.577810174756894</v>
      </c>
      <c r="J63" s="4">
        <v>1.0490476190476192</v>
      </c>
      <c r="K63" s="2">
        <v>549.4</v>
      </c>
      <c r="L63" s="2">
        <v>4320.6333333333296</v>
      </c>
      <c r="M63" s="2">
        <v>1475.8</v>
      </c>
      <c r="N63" s="2">
        <v>1353.8</v>
      </c>
      <c r="O63" s="4">
        <v>2.5289968358661401</v>
      </c>
      <c r="P63" s="4">
        <v>91.028000000000006</v>
      </c>
      <c r="Q63" s="4">
        <v>89.960999999999999</v>
      </c>
      <c r="R63" s="2">
        <v>82.858999999999995</v>
      </c>
      <c r="S63" s="4">
        <v>1227.8</v>
      </c>
      <c r="T63" s="4">
        <v>676.33333333333303</v>
      </c>
      <c r="U63" s="2">
        <v>4407086</v>
      </c>
      <c r="V63" s="2">
        <v>20.0301587301587</v>
      </c>
      <c r="W63" s="2">
        <v>6.7140624999999998</v>
      </c>
      <c r="X63" s="2">
        <v>5.2439560439560404</v>
      </c>
      <c r="AA63" s="4">
        <f t="shared" si="9"/>
        <v>1903.1999999999998</v>
      </c>
      <c r="AB63" s="4">
        <f t="shared" si="10"/>
        <v>1904.133333333333</v>
      </c>
      <c r="AC63" s="7">
        <f t="shared" si="11"/>
        <v>1.0004904021297463</v>
      </c>
      <c r="AE63" s="4">
        <v>549.4</v>
      </c>
      <c r="AF63" s="4">
        <v>4320.6000000000004</v>
      </c>
      <c r="AG63" s="4">
        <v>1475.8</v>
      </c>
    </row>
    <row r="64" spans="1:33" x14ac:dyDescent="0.25">
      <c r="A64" s="4" t="s">
        <v>84</v>
      </c>
      <c r="B64" s="2">
        <v>93.924999999999997</v>
      </c>
      <c r="C64" s="2">
        <v>200849.66666666599</v>
      </c>
      <c r="D64" s="3">
        <v>0.37839843749999902</v>
      </c>
      <c r="E64" s="4">
        <v>0.56075068226146696</v>
      </c>
      <c r="F64" s="3">
        <v>1.32654891304347</v>
      </c>
      <c r="G64" s="3">
        <v>0.86579711028634099</v>
      </c>
      <c r="H64" s="3">
        <v>0.49359630216115002</v>
      </c>
      <c r="I64" s="3">
        <v>0.22713288245882701</v>
      </c>
      <c r="J64" s="4">
        <v>1.0472727272727251</v>
      </c>
      <c r="K64" s="2">
        <v>553.29999999999995</v>
      </c>
      <c r="L64" s="2">
        <v>4343.7333333333299</v>
      </c>
      <c r="M64" s="2">
        <v>1486.3</v>
      </c>
      <c r="N64" s="2">
        <v>1422.1</v>
      </c>
      <c r="O64" s="4">
        <v>2.0868197360662299</v>
      </c>
      <c r="P64" s="4">
        <v>90.323999999999998</v>
      </c>
      <c r="Q64" s="4">
        <v>90.225999999999999</v>
      </c>
      <c r="R64" s="2">
        <v>83.268999999999906</v>
      </c>
      <c r="S64" s="4">
        <v>1279.8</v>
      </c>
      <c r="T64" s="4">
        <v>679.36666666666599</v>
      </c>
      <c r="U64" s="2">
        <v>4455174</v>
      </c>
      <c r="V64" s="2">
        <v>19.911874999999899</v>
      </c>
      <c r="W64" s="2">
        <v>6.7759375000000004</v>
      </c>
      <c r="X64" s="2">
        <v>5.3061956521739102</v>
      </c>
      <c r="AA64" s="4">
        <f t="shared" si="9"/>
        <v>1975.3999999999999</v>
      </c>
      <c r="AB64" s="4">
        <f t="shared" si="10"/>
        <v>1959.1666666666661</v>
      </c>
      <c r="AC64" s="7">
        <f t="shared" si="11"/>
        <v>0.99178225507070272</v>
      </c>
      <c r="AE64" s="4">
        <v>553.29999999999995</v>
      </c>
      <c r="AF64" s="4">
        <v>4343.7</v>
      </c>
      <c r="AG64" s="4">
        <v>1486.3</v>
      </c>
    </row>
    <row r="65" spans="1:33" x14ac:dyDescent="0.25">
      <c r="A65" s="4" t="s">
        <v>85</v>
      </c>
      <c r="B65" s="2">
        <v>95.084000000000003</v>
      </c>
      <c r="C65" s="2">
        <v>201457.33333333299</v>
      </c>
      <c r="D65" s="3">
        <v>0.39221774193548398</v>
      </c>
      <c r="E65" s="4">
        <v>1.04535534731598</v>
      </c>
      <c r="F65" s="3">
        <v>1.32021739130434</v>
      </c>
      <c r="G65" s="3">
        <v>1.0858848721163701</v>
      </c>
      <c r="H65" s="3">
        <v>0.456509638415179</v>
      </c>
      <c r="I65" s="3">
        <v>-5.6865983391651803E-2</v>
      </c>
      <c r="J65" s="4">
        <v>0.83909090909091244</v>
      </c>
      <c r="K65" s="2">
        <v>564.099999999999</v>
      </c>
      <c r="L65" s="2">
        <v>4369.2999999999902</v>
      </c>
      <c r="M65" s="2">
        <v>1498.3333333333301</v>
      </c>
      <c r="N65" s="2">
        <v>1418.2</v>
      </c>
      <c r="O65" s="4">
        <v>1.1421034462150199</v>
      </c>
      <c r="P65" s="4">
        <v>90.805999999999997</v>
      </c>
      <c r="Q65" s="4">
        <v>90.173000000000002</v>
      </c>
      <c r="R65" s="2">
        <v>83.65</v>
      </c>
      <c r="S65" s="4">
        <v>1283.0999999999999</v>
      </c>
      <c r="T65" s="4">
        <v>689.63333333333298</v>
      </c>
      <c r="U65" s="2">
        <v>4489967</v>
      </c>
      <c r="V65" s="2">
        <v>21.781249999999901</v>
      </c>
      <c r="W65" s="2">
        <v>6.3541935483870899</v>
      </c>
      <c r="X65" s="2">
        <v>5.2808695652173796</v>
      </c>
      <c r="AA65" s="4">
        <f t="shared" si="9"/>
        <v>1982.299999999999</v>
      </c>
      <c r="AB65" s="4">
        <f t="shared" si="10"/>
        <v>1972.7333333333329</v>
      </c>
      <c r="AC65" s="7">
        <f t="shared" si="11"/>
        <v>0.99517395617884974</v>
      </c>
      <c r="AE65" s="4">
        <v>564.1</v>
      </c>
      <c r="AF65" s="4">
        <v>4369.3</v>
      </c>
      <c r="AG65" s="4">
        <v>1498.3</v>
      </c>
    </row>
    <row r="66" spans="1:33" x14ac:dyDescent="0.25">
      <c r="A66" s="4" t="s">
        <v>86</v>
      </c>
      <c r="B66" s="2">
        <v>96.155000000000001</v>
      </c>
      <c r="C66" s="2">
        <v>202395.66666666599</v>
      </c>
      <c r="D66" s="3">
        <v>0.37726639344262197</v>
      </c>
      <c r="E66" s="4">
        <v>1.0112785273334299</v>
      </c>
      <c r="F66" s="3">
        <v>1.31961111111111</v>
      </c>
      <c r="G66" s="3">
        <v>0.76537211520082105</v>
      </c>
      <c r="H66" s="3">
        <v>0.50678301935002301</v>
      </c>
      <c r="I66" s="3">
        <v>0.11676558727229</v>
      </c>
      <c r="J66" s="4">
        <v>0.92255208333333361</v>
      </c>
      <c r="K66" s="2">
        <v>579.36666666666599</v>
      </c>
      <c r="L66" s="2">
        <v>4404.8333333333303</v>
      </c>
      <c r="M66" s="2">
        <v>1507.4666666666601</v>
      </c>
      <c r="N66" s="2">
        <v>1451.3</v>
      </c>
      <c r="O66" s="4">
        <v>1.2635962482033001</v>
      </c>
      <c r="P66" s="4">
        <v>91.328999999999994</v>
      </c>
      <c r="Q66" s="4">
        <v>90.028999999999996</v>
      </c>
      <c r="R66" s="2">
        <v>84.075000000000003</v>
      </c>
      <c r="S66" s="4">
        <v>1320.6</v>
      </c>
      <c r="T66" s="4">
        <v>705.6</v>
      </c>
      <c r="U66" s="2">
        <v>4576814</v>
      </c>
      <c r="V66" s="2">
        <v>23.392950819672102</v>
      </c>
      <c r="W66" s="2">
        <v>6.5670000000000002</v>
      </c>
      <c r="X66" s="2">
        <v>5.2784444444444398</v>
      </c>
      <c r="AA66" s="4">
        <f t="shared" si="9"/>
        <v>2030.6666666666661</v>
      </c>
      <c r="AB66" s="4">
        <f t="shared" si="10"/>
        <v>2026.1999999999998</v>
      </c>
      <c r="AC66" s="7">
        <f t="shared" si="11"/>
        <v>0.9978003939592911</v>
      </c>
      <c r="AE66" s="4">
        <v>579.4</v>
      </c>
      <c r="AF66" s="4">
        <v>4404.8</v>
      </c>
      <c r="AG66" s="4">
        <v>1507.4</v>
      </c>
    </row>
    <row r="67" spans="1:33" x14ac:dyDescent="0.25">
      <c r="A67" s="4" t="s">
        <v>87</v>
      </c>
      <c r="B67" s="2">
        <v>96.686999999999998</v>
      </c>
      <c r="C67" s="2">
        <v>202835.33333333299</v>
      </c>
      <c r="D67" s="3">
        <v>0.37234374999999997</v>
      </c>
      <c r="E67" s="4">
        <v>0.22764445667746599</v>
      </c>
      <c r="F67" s="3">
        <v>1.38054945054945</v>
      </c>
      <c r="G67" s="3">
        <v>1.4726233735308001</v>
      </c>
      <c r="H67" s="3">
        <v>0.44503856274758602</v>
      </c>
      <c r="I67" s="3">
        <v>0.34311845674553998</v>
      </c>
      <c r="J67" s="4">
        <v>0.87189743589743784</v>
      </c>
      <c r="K67" s="2">
        <v>577.53333333333296</v>
      </c>
      <c r="L67" s="2">
        <v>4434.7333333333299</v>
      </c>
      <c r="M67" s="2">
        <v>1508.2666666666601</v>
      </c>
      <c r="N67" s="2">
        <v>1544</v>
      </c>
      <c r="O67" s="4">
        <v>1.5648444718058301</v>
      </c>
      <c r="P67" s="4">
        <v>90.034000000000006</v>
      </c>
      <c r="Q67" s="4">
        <v>89.92</v>
      </c>
      <c r="R67" s="2">
        <v>84.45</v>
      </c>
      <c r="S67" s="4">
        <v>1385</v>
      </c>
      <c r="T67" s="4">
        <v>696.53333333333296</v>
      </c>
      <c r="U67" s="2">
        <v>4670885</v>
      </c>
      <c r="V67" s="2">
        <v>24.305937499999999</v>
      </c>
      <c r="W67" s="2">
        <v>6.6996874999999996</v>
      </c>
      <c r="X67" s="2">
        <v>5.5221978021978</v>
      </c>
      <c r="AA67" s="4">
        <f t="shared" si="9"/>
        <v>2121.5333333333328</v>
      </c>
      <c r="AB67" s="4">
        <f t="shared" si="10"/>
        <v>2081.5333333333328</v>
      </c>
      <c r="AC67" s="7">
        <f t="shared" si="11"/>
        <v>0.98114571222072089</v>
      </c>
      <c r="AE67" s="4">
        <v>577.5</v>
      </c>
      <c r="AF67" s="4">
        <v>4434.7</v>
      </c>
      <c r="AG67" s="4">
        <v>1508.3</v>
      </c>
    </row>
    <row r="68" spans="1:33" x14ac:dyDescent="0.25">
      <c r="A68" s="4" t="s">
        <v>88</v>
      </c>
      <c r="B68" s="2">
        <v>97.23</v>
      </c>
      <c r="C68" s="2">
        <v>203366.66666666599</v>
      </c>
      <c r="D68" s="3">
        <v>0.37914062499999901</v>
      </c>
      <c r="E68" s="4">
        <v>1.6885020248690801</v>
      </c>
      <c r="F68" s="3">
        <v>1.3836684782608599</v>
      </c>
      <c r="G68" s="3">
        <v>1.2470846395048301</v>
      </c>
      <c r="H68" s="3">
        <v>0.27906554862267602</v>
      </c>
      <c r="I68" s="3">
        <v>0.73159824739461299</v>
      </c>
      <c r="J68" s="4">
        <v>0.60181818181818603</v>
      </c>
      <c r="K68" s="2">
        <v>603.26666666666597</v>
      </c>
      <c r="L68" s="2">
        <v>4487.4333333333298</v>
      </c>
      <c r="M68" s="2">
        <v>1532.5</v>
      </c>
      <c r="N68" s="2">
        <v>1571.4</v>
      </c>
      <c r="O68" s="4">
        <v>3.5269546377647099</v>
      </c>
      <c r="P68" s="4">
        <v>90.367000000000004</v>
      </c>
      <c r="Q68" s="4">
        <v>89.941999999999993</v>
      </c>
      <c r="R68" s="2">
        <v>84.686000000000007</v>
      </c>
      <c r="S68" s="4">
        <v>1414.9</v>
      </c>
      <c r="T68" s="4">
        <v>722.8</v>
      </c>
      <c r="U68" s="2">
        <v>4775725</v>
      </c>
      <c r="V68" s="2">
        <v>27.8165625</v>
      </c>
      <c r="W68" s="2">
        <v>6.2421875</v>
      </c>
      <c r="X68" s="2">
        <v>5.5346739130434699</v>
      </c>
      <c r="AA68" s="4">
        <f t="shared" si="9"/>
        <v>2174.6666666666661</v>
      </c>
      <c r="AB68" s="4">
        <f t="shared" si="10"/>
        <v>2137.6999999999998</v>
      </c>
      <c r="AC68" s="7">
        <f t="shared" si="11"/>
        <v>0.98300122624156983</v>
      </c>
      <c r="AE68" s="4">
        <v>603.29999999999995</v>
      </c>
      <c r="AF68" s="4">
        <v>4487.3999999999996</v>
      </c>
      <c r="AG68" s="4">
        <v>1532.5</v>
      </c>
    </row>
    <row r="69" spans="1:33" x14ac:dyDescent="0.25">
      <c r="A69" s="4" t="s">
        <v>89</v>
      </c>
      <c r="B69" s="2">
        <v>97.710999999999999</v>
      </c>
      <c r="C69" s="2">
        <v>203935.33333333299</v>
      </c>
      <c r="D69" s="3">
        <v>0.383467741935483</v>
      </c>
      <c r="E69" s="4">
        <v>1.1210608378629701</v>
      </c>
      <c r="F69" s="3">
        <v>1.3768478260869501</v>
      </c>
      <c r="G69" s="3">
        <v>0.76423527575435701</v>
      </c>
      <c r="H69" s="3">
        <v>0.37833073006398599</v>
      </c>
      <c r="I69" s="3">
        <v>1.3858806790556999</v>
      </c>
      <c r="J69" s="4">
        <v>0.58787878787878789</v>
      </c>
      <c r="K69" s="2">
        <v>618.66666666666595</v>
      </c>
      <c r="L69" s="2">
        <v>4533.1333333333296</v>
      </c>
      <c r="M69" s="2">
        <v>1543.3</v>
      </c>
      <c r="N69" s="2">
        <v>1596.5</v>
      </c>
      <c r="O69" s="4">
        <v>0.31714410632600099</v>
      </c>
      <c r="P69" s="4">
        <v>90.155000000000001</v>
      </c>
      <c r="Q69" s="4">
        <v>89.801000000000002</v>
      </c>
      <c r="R69" s="2">
        <v>85.007000000000005</v>
      </c>
      <c r="S69" s="4">
        <v>1434.1</v>
      </c>
      <c r="T69" s="4">
        <v>737.13333333333298</v>
      </c>
      <c r="U69" s="2">
        <v>4869215</v>
      </c>
      <c r="V69" s="2">
        <v>28.782968749999998</v>
      </c>
      <c r="W69" s="2">
        <v>5.9062903225806398</v>
      </c>
      <c r="X69" s="2">
        <v>5.50739130434782</v>
      </c>
      <c r="AA69" s="4">
        <f t="shared" si="9"/>
        <v>2215.1666666666661</v>
      </c>
      <c r="AB69" s="4">
        <f t="shared" si="10"/>
        <v>2171.2333333333327</v>
      </c>
      <c r="AC69" s="7">
        <f t="shared" si="11"/>
        <v>0.98016703032126995</v>
      </c>
      <c r="AE69" s="4">
        <v>618.70000000000005</v>
      </c>
      <c r="AF69" s="4">
        <v>4533.1000000000004</v>
      </c>
      <c r="AG69" s="4">
        <v>1543.3</v>
      </c>
    </row>
    <row r="70" spans="1:33" x14ac:dyDescent="0.25">
      <c r="A70" s="4" t="s">
        <v>90</v>
      </c>
      <c r="B70" s="2">
        <v>98.262999999999906</v>
      </c>
      <c r="C70" s="2">
        <v>204395</v>
      </c>
      <c r="D70" s="3">
        <v>0.417090163934425</v>
      </c>
      <c r="E70" s="4">
        <v>0.88718371748071201</v>
      </c>
      <c r="F70" s="3">
        <v>1.3798333333333299</v>
      </c>
      <c r="G70" s="3">
        <v>0.93973036833026502</v>
      </c>
      <c r="H70" s="3">
        <v>0.14928797125555901</v>
      </c>
      <c r="I70" s="3">
        <v>1.7437335502848501</v>
      </c>
      <c r="J70" s="4">
        <v>0.44874999999999954</v>
      </c>
      <c r="K70" s="2">
        <v>623.86666666666599</v>
      </c>
      <c r="L70" s="2">
        <v>4583.5333333333301</v>
      </c>
      <c r="M70" s="2">
        <v>1554.7</v>
      </c>
      <c r="N70" s="2">
        <v>1672.7</v>
      </c>
      <c r="O70" s="4">
        <v>2.29785184094878</v>
      </c>
      <c r="P70" s="4">
        <v>89.698999999999998</v>
      </c>
      <c r="Q70" s="4">
        <v>89.331999999999994</v>
      </c>
      <c r="R70" s="2">
        <v>85.134</v>
      </c>
      <c r="S70" s="4">
        <v>1494.9</v>
      </c>
      <c r="T70" s="4">
        <v>737.9</v>
      </c>
      <c r="U70" s="2">
        <v>5023277</v>
      </c>
      <c r="V70" s="2">
        <v>30.7845901639344</v>
      </c>
      <c r="W70" s="2">
        <v>5.5909836065573701</v>
      </c>
      <c r="X70" s="2">
        <v>5.5193333333333303</v>
      </c>
      <c r="AA70" s="4">
        <f t="shared" si="9"/>
        <v>2296.5666666666662</v>
      </c>
      <c r="AB70" s="4">
        <f t="shared" si="10"/>
        <v>2232.8000000000002</v>
      </c>
      <c r="AC70" s="7">
        <f t="shared" si="11"/>
        <v>0.97223391439395068</v>
      </c>
      <c r="AE70" s="4">
        <v>623.9</v>
      </c>
      <c r="AF70" s="4">
        <v>4583.5</v>
      </c>
      <c r="AG70" s="4">
        <v>1554.7</v>
      </c>
    </row>
    <row r="71" spans="1:33" x14ac:dyDescent="0.25">
      <c r="A71" s="4" t="s">
        <v>91</v>
      </c>
      <c r="B71" s="2">
        <v>98.688999999999993</v>
      </c>
      <c r="C71" s="2">
        <v>204905</v>
      </c>
      <c r="D71" s="3">
        <v>0.41460317460317497</v>
      </c>
      <c r="E71" s="4">
        <v>1.69273682328779</v>
      </c>
      <c r="F71" s="3">
        <v>1.37436813186813</v>
      </c>
      <c r="G71" s="3">
        <v>0.89567396985689696</v>
      </c>
      <c r="H71" s="3">
        <v>0.246366224637249</v>
      </c>
      <c r="I71" s="3">
        <v>1.10858417882349</v>
      </c>
      <c r="J71" s="4">
        <v>0.57923076923076788</v>
      </c>
      <c r="K71" s="2">
        <v>655.66666666666595</v>
      </c>
      <c r="L71" s="2">
        <v>4639.4666666666599</v>
      </c>
      <c r="M71" s="2">
        <v>1573.93333333333</v>
      </c>
      <c r="N71" s="2">
        <v>1652.7</v>
      </c>
      <c r="O71" s="4">
        <v>2.8911738111389602</v>
      </c>
      <c r="P71" s="4">
        <v>89.361999999999995</v>
      </c>
      <c r="Q71" s="4">
        <v>89.076999999999998</v>
      </c>
      <c r="R71" s="2">
        <v>85.343999999999994</v>
      </c>
      <c r="S71" s="4">
        <v>1471.5</v>
      </c>
      <c r="T71" s="4">
        <v>769.8</v>
      </c>
      <c r="U71" s="2">
        <v>5197165</v>
      </c>
      <c r="V71" s="2">
        <v>33.2820634920635</v>
      </c>
      <c r="W71" s="2">
        <v>5.5930158730158697</v>
      </c>
      <c r="X71" s="2">
        <v>5.49747252747252</v>
      </c>
      <c r="AA71" s="4">
        <f t="shared" si="9"/>
        <v>2308.3666666666659</v>
      </c>
      <c r="AB71" s="4">
        <f t="shared" si="10"/>
        <v>2241.3000000000002</v>
      </c>
      <c r="AC71" s="7">
        <f t="shared" si="11"/>
        <v>0.97094626792392935</v>
      </c>
      <c r="AE71" s="4">
        <v>655.7</v>
      </c>
      <c r="AF71" s="4">
        <v>4639.3999999999996</v>
      </c>
      <c r="AG71" s="4">
        <v>1573.9</v>
      </c>
    </row>
    <row r="72" spans="1:33" x14ac:dyDescent="0.25">
      <c r="A72" s="4" t="s">
        <v>92</v>
      </c>
      <c r="B72" s="2">
        <v>98.848999999999904</v>
      </c>
      <c r="C72" s="2">
        <v>205482.66666666599</v>
      </c>
      <c r="D72" s="3">
        <v>0.47996093749999902</v>
      </c>
      <c r="E72" s="4">
        <v>1.2792219282891799</v>
      </c>
      <c r="F72" s="3">
        <v>1.38290760869565</v>
      </c>
      <c r="G72" s="3">
        <v>1.31073693176216</v>
      </c>
      <c r="H72" s="3">
        <v>0.37308457550733898</v>
      </c>
      <c r="I72" s="3">
        <v>1.2020926974413499</v>
      </c>
      <c r="J72" s="4">
        <v>0.32893939393938965</v>
      </c>
      <c r="K72" s="2">
        <v>674.63333333333298</v>
      </c>
      <c r="L72" s="2">
        <v>4695.8333333333303</v>
      </c>
      <c r="M72" s="2">
        <v>1585.56666666666</v>
      </c>
      <c r="N72" s="2">
        <v>1700.1</v>
      </c>
      <c r="O72" s="4">
        <v>1.43038458428777</v>
      </c>
      <c r="P72" s="4">
        <v>89.305999999999997</v>
      </c>
      <c r="Q72" s="4">
        <v>89.004000000000005</v>
      </c>
      <c r="R72" s="2">
        <v>85.662999999999997</v>
      </c>
      <c r="S72" s="4">
        <v>1512.7</v>
      </c>
      <c r="T72" s="4">
        <v>785.96666666666601</v>
      </c>
      <c r="U72" s="2">
        <v>5308389</v>
      </c>
      <c r="V72" s="2">
        <v>31.92984375</v>
      </c>
      <c r="W72" s="2">
        <v>5.2073437499999997</v>
      </c>
      <c r="X72" s="2">
        <v>5.5316304347826</v>
      </c>
      <c r="AA72" s="4">
        <f t="shared" si="9"/>
        <v>2374.7333333333327</v>
      </c>
      <c r="AB72" s="4">
        <f t="shared" si="10"/>
        <v>2298.6666666666661</v>
      </c>
      <c r="AC72" s="7">
        <f t="shared" si="11"/>
        <v>0.96796833328654452</v>
      </c>
      <c r="AE72" s="4">
        <v>674.6</v>
      </c>
      <c r="AF72" s="4">
        <v>4695.8</v>
      </c>
      <c r="AG72" s="4">
        <v>1585.5</v>
      </c>
    </row>
    <row r="73" spans="1:33" x14ac:dyDescent="0.25">
      <c r="A73" s="4" t="s">
        <v>93</v>
      </c>
      <c r="B73" s="2">
        <v>100.22</v>
      </c>
      <c r="C73" s="2">
        <v>206097.66666666599</v>
      </c>
      <c r="D73" s="3">
        <v>0.64592741935483899</v>
      </c>
      <c r="E73" s="4">
        <v>1.5673507194540399</v>
      </c>
      <c r="F73" s="3">
        <v>1.2151358695652099</v>
      </c>
      <c r="G73" s="3">
        <v>1.7162694985134801</v>
      </c>
      <c r="H73" s="3">
        <v>0.26231281544846202</v>
      </c>
      <c r="I73" s="3">
        <v>0.109547111919172</v>
      </c>
      <c r="J73" s="4">
        <v>0.81393939393939174</v>
      </c>
      <c r="K73" s="2">
        <v>714.63333333333298</v>
      </c>
      <c r="L73" s="2">
        <v>4728.5333333333301</v>
      </c>
      <c r="M73" s="2">
        <v>1607.2333333333299</v>
      </c>
      <c r="N73" s="2">
        <v>1754.7</v>
      </c>
      <c r="O73" s="4">
        <v>2.67967117366568</v>
      </c>
      <c r="P73" s="4">
        <v>89.453000000000003</v>
      </c>
      <c r="Q73" s="4">
        <v>88.942999999999998</v>
      </c>
      <c r="R73" s="2">
        <v>85.887999999999906</v>
      </c>
      <c r="S73" s="4">
        <v>1564</v>
      </c>
      <c r="T73" s="4">
        <v>826.36666666666599</v>
      </c>
      <c r="U73" s="2">
        <v>5440419</v>
      </c>
      <c r="V73" s="2">
        <v>32.624062500000001</v>
      </c>
      <c r="W73" s="2">
        <v>4.6619354838709599</v>
      </c>
      <c r="X73" s="2">
        <v>4.8605434782608699</v>
      </c>
      <c r="AA73" s="4">
        <f t="shared" si="9"/>
        <v>2469.333333333333</v>
      </c>
      <c r="AB73" s="4">
        <f t="shared" si="10"/>
        <v>2390.3666666666659</v>
      </c>
      <c r="AC73" s="7">
        <f t="shared" si="11"/>
        <v>0.96802105831533458</v>
      </c>
      <c r="AE73" s="4">
        <v>714.6</v>
      </c>
      <c r="AF73" s="4">
        <v>4728.5</v>
      </c>
      <c r="AG73" s="4">
        <v>1607.2</v>
      </c>
    </row>
    <row r="74" spans="1:33" x14ac:dyDescent="0.25">
      <c r="A74" s="4" t="s">
        <v>94</v>
      </c>
      <c r="B74" s="2">
        <v>100.25</v>
      </c>
      <c r="C74" s="2">
        <v>206876</v>
      </c>
      <c r="D74" s="3">
        <v>0.60282786885245898</v>
      </c>
      <c r="E74" s="4">
        <v>0.87168183308844005</v>
      </c>
      <c r="F74" s="3">
        <v>1.18363888888888</v>
      </c>
      <c r="G74" s="3">
        <v>0.88683973941939398</v>
      </c>
      <c r="H74" s="3">
        <v>0.422912213925766</v>
      </c>
      <c r="I74" s="3">
        <v>1.27242646291218</v>
      </c>
      <c r="J74" s="4">
        <v>1.0027604166666642</v>
      </c>
      <c r="K74" s="2">
        <v>716.4</v>
      </c>
      <c r="L74" s="2">
        <v>4768.4666666666599</v>
      </c>
      <c r="M74" s="2">
        <v>1636.93333333333</v>
      </c>
      <c r="N74" s="2">
        <v>1810</v>
      </c>
      <c r="O74" s="4">
        <v>1.5587846850376501</v>
      </c>
      <c r="P74" s="4">
        <v>89.680999999999997</v>
      </c>
      <c r="Q74" s="4">
        <v>89.070999999999998</v>
      </c>
      <c r="R74" s="2">
        <v>86.251999999999995</v>
      </c>
      <c r="S74" s="4">
        <v>1617.3</v>
      </c>
      <c r="T74" s="4">
        <v>821.29999999999905</v>
      </c>
      <c r="U74" s="2">
        <v>5618532</v>
      </c>
      <c r="V74" s="2">
        <v>36.854426229508199</v>
      </c>
      <c r="W74" s="2">
        <v>5.00081967213114</v>
      </c>
      <c r="X74" s="2">
        <v>4.7345555555555503</v>
      </c>
      <c r="AA74" s="4">
        <f t="shared" si="9"/>
        <v>2526.4</v>
      </c>
      <c r="AB74" s="4">
        <f t="shared" si="10"/>
        <v>2438.599999999999</v>
      </c>
      <c r="AC74" s="7">
        <f t="shared" si="11"/>
        <v>0.96524699176694062</v>
      </c>
      <c r="AE74" s="4">
        <v>716.4</v>
      </c>
      <c r="AF74" s="4">
        <v>4768.5</v>
      </c>
      <c r="AG74" s="4">
        <v>1636.9</v>
      </c>
    </row>
    <row r="75" spans="1:33" x14ac:dyDescent="0.25">
      <c r="A75" s="4" t="s">
        <v>95</v>
      </c>
      <c r="B75" s="2">
        <v>100.941</v>
      </c>
      <c r="C75" s="2">
        <v>207431.66666666599</v>
      </c>
      <c r="D75" s="3">
        <v>0.54949218749999895</v>
      </c>
      <c r="E75" s="4">
        <v>1.70906810904822</v>
      </c>
      <c r="F75" s="3">
        <v>1.1869230769230701</v>
      </c>
      <c r="G75" s="3">
        <v>0.77800929900139304</v>
      </c>
      <c r="H75" s="3">
        <v>0.41997666824847701</v>
      </c>
      <c r="I75" s="3">
        <v>-0.20020648300201499</v>
      </c>
      <c r="J75" s="4">
        <v>1.19194871794872</v>
      </c>
      <c r="K75" s="2">
        <v>750.86666666666599</v>
      </c>
      <c r="L75" s="2">
        <v>4822.3333333333303</v>
      </c>
      <c r="M75" s="2">
        <v>1652.3</v>
      </c>
      <c r="N75" s="2">
        <v>1803.7</v>
      </c>
      <c r="O75" s="4">
        <v>1.88060486714749</v>
      </c>
      <c r="P75" s="4">
        <v>89.295000000000002</v>
      </c>
      <c r="Q75" s="4">
        <v>89.058000000000007</v>
      </c>
      <c r="R75" s="2">
        <v>86.614999999999995</v>
      </c>
      <c r="S75" s="4">
        <v>1604.7</v>
      </c>
      <c r="T75" s="4">
        <v>856.46666666666601</v>
      </c>
      <c r="U75" s="2">
        <v>5734804</v>
      </c>
      <c r="V75" s="2">
        <v>39.054285714285697</v>
      </c>
      <c r="W75" s="2">
        <v>5.5412499999999998</v>
      </c>
      <c r="X75" s="2">
        <v>4.7476923076922999</v>
      </c>
      <c r="AA75" s="4">
        <f t="shared" si="9"/>
        <v>2554.5666666666662</v>
      </c>
      <c r="AB75" s="4">
        <f t="shared" si="10"/>
        <v>2461.1666666666661</v>
      </c>
      <c r="AC75" s="7">
        <f t="shared" si="11"/>
        <v>0.96343802601876372</v>
      </c>
      <c r="AE75" s="4">
        <v>750.9</v>
      </c>
      <c r="AF75" s="4">
        <v>4822.3999999999996</v>
      </c>
      <c r="AG75" s="4">
        <v>1652.3</v>
      </c>
    </row>
    <row r="76" spans="1:33" x14ac:dyDescent="0.25">
      <c r="A76" s="4" t="s">
        <v>96</v>
      </c>
      <c r="B76" s="2">
        <v>101.619</v>
      </c>
      <c r="C76" s="2">
        <v>208043.66666666599</v>
      </c>
      <c r="D76" s="3">
        <v>0.55484374999999997</v>
      </c>
      <c r="E76" s="4">
        <v>1.3666779770021</v>
      </c>
      <c r="F76" s="3">
        <v>1.27388586956521</v>
      </c>
      <c r="G76" s="3">
        <v>1.2639735983734699</v>
      </c>
      <c r="H76" s="3">
        <v>0.35036397591142299</v>
      </c>
      <c r="I76" s="3">
        <v>0.48742498551229402</v>
      </c>
      <c r="J76" s="4">
        <v>1.3563636363636347</v>
      </c>
      <c r="K76" s="2">
        <v>769.16666666666595</v>
      </c>
      <c r="L76" s="2">
        <v>4880.2666666666601</v>
      </c>
      <c r="M76" s="2">
        <v>1660.13333333333</v>
      </c>
      <c r="N76" s="2">
        <v>1848.9</v>
      </c>
      <c r="O76" s="4">
        <v>1.80500053030569</v>
      </c>
      <c r="P76" s="4">
        <v>89.268000000000001</v>
      </c>
      <c r="Q76" s="4">
        <v>88.933000000000007</v>
      </c>
      <c r="R76" s="2">
        <v>86.918999999999997</v>
      </c>
      <c r="S76" s="4">
        <v>1644.5</v>
      </c>
      <c r="T76" s="4">
        <v>873.13333333333298</v>
      </c>
      <c r="U76" s="2">
        <v>5925822</v>
      </c>
      <c r="V76" s="2">
        <v>39.432968749999901</v>
      </c>
      <c r="W76" s="2">
        <v>5.8829687499999901</v>
      </c>
      <c r="X76" s="2">
        <v>5.0955434782608702</v>
      </c>
      <c r="AA76" s="4">
        <f t="shared" si="9"/>
        <v>2618.0666666666662</v>
      </c>
      <c r="AB76" s="4">
        <f t="shared" si="10"/>
        <v>2517.6333333333332</v>
      </c>
      <c r="AC76" s="7">
        <f t="shared" si="11"/>
        <v>0.96163835909449735</v>
      </c>
      <c r="AE76" s="4">
        <v>769.1</v>
      </c>
      <c r="AF76" s="4">
        <v>4880.3</v>
      </c>
      <c r="AG76" s="4">
        <v>1660.1</v>
      </c>
    </row>
    <row r="77" spans="1:33" x14ac:dyDescent="0.25">
      <c r="A77" s="4" t="s">
        <v>97</v>
      </c>
      <c r="B77" s="2">
        <v>101.94</v>
      </c>
      <c r="C77" s="2">
        <v>208660.33333333299</v>
      </c>
      <c r="D77" s="3">
        <v>0.52256016385048598</v>
      </c>
      <c r="E77" s="4">
        <v>1.54071162461016</v>
      </c>
      <c r="F77" s="3">
        <v>1.3260054347826</v>
      </c>
      <c r="G77" s="3">
        <v>1.7807397298541501</v>
      </c>
      <c r="H77" s="3">
        <v>0.40874025010814202</v>
      </c>
      <c r="I77" s="3">
        <v>1.6848949492988601</v>
      </c>
      <c r="J77" s="4">
        <v>1.6237878787878781</v>
      </c>
      <c r="K77" s="2">
        <v>778.7</v>
      </c>
      <c r="L77" s="2">
        <v>4940.0999999999904</v>
      </c>
      <c r="M77" s="2">
        <v>1694.13333333333</v>
      </c>
      <c r="N77" s="2">
        <v>1914.6</v>
      </c>
      <c r="O77" s="4">
        <v>0.29332221542139097</v>
      </c>
      <c r="P77" s="4">
        <v>89.091999999999999</v>
      </c>
      <c r="Q77" s="4">
        <v>89.054000000000002</v>
      </c>
      <c r="R77" s="2">
        <v>87.275000000000006</v>
      </c>
      <c r="S77" s="4">
        <v>1699.5</v>
      </c>
      <c r="T77" s="4">
        <v>878.53333333333296</v>
      </c>
      <c r="U77" s="2">
        <v>6040721</v>
      </c>
      <c r="V77" s="2">
        <v>40.974218749999999</v>
      </c>
      <c r="W77" s="2">
        <v>6.1448387096774102</v>
      </c>
      <c r="X77" s="2">
        <v>5.3040217391304303</v>
      </c>
      <c r="AA77" s="4">
        <f t="shared" si="9"/>
        <v>2693.3</v>
      </c>
      <c r="AB77" s="4">
        <f t="shared" si="10"/>
        <v>2578.0333333333328</v>
      </c>
      <c r="AC77" s="7">
        <f t="shared" si="11"/>
        <v>0.95720244062426496</v>
      </c>
      <c r="AE77" s="4">
        <v>778.7</v>
      </c>
      <c r="AF77" s="4">
        <v>4940.1000000000004</v>
      </c>
      <c r="AG77" s="4">
        <v>1694.1</v>
      </c>
    </row>
    <row r="78" spans="1:33" x14ac:dyDescent="0.25">
      <c r="A78" s="4" t="s">
        <v>98</v>
      </c>
      <c r="B78" s="2">
        <v>102.35299999999999</v>
      </c>
      <c r="C78" s="2">
        <v>211586</v>
      </c>
      <c r="D78" s="3">
        <v>0.46559523809523701</v>
      </c>
      <c r="E78" s="4">
        <v>1.6372239123236201</v>
      </c>
      <c r="F78" s="3">
        <v>1.41942307692307</v>
      </c>
      <c r="G78" s="3">
        <v>0.260231453500331</v>
      </c>
      <c r="H78" s="3">
        <v>0.75793393073256998</v>
      </c>
      <c r="I78" s="3">
        <v>2.8747727396028999</v>
      </c>
      <c r="J78" s="4">
        <v>1.7251794871794841</v>
      </c>
      <c r="K78" s="2">
        <v>822.53333333333296</v>
      </c>
      <c r="L78" s="2">
        <v>5014.8</v>
      </c>
      <c r="M78" s="2">
        <v>1679.5</v>
      </c>
      <c r="N78" s="2">
        <v>1887.8</v>
      </c>
      <c r="O78" s="4">
        <v>2.7460741808470401</v>
      </c>
      <c r="P78" s="4">
        <v>89.787999999999997</v>
      </c>
      <c r="Q78" s="4">
        <v>89.611000000000004</v>
      </c>
      <c r="R78" s="2">
        <v>87.938999999999993</v>
      </c>
      <c r="S78" s="4">
        <v>1688.8</v>
      </c>
      <c r="T78" s="4">
        <v>923.53333333333296</v>
      </c>
      <c r="U78" s="2">
        <v>6216116</v>
      </c>
      <c r="V78" s="2">
        <v>44.353968253968198</v>
      </c>
      <c r="W78" s="2">
        <v>6.4684126984126902</v>
      </c>
      <c r="X78" s="2">
        <v>5.6776923076922996</v>
      </c>
      <c r="AA78" s="4">
        <f t="shared" si="9"/>
        <v>2710.333333333333</v>
      </c>
      <c r="AB78" s="4">
        <f t="shared" si="10"/>
        <v>2612.333333333333</v>
      </c>
      <c r="AC78" s="7">
        <f t="shared" si="11"/>
        <v>0.96384208584429965</v>
      </c>
      <c r="AE78" s="4">
        <v>822.5</v>
      </c>
      <c r="AF78" s="4">
        <v>5014.8</v>
      </c>
      <c r="AG78" s="4">
        <v>1679.5</v>
      </c>
    </row>
    <row r="79" spans="1:33" x14ac:dyDescent="0.25">
      <c r="A79" s="4" t="s">
        <v>99</v>
      </c>
      <c r="B79" s="2">
        <v>102.399</v>
      </c>
      <c r="C79" s="2">
        <v>212242</v>
      </c>
      <c r="D79" s="3">
        <v>0.60480158730158695</v>
      </c>
      <c r="E79" s="4">
        <v>0.86956610401399503</v>
      </c>
      <c r="F79" s="3">
        <v>1.5679945054944999</v>
      </c>
      <c r="G79" s="3">
        <v>1.9326655852583801</v>
      </c>
      <c r="H79" s="3">
        <v>0.50701937624309601</v>
      </c>
      <c r="I79" s="3">
        <v>-0.18500936396399001</v>
      </c>
      <c r="J79" s="4">
        <v>1.2618974358974375</v>
      </c>
      <c r="K79" s="2">
        <v>807.69999999999902</v>
      </c>
      <c r="L79" s="2">
        <v>5073.0666666666602</v>
      </c>
      <c r="M79" s="2">
        <v>1713.06666666666</v>
      </c>
      <c r="N79" s="2">
        <v>2018.5</v>
      </c>
      <c r="O79" s="4">
        <v>2.3045883360680199</v>
      </c>
      <c r="P79" s="4">
        <v>90.046000000000006</v>
      </c>
      <c r="Q79" s="4">
        <v>89.909000000000006</v>
      </c>
      <c r="R79" s="2">
        <v>88.385999999999996</v>
      </c>
      <c r="S79" s="4">
        <v>1810.9</v>
      </c>
      <c r="T79" s="4">
        <v>905.03333333333296</v>
      </c>
      <c r="U79" s="2">
        <v>6399769</v>
      </c>
      <c r="V79" s="2">
        <v>43.66</v>
      </c>
      <c r="W79" s="2">
        <v>6.1849206349206298</v>
      </c>
      <c r="X79" s="2">
        <v>6.2719780219780201</v>
      </c>
      <c r="AA79" s="4">
        <f t="shared" si="9"/>
        <v>2826.1999999999989</v>
      </c>
      <c r="AB79" s="4">
        <f t="shared" si="10"/>
        <v>2715.9333333333329</v>
      </c>
      <c r="AC79" s="7">
        <f t="shared" si="11"/>
        <v>0.96098412473757489</v>
      </c>
      <c r="AE79" s="4">
        <v>807.7</v>
      </c>
      <c r="AF79" s="4">
        <v>5073.1000000000004</v>
      </c>
      <c r="AG79" s="4">
        <v>1713.1</v>
      </c>
    </row>
    <row r="80" spans="1:33" x14ac:dyDescent="0.25">
      <c r="A80" s="4" t="s">
        <v>100</v>
      </c>
      <c r="B80" s="2">
        <v>102.387</v>
      </c>
      <c r="C80" s="2">
        <v>212918.66666666599</v>
      </c>
      <c r="D80" s="3">
        <v>0.605793650793651</v>
      </c>
      <c r="E80" s="4">
        <v>0.96491737055364901</v>
      </c>
      <c r="F80" s="3">
        <v>1.6298641304347801</v>
      </c>
      <c r="G80" s="3">
        <v>8.3457636778226693E-2</v>
      </c>
      <c r="H80" s="3">
        <v>0.58885411616636696</v>
      </c>
      <c r="I80" s="3">
        <v>1.48171379939032</v>
      </c>
      <c r="J80" s="4">
        <v>0.78723076923076629</v>
      </c>
      <c r="K80" s="2">
        <v>821.7</v>
      </c>
      <c r="L80" s="2">
        <v>5120.1000000000004</v>
      </c>
      <c r="M80" s="2">
        <v>1724.7333333333299</v>
      </c>
      <c r="N80" s="2">
        <v>1987</v>
      </c>
      <c r="O80" s="4">
        <v>0.221570001060577</v>
      </c>
      <c r="P80" s="4">
        <v>90.504000000000005</v>
      </c>
      <c r="Q80" s="4">
        <v>90.316999999999993</v>
      </c>
      <c r="R80" s="2">
        <v>88.907999999999902</v>
      </c>
      <c r="S80" s="4">
        <v>1791.7</v>
      </c>
      <c r="T80" s="4">
        <v>915.03333333333296</v>
      </c>
      <c r="U80" s="2">
        <v>6489990</v>
      </c>
      <c r="V80" s="2">
        <v>45.047619047619001</v>
      </c>
      <c r="W80" s="2">
        <v>5.8898412698412699</v>
      </c>
      <c r="X80" s="2">
        <v>6.51945652173913</v>
      </c>
      <c r="AA80" s="4">
        <f t="shared" si="9"/>
        <v>2808.7</v>
      </c>
      <c r="AB80" s="4">
        <f t="shared" si="10"/>
        <v>2706.7333333333331</v>
      </c>
      <c r="AC80" s="7">
        <f t="shared" si="11"/>
        <v>0.96369613462930659</v>
      </c>
      <c r="AE80" s="4">
        <v>821.7</v>
      </c>
      <c r="AF80" s="4">
        <v>5120.1000000000004</v>
      </c>
      <c r="AG80" s="4">
        <v>1724.7</v>
      </c>
    </row>
    <row r="81" spans="1:33" x14ac:dyDescent="0.25">
      <c r="A81" s="4" t="s">
        <v>101</v>
      </c>
      <c r="B81" s="2">
        <v>101.985</v>
      </c>
      <c r="C81" s="2">
        <v>213560.33333333299</v>
      </c>
      <c r="D81" s="3">
        <v>0.66173387096774205</v>
      </c>
      <c r="E81" s="4">
        <v>0.92761024958319904</v>
      </c>
      <c r="F81" s="3">
        <v>1.61872282608695</v>
      </c>
      <c r="G81" s="3">
        <v>0.589319654108304</v>
      </c>
      <c r="H81" s="3">
        <v>0.50598367864624805</v>
      </c>
      <c r="I81" s="3">
        <v>8.4815736533595795E-2</v>
      </c>
      <c r="J81" s="4">
        <v>0.67882051282051314</v>
      </c>
      <c r="K81" s="2">
        <v>827.69999999999902</v>
      </c>
      <c r="L81" s="2">
        <v>5165.0333333333301</v>
      </c>
      <c r="M81" s="2">
        <v>1741.56666666666</v>
      </c>
      <c r="N81" s="2">
        <v>1987.8</v>
      </c>
      <c r="O81" s="4">
        <v>-2.2863166863094499E-2</v>
      </c>
      <c r="P81" s="4">
        <v>90.744</v>
      </c>
      <c r="Q81" s="4">
        <v>90.477999999999994</v>
      </c>
      <c r="R81" s="2">
        <v>89.358999999999995</v>
      </c>
      <c r="S81" s="4">
        <v>1797.4</v>
      </c>
      <c r="T81" s="4">
        <v>919.53333333333296</v>
      </c>
      <c r="U81" s="2">
        <v>6590990</v>
      </c>
      <c r="V81" s="2">
        <v>41.309682539682498</v>
      </c>
      <c r="W81" s="2">
        <v>5.5706451612903196</v>
      </c>
      <c r="X81" s="2">
        <v>6.4748913043478202</v>
      </c>
      <c r="AA81" s="4">
        <f t="shared" si="9"/>
        <v>2815.4999999999991</v>
      </c>
      <c r="AB81" s="4">
        <f t="shared" si="10"/>
        <v>2716.9333333333329</v>
      </c>
      <c r="AC81" s="7">
        <f t="shared" si="11"/>
        <v>0.96499141656307363</v>
      </c>
      <c r="AE81" s="4">
        <v>827.7</v>
      </c>
      <c r="AF81" s="4">
        <v>5165.1000000000004</v>
      </c>
      <c r="AG81" s="4">
        <v>1741.6</v>
      </c>
    </row>
    <row r="82" spans="1:33" x14ac:dyDescent="0.25">
      <c r="A82" s="4" t="s">
        <v>102</v>
      </c>
      <c r="B82" s="2">
        <v>101.83</v>
      </c>
      <c r="C82" s="2">
        <v>214101</v>
      </c>
      <c r="D82" s="3">
        <v>0.70939516129032198</v>
      </c>
      <c r="E82" s="4">
        <v>0.40772778855059799</v>
      </c>
      <c r="F82" s="3">
        <v>1.3992499999999899</v>
      </c>
      <c r="G82" s="3">
        <v>-0.32962644231897098</v>
      </c>
      <c r="H82" s="3">
        <v>0.68921181058416103</v>
      </c>
      <c r="I82" s="3">
        <v>1.5731276639896901</v>
      </c>
      <c r="J82" s="4">
        <v>0.38297435897435683</v>
      </c>
      <c r="K82" s="2">
        <v>841.73333333333301</v>
      </c>
      <c r="L82" s="2">
        <v>5189.3333333333303</v>
      </c>
      <c r="M82" s="2">
        <v>1731.43333333333</v>
      </c>
      <c r="N82" s="2">
        <v>1882.7</v>
      </c>
      <c r="O82" s="4">
        <v>-1.31657005110971</v>
      </c>
      <c r="P82" s="4">
        <v>90.683999999999997</v>
      </c>
      <c r="Q82" s="4">
        <v>90.444999999999993</v>
      </c>
      <c r="R82" s="2">
        <v>89.977000000000004</v>
      </c>
      <c r="S82" s="4">
        <v>1701.3</v>
      </c>
      <c r="T82" s="4">
        <v>930.93333333333305</v>
      </c>
      <c r="U82" s="2">
        <v>6649657</v>
      </c>
      <c r="V82" s="2">
        <v>38.386612903225704</v>
      </c>
      <c r="W82" s="2">
        <v>5.0441935483870903</v>
      </c>
      <c r="X82" s="2">
        <v>5.5969999999999898</v>
      </c>
      <c r="AA82" s="4">
        <f t="shared" si="9"/>
        <v>2724.4333333333329</v>
      </c>
      <c r="AB82" s="4">
        <f t="shared" si="10"/>
        <v>2632.2333333333331</v>
      </c>
      <c r="AC82" s="7">
        <f t="shared" si="11"/>
        <v>0.96615810015538406</v>
      </c>
      <c r="AE82" s="4">
        <v>841.8</v>
      </c>
      <c r="AF82" s="4">
        <v>5189.3</v>
      </c>
      <c r="AG82" s="4">
        <v>1731.4</v>
      </c>
    </row>
    <row r="83" spans="1:33" x14ac:dyDescent="0.25">
      <c r="A83" s="4" t="s">
        <v>103</v>
      </c>
      <c r="B83" s="2">
        <v>100.77500000000001</v>
      </c>
      <c r="C83" s="2">
        <v>214735.66666666599</v>
      </c>
      <c r="D83" s="3">
        <v>0.69055555555555503</v>
      </c>
      <c r="E83" s="4">
        <v>0.16113055288026201</v>
      </c>
      <c r="F83" s="3">
        <v>1.08167582417582</v>
      </c>
      <c r="G83" s="3">
        <v>0.65377297951879498</v>
      </c>
      <c r="H83" s="3">
        <v>0.69332429686815</v>
      </c>
      <c r="I83" s="3">
        <v>-0.38891005874531998</v>
      </c>
      <c r="J83" s="4">
        <v>0.88856410256410445</v>
      </c>
      <c r="K83" s="2">
        <v>841.29999999999905</v>
      </c>
      <c r="L83" s="2">
        <v>5211.3666666666604</v>
      </c>
      <c r="M83" s="2">
        <v>1739.6666666666599</v>
      </c>
      <c r="N83" s="2">
        <v>1876.7</v>
      </c>
      <c r="O83" s="4">
        <v>-1.91320581988684</v>
      </c>
      <c r="P83" s="4">
        <v>90.879000000000005</v>
      </c>
      <c r="Q83" s="4">
        <v>90.772000000000006</v>
      </c>
      <c r="R83" s="2">
        <v>90.602999999999994</v>
      </c>
      <c r="S83" s="4">
        <v>1699.4</v>
      </c>
      <c r="T83" s="4">
        <v>923.9</v>
      </c>
      <c r="U83" s="2">
        <v>6768044</v>
      </c>
      <c r="V83" s="2">
        <v>37.363015873015797</v>
      </c>
      <c r="W83" s="2">
        <v>5.2761904761904699</v>
      </c>
      <c r="X83" s="2">
        <v>4.3267032967032897</v>
      </c>
      <c r="AA83" s="4">
        <f t="shared" si="9"/>
        <v>2717.9999999999991</v>
      </c>
      <c r="AB83" s="4">
        <f t="shared" si="10"/>
        <v>2623.3</v>
      </c>
      <c r="AC83" s="7">
        <f t="shared" si="11"/>
        <v>0.96515820456217849</v>
      </c>
      <c r="AE83" s="4">
        <v>841.3</v>
      </c>
      <c r="AF83" s="4">
        <v>5211.3999999999996</v>
      </c>
      <c r="AG83" s="4">
        <v>1739.7</v>
      </c>
    </row>
    <row r="84" spans="1:33" x14ac:dyDescent="0.25">
      <c r="A84" s="4" t="s">
        <v>104</v>
      </c>
      <c r="B84" s="2">
        <v>99.607999999999905</v>
      </c>
      <c r="C84" s="2">
        <v>215421.66666666599</v>
      </c>
      <c r="D84" s="3">
        <v>0.73614754098360602</v>
      </c>
      <c r="E84" s="4">
        <v>0.13907327360373101</v>
      </c>
      <c r="F84" s="3">
        <v>0.87538043478260796</v>
      </c>
      <c r="G84" s="3">
        <v>-0.27475205955649401</v>
      </c>
      <c r="H84" s="3">
        <v>0.31736612971336198</v>
      </c>
      <c r="I84" s="3">
        <v>2.2109869155316202E-2</v>
      </c>
      <c r="J84" s="4">
        <v>1.1091794871794884</v>
      </c>
      <c r="K84" s="2">
        <v>851.53333333333296</v>
      </c>
      <c r="L84" s="2">
        <v>5225.3999999999996</v>
      </c>
      <c r="M84" s="2">
        <v>1748.06666666666</v>
      </c>
      <c r="N84" s="2">
        <v>1837.1</v>
      </c>
      <c r="O84" s="4">
        <v>-0.932933074207695</v>
      </c>
      <c r="P84" s="4">
        <v>91.262</v>
      </c>
      <c r="Q84" s="4">
        <v>91.180999999999997</v>
      </c>
      <c r="R84" s="2">
        <v>90.891000000000005</v>
      </c>
      <c r="S84" s="4">
        <v>1670.4</v>
      </c>
      <c r="T84" s="4">
        <v>928.83333333333303</v>
      </c>
      <c r="U84" s="2">
        <v>6825597</v>
      </c>
      <c r="V84" s="2">
        <v>35.1472881355932</v>
      </c>
      <c r="W84" s="2">
        <v>4.9957377049180298</v>
      </c>
      <c r="X84" s="2">
        <v>3.5015217391304301</v>
      </c>
      <c r="AA84" s="4">
        <f t="shared" si="9"/>
        <v>2688.6333333333328</v>
      </c>
      <c r="AB84" s="4">
        <f t="shared" si="10"/>
        <v>2599.2333333333331</v>
      </c>
      <c r="AC84" s="7">
        <f t="shared" si="11"/>
        <v>0.96674890588774975</v>
      </c>
      <c r="AE84" s="4">
        <v>851.5</v>
      </c>
      <c r="AF84" s="4">
        <v>5225.3999999999996</v>
      </c>
      <c r="AG84" s="4">
        <v>1748.1</v>
      </c>
    </row>
    <row r="85" spans="1:33" x14ac:dyDescent="0.25">
      <c r="A85" s="4" t="s">
        <v>105</v>
      </c>
      <c r="B85" s="2">
        <v>98.47</v>
      </c>
      <c r="C85" s="2">
        <v>216111.66666666599</v>
      </c>
      <c r="D85" s="3">
        <v>0.78951679005817099</v>
      </c>
      <c r="E85" s="4">
        <v>1.33019630810905</v>
      </c>
      <c r="F85" s="3">
        <v>0.53260869565217395</v>
      </c>
      <c r="G85" s="3">
        <v>0.35210994029215698</v>
      </c>
      <c r="H85" s="3">
        <v>0.27796870151752501</v>
      </c>
      <c r="I85" s="3">
        <v>0.70716991388629302</v>
      </c>
      <c r="J85" s="4">
        <v>1.5827272727272739</v>
      </c>
      <c r="K85" s="2">
        <v>923.06666666666604</v>
      </c>
      <c r="L85" s="2">
        <v>5248.6333333333296</v>
      </c>
      <c r="M85" s="2">
        <v>1763.2</v>
      </c>
      <c r="N85" s="2">
        <v>1731.2</v>
      </c>
      <c r="O85" s="4">
        <v>-2.8451903047483298</v>
      </c>
      <c r="P85" s="4">
        <v>91.423000000000002</v>
      </c>
      <c r="Q85" s="4">
        <v>91.176000000000002</v>
      </c>
      <c r="R85" s="2">
        <v>91.143999999999906</v>
      </c>
      <c r="S85" s="4">
        <v>1576.6</v>
      </c>
      <c r="T85" s="4">
        <v>1001.7333333333301</v>
      </c>
      <c r="U85" s="2">
        <v>6884773</v>
      </c>
      <c r="V85" s="2">
        <v>34.027500000000003</v>
      </c>
      <c r="W85" s="2">
        <v>4.76209677419354</v>
      </c>
      <c r="X85" s="2">
        <v>2.13043478260869</v>
      </c>
      <c r="AA85" s="4">
        <f t="shared" si="9"/>
        <v>2654.266666666666</v>
      </c>
      <c r="AB85" s="4">
        <f t="shared" si="10"/>
        <v>2578.3333333333298</v>
      </c>
      <c r="AC85" s="7">
        <f t="shared" si="11"/>
        <v>0.97139197267292809</v>
      </c>
      <c r="AE85" s="4">
        <v>923.1</v>
      </c>
      <c r="AF85" s="4">
        <v>5248.6</v>
      </c>
      <c r="AG85" s="4">
        <v>1763.2</v>
      </c>
    </row>
    <row r="86" spans="1:33" x14ac:dyDescent="0.25">
      <c r="A86" s="4" t="s">
        <v>106</v>
      </c>
      <c r="B86" s="2">
        <v>97.63</v>
      </c>
      <c r="C86" s="2">
        <v>216664</v>
      </c>
      <c r="D86" s="3">
        <v>0.71895833333333403</v>
      </c>
      <c r="E86" s="4">
        <v>0.21759751346768599</v>
      </c>
      <c r="F86" s="3">
        <v>0.43322222222222201</v>
      </c>
      <c r="G86" s="3">
        <v>0.85572313232011898</v>
      </c>
      <c r="H86" s="3">
        <v>0.355944366650773</v>
      </c>
      <c r="I86" s="3">
        <v>0.67874671391786501</v>
      </c>
      <c r="J86" s="4">
        <v>2.0958854166666647</v>
      </c>
      <c r="K86" s="2">
        <v>912.5</v>
      </c>
      <c r="L86" s="2">
        <v>5282.6666666666597</v>
      </c>
      <c r="M86" s="2">
        <v>1770.3999999999901</v>
      </c>
      <c r="N86" s="2">
        <v>1789.3</v>
      </c>
      <c r="O86" s="4">
        <v>-1.3260016885838499</v>
      </c>
      <c r="P86" s="4">
        <v>91.364000000000004</v>
      </c>
      <c r="Q86" s="4">
        <v>91.131</v>
      </c>
      <c r="R86" s="2">
        <v>91.468999999999994</v>
      </c>
      <c r="S86" s="4">
        <v>1628</v>
      </c>
      <c r="T86" s="4">
        <v>981.3</v>
      </c>
      <c r="U86" s="2">
        <v>6930793</v>
      </c>
      <c r="V86" s="2">
        <v>35.070333333333302</v>
      </c>
      <c r="W86" s="2">
        <v>5.0791666666666604</v>
      </c>
      <c r="X86" s="2">
        <v>1.73288888888889</v>
      </c>
      <c r="AA86" s="4">
        <f t="shared" si="9"/>
        <v>2701.8</v>
      </c>
      <c r="AB86" s="4">
        <f t="shared" si="10"/>
        <v>2609.3000000000002</v>
      </c>
      <c r="AC86" s="7">
        <f t="shared" si="11"/>
        <v>0.96576356503072025</v>
      </c>
      <c r="AE86" s="4">
        <v>912.5</v>
      </c>
      <c r="AF86" s="4">
        <v>5282.7</v>
      </c>
      <c r="AG86" s="4">
        <v>1770.4</v>
      </c>
    </row>
    <row r="87" spans="1:33" x14ac:dyDescent="0.25">
      <c r="A87" s="4" t="s">
        <v>107</v>
      </c>
      <c r="B87" s="2">
        <v>97.817999999999998</v>
      </c>
      <c r="C87" s="2">
        <v>217203.66666666599</v>
      </c>
      <c r="D87" s="3">
        <v>0.72992187500000005</v>
      </c>
      <c r="E87" s="4">
        <v>0.84303777237008704</v>
      </c>
      <c r="F87" s="3">
        <v>0.43788461538461498</v>
      </c>
      <c r="G87" s="3">
        <v>0.52918222088394995</v>
      </c>
      <c r="H87" s="3">
        <v>0.44070715262535498</v>
      </c>
      <c r="I87" s="3">
        <v>0.51018240841467899</v>
      </c>
      <c r="J87" s="4">
        <v>2.1816923076923085</v>
      </c>
      <c r="K87" s="2">
        <v>922.06666666666604</v>
      </c>
      <c r="L87" s="2">
        <v>5310.5333333333301</v>
      </c>
      <c r="M87" s="2">
        <v>1772.6666666666599</v>
      </c>
      <c r="N87" s="2">
        <v>1810.8</v>
      </c>
      <c r="O87" s="4">
        <v>-0.83749673404980096</v>
      </c>
      <c r="P87" s="4">
        <v>91.39</v>
      </c>
      <c r="Q87" s="4">
        <v>91.126000000000005</v>
      </c>
      <c r="R87" s="2">
        <v>91.872999999999905</v>
      </c>
      <c r="S87" s="4">
        <v>1648.1</v>
      </c>
      <c r="T87" s="4">
        <v>986.43333333333305</v>
      </c>
      <c r="U87" s="2">
        <v>6966382</v>
      </c>
      <c r="V87" s="2">
        <v>33.682656250000001</v>
      </c>
      <c r="W87" s="2">
        <v>5.1060937499999897</v>
      </c>
      <c r="X87" s="2">
        <v>1.7515384615384599</v>
      </c>
      <c r="AA87" s="4">
        <f t="shared" si="9"/>
        <v>2732.8666666666659</v>
      </c>
      <c r="AB87" s="4">
        <f t="shared" si="10"/>
        <v>2634.5333333333328</v>
      </c>
      <c r="AC87" s="7">
        <f t="shared" si="11"/>
        <v>0.9640182470177836</v>
      </c>
      <c r="AE87" s="4">
        <v>922.1</v>
      </c>
      <c r="AF87" s="4">
        <v>5310.5</v>
      </c>
      <c r="AG87" s="4">
        <v>1772.7</v>
      </c>
    </row>
    <row r="88" spans="1:33" x14ac:dyDescent="0.25">
      <c r="A88" s="4" t="s">
        <v>108</v>
      </c>
      <c r="B88" s="2">
        <v>97.522000000000006</v>
      </c>
      <c r="C88" s="2">
        <v>217867.66666666599</v>
      </c>
      <c r="D88" s="3">
        <v>0.83999999999999897</v>
      </c>
      <c r="E88" s="4">
        <v>0.73477265133137404</v>
      </c>
      <c r="F88" s="3">
        <v>0.435217391304347</v>
      </c>
      <c r="G88" s="3">
        <v>0.49794355799724199</v>
      </c>
      <c r="H88" s="3">
        <v>0.44419176507347202</v>
      </c>
      <c r="I88" s="3">
        <v>9.7382592341056798E-2</v>
      </c>
      <c r="J88" s="4">
        <v>1.6395893939393937</v>
      </c>
      <c r="K88" s="2">
        <v>949.06666666666604</v>
      </c>
      <c r="L88" s="2">
        <v>5329.2</v>
      </c>
      <c r="M88" s="2">
        <v>1777.7</v>
      </c>
      <c r="N88" s="2">
        <v>1814.5</v>
      </c>
      <c r="O88" s="4">
        <v>-0.61560288754514303</v>
      </c>
      <c r="P88" s="4">
        <v>91.283000000000001</v>
      </c>
      <c r="Q88" s="4">
        <v>91.084000000000003</v>
      </c>
      <c r="R88" s="2">
        <v>92.281999999999996</v>
      </c>
      <c r="S88" s="4">
        <v>1650.4</v>
      </c>
      <c r="T88" s="4">
        <v>1010.36666666666</v>
      </c>
      <c r="U88" s="2">
        <v>6990309</v>
      </c>
      <c r="V88" s="2">
        <v>28.299531249999902</v>
      </c>
      <c r="W88" s="2">
        <v>4.2723437499999903</v>
      </c>
      <c r="X88" s="2">
        <v>1.74086956521739</v>
      </c>
      <c r="AA88" s="4">
        <f t="shared" si="9"/>
        <v>2763.5666666666662</v>
      </c>
      <c r="AB88" s="4">
        <f t="shared" si="10"/>
        <v>2660.7666666666601</v>
      </c>
      <c r="AC88" s="7">
        <f t="shared" si="11"/>
        <v>0.96280169346375843</v>
      </c>
      <c r="AE88" s="4">
        <v>949.1</v>
      </c>
      <c r="AF88" s="4">
        <v>5329.2</v>
      </c>
      <c r="AG88" s="4">
        <v>1777.7</v>
      </c>
    </row>
    <row r="89" spans="1:33" x14ac:dyDescent="0.25">
      <c r="A89" s="4" t="s">
        <v>109</v>
      </c>
      <c r="B89" s="2">
        <v>97.638999999999996</v>
      </c>
      <c r="C89" s="2">
        <v>218543</v>
      </c>
      <c r="D89" s="3">
        <v>0.89915322580645096</v>
      </c>
      <c r="E89" s="4">
        <v>0.23431040296296601</v>
      </c>
      <c r="F89" s="3">
        <v>0.36105978260869498</v>
      </c>
      <c r="G89" s="3">
        <v>2.0693936750409501E-2</v>
      </c>
      <c r="H89" s="3">
        <v>0.58992121812015497</v>
      </c>
      <c r="I89" s="3">
        <v>-0.103661268393359</v>
      </c>
      <c r="J89" s="4">
        <v>1.7970348484848495</v>
      </c>
      <c r="K89" s="2">
        <v>936.56666666666604</v>
      </c>
      <c r="L89" s="2">
        <v>5350.1</v>
      </c>
      <c r="M89" s="2">
        <v>1800.2</v>
      </c>
      <c r="N89" s="2">
        <v>1813.2</v>
      </c>
      <c r="O89" s="4">
        <v>-0.63281994713715894</v>
      </c>
      <c r="P89" s="4">
        <v>91.875</v>
      </c>
      <c r="Q89" s="4">
        <v>91.704999999999998</v>
      </c>
      <c r="R89" s="2">
        <v>92.827999999999903</v>
      </c>
      <c r="S89" s="4">
        <v>1661.3</v>
      </c>
      <c r="T89" s="4">
        <v>990.26666666666597</v>
      </c>
      <c r="U89" s="2">
        <v>7042700</v>
      </c>
      <c r="V89" s="2">
        <v>28.078906249999999</v>
      </c>
      <c r="W89" s="2">
        <v>4.0048387096774096</v>
      </c>
      <c r="X89" s="2">
        <v>1.4442391304347799</v>
      </c>
      <c r="AA89" s="4">
        <f t="shared" si="9"/>
        <v>2749.766666666666</v>
      </c>
      <c r="AB89" s="4">
        <f t="shared" si="10"/>
        <v>2651.5666666666657</v>
      </c>
      <c r="AC89" s="7">
        <f t="shared" si="11"/>
        <v>0.964287878971549</v>
      </c>
      <c r="AE89" s="4">
        <v>936.6</v>
      </c>
      <c r="AF89" s="4">
        <v>5350.1</v>
      </c>
      <c r="AG89" s="4">
        <v>1800.2</v>
      </c>
    </row>
    <row r="90" spans="1:33" x14ac:dyDescent="0.25">
      <c r="A90" s="4" t="s">
        <v>110</v>
      </c>
      <c r="B90" s="2">
        <v>97.087000000000003</v>
      </c>
      <c r="C90" s="2">
        <v>220109.33333333299</v>
      </c>
      <c r="D90" s="3">
        <v>0.79995901639344202</v>
      </c>
      <c r="E90" s="4">
        <v>0.51052094235260403</v>
      </c>
      <c r="F90" s="3">
        <v>0.31241666666666601</v>
      </c>
      <c r="G90" s="3">
        <v>0.40439555037720698</v>
      </c>
      <c r="H90" s="3">
        <v>0.72238130041020299</v>
      </c>
      <c r="I90" s="3">
        <v>0.853081652565719</v>
      </c>
      <c r="J90" s="4">
        <v>1.3502624999999981</v>
      </c>
      <c r="K90" s="2">
        <v>937.46666666666601</v>
      </c>
      <c r="L90" s="2">
        <v>5371.8</v>
      </c>
      <c r="M90" s="2">
        <v>1819.5333333333299</v>
      </c>
      <c r="N90" s="2">
        <v>1813.1</v>
      </c>
      <c r="O90" s="4">
        <v>-2.60251788178552E-2</v>
      </c>
      <c r="P90" s="4">
        <v>92.322999999999993</v>
      </c>
      <c r="Q90" s="4">
        <v>92.218999999999994</v>
      </c>
      <c r="R90" s="2">
        <v>93.501000000000005</v>
      </c>
      <c r="S90" s="4">
        <v>1671.5</v>
      </c>
      <c r="T90" s="4">
        <v>979.43333333333305</v>
      </c>
      <c r="U90" s="2">
        <v>7060010</v>
      </c>
      <c r="V90" s="2">
        <v>27.460819672131102</v>
      </c>
      <c r="W90" s="2">
        <v>3.9199999999999902</v>
      </c>
      <c r="X90" s="2">
        <v>1.24966666666666</v>
      </c>
      <c r="AA90" s="4">
        <f t="shared" ref="AA90:AA119" si="12">N90+K90</f>
        <v>2750.5666666666657</v>
      </c>
      <c r="AB90" s="4">
        <f t="shared" ref="AB90:AB119" si="13">T90+S90</f>
        <v>2650.9333333333329</v>
      </c>
      <c r="AC90" s="7">
        <f t="shared" si="11"/>
        <v>0.96377716106984035</v>
      </c>
      <c r="AE90" s="4">
        <v>937.5</v>
      </c>
      <c r="AF90" s="4">
        <v>5371.8</v>
      </c>
      <c r="AG90" s="4">
        <v>1819.5</v>
      </c>
    </row>
    <row r="91" spans="1:33" x14ac:dyDescent="0.25">
      <c r="A91" s="4" t="s">
        <v>111</v>
      </c>
      <c r="B91" s="2">
        <v>96.801000000000002</v>
      </c>
      <c r="C91" s="2">
        <v>220774</v>
      </c>
      <c r="D91" s="3">
        <v>0.71329365079365104</v>
      </c>
      <c r="E91" s="4">
        <v>0.70309673774550097</v>
      </c>
      <c r="F91" s="3">
        <v>0.31167582417582401</v>
      </c>
      <c r="G91" s="3">
        <v>0.79454757412328803</v>
      </c>
      <c r="H91" s="3">
        <v>0.29794822368261997</v>
      </c>
      <c r="I91" s="3">
        <v>1.39348385292886</v>
      </c>
      <c r="J91" s="4">
        <v>0.94114696969696987</v>
      </c>
      <c r="K91" s="2">
        <v>974.1</v>
      </c>
      <c r="L91" s="2">
        <v>5398.6666666666597</v>
      </c>
      <c r="M91" s="2">
        <v>1828</v>
      </c>
      <c r="N91" s="2">
        <v>1823.7</v>
      </c>
      <c r="O91" s="4">
        <v>2.04236012094746</v>
      </c>
      <c r="P91" s="4">
        <v>92.135999999999996</v>
      </c>
      <c r="Q91" s="4">
        <v>92.004999999999995</v>
      </c>
      <c r="R91" s="2">
        <v>93.78</v>
      </c>
      <c r="S91" s="4">
        <v>1678.6</v>
      </c>
      <c r="T91" s="4">
        <v>1007.29999999999</v>
      </c>
      <c r="U91" s="2">
        <v>7083711</v>
      </c>
      <c r="V91" s="2">
        <v>30.218571428571401</v>
      </c>
      <c r="W91" s="2">
        <v>3.6206349206349202</v>
      </c>
      <c r="X91" s="2">
        <v>1.2467032967032901</v>
      </c>
      <c r="AA91" s="4">
        <f t="shared" si="12"/>
        <v>2797.8</v>
      </c>
      <c r="AB91" s="4">
        <f t="shared" si="13"/>
        <v>2685.8999999999896</v>
      </c>
      <c r="AC91" s="7">
        <f t="shared" si="11"/>
        <v>0.96000428908427671</v>
      </c>
      <c r="AE91" s="4">
        <v>974.1</v>
      </c>
      <c r="AF91" s="4">
        <v>5398.7</v>
      </c>
      <c r="AG91" s="4">
        <v>1828</v>
      </c>
    </row>
    <row r="92" spans="1:33" x14ac:dyDescent="0.25">
      <c r="A92" s="4" t="s">
        <v>112</v>
      </c>
      <c r="B92" s="2">
        <v>96.947999999999993</v>
      </c>
      <c r="C92" s="2">
        <v>221512.66666666599</v>
      </c>
      <c r="D92" s="3">
        <v>0.64386718749999905</v>
      </c>
      <c r="E92" s="4">
        <v>1.47623329760399</v>
      </c>
      <c r="F92" s="3">
        <v>0.254211956521739</v>
      </c>
      <c r="G92" s="3">
        <v>1.66260767732423</v>
      </c>
      <c r="H92" s="3">
        <v>0.55719928938438801</v>
      </c>
      <c r="I92" s="3">
        <v>0.823345263156958</v>
      </c>
      <c r="J92" s="4">
        <v>1.1653651515151515</v>
      </c>
      <c r="K92" s="2">
        <v>1013.2333333333301</v>
      </c>
      <c r="L92" s="2">
        <v>5435.6666666666597</v>
      </c>
      <c r="M92" s="2">
        <v>1863.8333333333301</v>
      </c>
      <c r="N92" s="2">
        <v>1889.9</v>
      </c>
      <c r="O92" s="4">
        <v>2.90250414421241</v>
      </c>
      <c r="P92" s="4">
        <v>92.409000000000006</v>
      </c>
      <c r="Q92" s="4">
        <v>92.248000000000005</v>
      </c>
      <c r="R92" s="2">
        <v>94.304000000000002</v>
      </c>
      <c r="S92" s="4">
        <v>1745.1</v>
      </c>
      <c r="T92" s="4">
        <v>1037.5</v>
      </c>
      <c r="U92" s="2">
        <v>7118096</v>
      </c>
      <c r="V92" s="2">
        <v>32.805468750000003</v>
      </c>
      <c r="W92" s="2">
        <v>4.2276562499999901</v>
      </c>
      <c r="X92" s="2">
        <v>1.01684782608695</v>
      </c>
      <c r="AA92" s="4">
        <f t="shared" si="12"/>
        <v>2903.13333333333</v>
      </c>
      <c r="AB92" s="4">
        <f t="shared" si="13"/>
        <v>2782.6</v>
      </c>
      <c r="AC92" s="7">
        <f t="shared" si="11"/>
        <v>0.95848164052632889</v>
      </c>
      <c r="AE92" s="4">
        <v>1013.2</v>
      </c>
      <c r="AF92" s="4">
        <v>5435.7</v>
      </c>
      <c r="AG92" s="4">
        <v>1863.8</v>
      </c>
    </row>
    <row r="93" spans="1:33" x14ac:dyDescent="0.25">
      <c r="A93" s="4" t="s">
        <v>113</v>
      </c>
      <c r="B93" s="2">
        <v>97.417000000000002</v>
      </c>
      <c r="C93" s="2">
        <v>222275.66666666599</v>
      </c>
      <c r="D93" s="3">
        <v>0.59435483870967798</v>
      </c>
      <c r="E93" s="4">
        <v>0.47568463781713599</v>
      </c>
      <c r="F93" s="3">
        <v>0.249184782608695</v>
      </c>
      <c r="G93" s="3">
        <v>0.89498184791952995</v>
      </c>
      <c r="H93" s="3">
        <v>0.53829241058106003</v>
      </c>
      <c r="I93" s="3">
        <v>0.28118879169905397</v>
      </c>
      <c r="J93" s="4">
        <v>1.0685181818181815</v>
      </c>
      <c r="K93" s="2">
        <v>1019.7666666666599</v>
      </c>
      <c r="L93" s="2">
        <v>5467.5</v>
      </c>
      <c r="M93" s="2">
        <v>1871.3</v>
      </c>
      <c r="N93" s="2">
        <v>1959.8</v>
      </c>
      <c r="O93" s="4">
        <v>2.12566017872913</v>
      </c>
      <c r="P93" s="4">
        <v>93.046000000000006</v>
      </c>
      <c r="Q93" s="4">
        <v>92.992999999999995</v>
      </c>
      <c r="R93" s="2">
        <v>94.812999999999903</v>
      </c>
      <c r="S93" s="4">
        <v>1823.6</v>
      </c>
      <c r="T93" s="4">
        <v>1034.93333333333</v>
      </c>
      <c r="U93" s="2">
        <v>7124267</v>
      </c>
      <c r="V93" s="2">
        <v>35.073593750000001</v>
      </c>
      <c r="W93" s="2">
        <v>4.2851612903225798</v>
      </c>
      <c r="X93" s="2">
        <v>0.99673913043478202</v>
      </c>
      <c r="AA93" s="4">
        <f t="shared" si="12"/>
        <v>2979.5666666666598</v>
      </c>
      <c r="AB93" s="4">
        <f t="shared" si="13"/>
        <v>2858.5333333333301</v>
      </c>
      <c r="AC93" s="7">
        <f t="shared" si="11"/>
        <v>0.95937888059785092</v>
      </c>
      <c r="AE93" s="4">
        <v>1019.8</v>
      </c>
      <c r="AF93" s="4">
        <v>5467.5</v>
      </c>
      <c r="AG93" s="4">
        <v>1871.3</v>
      </c>
    </row>
    <row r="94" spans="1:33" x14ac:dyDescent="0.25">
      <c r="A94" s="4" t="s">
        <v>114</v>
      </c>
      <c r="B94" s="2">
        <v>97.840999999999994</v>
      </c>
      <c r="C94" s="2">
        <v>222356</v>
      </c>
      <c r="D94" s="3">
        <v>0.56407258064516097</v>
      </c>
      <c r="E94" s="4">
        <v>0.92159818557580198</v>
      </c>
      <c r="F94" s="3">
        <v>0.25046703296703199</v>
      </c>
      <c r="G94" s="3">
        <v>0.70168758430127698</v>
      </c>
      <c r="H94" s="3">
        <v>0.85173039145848195</v>
      </c>
      <c r="I94" s="3">
        <v>-1.3353983132259599</v>
      </c>
      <c r="J94" s="4">
        <v>0.88043939393939374</v>
      </c>
      <c r="K94" s="2">
        <v>1031.06666666666</v>
      </c>
      <c r="L94" s="2">
        <v>5518.3</v>
      </c>
      <c r="M94" s="2">
        <v>1888.93333333333</v>
      </c>
      <c r="N94" s="2">
        <v>1970</v>
      </c>
      <c r="O94" s="4">
        <v>-5.5090987142233802E-2</v>
      </c>
      <c r="P94" s="4">
        <v>94.087000000000003</v>
      </c>
      <c r="Q94" s="4">
        <v>93.929000000000002</v>
      </c>
      <c r="R94" s="2">
        <v>95.623999999999995</v>
      </c>
      <c r="S94" s="4">
        <v>1853.6</v>
      </c>
      <c r="T94" s="4">
        <v>1045.8333333333301</v>
      </c>
      <c r="U94" s="2">
        <v>7262610</v>
      </c>
      <c r="V94" s="2">
        <v>37.847903225806398</v>
      </c>
      <c r="W94" s="2">
        <v>4.01</v>
      </c>
      <c r="X94" s="2">
        <v>1.00186813186813</v>
      </c>
      <c r="AA94" s="4">
        <f t="shared" si="12"/>
        <v>3001.0666666666602</v>
      </c>
      <c r="AB94" s="4">
        <f t="shared" si="13"/>
        <v>2899.4333333333298</v>
      </c>
      <c r="AC94" s="7">
        <f t="shared" si="11"/>
        <v>0.96613426337302377</v>
      </c>
      <c r="AE94" s="4">
        <v>1031</v>
      </c>
      <c r="AF94" s="4">
        <v>5518.3</v>
      </c>
      <c r="AG94" s="4">
        <v>1888.9</v>
      </c>
    </row>
    <row r="95" spans="1:33" x14ac:dyDescent="0.25">
      <c r="A95" s="4" t="s">
        <v>115</v>
      </c>
      <c r="B95" s="2">
        <v>97.903999999999996</v>
      </c>
      <c r="C95" s="2">
        <v>222973.33333333299</v>
      </c>
      <c r="D95" s="3">
        <v>0.51620967741935397</v>
      </c>
      <c r="E95" s="4">
        <v>0.42540826695803602</v>
      </c>
      <c r="F95" s="3">
        <v>0.25282967032967002</v>
      </c>
      <c r="G95" s="3">
        <v>0.708261318906799</v>
      </c>
      <c r="H95" s="3">
        <v>0.85075878249664105</v>
      </c>
      <c r="I95" s="3">
        <v>0.54307643475883005</v>
      </c>
      <c r="J95" s="4">
        <v>1.5392060606060605</v>
      </c>
      <c r="K95" s="2">
        <v>1038.2666666666601</v>
      </c>
      <c r="L95" s="2">
        <v>5551.6666666666597</v>
      </c>
      <c r="M95" s="2">
        <v>1893.93333333333</v>
      </c>
      <c r="N95" s="2">
        <v>2055.6</v>
      </c>
      <c r="O95" s="4">
        <v>3.37560481980913</v>
      </c>
      <c r="P95" s="4">
        <v>95.150999999999996</v>
      </c>
      <c r="Q95" s="4">
        <v>95.052999999999997</v>
      </c>
      <c r="R95" s="2">
        <v>96.441000000000003</v>
      </c>
      <c r="S95" s="4">
        <v>1956</v>
      </c>
      <c r="T95" s="4">
        <v>1052.3</v>
      </c>
      <c r="U95" s="2">
        <v>7334726</v>
      </c>
      <c r="V95" s="2">
        <v>37.649838709677397</v>
      </c>
      <c r="W95" s="2">
        <v>4.59709677419354</v>
      </c>
      <c r="X95" s="2">
        <v>1.0113186813186801</v>
      </c>
      <c r="AA95" s="4">
        <f t="shared" si="12"/>
        <v>3093.86666666666</v>
      </c>
      <c r="AB95" s="4">
        <f t="shared" si="13"/>
        <v>3008.3</v>
      </c>
      <c r="AC95" s="7">
        <f t="shared" si="11"/>
        <v>0.97234313049474441</v>
      </c>
      <c r="AE95" s="4">
        <v>1038.3</v>
      </c>
      <c r="AF95" s="4">
        <v>5551.7</v>
      </c>
      <c r="AG95" s="4">
        <v>1894</v>
      </c>
    </row>
    <row r="96" spans="1:33" x14ac:dyDescent="0.25">
      <c r="A96" s="4" t="s">
        <v>116</v>
      </c>
      <c r="B96" s="2">
        <v>98.448999999999998</v>
      </c>
      <c r="C96" s="2">
        <v>223680</v>
      </c>
      <c r="D96" s="3">
        <v>0.53753906250000005</v>
      </c>
      <c r="E96" s="4">
        <v>0.73800666711908802</v>
      </c>
      <c r="F96" s="3">
        <v>0.35769021739130402</v>
      </c>
      <c r="G96" s="3">
        <v>0.73173147315795695</v>
      </c>
      <c r="H96" s="3">
        <v>0.72835791320241505</v>
      </c>
      <c r="I96" s="3">
        <v>0.85764242854365302</v>
      </c>
      <c r="J96" s="4">
        <v>1.34793787878788</v>
      </c>
      <c r="K96" s="2">
        <v>1058.7</v>
      </c>
      <c r="L96" s="2">
        <v>5589.5999999999904</v>
      </c>
      <c r="M96" s="2">
        <v>1907.8333333333301</v>
      </c>
      <c r="N96" s="2">
        <v>2082.1999999999998</v>
      </c>
      <c r="O96" s="4">
        <v>2.4441847635179799</v>
      </c>
      <c r="P96" s="4">
        <v>96.119</v>
      </c>
      <c r="Q96" s="4">
        <v>96.085999999999999</v>
      </c>
      <c r="R96" s="2">
        <v>97.146000000000001</v>
      </c>
      <c r="S96" s="4">
        <v>2001.3</v>
      </c>
      <c r="T96" s="4">
        <v>1065.0333333333299</v>
      </c>
      <c r="U96" s="2">
        <v>7442785</v>
      </c>
      <c r="V96" s="2">
        <v>37.089687499999897</v>
      </c>
      <c r="W96" s="2">
        <v>4.3014062500000003</v>
      </c>
      <c r="X96" s="2">
        <v>1.4307608695652101</v>
      </c>
      <c r="AA96" s="4">
        <f t="shared" si="12"/>
        <v>3140.8999999999996</v>
      </c>
      <c r="AB96" s="4">
        <f t="shared" si="13"/>
        <v>3066.3333333333298</v>
      </c>
      <c r="AC96" s="7">
        <f t="shared" si="11"/>
        <v>0.97625945854160601</v>
      </c>
      <c r="AE96" s="4">
        <v>1058.7</v>
      </c>
      <c r="AF96" s="4">
        <v>5589.6</v>
      </c>
      <c r="AG96" s="4">
        <v>1907.8</v>
      </c>
    </row>
    <row r="97" spans="1:33" x14ac:dyDescent="0.25">
      <c r="A97" s="4" t="s">
        <v>117</v>
      </c>
      <c r="B97" s="2">
        <v>99.093999999999994</v>
      </c>
      <c r="C97" s="2">
        <v>224418</v>
      </c>
      <c r="D97" s="3">
        <v>0.50258064516128997</v>
      </c>
      <c r="E97" s="4">
        <v>1.21587402231279</v>
      </c>
      <c r="F97" s="3">
        <v>0.48747282608695602</v>
      </c>
      <c r="G97" s="3">
        <v>0.86429982310932896</v>
      </c>
      <c r="H97" s="3">
        <v>0.73637582119446299</v>
      </c>
      <c r="I97" s="3">
        <v>5.7507071548332699E-2</v>
      </c>
      <c r="J97" s="4">
        <v>1.2250863636363649</v>
      </c>
      <c r="K97" s="2">
        <v>1076.06666666666</v>
      </c>
      <c r="L97" s="2">
        <v>5650.8</v>
      </c>
      <c r="M97" s="2">
        <v>1927.56666666666</v>
      </c>
      <c r="N97" s="2">
        <v>2125.1999999999998</v>
      </c>
      <c r="O97" s="4">
        <v>1.86777906943954</v>
      </c>
      <c r="P97" s="4">
        <v>97.099000000000004</v>
      </c>
      <c r="Q97" s="4">
        <v>96.988</v>
      </c>
      <c r="R97" s="2">
        <v>97.863999999999905</v>
      </c>
      <c r="S97" s="4">
        <v>2063.1999999999998</v>
      </c>
      <c r="T97" s="4">
        <v>1083.1666666666599</v>
      </c>
      <c r="U97" s="2">
        <v>7565820</v>
      </c>
      <c r="V97" s="2">
        <v>39.534218750000001</v>
      </c>
      <c r="W97" s="2">
        <v>4.1758064516128997</v>
      </c>
      <c r="X97" s="2">
        <v>1.9498913043478201</v>
      </c>
      <c r="AA97" s="4">
        <f t="shared" si="12"/>
        <v>3201.2666666666601</v>
      </c>
      <c r="AB97" s="4">
        <f t="shared" si="13"/>
        <v>3146.3666666666595</v>
      </c>
      <c r="AC97" s="7">
        <f t="shared" si="11"/>
        <v>0.98285053832857805</v>
      </c>
      <c r="AE97" s="4">
        <v>1076.0999999999999</v>
      </c>
      <c r="AF97" s="4">
        <v>5650.8</v>
      </c>
      <c r="AG97" s="4">
        <v>1927.6</v>
      </c>
    </row>
    <row r="98" spans="1:33" x14ac:dyDescent="0.25">
      <c r="A98" s="4" t="s">
        <v>118</v>
      </c>
      <c r="B98" s="2">
        <v>99.290999999999997</v>
      </c>
      <c r="C98" s="2">
        <v>225038</v>
      </c>
      <c r="D98" s="3">
        <v>0.41668032786885301</v>
      </c>
      <c r="E98" s="4">
        <v>0.41639671107522902</v>
      </c>
      <c r="F98" s="3">
        <v>0.61724999999999997</v>
      </c>
      <c r="G98" s="3">
        <v>0.99261570921729303</v>
      </c>
      <c r="H98" s="3">
        <v>0.92556524823553898</v>
      </c>
      <c r="I98" s="3">
        <v>-0.146044479256074</v>
      </c>
      <c r="J98" s="4">
        <v>1.3549734374999995</v>
      </c>
      <c r="K98" s="2">
        <v>1083.3</v>
      </c>
      <c r="L98" s="2">
        <v>5686.3666666666604</v>
      </c>
      <c r="M98" s="2">
        <v>1949.6</v>
      </c>
      <c r="N98" s="2">
        <v>2170.3000000000002</v>
      </c>
      <c r="O98" s="4">
        <v>1.4655402858367399</v>
      </c>
      <c r="P98" s="4">
        <v>98.195999999999998</v>
      </c>
      <c r="Q98" s="4">
        <v>98.138000000000005</v>
      </c>
      <c r="R98" s="2">
        <v>98.774000000000001</v>
      </c>
      <c r="S98" s="4">
        <v>2130.6999999999998</v>
      </c>
      <c r="T98" s="4">
        <v>1089.2666666666601</v>
      </c>
      <c r="U98" s="2">
        <v>7688000</v>
      </c>
      <c r="V98" s="2">
        <v>40.843770491803198</v>
      </c>
      <c r="W98" s="2">
        <v>4.3036065573770399</v>
      </c>
      <c r="X98" s="2">
        <v>2.4689999999999999</v>
      </c>
      <c r="AA98" s="4">
        <f t="shared" si="12"/>
        <v>3253.6000000000004</v>
      </c>
      <c r="AB98" s="4">
        <f t="shared" si="13"/>
        <v>3219.9666666666599</v>
      </c>
      <c r="AC98" s="7">
        <f t="shared" si="11"/>
        <v>0.98966273256290249</v>
      </c>
      <c r="AE98" s="4">
        <v>1083.3</v>
      </c>
      <c r="AF98" s="4">
        <v>5686.4</v>
      </c>
      <c r="AG98" s="4">
        <v>1949.6</v>
      </c>
    </row>
    <row r="99" spans="1:33" x14ac:dyDescent="0.25">
      <c r="A99" s="4" t="s">
        <v>119</v>
      </c>
      <c r="B99" s="2">
        <v>99.906999999999996</v>
      </c>
      <c r="C99" s="2">
        <v>225674</v>
      </c>
      <c r="D99" s="3">
        <v>0.452695312499999</v>
      </c>
      <c r="E99" s="4">
        <v>0.90777308530123602</v>
      </c>
      <c r="F99" s="3">
        <v>0.73543956043956005</v>
      </c>
      <c r="G99" s="3">
        <v>0.42513279749967398</v>
      </c>
      <c r="H99" s="3">
        <v>0.67703152882392603</v>
      </c>
      <c r="I99" s="3">
        <v>-2.6333574587762101E-2</v>
      </c>
      <c r="J99" s="4">
        <v>1.2493112820512824</v>
      </c>
      <c r="K99" s="2">
        <v>1113.5999999999999</v>
      </c>
      <c r="L99" s="2">
        <v>5727.8999999999896</v>
      </c>
      <c r="M99" s="2">
        <v>1961.5333333333299</v>
      </c>
      <c r="N99" s="2">
        <v>2131.5</v>
      </c>
      <c r="O99" s="4">
        <v>2.19314664751961</v>
      </c>
      <c r="P99" s="4">
        <v>99.25</v>
      </c>
      <c r="Q99" s="4">
        <v>99.225999999999999</v>
      </c>
      <c r="R99" s="2">
        <v>99.444999999999993</v>
      </c>
      <c r="S99" s="4">
        <v>2115.1999999999998</v>
      </c>
      <c r="T99" s="4">
        <v>1117.8999999999901</v>
      </c>
      <c r="U99" s="2">
        <v>7850124</v>
      </c>
      <c r="V99" s="2">
        <v>40.798906249999902</v>
      </c>
      <c r="W99" s="2">
        <v>4.1585937499999996</v>
      </c>
      <c r="X99" s="2">
        <v>2.9417582417582402</v>
      </c>
      <c r="AA99" s="4">
        <f t="shared" si="12"/>
        <v>3245.1</v>
      </c>
      <c r="AB99" s="4">
        <f t="shared" si="13"/>
        <v>3233.0999999999899</v>
      </c>
      <c r="AC99" s="7">
        <f t="shared" si="11"/>
        <v>0.99630211703799265</v>
      </c>
      <c r="AE99" s="4">
        <v>1113.5999999999999</v>
      </c>
      <c r="AF99" s="4">
        <v>5727.9</v>
      </c>
      <c r="AG99" s="4">
        <v>1961.5</v>
      </c>
    </row>
    <row r="100" spans="1:33" x14ac:dyDescent="0.25">
      <c r="A100" s="4" t="s">
        <v>120</v>
      </c>
      <c r="B100" s="2">
        <v>100.084</v>
      </c>
      <c r="C100" s="2">
        <v>226422.33333333299</v>
      </c>
      <c r="D100" s="3">
        <v>0.44148437499999899</v>
      </c>
      <c r="E100" s="4">
        <v>0.805519677201742</v>
      </c>
      <c r="F100" s="3">
        <v>0.86499999999999999</v>
      </c>
      <c r="G100" s="3">
        <v>0.75740250560738098</v>
      </c>
      <c r="H100" s="3">
        <v>1.02544479590132</v>
      </c>
      <c r="I100" s="3">
        <v>0.39354353927777602</v>
      </c>
      <c r="J100" s="4">
        <v>1.0487030303030314</v>
      </c>
      <c r="K100" s="2">
        <v>1126.7</v>
      </c>
      <c r="L100" s="2">
        <v>5767.0999999999904</v>
      </c>
      <c r="M100" s="2">
        <v>1971.8</v>
      </c>
      <c r="N100" s="2">
        <v>2154.9</v>
      </c>
      <c r="O100" s="4">
        <v>1.6163069498631</v>
      </c>
      <c r="P100" s="4">
        <v>100.54</v>
      </c>
      <c r="Q100" s="4">
        <v>100.587</v>
      </c>
      <c r="R100" s="2">
        <v>100.47</v>
      </c>
      <c r="S100" s="4">
        <v>2166.6</v>
      </c>
      <c r="T100" s="4">
        <v>1122.4666666666601</v>
      </c>
      <c r="U100" s="2">
        <v>7985969</v>
      </c>
      <c r="V100" s="2">
        <v>42.886875000000003</v>
      </c>
      <c r="W100" s="2">
        <v>4.2151562499999997</v>
      </c>
      <c r="X100" s="2">
        <v>3.46</v>
      </c>
      <c r="AA100" s="4">
        <f t="shared" si="12"/>
        <v>3281.6000000000004</v>
      </c>
      <c r="AB100" s="4">
        <f t="shared" si="13"/>
        <v>3289.0666666666602</v>
      </c>
      <c r="AC100" s="7">
        <f t="shared" si="11"/>
        <v>1.0022753128555155</v>
      </c>
      <c r="AE100" s="4">
        <v>1126.7</v>
      </c>
      <c r="AF100" s="4">
        <v>5767.1</v>
      </c>
      <c r="AG100" s="4">
        <v>1971.8</v>
      </c>
    </row>
    <row r="101" spans="1:33" x14ac:dyDescent="0.25">
      <c r="A101" s="4" t="s">
        <v>121</v>
      </c>
      <c r="B101" s="2">
        <v>100.714</v>
      </c>
      <c r="C101" s="2">
        <v>227196</v>
      </c>
      <c r="D101" s="3">
        <v>0.46196721311475297</v>
      </c>
      <c r="E101" s="4">
        <v>0.298308419240915</v>
      </c>
      <c r="F101" s="3">
        <v>0.99456521739130399</v>
      </c>
      <c r="G101" s="3">
        <v>0.51510225210129901</v>
      </c>
      <c r="H101" s="3">
        <v>0.83456887843240601</v>
      </c>
      <c r="I101" s="3">
        <v>-0.23169524438132899</v>
      </c>
      <c r="J101" s="4">
        <v>0.99865230769230928</v>
      </c>
      <c r="K101" s="2">
        <v>1098.3999999999901</v>
      </c>
      <c r="L101" s="2">
        <v>5798.9</v>
      </c>
      <c r="M101" s="2">
        <v>1990.7</v>
      </c>
      <c r="N101" s="2">
        <v>2232.1999999999998</v>
      </c>
      <c r="O101" s="4">
        <v>0.93571438042383603</v>
      </c>
      <c r="P101" s="4">
        <v>101.94799999999999</v>
      </c>
      <c r="Q101" s="4">
        <v>101.97499999999999</v>
      </c>
      <c r="R101" s="2">
        <v>101.312</v>
      </c>
      <c r="S101" s="4">
        <v>2276.3000000000002</v>
      </c>
      <c r="T101" s="4">
        <v>1092.36666666666</v>
      </c>
      <c r="U101" s="2">
        <v>8172101</v>
      </c>
      <c r="V101" s="2">
        <v>43.347301587301502</v>
      </c>
      <c r="W101" s="2">
        <v>4.4881967213114704</v>
      </c>
      <c r="X101" s="2">
        <v>3.9782608695652102</v>
      </c>
      <c r="AA101" s="4">
        <f t="shared" si="12"/>
        <v>3330.5999999999899</v>
      </c>
      <c r="AB101" s="4">
        <f t="shared" si="13"/>
        <v>3368.6666666666601</v>
      </c>
      <c r="AC101" s="7">
        <f t="shared" si="11"/>
        <v>1.0114293720851109</v>
      </c>
      <c r="AE101" s="4">
        <v>1098.4000000000001</v>
      </c>
      <c r="AF101" s="4">
        <v>5798.9</v>
      </c>
      <c r="AG101" s="4">
        <v>1990.7</v>
      </c>
    </row>
    <row r="102" spans="1:33" x14ac:dyDescent="0.25">
      <c r="A102" s="4" t="s">
        <v>122</v>
      </c>
      <c r="B102" s="2">
        <v>101.69499999999999</v>
      </c>
      <c r="C102" s="2">
        <v>227763.66666666599</v>
      </c>
      <c r="D102" s="3">
        <v>0.43366935483871</v>
      </c>
      <c r="E102" s="4">
        <v>0.77249301479538002</v>
      </c>
      <c r="F102" s="3">
        <v>1.1135277777777699</v>
      </c>
      <c r="G102" s="3">
        <v>1.3029804909201099</v>
      </c>
      <c r="H102" s="3">
        <v>0.74637853068689997</v>
      </c>
      <c r="I102" s="3">
        <v>0.57527412085932605</v>
      </c>
      <c r="J102" s="4">
        <v>0.79813333333333247</v>
      </c>
      <c r="K102" s="2">
        <v>1142.2666666666601</v>
      </c>
      <c r="L102" s="2">
        <v>5841.0333333333301</v>
      </c>
      <c r="M102" s="2">
        <v>2003.7</v>
      </c>
      <c r="N102" s="2">
        <v>2264.6999999999998</v>
      </c>
      <c r="O102" s="4">
        <v>2.6808388775659902</v>
      </c>
      <c r="P102" s="4">
        <v>103.099</v>
      </c>
      <c r="Q102" s="4">
        <v>103.12</v>
      </c>
      <c r="R102" s="2">
        <v>102.071</v>
      </c>
      <c r="S102" s="4">
        <v>2336.5</v>
      </c>
      <c r="T102" s="4">
        <v>1132.5</v>
      </c>
      <c r="U102" s="2">
        <v>8353084</v>
      </c>
      <c r="V102" s="2">
        <v>45.779838709677399</v>
      </c>
      <c r="W102" s="2">
        <v>4.5770967741935502</v>
      </c>
      <c r="X102" s="2">
        <v>4.4541111111111</v>
      </c>
      <c r="AA102" s="4">
        <f t="shared" si="12"/>
        <v>3406.9666666666599</v>
      </c>
      <c r="AB102" s="4">
        <f t="shared" si="13"/>
        <v>3469</v>
      </c>
      <c r="AC102" s="7">
        <f t="shared" si="11"/>
        <v>1.0182077899206547</v>
      </c>
      <c r="AE102" s="4">
        <v>1142.3</v>
      </c>
      <c r="AF102" s="4">
        <v>5841</v>
      </c>
      <c r="AG102" s="4">
        <v>2003.7</v>
      </c>
    </row>
    <row r="103" spans="1:33" x14ac:dyDescent="0.25">
      <c r="A103" s="4" t="s">
        <v>123</v>
      </c>
      <c r="B103" s="2">
        <v>101.89100000000001</v>
      </c>
      <c r="C103" s="2">
        <v>228432.66666666599</v>
      </c>
      <c r="D103" s="3">
        <v>0.41626984126984001</v>
      </c>
      <c r="E103" s="4">
        <v>0.39896103842347203</v>
      </c>
      <c r="F103" s="3">
        <v>1.2268956043956001</v>
      </c>
      <c r="G103" s="3">
        <v>0.360146302467727</v>
      </c>
      <c r="H103" s="3">
        <v>0.88661450525792296</v>
      </c>
      <c r="I103" s="3">
        <v>-0.46866747176826301</v>
      </c>
      <c r="J103" s="4">
        <v>0.78176102564102568</v>
      </c>
      <c r="K103" s="2">
        <v>1139.3999999999901</v>
      </c>
      <c r="L103" s="2">
        <v>5884.1666666666597</v>
      </c>
      <c r="M103" s="2">
        <v>2011.56666666666</v>
      </c>
      <c r="N103" s="2">
        <v>2261.1999999999998</v>
      </c>
      <c r="O103" s="4">
        <v>-0.48664034391634597</v>
      </c>
      <c r="P103" s="4">
        <v>103.931</v>
      </c>
      <c r="Q103" s="4">
        <v>104.005</v>
      </c>
      <c r="R103" s="2">
        <v>102.98</v>
      </c>
      <c r="S103" s="4">
        <v>2352.1</v>
      </c>
      <c r="T103" s="4">
        <v>1125.06666666666</v>
      </c>
      <c r="U103" s="2">
        <v>8577454</v>
      </c>
      <c r="V103" s="2">
        <v>45.958095238095197</v>
      </c>
      <c r="W103" s="2">
        <v>5.0726984126984096</v>
      </c>
      <c r="X103" s="2">
        <v>4.9075824175824101</v>
      </c>
      <c r="AA103" s="4">
        <f t="shared" si="12"/>
        <v>3400.5999999999899</v>
      </c>
      <c r="AB103" s="4">
        <f t="shared" si="13"/>
        <v>3477.1666666666597</v>
      </c>
      <c r="AC103" s="7">
        <f t="shared" si="11"/>
        <v>1.0225156344958743</v>
      </c>
      <c r="AE103" s="4">
        <v>1139.4000000000001</v>
      </c>
      <c r="AF103" s="4">
        <v>5884.2</v>
      </c>
      <c r="AG103" s="4">
        <v>2011.6</v>
      </c>
    </row>
    <row r="104" spans="1:33" x14ac:dyDescent="0.25">
      <c r="A104" s="4" t="s">
        <v>124</v>
      </c>
      <c r="B104" s="2">
        <v>102.411</v>
      </c>
      <c r="C104" s="2">
        <v>229166.33333333299</v>
      </c>
      <c r="D104" s="3">
        <v>0.42492063492063398</v>
      </c>
      <c r="E104" s="4">
        <v>0.58422233323096795</v>
      </c>
      <c r="F104" s="3">
        <v>1.3113315217391299</v>
      </c>
      <c r="G104" s="3">
        <v>2.62260688626282E-2</v>
      </c>
      <c r="H104" s="3">
        <v>0.75746578480912596</v>
      </c>
      <c r="I104" s="3">
        <v>-0.43016177800781202</v>
      </c>
      <c r="J104" s="4">
        <v>0.49944717948717887</v>
      </c>
      <c r="K104" s="2">
        <v>1152.0999999999999</v>
      </c>
      <c r="L104" s="2">
        <v>5914.3</v>
      </c>
      <c r="M104" s="2">
        <v>2024.5333333333299</v>
      </c>
      <c r="N104" s="2">
        <v>2229.6</v>
      </c>
      <c r="O104" s="4">
        <v>-1.43086900294352</v>
      </c>
      <c r="P104" s="4">
        <v>104.58</v>
      </c>
      <c r="Q104" s="4">
        <v>104.648</v>
      </c>
      <c r="R104" s="2">
        <v>103.762999999999</v>
      </c>
      <c r="S104" s="4">
        <v>2333.5</v>
      </c>
      <c r="T104" s="4">
        <v>1132.36666666666</v>
      </c>
      <c r="U104" s="2">
        <v>8721607</v>
      </c>
      <c r="V104" s="2">
        <v>46.044603174603097</v>
      </c>
      <c r="W104" s="2">
        <v>4.8934920634920598</v>
      </c>
      <c r="X104" s="2">
        <v>5.2453260869565197</v>
      </c>
      <c r="AA104" s="4">
        <f t="shared" si="12"/>
        <v>3381.7</v>
      </c>
      <c r="AB104" s="4">
        <f t="shared" si="13"/>
        <v>3465.86666666666</v>
      </c>
      <c r="AC104" s="7">
        <f t="shared" si="11"/>
        <v>1.0248888626036194</v>
      </c>
      <c r="AE104" s="4">
        <v>1152.0999999999999</v>
      </c>
      <c r="AF104" s="4">
        <v>5914.3</v>
      </c>
      <c r="AG104" s="4">
        <v>2024.5</v>
      </c>
    </row>
    <row r="105" spans="1:33" x14ac:dyDescent="0.25">
      <c r="A105" s="4" t="s">
        <v>125</v>
      </c>
      <c r="B105" s="2">
        <v>102.723</v>
      </c>
      <c r="C105" s="2">
        <v>229896</v>
      </c>
      <c r="D105" s="3">
        <v>0.41314516129032203</v>
      </c>
      <c r="E105" s="4">
        <v>0.52220784255790897</v>
      </c>
      <c r="F105" s="3">
        <v>1.31073369565217</v>
      </c>
      <c r="G105" s="3">
        <v>0.72848869425353702</v>
      </c>
      <c r="H105" s="3">
        <v>0.45577001972947501</v>
      </c>
      <c r="I105" s="3">
        <v>1.86159272086226</v>
      </c>
      <c r="J105" s="4">
        <v>0.338357948717948</v>
      </c>
      <c r="K105" s="2">
        <v>1167.93333333333</v>
      </c>
      <c r="L105" s="2">
        <v>5959.4333333333298</v>
      </c>
      <c r="M105" s="2">
        <v>2054.6999999999998</v>
      </c>
      <c r="N105" s="2">
        <v>2166</v>
      </c>
      <c r="O105" s="4">
        <v>-0.90723805518216205</v>
      </c>
      <c r="P105" s="4">
        <v>105.529</v>
      </c>
      <c r="Q105" s="4">
        <v>105.66</v>
      </c>
      <c r="R105" s="2">
        <v>104.23699999999999</v>
      </c>
      <c r="S105" s="4">
        <v>2286.5</v>
      </c>
      <c r="T105" s="4">
        <v>1142.1666666666599</v>
      </c>
      <c r="U105" s="2">
        <v>8988947</v>
      </c>
      <c r="V105" s="2">
        <v>49.920952380952301</v>
      </c>
      <c r="W105" s="2">
        <v>4.6306451612903201</v>
      </c>
      <c r="X105" s="2">
        <v>5.2429347826086898</v>
      </c>
      <c r="AA105" s="4">
        <f t="shared" si="12"/>
        <v>3333.9333333333298</v>
      </c>
      <c r="AB105" s="4">
        <f t="shared" si="13"/>
        <v>3428.6666666666597</v>
      </c>
      <c r="AC105" s="7">
        <f t="shared" si="11"/>
        <v>1.0284148853206414</v>
      </c>
      <c r="AE105" s="4">
        <v>1167.9000000000001</v>
      </c>
      <c r="AF105" s="4">
        <v>5959.4</v>
      </c>
      <c r="AG105" s="4">
        <v>2054.6999999999998</v>
      </c>
    </row>
    <row r="106" spans="1:33" x14ac:dyDescent="0.25">
      <c r="A106" s="4" t="s">
        <v>126</v>
      </c>
      <c r="B106" s="2">
        <v>102.712</v>
      </c>
      <c r="C106" s="2">
        <v>230839.33333333299</v>
      </c>
      <c r="D106" s="3">
        <v>0.40415322580645102</v>
      </c>
      <c r="E106" s="4">
        <v>0.47878932762078102</v>
      </c>
      <c r="F106" s="3">
        <v>1.3136388888888799</v>
      </c>
      <c r="G106" s="3">
        <v>0.218738136928364</v>
      </c>
      <c r="H106" s="3">
        <v>1.0772850758391099</v>
      </c>
      <c r="I106" s="3">
        <v>-0.134285425937578</v>
      </c>
      <c r="J106" s="4">
        <v>0.32666564102564166</v>
      </c>
      <c r="K106" s="2">
        <v>1181.1666666666599</v>
      </c>
      <c r="L106" s="2">
        <v>5994.4333333333298</v>
      </c>
      <c r="M106" s="2">
        <v>2060.2333333333299</v>
      </c>
      <c r="N106" s="2">
        <v>2146.1</v>
      </c>
      <c r="O106" s="4">
        <v>-0.80262048106809203</v>
      </c>
      <c r="P106" s="4">
        <v>106.163</v>
      </c>
      <c r="Q106" s="4">
        <v>106.265</v>
      </c>
      <c r="R106" s="2">
        <v>105.366</v>
      </c>
      <c r="S106" s="4">
        <v>2277.4</v>
      </c>
      <c r="T106" s="4">
        <v>1149.8333333333301</v>
      </c>
      <c r="U106" s="2">
        <v>9213381</v>
      </c>
      <c r="V106" s="2">
        <v>51.7186885245901</v>
      </c>
      <c r="W106" s="2">
        <v>4.6790322580645096</v>
      </c>
      <c r="X106" s="2">
        <v>5.2545555555555499</v>
      </c>
      <c r="AA106" s="4">
        <f t="shared" si="12"/>
        <v>3327.2666666666601</v>
      </c>
      <c r="AB106" s="4">
        <f t="shared" si="13"/>
        <v>3427.2333333333299</v>
      </c>
      <c r="AC106" s="7">
        <f t="shared" si="11"/>
        <v>1.0300446813200035</v>
      </c>
      <c r="AE106" s="4">
        <v>1181.2</v>
      </c>
      <c r="AF106" s="4">
        <v>5994.4</v>
      </c>
      <c r="AG106" s="4">
        <v>2060.1999999999998</v>
      </c>
    </row>
    <row r="107" spans="1:33" x14ac:dyDescent="0.25">
      <c r="A107" s="4" t="s">
        <v>127</v>
      </c>
      <c r="B107" s="2">
        <v>103.07</v>
      </c>
      <c r="C107" s="2">
        <v>231482</v>
      </c>
      <c r="D107" s="3">
        <v>0.41105468750000002</v>
      </c>
      <c r="E107" s="4">
        <v>0.46538077190044003</v>
      </c>
      <c r="F107" s="3">
        <v>1.31310439560439</v>
      </c>
      <c r="G107" s="3">
        <v>0.797465741853427</v>
      </c>
      <c r="H107" s="3">
        <v>0.777110465144072</v>
      </c>
      <c r="I107" s="3">
        <v>-0.44173561030193698</v>
      </c>
      <c r="J107" s="4">
        <v>0.42261538461538617</v>
      </c>
      <c r="K107" s="2">
        <v>1194.4666666666601</v>
      </c>
      <c r="L107" s="2">
        <v>6018.2666666666601</v>
      </c>
      <c r="M107" s="2">
        <v>2059</v>
      </c>
      <c r="N107" s="2">
        <v>2195.1</v>
      </c>
      <c r="O107" s="4">
        <v>0.178317826423606</v>
      </c>
      <c r="P107" s="4">
        <v>106.23099999999999</v>
      </c>
      <c r="Q107" s="4">
        <v>106.363</v>
      </c>
      <c r="R107" s="2">
        <v>106.18799999999899</v>
      </c>
      <c r="S107" s="4">
        <v>2329.6</v>
      </c>
      <c r="T107" s="4">
        <v>1158.7</v>
      </c>
      <c r="U107" s="2">
        <v>9530614</v>
      </c>
      <c r="V107" s="2">
        <v>54.614603174603097</v>
      </c>
      <c r="W107" s="2">
        <v>4.8460937499999899</v>
      </c>
      <c r="X107" s="2">
        <v>5.2524175824175803</v>
      </c>
      <c r="AA107" s="4">
        <f t="shared" si="12"/>
        <v>3389.5666666666602</v>
      </c>
      <c r="AB107" s="4">
        <f t="shared" si="13"/>
        <v>3488.3</v>
      </c>
      <c r="AC107" s="7">
        <f t="shared" si="11"/>
        <v>1.0291286005094082</v>
      </c>
      <c r="AE107" s="4">
        <v>1194.5</v>
      </c>
      <c r="AF107" s="4">
        <v>6018.3</v>
      </c>
      <c r="AG107" s="4">
        <v>2059</v>
      </c>
    </row>
    <row r="108" spans="1:33" x14ac:dyDescent="0.25">
      <c r="A108" s="4" t="s">
        <v>128</v>
      </c>
      <c r="B108" s="2">
        <v>102.736</v>
      </c>
      <c r="C108" s="2">
        <v>232210</v>
      </c>
      <c r="D108" s="3">
        <v>0.47392857142857198</v>
      </c>
      <c r="E108" s="4">
        <v>0.50628046895703305</v>
      </c>
      <c r="F108" s="3">
        <v>1.26858695652173</v>
      </c>
      <c r="G108" s="3">
        <v>0.56230450549407995</v>
      </c>
      <c r="H108" s="3">
        <v>0.48943953183973399</v>
      </c>
      <c r="I108" s="3">
        <v>0.179807463389343</v>
      </c>
      <c r="J108" s="4">
        <v>0.3259712820512819</v>
      </c>
      <c r="K108" s="2">
        <v>1205.6666666666599</v>
      </c>
      <c r="L108" s="2">
        <v>6038.6333333333296</v>
      </c>
      <c r="M108" s="2">
        <v>2067.7333333333299</v>
      </c>
      <c r="N108" s="2">
        <v>2178.9</v>
      </c>
      <c r="O108" s="4">
        <v>-0.84500716792812802</v>
      </c>
      <c r="P108" s="4">
        <v>106.30200000000001</v>
      </c>
      <c r="Q108" s="4">
        <v>106.352</v>
      </c>
      <c r="R108" s="2">
        <v>106.709</v>
      </c>
      <c r="S108" s="4">
        <v>2313.4</v>
      </c>
      <c r="T108" s="4">
        <v>1163.1666666666599</v>
      </c>
      <c r="U108" s="2">
        <v>9829247</v>
      </c>
      <c r="V108" s="2">
        <v>54.407777777777703</v>
      </c>
      <c r="W108" s="2">
        <v>4.7384126984126897</v>
      </c>
      <c r="X108" s="2">
        <v>5.0743478260869503</v>
      </c>
      <c r="AA108" s="4">
        <f t="shared" si="12"/>
        <v>3384.5666666666602</v>
      </c>
      <c r="AB108" s="4">
        <f t="shared" si="13"/>
        <v>3476.5666666666602</v>
      </c>
      <c r="AC108" s="7">
        <f t="shared" si="11"/>
        <v>1.0271822094408936</v>
      </c>
      <c r="AE108" s="4">
        <v>1205.7</v>
      </c>
      <c r="AF108" s="4">
        <v>6038.7</v>
      </c>
      <c r="AG108" s="4">
        <v>2067.6999999999998</v>
      </c>
    </row>
    <row r="109" spans="1:33" x14ac:dyDescent="0.25">
      <c r="A109" s="4" t="s">
        <v>129</v>
      </c>
      <c r="B109" s="2">
        <v>102.45299999999899</v>
      </c>
      <c r="C109" s="2">
        <v>232936.66666666599</v>
      </c>
      <c r="D109" s="3">
        <v>0.55979838709677399</v>
      </c>
      <c r="E109" s="4">
        <v>1.1705939570033901</v>
      </c>
      <c r="F109" s="3">
        <v>1.12391304347826</v>
      </c>
      <c r="G109" s="3">
        <v>0.71343048171052104</v>
      </c>
      <c r="H109" s="3">
        <v>0.21624261289746</v>
      </c>
      <c r="I109" s="3">
        <v>1.3573192671619401</v>
      </c>
      <c r="J109" s="4">
        <v>0.25897878787878703</v>
      </c>
      <c r="K109" s="2">
        <v>1212.8999999999901</v>
      </c>
      <c r="L109" s="2">
        <v>6061.7333333333299</v>
      </c>
      <c r="M109" s="2">
        <v>2070.36666666666</v>
      </c>
      <c r="N109" s="2">
        <v>2126.1</v>
      </c>
      <c r="O109" s="4">
        <v>-1.37063744010813</v>
      </c>
      <c r="P109" s="4">
        <v>106.44799999999999</v>
      </c>
      <c r="Q109" s="4">
        <v>106.46</v>
      </c>
      <c r="R109" s="2">
        <v>106.94</v>
      </c>
      <c r="S109" s="4">
        <v>2260.4</v>
      </c>
      <c r="T109" s="4">
        <v>1166</v>
      </c>
      <c r="U109" s="2">
        <v>10114843</v>
      </c>
      <c r="V109" s="2">
        <v>54.9059375</v>
      </c>
      <c r="W109" s="2">
        <v>4.2666129032258002</v>
      </c>
      <c r="X109" s="2">
        <v>4.4956521739130402</v>
      </c>
      <c r="AA109" s="4">
        <f t="shared" si="12"/>
        <v>3338.99999999999</v>
      </c>
      <c r="AB109" s="4">
        <f t="shared" si="13"/>
        <v>3426.4</v>
      </c>
      <c r="AC109" s="7">
        <f t="shared" si="11"/>
        <v>1.0261755016472029</v>
      </c>
      <c r="AE109" s="4">
        <v>1212.9000000000001</v>
      </c>
      <c r="AF109" s="4">
        <v>6061.7</v>
      </c>
      <c r="AG109" s="4">
        <v>2070.3000000000002</v>
      </c>
    </row>
    <row r="110" spans="1:33" x14ac:dyDescent="0.25">
      <c r="A110" s="4" t="s">
        <v>130</v>
      </c>
      <c r="B110" s="2">
        <v>102.13500000000001</v>
      </c>
      <c r="C110" s="2">
        <v>232806.66666666599</v>
      </c>
      <c r="D110" s="3">
        <v>0.77090163934426204</v>
      </c>
      <c r="E110" s="4">
        <v>0.29175770172374799</v>
      </c>
      <c r="F110" s="3">
        <v>0.79535714285714199</v>
      </c>
      <c r="G110" s="3">
        <v>-0.18200411724591001</v>
      </c>
      <c r="H110" s="3">
        <v>0.47949194920717803</v>
      </c>
      <c r="I110" s="3">
        <v>0.688245708146076</v>
      </c>
      <c r="J110" s="4">
        <v>0.69311948717948724</v>
      </c>
      <c r="K110" s="2">
        <v>1178.63333333333</v>
      </c>
      <c r="L110" s="2">
        <v>6090.6333333333296</v>
      </c>
      <c r="M110" s="2">
        <v>2054.5</v>
      </c>
      <c r="N110" s="2">
        <v>2074.3000000000002</v>
      </c>
      <c r="O110" s="4">
        <v>-2.0668268648361998</v>
      </c>
      <c r="P110" s="4">
        <v>106.32299999999999</v>
      </c>
      <c r="Q110" s="4">
        <v>106.71899999999999</v>
      </c>
      <c r="R110" s="2">
        <v>107.45399999999999</v>
      </c>
      <c r="S110" s="4">
        <v>2198.8000000000002</v>
      </c>
      <c r="T110" s="4">
        <v>1131.06666666666</v>
      </c>
      <c r="U110" s="2">
        <v>10310838</v>
      </c>
      <c r="V110" s="2">
        <v>49.7659016393442</v>
      </c>
      <c r="W110" s="2">
        <v>3.6652459016393402</v>
      </c>
      <c r="X110" s="2">
        <v>3.1814285714285702</v>
      </c>
      <c r="AA110" s="4">
        <f t="shared" si="12"/>
        <v>3252.9333333333302</v>
      </c>
      <c r="AB110" s="4">
        <f t="shared" si="13"/>
        <v>3329.8666666666604</v>
      </c>
      <c r="AC110" s="7">
        <f t="shared" si="11"/>
        <v>1.0236504488256744</v>
      </c>
      <c r="AE110" s="4">
        <v>1178.5999999999999</v>
      </c>
      <c r="AF110" s="4">
        <v>6090.6</v>
      </c>
      <c r="AG110" s="4">
        <v>2054.5</v>
      </c>
    </row>
    <row r="111" spans="1:33" x14ac:dyDescent="0.25">
      <c r="A111" s="4" t="s">
        <v>131</v>
      </c>
      <c r="B111" s="2">
        <v>101.705</v>
      </c>
      <c r="C111" s="2">
        <v>233410</v>
      </c>
      <c r="D111" s="3">
        <v>0.77703124999999995</v>
      </c>
      <c r="E111" s="4">
        <v>0.37866111301231198</v>
      </c>
      <c r="F111" s="3">
        <v>0.52118131868131801</v>
      </c>
      <c r="G111" s="3">
        <v>0.14832463334630799</v>
      </c>
      <c r="H111" s="3">
        <v>0.77961358768021605</v>
      </c>
      <c r="I111" s="3">
        <v>-0.78592327620901403</v>
      </c>
      <c r="J111" s="4">
        <v>2.0895902564102564</v>
      </c>
      <c r="K111" s="2">
        <v>1169.99999999999</v>
      </c>
      <c r="L111" s="2">
        <v>6090.1666666666597</v>
      </c>
      <c r="M111" s="2">
        <v>2064.63333333333</v>
      </c>
      <c r="N111" s="2">
        <v>2033.8</v>
      </c>
      <c r="O111" s="4">
        <v>-1.61472941109824</v>
      </c>
      <c r="P111" s="4">
        <v>106.983</v>
      </c>
      <c r="Q111" s="4">
        <v>107.09</v>
      </c>
      <c r="R111" s="2">
        <v>108.295</v>
      </c>
      <c r="S111" s="4">
        <v>2170.9</v>
      </c>
      <c r="T111" s="4">
        <v>1117.13333333333</v>
      </c>
      <c r="U111" s="2">
        <v>10525009</v>
      </c>
      <c r="V111" s="2">
        <v>51.069687499999901</v>
      </c>
      <c r="W111" s="2">
        <v>3.8815624999999998</v>
      </c>
      <c r="X111" s="2">
        <v>2.0847252747252698</v>
      </c>
      <c r="AA111" s="4">
        <f t="shared" si="12"/>
        <v>3203.7999999999902</v>
      </c>
      <c r="AB111" s="4">
        <f t="shared" si="13"/>
        <v>3288.0333333333301</v>
      </c>
      <c r="AC111" s="7">
        <f t="shared" si="11"/>
        <v>1.0262916952785255</v>
      </c>
      <c r="AE111" s="4">
        <v>1170</v>
      </c>
      <c r="AF111" s="4">
        <v>6090.2</v>
      </c>
      <c r="AG111" s="4">
        <v>2064.6</v>
      </c>
    </row>
    <row r="112" spans="1:33" x14ac:dyDescent="0.25">
      <c r="A112" s="4" t="s">
        <v>132</v>
      </c>
      <c r="B112" s="2">
        <v>100.544</v>
      </c>
      <c r="C112" s="2">
        <v>234110.33333333299</v>
      </c>
      <c r="D112" s="3">
        <v>0.8359375</v>
      </c>
      <c r="E112" s="4">
        <v>-0.909512034801638</v>
      </c>
      <c r="F112" s="3">
        <v>0.48516304347826</v>
      </c>
      <c r="G112" s="3">
        <v>-1.0194765246116799</v>
      </c>
      <c r="H112" s="3">
        <v>1.0955969320682499</v>
      </c>
      <c r="I112" s="3">
        <v>-0.33052760397310699</v>
      </c>
      <c r="J112" s="4">
        <v>2.6542560606060599</v>
      </c>
      <c r="K112" s="2">
        <v>1133.1666666666599</v>
      </c>
      <c r="L112" s="2">
        <v>6069.9666666666599</v>
      </c>
      <c r="M112" s="2">
        <v>2035.63333333333</v>
      </c>
      <c r="N112" s="2">
        <v>1967.2</v>
      </c>
      <c r="O112" s="4">
        <v>-3.5548318034677302</v>
      </c>
      <c r="P112" s="4">
        <v>107.839</v>
      </c>
      <c r="Q112" s="4">
        <v>107.95099999999999</v>
      </c>
      <c r="R112" s="2">
        <v>109.488</v>
      </c>
      <c r="S112" s="4">
        <v>2111.3000000000002</v>
      </c>
      <c r="T112" s="4">
        <v>1080.1666666666599</v>
      </c>
      <c r="U112" s="2">
        <v>10655306</v>
      </c>
      <c r="V112" s="2">
        <v>47.137656249999999</v>
      </c>
      <c r="W112" s="2">
        <v>3.8621875000000001</v>
      </c>
      <c r="X112" s="2">
        <v>1.94065217391304</v>
      </c>
      <c r="AA112" s="4">
        <f t="shared" si="12"/>
        <v>3100.36666666666</v>
      </c>
      <c r="AB112" s="4">
        <f t="shared" si="13"/>
        <v>3191.4666666666599</v>
      </c>
      <c r="AC112" s="7">
        <f t="shared" si="11"/>
        <v>1.0293836212921053</v>
      </c>
      <c r="AE112" s="4">
        <v>1133.2</v>
      </c>
      <c r="AF112" s="4">
        <v>6070</v>
      </c>
      <c r="AG112" s="4">
        <v>2035.6</v>
      </c>
    </row>
    <row r="113" spans="1:33" x14ac:dyDescent="0.25">
      <c r="A113" s="4" t="s">
        <v>133</v>
      </c>
      <c r="B113" s="2">
        <v>98.03</v>
      </c>
      <c r="C113" s="2">
        <v>234825</v>
      </c>
      <c r="D113" s="3">
        <v>1.3952419354838701</v>
      </c>
      <c r="E113" s="4">
        <v>-2.0222240793264601</v>
      </c>
      <c r="F113" s="3">
        <v>0.12633152173913001</v>
      </c>
      <c r="G113" s="3">
        <v>-1.75309251486236</v>
      </c>
      <c r="H113" s="3">
        <v>-0.30552250693593502</v>
      </c>
      <c r="I113" s="3">
        <v>0.624365298317901</v>
      </c>
      <c r="J113" s="4">
        <v>4.6340803030303013</v>
      </c>
      <c r="K113" s="2">
        <v>1063.8999999999901</v>
      </c>
      <c r="L113" s="2">
        <v>6078.4666666666599</v>
      </c>
      <c r="M113" s="2">
        <v>2010.0999999999899</v>
      </c>
      <c r="N113" s="2">
        <v>1753.8</v>
      </c>
      <c r="O113" s="4">
        <v>-6.3078988039387296</v>
      </c>
      <c r="P113" s="4">
        <v>109.648</v>
      </c>
      <c r="Q113" s="4">
        <v>108.723</v>
      </c>
      <c r="R113" s="2">
        <v>109.154</v>
      </c>
      <c r="S113" s="4">
        <v>1905.8</v>
      </c>
      <c r="T113" s="4">
        <v>1005.53333333333</v>
      </c>
      <c r="U113" s="2">
        <v>10679943</v>
      </c>
      <c r="V113" s="2">
        <v>34.009062499999899</v>
      </c>
      <c r="W113" s="2">
        <v>3.23467741935483</v>
      </c>
      <c r="X113" s="2">
        <v>0.50532608695652204</v>
      </c>
      <c r="AA113" s="4">
        <f t="shared" si="12"/>
        <v>2817.6999999999898</v>
      </c>
      <c r="AB113" s="4">
        <f t="shared" si="13"/>
        <v>2911.3333333333298</v>
      </c>
      <c r="AC113" s="7">
        <f t="shared" si="11"/>
        <v>1.0332304125113889</v>
      </c>
      <c r="AE113" s="4">
        <v>1063.9000000000001</v>
      </c>
      <c r="AF113" s="4">
        <v>6078.5</v>
      </c>
      <c r="AG113" s="4">
        <v>2010.1</v>
      </c>
    </row>
    <row r="114" spans="1:33" x14ac:dyDescent="0.25">
      <c r="A114" s="4" t="s">
        <v>134</v>
      </c>
      <c r="B114" s="2">
        <v>95.525999999999996</v>
      </c>
      <c r="C114" s="2">
        <v>234912.66666666599</v>
      </c>
      <c r="D114" s="3">
        <v>1.3721311475409801</v>
      </c>
      <c r="E114" s="4">
        <v>-0.83045161608281404</v>
      </c>
      <c r="F114" s="3">
        <v>4.6111111111111103E-2</v>
      </c>
      <c r="G114" s="3">
        <v>-1.2475816477163699</v>
      </c>
      <c r="H114" s="3">
        <v>0.28451343185169597</v>
      </c>
      <c r="I114" s="3">
        <v>-1.1199446672339901</v>
      </c>
      <c r="J114" s="4">
        <v>4.5265197916666642</v>
      </c>
      <c r="K114" s="2">
        <v>1076.5999999999999</v>
      </c>
      <c r="L114" s="2">
        <v>6053.5666666666602</v>
      </c>
      <c r="M114" s="2">
        <v>2012</v>
      </c>
      <c r="N114" s="2">
        <v>1529.5</v>
      </c>
      <c r="O114" s="4">
        <v>-11.9985847113874</v>
      </c>
      <c r="P114" s="4">
        <v>108.566</v>
      </c>
      <c r="Q114" s="4">
        <v>108.063</v>
      </c>
      <c r="R114" s="2">
        <v>109.465</v>
      </c>
      <c r="S114" s="4">
        <v>1640.4</v>
      </c>
      <c r="T114" s="4">
        <v>1012.2333333333301</v>
      </c>
      <c r="U114" s="2">
        <v>10601411</v>
      </c>
      <c r="V114" s="2">
        <v>30.520655737704899</v>
      </c>
      <c r="W114" s="2">
        <v>2.7362295081967201</v>
      </c>
      <c r="X114" s="2">
        <v>0.18444444444444399</v>
      </c>
      <c r="AA114" s="4">
        <f t="shared" si="12"/>
        <v>2606.1</v>
      </c>
      <c r="AB114" s="4">
        <f t="shared" si="13"/>
        <v>2652.63333333333</v>
      </c>
      <c r="AC114" s="7">
        <f t="shared" si="11"/>
        <v>1.0178555440441004</v>
      </c>
      <c r="AE114" s="4">
        <v>1076.5999999999999</v>
      </c>
      <c r="AF114" s="4">
        <v>6053.6</v>
      </c>
      <c r="AG114" s="4">
        <v>2012</v>
      </c>
    </row>
    <row r="115" spans="1:33" x14ac:dyDescent="0.25">
      <c r="A115" s="4" t="s">
        <v>135</v>
      </c>
      <c r="B115" s="2">
        <v>93.450999999999993</v>
      </c>
      <c r="C115" s="2">
        <v>235459.33333333299</v>
      </c>
      <c r="D115" s="3">
        <v>1.16305555555555</v>
      </c>
      <c r="E115" s="4">
        <v>-1.02505366470096E-2</v>
      </c>
      <c r="F115" s="3">
        <v>4.45054945054945E-2</v>
      </c>
      <c r="G115" s="3">
        <v>-0.176269222712785</v>
      </c>
      <c r="H115" s="3">
        <v>8.21842800344324E-2</v>
      </c>
      <c r="I115" s="3">
        <v>2.2296412714023699</v>
      </c>
      <c r="J115" s="4">
        <v>3.8569600000000004</v>
      </c>
      <c r="K115" s="2">
        <v>1068.2333333333299</v>
      </c>
      <c r="L115" s="2">
        <v>6027.7333333333299</v>
      </c>
      <c r="M115" s="2">
        <v>2008.2666666666601</v>
      </c>
      <c r="N115" s="2">
        <v>1453.2</v>
      </c>
      <c r="O115" s="4">
        <v>-4.2350103238016201</v>
      </c>
      <c r="P115" s="4">
        <v>106.756</v>
      </c>
      <c r="Q115" s="4">
        <v>106.544</v>
      </c>
      <c r="R115" s="2">
        <v>109.55500000000001</v>
      </c>
      <c r="S115" s="4">
        <v>1530.2</v>
      </c>
      <c r="T115" s="4">
        <v>1004.63333333333</v>
      </c>
      <c r="U115" s="2">
        <v>10523743</v>
      </c>
      <c r="V115" s="2">
        <v>34.214444444444403</v>
      </c>
      <c r="W115" s="2">
        <v>3.3207936507936502</v>
      </c>
      <c r="X115" s="2">
        <v>0.178021978021978</v>
      </c>
      <c r="AA115" s="4">
        <f t="shared" si="12"/>
        <v>2521.4333333333298</v>
      </c>
      <c r="AB115" s="4">
        <f t="shared" si="13"/>
        <v>2534.8333333333303</v>
      </c>
      <c r="AC115" s="7">
        <f t="shared" si="11"/>
        <v>1.0053144375553589</v>
      </c>
      <c r="AE115" s="4">
        <v>1068.2</v>
      </c>
      <c r="AF115" s="4">
        <v>6027.7</v>
      </c>
      <c r="AG115" s="4">
        <v>2008.3</v>
      </c>
    </row>
    <row r="116" spans="1:33" x14ac:dyDescent="0.25">
      <c r="A116" s="4" t="s">
        <v>136</v>
      </c>
      <c r="B116" s="2">
        <v>92.314999999999998</v>
      </c>
      <c r="C116" s="2">
        <v>236093</v>
      </c>
      <c r="D116" s="3">
        <v>0.78695312499999903</v>
      </c>
      <c r="E116" s="4">
        <v>1.02268039844763</v>
      </c>
      <c r="F116" s="3">
        <v>3.8586956521739102E-2</v>
      </c>
      <c r="G116" s="3">
        <v>0.39578093641018902</v>
      </c>
      <c r="H116" s="3">
        <v>0.18603468892557701</v>
      </c>
      <c r="I116" s="3">
        <v>0.53098370819452601</v>
      </c>
      <c r="J116" s="4">
        <v>2.7905999999999995</v>
      </c>
      <c r="K116" s="2">
        <v>1118.3333333333301</v>
      </c>
      <c r="L116" s="2">
        <v>6020.7</v>
      </c>
      <c r="M116" s="2">
        <v>2016.8333333333301</v>
      </c>
      <c r="N116" s="2">
        <v>1494.5</v>
      </c>
      <c r="O116" s="4">
        <v>-1.2443700611474999</v>
      </c>
      <c r="P116" s="4">
        <v>105.078</v>
      </c>
      <c r="Q116" s="4">
        <v>105.371</v>
      </c>
      <c r="R116" s="2">
        <v>109.759</v>
      </c>
      <c r="S116" s="4">
        <v>1548.5</v>
      </c>
      <c r="T116" s="4">
        <v>1045.13333333333</v>
      </c>
      <c r="U116" s="2">
        <v>10371771</v>
      </c>
      <c r="V116" s="2">
        <v>38.536249999999903</v>
      </c>
      <c r="W116" s="2">
        <v>3.5178124999999998</v>
      </c>
      <c r="X116" s="2">
        <v>0.15434782608695599</v>
      </c>
      <c r="AA116" s="4">
        <f t="shared" si="12"/>
        <v>2612.8333333333303</v>
      </c>
      <c r="AB116" s="4">
        <f t="shared" si="13"/>
        <v>2593.63333333333</v>
      </c>
      <c r="AC116" s="7">
        <f t="shared" si="11"/>
        <v>0.99265165529119082</v>
      </c>
      <c r="AE116" s="4">
        <v>1118.3</v>
      </c>
      <c r="AF116" s="4">
        <v>6020.7</v>
      </c>
      <c r="AG116" s="4">
        <v>2016.9</v>
      </c>
    </row>
    <row r="117" spans="1:33" x14ac:dyDescent="0.25">
      <c r="A117" s="4" t="s">
        <v>137</v>
      </c>
      <c r="B117" s="2">
        <v>92.331000000000003</v>
      </c>
      <c r="C117" s="2">
        <v>236739</v>
      </c>
      <c r="D117" s="3">
        <v>0.71580645161290302</v>
      </c>
      <c r="E117" s="4">
        <v>0.96040179175586105</v>
      </c>
      <c r="F117" s="3">
        <v>2.95923913043478E-2</v>
      </c>
      <c r="G117" s="3">
        <v>1.2225903642515199</v>
      </c>
      <c r="H117" s="3">
        <v>-6.0149829566282502E-2</v>
      </c>
      <c r="I117" s="3">
        <v>0.61776804991341205</v>
      </c>
      <c r="J117" s="4">
        <v>2.1546499999999997</v>
      </c>
      <c r="K117" s="2">
        <v>1115.0999999999999</v>
      </c>
      <c r="L117" s="2">
        <v>6028.7</v>
      </c>
      <c r="M117" s="2">
        <v>2032.3333333333301</v>
      </c>
      <c r="N117" s="2">
        <v>1585.7</v>
      </c>
      <c r="O117" s="4">
        <v>-0.52674458408639602</v>
      </c>
      <c r="P117" s="4">
        <v>104.55800000000001</v>
      </c>
      <c r="Q117" s="4">
        <v>105.167</v>
      </c>
      <c r="R117" s="2">
        <v>109.693</v>
      </c>
      <c r="S117" s="4">
        <v>1637.7</v>
      </c>
      <c r="T117" s="4">
        <v>1043.93333333333</v>
      </c>
      <c r="U117" s="2">
        <v>10165148</v>
      </c>
      <c r="V117" s="2">
        <v>42.254687499999903</v>
      </c>
      <c r="W117" s="2">
        <v>3.4640322580645102</v>
      </c>
      <c r="X117" s="2">
        <v>0.118369565217391</v>
      </c>
      <c r="AA117" s="4">
        <f t="shared" si="12"/>
        <v>2700.8</v>
      </c>
      <c r="AB117" s="4">
        <f t="shared" si="13"/>
        <v>2681.63333333333</v>
      </c>
      <c r="AC117" s="7">
        <f t="shared" si="11"/>
        <v>0.99290333728277913</v>
      </c>
      <c r="AE117" s="4">
        <v>1115.0999999999999</v>
      </c>
      <c r="AF117" s="4">
        <v>6028.7</v>
      </c>
      <c r="AG117" s="4">
        <v>2032.3</v>
      </c>
    </row>
    <row r="118" spans="1:33" x14ac:dyDescent="0.25">
      <c r="A118" s="4" t="s">
        <v>138</v>
      </c>
      <c r="B118" s="2">
        <v>92.426000000000002</v>
      </c>
      <c r="C118" s="2">
        <v>236996.33333333299</v>
      </c>
      <c r="D118" s="3">
        <v>0.64233606557376999</v>
      </c>
      <c r="E118" s="4">
        <v>0.73280917013528901</v>
      </c>
      <c r="F118" s="3">
        <v>3.3472222222222202E-2</v>
      </c>
      <c r="G118" s="3">
        <v>0.91598557699823902</v>
      </c>
      <c r="H118" s="3">
        <v>0.242201418637713</v>
      </c>
      <c r="I118" s="3">
        <v>-0.285585743694103</v>
      </c>
      <c r="J118" s="4">
        <v>1.7651776041666665</v>
      </c>
      <c r="K118" s="2">
        <v>1138.8999999999901</v>
      </c>
      <c r="L118" s="2">
        <v>6029.5666666666602</v>
      </c>
      <c r="M118" s="2">
        <v>2053.4666666666599</v>
      </c>
      <c r="N118" s="2">
        <v>1690.2</v>
      </c>
      <c r="O118" s="4">
        <v>0.22640577989800501</v>
      </c>
      <c r="P118" s="4">
        <v>104.33799999999999</v>
      </c>
      <c r="Q118" s="4">
        <v>104.768</v>
      </c>
      <c r="R118" s="2">
        <v>109.959</v>
      </c>
      <c r="S118" s="4">
        <v>1739.7</v>
      </c>
      <c r="T118" s="4">
        <v>1060.7333333333299</v>
      </c>
      <c r="U118" s="2">
        <v>10133330</v>
      </c>
      <c r="V118" s="2">
        <v>44.101639344262203</v>
      </c>
      <c r="W118" s="2">
        <v>3.7178688524590102</v>
      </c>
      <c r="X118" s="2">
        <v>0.133888888888888</v>
      </c>
      <c r="AA118" s="4">
        <f t="shared" si="12"/>
        <v>2829.0999999999904</v>
      </c>
      <c r="AB118" s="4">
        <f t="shared" si="13"/>
        <v>2800.4333333333298</v>
      </c>
      <c r="AC118" s="7">
        <f t="shared" si="11"/>
        <v>0.98986721336585459</v>
      </c>
      <c r="AE118" s="4">
        <v>1138.9000000000001</v>
      </c>
      <c r="AF118" s="4">
        <v>6029.6</v>
      </c>
      <c r="AG118" s="4">
        <v>2053.5</v>
      </c>
    </row>
    <row r="119" spans="1:33" x14ac:dyDescent="0.25">
      <c r="A119" s="4" t="s">
        <v>139</v>
      </c>
      <c r="B119" s="2">
        <v>93.188999999999993</v>
      </c>
      <c r="C119" s="2">
        <v>237506</v>
      </c>
      <c r="D119" s="3">
        <v>0.67253906249999895</v>
      </c>
      <c r="E119" s="4">
        <v>5.4719872139234703E-2</v>
      </c>
      <c r="F119" s="3">
        <v>4.7994505494505402E-2</v>
      </c>
      <c r="G119" s="3">
        <v>0.42607066130588001</v>
      </c>
      <c r="H119" s="3">
        <v>0.47721960974544497</v>
      </c>
      <c r="I119" s="3">
        <v>0.28360851738582898</v>
      </c>
      <c r="J119" s="4">
        <v>1.577125128205128</v>
      </c>
      <c r="K119" s="2">
        <v>1157.8333333333301</v>
      </c>
      <c r="L119" s="2">
        <v>6053.3999999999896</v>
      </c>
      <c r="M119" s="2">
        <v>2063.36666666666</v>
      </c>
      <c r="N119" s="2">
        <v>1791.5</v>
      </c>
      <c r="O119" s="4">
        <v>3.67265725551602</v>
      </c>
      <c r="P119" s="4">
        <v>104.755</v>
      </c>
      <c r="Q119" s="4">
        <v>104.759</v>
      </c>
      <c r="R119" s="2">
        <v>110.485</v>
      </c>
      <c r="S119" s="4">
        <v>1841.8</v>
      </c>
      <c r="T119" s="4">
        <v>1074.06666666666</v>
      </c>
      <c r="U119" s="2">
        <v>10043775</v>
      </c>
      <c r="V119" s="2">
        <v>45.012539682539597</v>
      </c>
      <c r="W119" s="2">
        <v>3.4924999999999899</v>
      </c>
      <c r="X119" s="2">
        <v>0.191978021978021</v>
      </c>
      <c r="AA119" s="4">
        <f t="shared" si="12"/>
        <v>2949.3333333333303</v>
      </c>
      <c r="AB119" s="4">
        <f t="shared" si="13"/>
        <v>2915.86666666666</v>
      </c>
      <c r="AC119" s="7">
        <f t="shared" si="11"/>
        <v>0.98865280289330792</v>
      </c>
      <c r="AE119" s="4">
        <v>1157.8</v>
      </c>
      <c r="AF119" s="4">
        <v>6053.4</v>
      </c>
      <c r="AG119" s="4">
        <v>2063.4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D2C3-1E49-409C-8685-AEF8DF0CE1E0}">
  <dimension ref="A1:I132"/>
  <sheetViews>
    <sheetView workbookViewId="0">
      <selection activeCell="B5" sqref="B5:C20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0.99933814743148819</v>
      </c>
      <c r="C2" s="3">
        <f>AVERAGE(C21:C122)</f>
        <v>-6.8013656330348476E-2</v>
      </c>
      <c r="D2" s="3">
        <f>AVERAGE(D21:D122)</f>
        <v>0.667761448111727</v>
      </c>
      <c r="E2">
        <f>AVERAGE(E21:E122)</f>
        <v>6.4218782796945335E-17</v>
      </c>
      <c r="F2">
        <f>AVERAGE(F21:F122)</f>
        <v>1.0000185093420357</v>
      </c>
    </row>
    <row r="3" spans="1:9" x14ac:dyDescent="0.25">
      <c r="D3" s="6">
        <f>-D2+C2</f>
        <v>-0.7357751044420755</v>
      </c>
    </row>
    <row r="4" spans="1:9" x14ac:dyDescent="0.25">
      <c r="B4" t="s">
        <v>140</v>
      </c>
      <c r="C4" t="s">
        <v>164</v>
      </c>
      <c r="D4" s="3" t="s">
        <v>9</v>
      </c>
      <c r="E4" t="s">
        <v>165</v>
      </c>
      <c r="F4" s="3" t="s">
        <v>173</v>
      </c>
    </row>
    <row r="5" spans="1:9" x14ac:dyDescent="0.25">
      <c r="A5" s="1">
        <v>29587</v>
      </c>
      <c r="D5">
        <f>data!G2</f>
        <v>2.0557195341796599</v>
      </c>
      <c r="E5">
        <f>D5-$D$2</f>
        <v>1.387958086067933</v>
      </c>
      <c r="F5">
        <f>EXP(E5/100)</f>
        <v>1.0139763494271892</v>
      </c>
      <c r="H5" t="s">
        <v>141</v>
      </c>
    </row>
    <row r="6" spans="1:9" x14ac:dyDescent="0.25">
      <c r="A6" s="1">
        <v>29677</v>
      </c>
      <c r="D6">
        <f>data!G3</f>
        <v>-0.80077328474949305</v>
      </c>
      <c r="E6">
        <f t="shared" ref="E6:E69" si="0">D6-$D$2</f>
        <v>-1.4685347328612202</v>
      </c>
      <c r="F6">
        <f t="shared" ref="F6:F69" si="1">EXP(E6/100)</f>
        <v>0.98542195647773589</v>
      </c>
      <c r="H6" t="e">
        <f t="array" ref="H6:I10">LINEST(B5:B122,F5:F122,TRUE,TRUE)</f>
        <v>#VALUE!</v>
      </c>
      <c r="I6" t="e">
        <v>#VALUE!</v>
      </c>
    </row>
    <row r="7" spans="1:9" x14ac:dyDescent="0.25">
      <c r="A7" s="1">
        <v>29768</v>
      </c>
      <c r="D7">
        <f>data!G4</f>
        <v>1.20788922687705</v>
      </c>
      <c r="E7">
        <f t="shared" si="0"/>
        <v>0.54012777876532303</v>
      </c>
      <c r="F7">
        <f t="shared" si="1"/>
        <v>1.0054158909866588</v>
      </c>
      <c r="H7" t="e">
        <v>#VALUE!</v>
      </c>
      <c r="I7" t="e">
        <v>#VALUE!</v>
      </c>
    </row>
    <row r="8" spans="1:9" x14ac:dyDescent="0.25">
      <c r="A8" s="1">
        <v>29860</v>
      </c>
      <c r="D8">
        <f>data!G5</f>
        <v>-1.25321824073987</v>
      </c>
      <c r="E8">
        <f t="shared" si="0"/>
        <v>-1.9209796888515971</v>
      </c>
      <c r="F8">
        <f t="shared" si="1"/>
        <v>0.9809735354571959</v>
      </c>
      <c r="H8" t="e">
        <v>#VALUE!</v>
      </c>
      <c r="I8" t="e">
        <v>#VALUE!</v>
      </c>
    </row>
    <row r="9" spans="1:9" x14ac:dyDescent="0.25">
      <c r="A9" s="1">
        <v>29952</v>
      </c>
      <c r="D9">
        <f>data!G6</f>
        <v>-1.6559248720131301</v>
      </c>
      <c r="E9">
        <f t="shared" si="0"/>
        <v>-2.3236863201248572</v>
      </c>
      <c r="F9">
        <f t="shared" si="1"/>
        <v>0.97703103366499933</v>
      </c>
      <c r="H9" t="e">
        <v>#VALUE!</v>
      </c>
      <c r="I9" t="e">
        <v>#VALUE!</v>
      </c>
    </row>
    <row r="10" spans="1:9" x14ac:dyDescent="0.25">
      <c r="A10" s="1">
        <v>30042</v>
      </c>
      <c r="D10">
        <f>data!G7</f>
        <v>0.54144380725553498</v>
      </c>
      <c r="E10">
        <f t="shared" si="0"/>
        <v>-0.12631764085619201</v>
      </c>
      <c r="F10">
        <f t="shared" si="1"/>
        <v>0.99873762106293995</v>
      </c>
      <c r="H10" t="e">
        <v>#VALUE!</v>
      </c>
      <c r="I10" t="e">
        <v>#VALUE!</v>
      </c>
    </row>
    <row r="11" spans="1:9" x14ac:dyDescent="0.25">
      <c r="A11" s="1">
        <v>30133</v>
      </c>
      <c r="D11">
        <f>data!G8</f>
        <v>-0.38620268324915702</v>
      </c>
      <c r="E11">
        <f t="shared" si="0"/>
        <v>-1.0539641313608841</v>
      </c>
      <c r="F11">
        <f t="shared" si="1"/>
        <v>0.98951570608798389</v>
      </c>
    </row>
    <row r="12" spans="1:9" x14ac:dyDescent="0.25">
      <c r="A12" s="1">
        <v>30225</v>
      </c>
      <c r="D12">
        <f>data!G9</f>
        <v>7.8381928459625799E-2</v>
      </c>
      <c r="E12">
        <f t="shared" si="0"/>
        <v>-0.58937951965210122</v>
      </c>
      <c r="F12">
        <f t="shared" si="1"/>
        <v>0.99412353914265372</v>
      </c>
    </row>
    <row r="13" spans="1:9" x14ac:dyDescent="0.25">
      <c r="A13" s="1">
        <v>30317</v>
      </c>
      <c r="D13">
        <f>data!G10</f>
        <v>1.23573303334092</v>
      </c>
      <c r="E13">
        <f t="shared" si="0"/>
        <v>0.567971585229193</v>
      </c>
      <c r="F13">
        <f t="shared" si="1"/>
        <v>1.0056958760189385</v>
      </c>
    </row>
    <row r="14" spans="1:9" x14ac:dyDescent="0.25">
      <c r="A14" s="1">
        <v>30407</v>
      </c>
      <c r="D14">
        <f>data!G11</f>
        <v>2.2227573791416799</v>
      </c>
      <c r="E14">
        <f t="shared" si="0"/>
        <v>1.554995931029953</v>
      </c>
      <c r="F14">
        <f t="shared" si="1"/>
        <v>1.0156714890378913</v>
      </c>
    </row>
    <row r="15" spans="1:9" x14ac:dyDescent="0.25">
      <c r="A15" s="1">
        <v>30498</v>
      </c>
      <c r="D15">
        <f>data!G12</f>
        <v>1.95361037203336</v>
      </c>
      <c r="E15">
        <f t="shared" si="0"/>
        <v>1.2858489239216331</v>
      </c>
      <c r="F15">
        <f t="shared" si="1"/>
        <v>1.0129415150926742</v>
      </c>
    </row>
    <row r="16" spans="1:9" x14ac:dyDescent="0.25">
      <c r="A16" s="1">
        <v>30590</v>
      </c>
      <c r="D16">
        <f>data!G13</f>
        <v>2.0458906847371798</v>
      </c>
      <c r="E16">
        <f t="shared" si="0"/>
        <v>1.3781292366254529</v>
      </c>
      <c r="F16">
        <f t="shared" si="1"/>
        <v>1.0138766921160856</v>
      </c>
    </row>
    <row r="17" spans="1:6" x14ac:dyDescent="0.25">
      <c r="A17" s="1">
        <v>30682</v>
      </c>
      <c r="D17">
        <f>data!G14</f>
        <v>1.9211638402034199</v>
      </c>
      <c r="E17">
        <f t="shared" si="0"/>
        <v>1.2534023920916928</v>
      </c>
      <c r="F17">
        <f t="shared" si="1"/>
        <v>1.0126129040158927</v>
      </c>
    </row>
    <row r="18" spans="1:6" x14ac:dyDescent="0.25">
      <c r="A18" s="1">
        <v>30773</v>
      </c>
      <c r="D18">
        <f>data!G15</f>
        <v>1.7113095310538999</v>
      </c>
      <c r="E18">
        <f t="shared" si="0"/>
        <v>1.043548082942173</v>
      </c>
      <c r="F18">
        <f t="shared" si="1"/>
        <v>1.0104901203573426</v>
      </c>
    </row>
    <row r="19" spans="1:6" x14ac:dyDescent="0.25">
      <c r="A19" s="1">
        <v>30864</v>
      </c>
      <c r="D19">
        <f>data!G16</f>
        <v>0.966410968316604</v>
      </c>
      <c r="E19">
        <f t="shared" si="0"/>
        <v>0.29864952020487701</v>
      </c>
      <c r="F19">
        <f t="shared" si="1"/>
        <v>1.0029909592216628</v>
      </c>
    </row>
    <row r="20" spans="1:6" x14ac:dyDescent="0.25">
      <c r="A20" s="1">
        <v>30956</v>
      </c>
      <c r="D20">
        <f>data!G17</f>
        <v>0.81199790540189998</v>
      </c>
      <c r="E20">
        <f t="shared" si="0"/>
        <v>0.14423645729017298</v>
      </c>
      <c r="F20">
        <f t="shared" si="1"/>
        <v>1.0014434052809824</v>
      </c>
    </row>
    <row r="21" spans="1:6" x14ac:dyDescent="0.25">
      <c r="A21" s="5">
        <v>31048</v>
      </c>
      <c r="B21">
        <f>papers_obs!K2</f>
        <v>1.0018794788424508</v>
      </c>
      <c r="C21">
        <f t="shared" ref="C21:C69" si="2">LN(B21)*100</f>
        <v>0.18777148320255024</v>
      </c>
      <c r="D21">
        <f>data!G18</f>
        <v>0.93907200950758496</v>
      </c>
      <c r="E21">
        <f t="shared" si="0"/>
        <v>0.27131056139585796</v>
      </c>
      <c r="F21">
        <f t="shared" si="1"/>
        <v>1.0027167894157558</v>
      </c>
    </row>
    <row r="22" spans="1:6" x14ac:dyDescent="0.25">
      <c r="A22" s="1">
        <v>31138</v>
      </c>
      <c r="B22">
        <f>papers_obs!K3</f>
        <v>1.0018633925879878</v>
      </c>
      <c r="C22">
        <f t="shared" si="2"/>
        <v>0.18616586257201662</v>
      </c>
      <c r="D22">
        <f>data!G19</f>
        <v>0.84210401903899701</v>
      </c>
      <c r="E22">
        <f t="shared" si="0"/>
        <v>0.17434257092727001</v>
      </c>
      <c r="F22">
        <f t="shared" si="1"/>
        <v>1.0017449463594597</v>
      </c>
    </row>
    <row r="23" spans="1:6" x14ac:dyDescent="0.25">
      <c r="A23" s="1">
        <v>31229</v>
      </c>
      <c r="B23">
        <f>papers_obs!K4</f>
        <v>1.0077198418073858</v>
      </c>
      <c r="C23">
        <f t="shared" si="2"/>
        <v>0.76901963032708931</v>
      </c>
      <c r="D23">
        <f>data!G20</f>
        <v>1.55030548642654</v>
      </c>
      <c r="E23">
        <f t="shared" si="0"/>
        <v>0.88254403831481298</v>
      </c>
      <c r="F23">
        <f t="shared" si="1"/>
        <v>1.0088644994019171</v>
      </c>
    </row>
    <row r="24" spans="1:6" x14ac:dyDescent="0.25">
      <c r="A24" s="1">
        <v>31321</v>
      </c>
      <c r="B24">
        <f>papers_obs!K5</f>
        <v>1.0007595420176998</v>
      </c>
      <c r="C24">
        <f t="shared" si="2"/>
        <v>7.5925371163927044E-2</v>
      </c>
      <c r="D24">
        <f>data!G21</f>
        <v>0.75616909364237805</v>
      </c>
      <c r="E24">
        <f t="shared" si="0"/>
        <v>8.8407645530651058E-2</v>
      </c>
      <c r="F24">
        <f t="shared" si="1"/>
        <v>1.0008844673660857</v>
      </c>
    </row>
    <row r="25" spans="1:6" x14ac:dyDescent="0.25">
      <c r="A25" s="1">
        <v>31413</v>
      </c>
      <c r="B25">
        <f>papers_obs!K6</f>
        <v>1.0021127593656245</v>
      </c>
      <c r="C25">
        <f t="shared" si="2"/>
        <v>0.21105306281944894</v>
      </c>
      <c r="D25">
        <f>data!G22</f>
        <v>0.95717786024225504</v>
      </c>
      <c r="E25">
        <f t="shared" si="0"/>
        <v>0.28941641213052804</v>
      </c>
      <c r="F25">
        <f t="shared" si="1"/>
        <v>1.0028983562575537</v>
      </c>
    </row>
    <row r="26" spans="1:6" x14ac:dyDescent="0.25">
      <c r="A26" s="1">
        <v>31503</v>
      </c>
      <c r="B26">
        <f>papers_obs!K7</f>
        <v>0.99692562211243696</v>
      </c>
      <c r="C26">
        <f t="shared" si="2"/>
        <v>-0.30791134957843613</v>
      </c>
      <c r="D26">
        <f>data!G23</f>
        <v>0.40074518239870799</v>
      </c>
      <c r="E26">
        <f t="shared" si="0"/>
        <v>-0.26701626571301901</v>
      </c>
      <c r="F26">
        <f t="shared" si="1"/>
        <v>0.99733339905635421</v>
      </c>
    </row>
    <row r="27" spans="1:6" x14ac:dyDescent="0.25">
      <c r="A27" s="1">
        <v>31594</v>
      </c>
      <c r="B27">
        <f>papers_obs!K8</f>
        <v>1.0015325865235236</v>
      </c>
      <c r="C27">
        <f t="shared" si="2"/>
        <v>0.15314133113440556</v>
      </c>
      <c r="D27">
        <f>data!G24</f>
        <v>0.95978153848326397</v>
      </c>
      <c r="E27">
        <f t="shared" si="0"/>
        <v>0.29202009037153698</v>
      </c>
      <c r="F27">
        <f t="shared" si="1"/>
        <v>1.0029244688437773</v>
      </c>
    </row>
    <row r="28" spans="1:6" x14ac:dyDescent="0.25">
      <c r="A28" s="1">
        <v>31686</v>
      </c>
      <c r="B28">
        <f>papers_obs!K9</f>
        <v>0.99702237890681167</v>
      </c>
      <c r="C28">
        <f t="shared" si="2"/>
        <v>-0.29820630266636083</v>
      </c>
      <c r="D28">
        <f>data!G25</f>
        <v>0.482050203377071</v>
      </c>
      <c r="E28">
        <f t="shared" si="0"/>
        <v>-0.185711244734656</v>
      </c>
      <c r="F28">
        <f t="shared" si="1"/>
        <v>0.9981446109189811</v>
      </c>
    </row>
    <row r="29" spans="1:6" x14ac:dyDescent="0.25">
      <c r="A29" s="1">
        <v>31778</v>
      </c>
      <c r="B29">
        <f>papers_obs!K10</f>
        <v>0.99962004839184104</v>
      </c>
      <c r="C29">
        <f t="shared" si="2"/>
        <v>-3.8002380806011996E-2</v>
      </c>
      <c r="D29">
        <f>data!G26</f>
        <v>0.55205627297121196</v>
      </c>
      <c r="E29">
        <f t="shared" si="0"/>
        <v>-0.11570517514051504</v>
      </c>
      <c r="F29">
        <f t="shared" si="1"/>
        <v>0.99884361737487648</v>
      </c>
    </row>
    <row r="30" spans="1:6" x14ac:dyDescent="0.25">
      <c r="A30" s="1">
        <v>31868</v>
      </c>
      <c r="B30">
        <f>papers_obs!K11</f>
        <v>1.0033045445470741</v>
      </c>
      <c r="C30">
        <f t="shared" si="2"/>
        <v>0.32990965385674925</v>
      </c>
      <c r="D30">
        <f>data!G27</f>
        <v>1.0579182504124001</v>
      </c>
      <c r="E30">
        <f t="shared" si="0"/>
        <v>0.39015680230067307</v>
      </c>
      <c r="F30">
        <f t="shared" si="1"/>
        <v>1.0039091890476177</v>
      </c>
    </row>
    <row r="31" spans="1:6" x14ac:dyDescent="0.25">
      <c r="A31" s="1">
        <v>31959</v>
      </c>
      <c r="B31">
        <f>papers_obs!K12</f>
        <v>1.0012219193206036</v>
      </c>
      <c r="C31">
        <f t="shared" si="2"/>
        <v>0.12211733847776246</v>
      </c>
      <c r="D31">
        <f>data!G28</f>
        <v>0.86426463005295895</v>
      </c>
      <c r="E31">
        <f t="shared" si="0"/>
        <v>0.19650318194123195</v>
      </c>
      <c r="F31">
        <f t="shared" si="1"/>
        <v>1.001966963759672</v>
      </c>
    </row>
    <row r="32" spans="1:6" x14ac:dyDescent="0.25">
      <c r="A32" s="1">
        <v>32051</v>
      </c>
      <c r="B32">
        <f>papers_obs!K13</f>
        <v>1.0100677463470118</v>
      </c>
      <c r="C32">
        <f t="shared" si="2"/>
        <v>1.0017404194802</v>
      </c>
      <c r="D32">
        <f>data!G29</f>
        <v>1.6957122066756201</v>
      </c>
      <c r="E32">
        <f t="shared" si="0"/>
        <v>1.0279507585638932</v>
      </c>
      <c r="F32">
        <f t="shared" si="1"/>
        <v>1.0103325232262474</v>
      </c>
    </row>
    <row r="33" spans="1:6" x14ac:dyDescent="0.25">
      <c r="A33" s="1">
        <v>32143</v>
      </c>
      <c r="B33">
        <f>papers_obs!K14</f>
        <v>0.99851822241084753</v>
      </c>
      <c r="C33">
        <f t="shared" si="2"/>
        <v>-0.14828765072666331</v>
      </c>
      <c r="D33">
        <f>data!G30</f>
        <v>0.51623026656812898</v>
      </c>
      <c r="E33">
        <f t="shared" si="0"/>
        <v>-0.15153118154359801</v>
      </c>
      <c r="F33">
        <f t="shared" si="1"/>
        <v>0.9984858356898304</v>
      </c>
    </row>
    <row r="34" spans="1:6" x14ac:dyDescent="0.25">
      <c r="A34" s="1">
        <v>32234</v>
      </c>
      <c r="B34">
        <f>papers_obs!K15</f>
        <v>1.0055909063349635</v>
      </c>
      <c r="C34">
        <f t="shared" si="2"/>
        <v>0.55753352289107017</v>
      </c>
      <c r="D34">
        <f>data!G31</f>
        <v>1.2764015697037601</v>
      </c>
      <c r="E34">
        <f t="shared" si="0"/>
        <v>0.60864012159203307</v>
      </c>
      <c r="F34">
        <f t="shared" si="1"/>
        <v>1.0061049609907737</v>
      </c>
    </row>
    <row r="35" spans="1:6" x14ac:dyDescent="0.25">
      <c r="A35" s="1">
        <v>32325</v>
      </c>
      <c r="B35">
        <f>papers_obs!K16</f>
        <v>0.997688753175895</v>
      </c>
      <c r="C35">
        <f t="shared" si="2"/>
        <v>-0.23139218776468212</v>
      </c>
      <c r="D35">
        <f>data!G32</f>
        <v>0.51494366661643198</v>
      </c>
      <c r="E35">
        <f t="shared" si="0"/>
        <v>-0.15281778149529501</v>
      </c>
      <c r="F35">
        <f t="shared" si="1"/>
        <v>0.99847298925419203</v>
      </c>
    </row>
    <row r="36" spans="1:6" x14ac:dyDescent="0.25">
      <c r="A36" s="1">
        <v>32417</v>
      </c>
      <c r="B36">
        <f>papers_obs!K17</f>
        <v>1.0059648868121673</v>
      </c>
      <c r="C36">
        <f t="shared" si="2"/>
        <v>0.59471673031556582</v>
      </c>
      <c r="D36">
        <f>data!G33</f>
        <v>1.3263156399592799</v>
      </c>
      <c r="E36">
        <f t="shared" si="0"/>
        <v>0.65855419184755293</v>
      </c>
      <c r="F36">
        <f t="shared" si="1"/>
        <v>1.0066072742799221</v>
      </c>
    </row>
    <row r="37" spans="1:6" x14ac:dyDescent="0.25">
      <c r="A37" s="1">
        <v>32509</v>
      </c>
      <c r="B37">
        <f>papers_obs!K18</f>
        <v>1.0035761369656129</v>
      </c>
      <c r="C37">
        <f t="shared" si="2"/>
        <v>0.35697577918235707</v>
      </c>
      <c r="D37">
        <f>data!G34</f>
        <v>0.93433365702429205</v>
      </c>
      <c r="E37">
        <f t="shared" si="0"/>
        <v>0.26657220891256506</v>
      </c>
      <c r="F37">
        <f t="shared" si="1"/>
        <v>1.0026692782854956</v>
      </c>
    </row>
    <row r="38" spans="1:6" x14ac:dyDescent="0.25">
      <c r="A38" s="1">
        <v>32599</v>
      </c>
      <c r="B38">
        <f>papers_obs!K19</f>
        <v>1.0006198265061033</v>
      </c>
      <c r="C38">
        <f t="shared" si="2"/>
        <v>6.1963449299353934E-2</v>
      </c>
      <c r="D38">
        <f>data!G35</f>
        <v>0.74530067548928403</v>
      </c>
      <c r="E38">
        <f t="shared" si="0"/>
        <v>7.753922737755703E-2</v>
      </c>
      <c r="F38">
        <f t="shared" si="1"/>
        <v>1.0007756929680784</v>
      </c>
    </row>
    <row r="39" spans="1:6" x14ac:dyDescent="0.25">
      <c r="A39" s="1">
        <v>32690</v>
      </c>
      <c r="B39">
        <f>papers_obs!K20</f>
        <v>1.0010453367293457</v>
      </c>
      <c r="C39">
        <f t="shared" si="2"/>
        <v>0.10447907453651221</v>
      </c>
      <c r="D39">
        <f>data!G36</f>
        <v>0.79025765233127898</v>
      </c>
      <c r="E39">
        <f t="shared" si="0"/>
        <v>0.12249620421955199</v>
      </c>
      <c r="F39">
        <f t="shared" si="1"/>
        <v>1.0012257126146409</v>
      </c>
    </row>
    <row r="40" spans="1:6" x14ac:dyDescent="0.25">
      <c r="A40" s="1">
        <v>32782</v>
      </c>
      <c r="B40">
        <f>papers_obs!K21</f>
        <v>0.9958706993009645</v>
      </c>
      <c r="C40">
        <f t="shared" si="2"/>
        <v>-0.41378498038329559</v>
      </c>
      <c r="D40">
        <f>data!G37</f>
        <v>0.217992664498284</v>
      </c>
      <c r="E40">
        <f t="shared" si="0"/>
        <v>-0.44976878361344297</v>
      </c>
      <c r="F40">
        <f t="shared" si="1"/>
        <v>0.99551241161473536</v>
      </c>
    </row>
    <row r="41" spans="1:6" x14ac:dyDescent="0.25">
      <c r="A41" s="1">
        <v>32874</v>
      </c>
      <c r="B41">
        <f>papers_obs!K22</f>
        <v>1.0035376400956584</v>
      </c>
      <c r="C41">
        <f t="shared" si="2"/>
        <v>0.35313973656243314</v>
      </c>
      <c r="D41">
        <f>data!G38</f>
        <v>1.03930213495358</v>
      </c>
      <c r="E41">
        <f t="shared" si="0"/>
        <v>0.37154068684185304</v>
      </c>
      <c r="F41">
        <f t="shared" si="1"/>
        <v>1.0037223175485297</v>
      </c>
    </row>
    <row r="42" spans="1:6" x14ac:dyDescent="0.25">
      <c r="A42" s="1">
        <v>32964</v>
      </c>
      <c r="B42">
        <f>papers_obs!K23</f>
        <v>0.99708700413494522</v>
      </c>
      <c r="C42">
        <f t="shared" si="2"/>
        <v>-0.29172468950052738</v>
      </c>
      <c r="D42">
        <f>data!G39</f>
        <v>0.39658664674014898</v>
      </c>
      <c r="E42">
        <f t="shared" si="0"/>
        <v>-0.27117480137157801</v>
      </c>
      <c r="F42">
        <f t="shared" si="1"/>
        <v>0.99729192545367296</v>
      </c>
    </row>
    <row r="43" spans="1:6" x14ac:dyDescent="0.25">
      <c r="A43" s="1">
        <v>33055</v>
      </c>
      <c r="B43">
        <f>papers_obs!K24</f>
        <v>0.99318938861387462</v>
      </c>
      <c r="C43">
        <f t="shared" si="2"/>
        <v>-0.68339094427811697</v>
      </c>
      <c r="D43">
        <f>data!G40</f>
        <v>-1.24076406252948E-3</v>
      </c>
      <c r="E43">
        <f t="shared" si="0"/>
        <v>-0.66900221217425648</v>
      </c>
      <c r="F43">
        <f t="shared" si="1"/>
        <v>0.99333230625605795</v>
      </c>
    </row>
    <row r="44" spans="1:6" x14ac:dyDescent="0.25">
      <c r="A44" s="1">
        <v>33147</v>
      </c>
      <c r="B44">
        <f>papers_obs!K25</f>
        <v>0.98427184261352862</v>
      </c>
      <c r="C44">
        <f t="shared" si="2"/>
        <v>-1.585315726480268</v>
      </c>
      <c r="D44">
        <f>data!G41</f>
        <v>-0.879844164445028</v>
      </c>
      <c r="E44">
        <f t="shared" si="0"/>
        <v>-1.547605612556755</v>
      </c>
      <c r="F44">
        <f t="shared" si="1"/>
        <v>0.98464308263981426</v>
      </c>
    </row>
    <row r="45" spans="1:6" x14ac:dyDescent="0.25">
      <c r="A45" s="1">
        <v>33239</v>
      </c>
      <c r="B45">
        <f>papers_obs!K26</f>
        <v>0.98772297500016681</v>
      </c>
      <c r="C45">
        <f t="shared" si="2"/>
        <v>-1.2353010226748418</v>
      </c>
      <c r="D45">
        <f>data!G42</f>
        <v>-0.485599262789151</v>
      </c>
      <c r="E45">
        <f t="shared" si="0"/>
        <v>-1.1533607109008779</v>
      </c>
      <c r="F45">
        <f t="shared" si="1"/>
        <v>0.98853264996513757</v>
      </c>
    </row>
    <row r="46" spans="1:6" x14ac:dyDescent="0.25">
      <c r="A46" s="1">
        <v>33329</v>
      </c>
      <c r="B46">
        <f>papers_obs!K27</f>
        <v>0.99949458079556086</v>
      </c>
      <c r="C46">
        <f t="shared" si="2"/>
        <v>-5.0554697177777205E-2</v>
      </c>
      <c r="D46">
        <f>data!G43</f>
        <v>0.67193433205401298</v>
      </c>
      <c r="E46">
        <f t="shared" si="0"/>
        <v>4.1728839422859876E-3</v>
      </c>
      <c r="F46">
        <f t="shared" si="1"/>
        <v>1.000041729710083</v>
      </c>
    </row>
    <row r="47" spans="1:6" x14ac:dyDescent="0.25">
      <c r="A47" s="1">
        <v>33420</v>
      </c>
      <c r="B47">
        <f>papers_obs!K28</f>
        <v>0.99688580837882357</v>
      </c>
      <c r="C47">
        <f t="shared" si="2"/>
        <v>-0.31190508068157002</v>
      </c>
      <c r="D47">
        <f>data!G44</f>
        <v>0.42016606606906598</v>
      </c>
      <c r="E47">
        <f t="shared" si="0"/>
        <v>-0.24759538204266102</v>
      </c>
      <c r="F47">
        <f t="shared" si="1"/>
        <v>0.99752710882505613</v>
      </c>
    </row>
    <row r="48" spans="1:6" x14ac:dyDescent="0.25">
      <c r="A48" s="1">
        <v>33512</v>
      </c>
      <c r="B48">
        <f>papers_obs!K29</f>
        <v>0.99667285625737678</v>
      </c>
      <c r="C48">
        <f t="shared" si="2"/>
        <v>-0.33326909931160237</v>
      </c>
      <c r="D48">
        <f>data!G45</f>
        <v>0.39114693026316899</v>
      </c>
      <c r="E48">
        <f t="shared" si="0"/>
        <v>-0.27661451784855801</v>
      </c>
      <c r="F48">
        <f t="shared" si="1"/>
        <v>0.99723767707597277</v>
      </c>
    </row>
    <row r="49" spans="1:6" x14ac:dyDescent="0.25">
      <c r="A49" s="1">
        <v>33604</v>
      </c>
      <c r="B49">
        <f>papers_obs!K30</f>
        <v>1.0027555580682399</v>
      </c>
      <c r="C49">
        <f t="shared" si="2"/>
        <v>0.2751768478133661</v>
      </c>
      <c r="D49">
        <f>data!G46</f>
        <v>1.0920449201509399</v>
      </c>
      <c r="E49">
        <f t="shared" si="0"/>
        <v>0.42428347203921291</v>
      </c>
      <c r="F49">
        <f t="shared" si="1"/>
        <v>1.0042518482868068</v>
      </c>
    </row>
    <row r="50" spans="1:6" x14ac:dyDescent="0.25">
      <c r="A50" s="1">
        <v>33695</v>
      </c>
      <c r="B50">
        <f>papers_obs!K31</f>
        <v>1.0032769016998764</v>
      </c>
      <c r="C50">
        <f t="shared" si="2"/>
        <v>0.32715443579658571</v>
      </c>
      <c r="D50">
        <f>data!G47</f>
        <v>1.05720444001221</v>
      </c>
      <c r="E50">
        <f t="shared" si="0"/>
        <v>0.38944299190048304</v>
      </c>
      <c r="F50">
        <f t="shared" si="1"/>
        <v>1.0039020230649938</v>
      </c>
    </row>
    <row r="51" spans="1:6" x14ac:dyDescent="0.25">
      <c r="A51" s="1">
        <v>33786</v>
      </c>
      <c r="B51">
        <f>papers_obs!K32</f>
        <v>1.0029040264084303</v>
      </c>
      <c r="C51">
        <f t="shared" si="2"/>
        <v>0.28998178695764948</v>
      </c>
      <c r="D51">
        <f>data!G48</f>
        <v>1.0269372305026201</v>
      </c>
      <c r="E51">
        <f t="shared" si="0"/>
        <v>0.35917578239089309</v>
      </c>
      <c r="F51">
        <f t="shared" si="1"/>
        <v>1.0035982159156942</v>
      </c>
    </row>
    <row r="52" spans="1:6" x14ac:dyDescent="0.25">
      <c r="A52" s="1">
        <v>33878</v>
      </c>
      <c r="B52">
        <f>papers_obs!K33</f>
        <v>1.0028563945924593</v>
      </c>
      <c r="C52">
        <f t="shared" si="2"/>
        <v>0.28523228492527908</v>
      </c>
      <c r="D52">
        <f>data!G49</f>
        <v>1.0462045456411699</v>
      </c>
      <c r="E52">
        <f t="shared" si="0"/>
        <v>0.37844309752944294</v>
      </c>
      <c r="F52">
        <f t="shared" si="1"/>
        <v>1.0037916009761358</v>
      </c>
    </row>
    <row r="53" spans="1:6" x14ac:dyDescent="0.25">
      <c r="A53" s="1">
        <v>33970</v>
      </c>
      <c r="B53">
        <f>papers_obs!K34</f>
        <v>0.99415676259452013</v>
      </c>
      <c r="C53">
        <f t="shared" si="2"/>
        <v>-0.58603759126902</v>
      </c>
      <c r="D53">
        <f>data!G50</f>
        <v>0.183981772422913</v>
      </c>
      <c r="E53">
        <f t="shared" si="0"/>
        <v>-0.48377967568881397</v>
      </c>
      <c r="F53">
        <f t="shared" si="1"/>
        <v>0.99517388653378736</v>
      </c>
    </row>
    <row r="54" spans="1:6" x14ac:dyDescent="0.25">
      <c r="A54" s="1">
        <v>34060</v>
      </c>
      <c r="B54">
        <f>papers_obs!K35</f>
        <v>0.99888761422547068</v>
      </c>
      <c r="C54">
        <f t="shared" si="2"/>
        <v>-0.1113004934790978</v>
      </c>
      <c r="D54">
        <f>data!G51</f>
        <v>0.63715941756285399</v>
      </c>
      <c r="E54">
        <f t="shared" si="0"/>
        <v>-3.0602030548873005E-2</v>
      </c>
      <c r="F54">
        <f t="shared" si="1"/>
        <v>0.9996940265139489</v>
      </c>
    </row>
    <row r="55" spans="1:6" x14ac:dyDescent="0.25">
      <c r="A55" s="1">
        <v>34151</v>
      </c>
      <c r="B55">
        <f>papers_obs!K36</f>
        <v>0.99753492361912222</v>
      </c>
      <c r="C55">
        <f t="shared" si="2"/>
        <v>-0.2468119684004742</v>
      </c>
      <c r="D55">
        <f>data!G52</f>
        <v>0.52534276837813199</v>
      </c>
      <c r="E55">
        <f t="shared" si="0"/>
        <v>-0.14241867973359501</v>
      </c>
      <c r="F55">
        <f t="shared" si="1"/>
        <v>0.99857682687540406</v>
      </c>
    </row>
    <row r="56" spans="1:6" x14ac:dyDescent="0.25">
      <c r="A56" s="1">
        <v>34243</v>
      </c>
      <c r="B56">
        <f>papers_obs!K37</f>
        <v>1.0057969172272052</v>
      </c>
      <c r="C56">
        <f t="shared" si="2"/>
        <v>0.57801797552111855</v>
      </c>
      <c r="D56">
        <f>data!G53</f>
        <v>1.31239911275145</v>
      </c>
      <c r="E56">
        <f t="shared" si="0"/>
        <v>0.64463766463972305</v>
      </c>
      <c r="F56">
        <f t="shared" si="1"/>
        <v>1.0064671992517367</v>
      </c>
    </row>
    <row r="57" spans="1:6" x14ac:dyDescent="0.25">
      <c r="A57" s="1">
        <v>34335</v>
      </c>
      <c r="B57">
        <f>papers_obs!K38</f>
        <v>1.0020411121731041</v>
      </c>
      <c r="C57">
        <f t="shared" si="2"/>
        <v>0.20390319338393398</v>
      </c>
      <c r="D57">
        <f>data!G54</f>
        <v>0.96824901459887203</v>
      </c>
      <c r="E57">
        <f t="shared" si="0"/>
        <v>0.30048756648714503</v>
      </c>
      <c r="F57">
        <f t="shared" si="1"/>
        <v>1.0030093948291274</v>
      </c>
    </row>
    <row r="58" spans="1:6" x14ac:dyDescent="0.25">
      <c r="A58" s="1">
        <v>34425</v>
      </c>
      <c r="B58">
        <f>papers_obs!K39</f>
        <v>1.0061216984152952</v>
      </c>
      <c r="C58">
        <f t="shared" si="2"/>
        <v>0.61030369407712937</v>
      </c>
      <c r="D58">
        <f>data!G55</f>
        <v>1.35875366396751</v>
      </c>
      <c r="E58">
        <f t="shared" si="0"/>
        <v>0.69099221585578297</v>
      </c>
      <c r="F58">
        <f t="shared" si="1"/>
        <v>1.0069338507538355</v>
      </c>
    </row>
    <row r="59" spans="1:6" x14ac:dyDescent="0.25">
      <c r="A59" s="1">
        <v>34516</v>
      </c>
      <c r="B59">
        <f>papers_obs!K40</f>
        <v>0.9992586198771557</v>
      </c>
      <c r="C59">
        <f t="shared" si="2"/>
        <v>-7.4165508099498262E-2</v>
      </c>
      <c r="D59">
        <f>data!G56</f>
        <v>0.64219784017718695</v>
      </c>
      <c r="E59">
        <f t="shared" si="0"/>
        <v>-2.5563607934540045E-2</v>
      </c>
      <c r="F59">
        <f t="shared" si="1"/>
        <v>0.99974439659277303</v>
      </c>
    </row>
    <row r="60" spans="1:6" x14ac:dyDescent="0.25">
      <c r="A60" s="1">
        <v>34608</v>
      </c>
      <c r="B60">
        <f>papers_obs!K41</f>
        <v>1.0035133089357928</v>
      </c>
      <c r="C60">
        <f t="shared" si="2"/>
        <v>0.35071516832927624</v>
      </c>
      <c r="D60">
        <f>data!G57</f>
        <v>1.1045763568848901</v>
      </c>
      <c r="E60">
        <f t="shared" si="0"/>
        <v>0.43681490877316309</v>
      </c>
      <c r="F60">
        <f t="shared" si="1"/>
        <v>1.004377703357384</v>
      </c>
    </row>
    <row r="61" spans="1:6" x14ac:dyDescent="0.25">
      <c r="A61" s="1">
        <v>34700</v>
      </c>
      <c r="B61">
        <f>papers_obs!K42</f>
        <v>0.99457399643555988</v>
      </c>
      <c r="C61">
        <f t="shared" si="2"/>
        <v>-0.54407777893476028</v>
      </c>
      <c r="D61">
        <f>data!G58</f>
        <v>0.245167496682719</v>
      </c>
      <c r="E61">
        <f t="shared" si="0"/>
        <v>-0.42259395142900802</v>
      </c>
      <c r="F61">
        <f t="shared" si="1"/>
        <v>0.99578297720317421</v>
      </c>
    </row>
    <row r="62" spans="1:6" x14ac:dyDescent="0.25">
      <c r="A62" s="1">
        <v>34790</v>
      </c>
      <c r="B62">
        <f>papers_obs!K43</f>
        <v>0.99459236511486326</v>
      </c>
      <c r="C62">
        <f t="shared" si="2"/>
        <v>-0.54223090683205821</v>
      </c>
      <c r="D62">
        <f>data!G59</f>
        <v>0.21472061376462201</v>
      </c>
      <c r="E62">
        <f t="shared" si="0"/>
        <v>-0.45304083434710496</v>
      </c>
      <c r="F62">
        <f t="shared" si="1"/>
        <v>0.99547983847647514</v>
      </c>
    </row>
    <row r="63" spans="1:6" x14ac:dyDescent="0.25">
      <c r="A63" s="1">
        <v>34881</v>
      </c>
      <c r="B63">
        <f>papers_obs!K44</f>
        <v>1.0013428718876016</v>
      </c>
      <c r="C63">
        <f t="shared" si="2"/>
        <v>0.13419710415387545</v>
      </c>
      <c r="D63">
        <f>data!G60</f>
        <v>0.83676047253870001</v>
      </c>
      <c r="E63">
        <f t="shared" si="0"/>
        <v>0.16899902442697301</v>
      </c>
      <c r="F63">
        <f t="shared" si="1"/>
        <v>1.0016914190825768</v>
      </c>
    </row>
    <row r="64" spans="1:6" x14ac:dyDescent="0.25">
      <c r="A64" s="1">
        <v>34973</v>
      </c>
      <c r="B64">
        <f>papers_obs!K45</f>
        <v>0.9993284580273073</v>
      </c>
      <c r="C64">
        <f t="shared" si="2"/>
        <v>-6.7176755800223559E-2</v>
      </c>
      <c r="D64">
        <f>data!G61</f>
        <v>0.69489490221932104</v>
      </c>
      <c r="E64">
        <f t="shared" si="0"/>
        <v>2.7133454107594046E-2</v>
      </c>
      <c r="F64">
        <f t="shared" si="1"/>
        <v>1.0002713713556222</v>
      </c>
    </row>
    <row r="65" spans="1:6" x14ac:dyDescent="0.25">
      <c r="A65" s="1">
        <v>35065</v>
      </c>
      <c r="B65">
        <f>papers_obs!K46</f>
        <v>0.99952351748831847</v>
      </c>
      <c r="C65">
        <f t="shared" si="2"/>
        <v>-4.7659606554588625E-2</v>
      </c>
      <c r="D65">
        <f>data!G62</f>
        <v>0.68252984489894497</v>
      </c>
      <c r="E65">
        <f t="shared" si="0"/>
        <v>1.4768396787217974E-2</v>
      </c>
      <c r="F65">
        <f t="shared" si="1"/>
        <v>1.0001476948736863</v>
      </c>
    </row>
    <row r="66" spans="1:6" x14ac:dyDescent="0.25">
      <c r="A66" s="1">
        <v>35156</v>
      </c>
      <c r="B66">
        <f>papers_obs!K47</f>
        <v>1.0095179860555024</v>
      </c>
      <c r="C66">
        <f t="shared" si="2"/>
        <v>0.94729754079788309</v>
      </c>
      <c r="D66">
        <f>data!G63</f>
        <v>1.7143920317022401</v>
      </c>
      <c r="E66">
        <f t="shared" si="0"/>
        <v>1.0466305835905132</v>
      </c>
      <c r="F66">
        <f t="shared" si="1"/>
        <v>1.0105212692019334</v>
      </c>
    </row>
    <row r="67" spans="1:6" x14ac:dyDescent="0.25">
      <c r="A67" s="1">
        <v>35247</v>
      </c>
      <c r="B67">
        <f>papers_obs!K48</f>
        <v>0.99913849673005428</v>
      </c>
      <c r="C67">
        <f t="shared" si="2"/>
        <v>-8.6187457715801719E-2</v>
      </c>
      <c r="D67">
        <f>data!G64</f>
        <v>0.86579711028634099</v>
      </c>
      <c r="E67">
        <f t="shared" si="0"/>
        <v>0.19803566217461399</v>
      </c>
      <c r="F67">
        <f t="shared" si="1"/>
        <v>1.001982318822993</v>
      </c>
    </row>
    <row r="68" spans="1:6" x14ac:dyDescent="0.25">
      <c r="A68" s="1">
        <v>35339</v>
      </c>
      <c r="B68">
        <f>papers_obs!K49</f>
        <v>1.0040888658028462</v>
      </c>
      <c r="C68">
        <f t="shared" si="2"/>
        <v>0.40805291084260054</v>
      </c>
      <c r="D68">
        <f>data!G65</f>
        <v>1.0858848721163701</v>
      </c>
      <c r="E68">
        <f t="shared" si="0"/>
        <v>0.41812342400464309</v>
      </c>
      <c r="F68">
        <f t="shared" si="1"/>
        <v>1.0041899877959017</v>
      </c>
    </row>
    <row r="69" spans="1:6" x14ac:dyDescent="0.25">
      <c r="A69" s="1">
        <v>35431</v>
      </c>
      <c r="B69">
        <f>papers_obs!K50</f>
        <v>1.0011703979749402</v>
      </c>
      <c r="C69">
        <f t="shared" si="2"/>
        <v>0.11697135931776598</v>
      </c>
      <c r="D69">
        <f>data!G66</f>
        <v>0.76537211520082105</v>
      </c>
      <c r="E69">
        <f t="shared" si="0"/>
        <v>9.761066708909405E-2</v>
      </c>
      <c r="F69">
        <f t="shared" si="1"/>
        <v>1.0009765832180484</v>
      </c>
    </row>
    <row r="70" spans="1:6" x14ac:dyDescent="0.25">
      <c r="A70" s="1">
        <v>35521</v>
      </c>
      <c r="B70">
        <f>papers_obs!K51</f>
        <v>1.0048435022959872</v>
      </c>
      <c r="C70">
        <f t="shared" ref="C70:C122" si="3">LN(B70)*100</f>
        <v>0.48318102770894378</v>
      </c>
      <c r="D70">
        <f>data!G67</f>
        <v>1.4726233735308001</v>
      </c>
      <c r="E70">
        <f t="shared" ref="E70:E122" si="4">D70-$D$2</f>
        <v>0.80486192541907309</v>
      </c>
      <c r="F70">
        <f t="shared" ref="F70:F122" si="5">EXP(E70/100)</f>
        <v>1.0080810964638995</v>
      </c>
    </row>
    <row r="71" spans="1:6" x14ac:dyDescent="0.25">
      <c r="A71" s="1">
        <v>35612</v>
      </c>
      <c r="B71">
        <f>papers_obs!K52</f>
        <v>1.0053172300873257</v>
      </c>
      <c r="C71">
        <f t="shared" si="3"/>
        <v>0.53031435316664399</v>
      </c>
      <c r="D71">
        <f>data!G68</f>
        <v>1.2470846395048301</v>
      </c>
      <c r="E71">
        <f t="shared" si="4"/>
        <v>0.57932319139310307</v>
      </c>
      <c r="F71">
        <f t="shared" si="5"/>
        <v>1.0058100451338823</v>
      </c>
    </row>
    <row r="72" spans="1:6" x14ac:dyDescent="0.25">
      <c r="A72" s="1">
        <v>35704</v>
      </c>
      <c r="B72">
        <f>papers_obs!K53</f>
        <v>0.99974347857070156</v>
      </c>
      <c r="C72">
        <f t="shared" si="3"/>
        <v>-2.5655433654801444E-2</v>
      </c>
      <c r="D72">
        <f>data!G69</f>
        <v>0.76423527575435701</v>
      </c>
      <c r="E72">
        <f t="shared" si="4"/>
        <v>9.6473827642630017E-2</v>
      </c>
      <c r="F72">
        <f t="shared" si="5"/>
        <v>1.0009652037860837</v>
      </c>
    </row>
    <row r="73" spans="1:6" x14ac:dyDescent="0.25">
      <c r="A73" s="1">
        <v>35796</v>
      </c>
      <c r="B73">
        <f>papers_obs!K54</f>
        <v>1.00188391940944</v>
      </c>
      <c r="C73">
        <f t="shared" si="3"/>
        <v>0.18821470588973069</v>
      </c>
      <c r="D73">
        <f>data!G70</f>
        <v>0.93973036833026502</v>
      </c>
      <c r="E73">
        <f t="shared" si="4"/>
        <v>0.27196892021853802</v>
      </c>
      <c r="F73">
        <f t="shared" si="5"/>
        <v>1.0027233909119362</v>
      </c>
    </row>
    <row r="74" spans="1:6" x14ac:dyDescent="0.25">
      <c r="A74" s="1">
        <v>35886</v>
      </c>
      <c r="B74">
        <f>papers_obs!K55</f>
        <v>1.0010642218553627</v>
      </c>
      <c r="C74">
        <f t="shared" si="3"/>
        <v>0.10636559727315094</v>
      </c>
      <c r="D74">
        <f>data!G71</f>
        <v>0.89567396985689696</v>
      </c>
      <c r="E74">
        <f t="shared" si="4"/>
        <v>0.22791252174516996</v>
      </c>
      <c r="F74">
        <f t="shared" si="5"/>
        <v>1.0022817243975739</v>
      </c>
    </row>
    <row r="75" spans="1:6" x14ac:dyDescent="0.25">
      <c r="A75" s="1">
        <v>35977</v>
      </c>
      <c r="B75">
        <f>papers_obs!K56</f>
        <v>1.0054081171538325</v>
      </c>
      <c r="C75">
        <f t="shared" si="3"/>
        <v>0.53935458003735426</v>
      </c>
      <c r="D75">
        <f>data!G72</f>
        <v>1.31073693176216</v>
      </c>
      <c r="E75">
        <f t="shared" si="4"/>
        <v>0.642975483650433</v>
      </c>
      <c r="F75">
        <f t="shared" si="5"/>
        <v>1.0064504700843222</v>
      </c>
    </row>
    <row r="76" spans="1:6" x14ac:dyDescent="0.25">
      <c r="A76" s="1">
        <v>36069</v>
      </c>
      <c r="B76">
        <f>papers_obs!K57</f>
        <v>1.0097374261762433</v>
      </c>
      <c r="C76">
        <f t="shared" si="3"/>
        <v>0.9690322971120694</v>
      </c>
      <c r="D76">
        <f>data!G73</f>
        <v>1.7162694985134801</v>
      </c>
      <c r="E76">
        <f t="shared" si="4"/>
        <v>1.048508050401753</v>
      </c>
      <c r="F76">
        <f t="shared" si="5"/>
        <v>1.0105402415814826</v>
      </c>
    </row>
    <row r="77" spans="1:6" x14ac:dyDescent="0.25">
      <c r="A77" s="1">
        <v>36161</v>
      </c>
      <c r="B77">
        <f>papers_obs!K58</f>
        <v>1.0014111021556458</v>
      </c>
      <c r="C77">
        <f t="shared" si="3"/>
        <v>0.14101074866087354</v>
      </c>
      <c r="D77">
        <f>data!G74</f>
        <v>0.88683973941939398</v>
      </c>
      <c r="E77">
        <f t="shared" si="4"/>
        <v>0.21907829130766698</v>
      </c>
      <c r="F77">
        <f t="shared" si="5"/>
        <v>1.0021931844313776</v>
      </c>
    </row>
    <row r="78" spans="1:6" x14ac:dyDescent="0.25">
      <c r="A78" s="1">
        <v>36251</v>
      </c>
      <c r="B78">
        <f>papers_obs!K59</f>
        <v>0.99929067078460265</v>
      </c>
      <c r="C78">
        <f t="shared" si="3"/>
        <v>-7.0958090839442434E-2</v>
      </c>
      <c r="D78">
        <f>data!G75</f>
        <v>0.77800929900139304</v>
      </c>
      <c r="E78">
        <f t="shared" si="4"/>
        <v>0.11024785088966604</v>
      </c>
      <c r="F78">
        <f t="shared" si="5"/>
        <v>1.0011030864617256</v>
      </c>
    </row>
    <row r="79" spans="1:6" x14ac:dyDescent="0.25">
      <c r="A79" s="1">
        <v>36342</v>
      </c>
      <c r="B79">
        <f>papers_obs!K60</f>
        <v>1.0051707728648136</v>
      </c>
      <c r="C79">
        <f t="shared" si="3"/>
        <v>0.51574503242898584</v>
      </c>
      <c r="D79">
        <f>data!G76</f>
        <v>1.2639735983734699</v>
      </c>
      <c r="E79">
        <f t="shared" si="4"/>
        <v>0.5962121502617429</v>
      </c>
      <c r="F79">
        <f t="shared" si="5"/>
        <v>1.0059799303242178</v>
      </c>
    </row>
    <row r="80" spans="1:6" x14ac:dyDescent="0.25">
      <c r="A80" s="1">
        <v>36434</v>
      </c>
      <c r="B80">
        <f>papers_obs!K61</f>
        <v>1.0094917099742102</v>
      </c>
      <c r="C80">
        <f t="shared" si="3"/>
        <v>0.94469467253575579</v>
      </c>
      <c r="D80">
        <f>data!G77</f>
        <v>1.7807397298541501</v>
      </c>
      <c r="E80">
        <f t="shared" si="4"/>
        <v>1.1129782817424232</v>
      </c>
      <c r="F80">
        <f t="shared" si="5"/>
        <v>1.0111919492691748</v>
      </c>
    </row>
    <row r="81" spans="1:6" x14ac:dyDescent="0.25">
      <c r="A81" s="1">
        <v>36526</v>
      </c>
      <c r="B81">
        <f>papers_obs!K62</f>
        <v>0.9954542876524729</v>
      </c>
      <c r="C81">
        <f t="shared" si="3"/>
        <v>-0.45560755151452181</v>
      </c>
      <c r="D81">
        <f>data!G78</f>
        <v>0.260231453500331</v>
      </c>
      <c r="E81">
        <f t="shared" si="4"/>
        <v>-0.407529994611396</v>
      </c>
      <c r="F81">
        <f t="shared" si="5"/>
        <v>0.99593299281971737</v>
      </c>
    </row>
    <row r="82" spans="1:6" x14ac:dyDescent="0.25">
      <c r="A82" s="1">
        <v>36617</v>
      </c>
      <c r="B82">
        <f>papers_obs!K63</f>
        <v>1.0117794873500454</v>
      </c>
      <c r="C82">
        <f t="shared" si="3"/>
        <v>1.171064924663342</v>
      </c>
      <c r="D82">
        <f>data!G79</f>
        <v>1.9326655852583801</v>
      </c>
      <c r="E82">
        <f t="shared" si="4"/>
        <v>1.2649041371466532</v>
      </c>
      <c r="F82">
        <f t="shared" si="5"/>
        <v>1.012729378868698</v>
      </c>
    </row>
    <row r="83" spans="1:6" x14ac:dyDescent="0.25">
      <c r="A83" s="1">
        <v>36708</v>
      </c>
      <c r="B83">
        <f>papers_obs!K64</f>
        <v>0.99344468788384921</v>
      </c>
      <c r="C83">
        <f t="shared" si="3"/>
        <v>-0.65768925372521658</v>
      </c>
      <c r="D83">
        <f>data!G80</f>
        <v>8.3457636778226693E-2</v>
      </c>
      <c r="E83">
        <f t="shared" si="4"/>
        <v>-0.58430381133350029</v>
      </c>
      <c r="F83">
        <f t="shared" si="5"/>
        <v>0.99417399923441985</v>
      </c>
    </row>
    <row r="84" spans="1:6" x14ac:dyDescent="0.25">
      <c r="A84" s="1">
        <v>36800</v>
      </c>
      <c r="B84">
        <f>papers_obs!K65</f>
        <v>0.99853796808006923</v>
      </c>
      <c r="C84">
        <f t="shared" si="3"/>
        <v>-0.14631017314577632</v>
      </c>
      <c r="D84">
        <f>data!G81</f>
        <v>0.589319654108304</v>
      </c>
      <c r="E84">
        <f t="shared" si="4"/>
        <v>-7.8441794003422993E-2</v>
      </c>
      <c r="F84">
        <f t="shared" si="5"/>
        <v>0.99921588963529029</v>
      </c>
    </row>
    <row r="85" spans="1:6" x14ac:dyDescent="0.25">
      <c r="A85" s="1">
        <v>36892</v>
      </c>
      <c r="B85">
        <f>papers_obs!K66</f>
        <v>0.98912706971498532</v>
      </c>
      <c r="C85">
        <f t="shared" si="3"/>
        <v>-1.0932472584365711</v>
      </c>
      <c r="D85">
        <f>data!G82</f>
        <v>-0.32962644231897098</v>
      </c>
      <c r="E85">
        <f t="shared" si="4"/>
        <v>-0.99738789043069798</v>
      </c>
      <c r="F85">
        <f t="shared" si="5"/>
        <v>0.99007569527338046</v>
      </c>
    </row>
    <row r="86" spans="1:6" x14ac:dyDescent="0.25">
      <c r="A86" s="1">
        <v>36982</v>
      </c>
      <c r="B86">
        <f>papers_obs!K67</f>
        <v>0.99894666765286877</v>
      </c>
      <c r="C86">
        <f t="shared" si="3"/>
        <v>-0.1053887491516584</v>
      </c>
      <c r="D86">
        <f>data!G83</f>
        <v>0.65377297951879498</v>
      </c>
      <c r="E86">
        <f t="shared" si="4"/>
        <v>-1.3988468592932013E-2</v>
      </c>
      <c r="F86">
        <f t="shared" si="5"/>
        <v>0.99986012509747713</v>
      </c>
    </row>
    <row r="87" spans="1:6" x14ac:dyDescent="0.25">
      <c r="A87" s="1">
        <v>37073</v>
      </c>
      <c r="B87">
        <f>papers_obs!K68</f>
        <v>0.98973884496561793</v>
      </c>
      <c r="C87">
        <f t="shared" si="3"/>
        <v>-1.0314163617007714</v>
      </c>
      <c r="D87">
        <f>data!G84</f>
        <v>-0.27475205955649401</v>
      </c>
      <c r="E87">
        <f t="shared" si="4"/>
        <v>-0.94251350766822095</v>
      </c>
      <c r="F87">
        <f t="shared" si="5"/>
        <v>0.99061914229300496</v>
      </c>
    </row>
    <row r="88" spans="1:6" x14ac:dyDescent="0.25">
      <c r="A88" s="1">
        <v>37165</v>
      </c>
      <c r="B88">
        <f>papers_obs!K69</f>
        <v>0.99633032876163152</v>
      </c>
      <c r="C88">
        <f t="shared" si="3"/>
        <v>-0.36764209998640768</v>
      </c>
      <c r="D88">
        <f>data!G85</f>
        <v>0.35210994029215698</v>
      </c>
      <c r="E88">
        <f t="shared" si="4"/>
        <v>-0.31565150781957002</v>
      </c>
      <c r="F88">
        <f t="shared" si="5"/>
        <v>0.99684846147795514</v>
      </c>
    </row>
    <row r="89" spans="1:6" x14ac:dyDescent="0.25">
      <c r="A89" s="1">
        <v>37257</v>
      </c>
      <c r="B89">
        <f>papers_obs!K70</f>
        <v>1.0010895957400796</v>
      </c>
      <c r="C89">
        <f t="shared" si="3"/>
        <v>0.10890025614853525</v>
      </c>
      <c r="D89">
        <f>data!G86</f>
        <v>0.85572313232011898</v>
      </c>
      <c r="E89">
        <f t="shared" si="4"/>
        <v>0.18796168420839199</v>
      </c>
      <c r="F89">
        <f t="shared" si="5"/>
        <v>1.001881384429109</v>
      </c>
    </row>
    <row r="90" spans="1:6" x14ac:dyDescent="0.25">
      <c r="A90" s="1">
        <v>37347</v>
      </c>
      <c r="B90">
        <f>papers_obs!K71</f>
        <v>0.99808787932573295</v>
      </c>
      <c r="C90">
        <f t="shared" si="3"/>
        <v>-0.19139511107192994</v>
      </c>
      <c r="D90">
        <f>data!G87</f>
        <v>0.52918222088394995</v>
      </c>
      <c r="E90">
        <f t="shared" si="4"/>
        <v>-0.13857922722777705</v>
      </c>
      <c r="F90">
        <f t="shared" si="5"/>
        <v>0.99861516749443624</v>
      </c>
    </row>
    <row r="91" spans="1:6" x14ac:dyDescent="0.25">
      <c r="A91" s="1">
        <v>37438</v>
      </c>
      <c r="B91">
        <f>papers_obs!K72</f>
        <v>0.99758713706132307</v>
      </c>
      <c r="C91">
        <f t="shared" si="3"/>
        <v>-0.24157785834357204</v>
      </c>
      <c r="D91">
        <f>data!G88</f>
        <v>0.49794355799724199</v>
      </c>
      <c r="E91">
        <f t="shared" si="4"/>
        <v>-0.169817890114485</v>
      </c>
      <c r="F91">
        <f t="shared" si="5"/>
        <v>0.99830326218878707</v>
      </c>
    </row>
    <row r="92" spans="1:6" x14ac:dyDescent="0.25">
      <c r="A92" s="1">
        <v>37530</v>
      </c>
      <c r="B92">
        <f>papers_obs!K73</f>
        <v>0.99282518173416523</v>
      </c>
      <c r="C92">
        <f t="shared" si="3"/>
        <v>-0.72006810558699619</v>
      </c>
      <c r="D92">
        <f>data!G89</f>
        <v>2.0693936750409501E-2</v>
      </c>
      <c r="E92">
        <f t="shared" si="4"/>
        <v>-0.64706751136131746</v>
      </c>
      <c r="F92">
        <f t="shared" si="5"/>
        <v>0.99355021462341409</v>
      </c>
    </row>
    <row r="93" spans="1:6" x14ac:dyDescent="0.25">
      <c r="A93" s="1">
        <v>37622</v>
      </c>
      <c r="B93">
        <f>papers_obs!K74</f>
        <v>0.99696374645304331</v>
      </c>
      <c r="C93">
        <f t="shared" si="3"/>
        <v>-0.30408723162966306</v>
      </c>
      <c r="D93">
        <f>data!G90</f>
        <v>0.40439555037720698</v>
      </c>
      <c r="E93">
        <f t="shared" si="4"/>
        <v>-0.26336589773452002</v>
      </c>
      <c r="F93">
        <f t="shared" si="5"/>
        <v>0.99736980605988301</v>
      </c>
    </row>
    <row r="94" spans="1:6" x14ac:dyDescent="0.25">
      <c r="A94" s="1">
        <v>37712</v>
      </c>
      <c r="B94">
        <f>papers_obs!K75</f>
        <v>1.0008728778049929</v>
      </c>
      <c r="C94">
        <f t="shared" si="3"/>
        <v>8.7249706870307128E-2</v>
      </c>
      <c r="D94">
        <f>data!G91</f>
        <v>0.79454757412328803</v>
      </c>
      <c r="E94">
        <f t="shared" si="4"/>
        <v>0.12678612601156103</v>
      </c>
      <c r="F94">
        <f t="shared" si="5"/>
        <v>1.0012686653359861</v>
      </c>
    </row>
    <row r="95" spans="1:6" x14ac:dyDescent="0.25">
      <c r="A95" s="1">
        <v>37803</v>
      </c>
      <c r="B95">
        <f>papers_obs!K76</f>
        <v>1.0096896810291527</v>
      </c>
      <c r="C95">
        <f t="shared" si="3"/>
        <v>0.96430371375007085</v>
      </c>
      <c r="D95">
        <f>data!G92</f>
        <v>1.66260767732423</v>
      </c>
      <c r="E95">
        <f t="shared" si="4"/>
        <v>0.99484622921250299</v>
      </c>
      <c r="F95">
        <f t="shared" si="5"/>
        <v>1.0099981127551096</v>
      </c>
    </row>
    <row r="96" spans="1:6" x14ac:dyDescent="0.25">
      <c r="A96" s="1">
        <v>37895</v>
      </c>
      <c r="B96">
        <f>papers_obs!K77</f>
        <v>1.0017221038040454</v>
      </c>
      <c r="C96">
        <f t="shared" si="3"/>
        <v>0.17206226834745175</v>
      </c>
      <c r="D96">
        <f>data!G93</f>
        <v>0.89498184791952995</v>
      </c>
      <c r="E96">
        <f t="shared" si="4"/>
        <v>0.22722039980780295</v>
      </c>
      <c r="F96">
        <f t="shared" si="5"/>
        <v>1.0022747874098914</v>
      </c>
    </row>
    <row r="97" spans="1:6" x14ac:dyDescent="0.25">
      <c r="A97" s="1">
        <v>37987</v>
      </c>
      <c r="B97">
        <f>papers_obs!K78</f>
        <v>0.99990446776893915</v>
      </c>
      <c r="C97">
        <f t="shared" si="3"/>
        <v>-9.553679455507497E-3</v>
      </c>
      <c r="D97">
        <f>data!G94</f>
        <v>0.70168758430127698</v>
      </c>
      <c r="E97">
        <f t="shared" si="4"/>
        <v>3.3926136189549982E-2</v>
      </c>
      <c r="F97">
        <f t="shared" si="5"/>
        <v>1.00033931891754</v>
      </c>
    </row>
    <row r="98" spans="1:6" x14ac:dyDescent="0.25">
      <c r="A98" s="1">
        <v>38078</v>
      </c>
      <c r="B98">
        <f>papers_obs!K79</f>
        <v>0.99967222517937404</v>
      </c>
      <c r="C98">
        <f t="shared" si="3"/>
        <v>-3.2782855053367185E-2</v>
      </c>
      <c r="D98">
        <f>data!G95</f>
        <v>0.708261318906799</v>
      </c>
      <c r="E98">
        <f t="shared" si="4"/>
        <v>4.0499870795072002E-2</v>
      </c>
      <c r="F98">
        <f t="shared" si="5"/>
        <v>1.0004050807310001</v>
      </c>
    </row>
    <row r="99" spans="1:6" x14ac:dyDescent="0.25">
      <c r="A99" s="1">
        <v>38169</v>
      </c>
      <c r="B99">
        <f>papers_obs!K80</f>
        <v>0.99987822298913087</v>
      </c>
      <c r="C99">
        <f t="shared" si="3"/>
        <v>-1.2178442629134137E-2</v>
      </c>
      <c r="D99">
        <f>data!G96</f>
        <v>0.73173147315795695</v>
      </c>
      <c r="E99">
        <f t="shared" si="4"/>
        <v>6.397002504622995E-2</v>
      </c>
      <c r="F99">
        <f t="shared" si="5"/>
        <v>1.0006399049023038</v>
      </c>
    </row>
    <row r="100" spans="1:6" x14ac:dyDescent="0.25">
      <c r="A100" s="1">
        <v>38261</v>
      </c>
      <c r="B100">
        <f>papers_obs!K81</f>
        <v>1.0015632861838084</v>
      </c>
      <c r="C100">
        <f t="shared" si="3"/>
        <v>0.15620655239570294</v>
      </c>
      <c r="D100">
        <f>data!G97</f>
        <v>0.86429982310932896</v>
      </c>
      <c r="E100">
        <f t="shared" si="4"/>
        <v>0.19653837499760196</v>
      </c>
      <c r="F100">
        <f t="shared" si="5"/>
        <v>1.0019673163825324</v>
      </c>
    </row>
    <row r="101" spans="1:6" x14ac:dyDescent="0.25">
      <c r="A101" s="1">
        <v>38353</v>
      </c>
      <c r="B101">
        <f>papers_obs!K82</f>
        <v>1.0025652768103173</v>
      </c>
      <c r="C101">
        <f t="shared" si="3"/>
        <v>0.25619921040152038</v>
      </c>
      <c r="D101">
        <f>data!G98</f>
        <v>0.99261570921729303</v>
      </c>
      <c r="E101">
        <f t="shared" si="4"/>
        <v>0.32485426110556603</v>
      </c>
      <c r="F101">
        <f t="shared" si="5"/>
        <v>1.0032538248439076</v>
      </c>
    </row>
    <row r="102" spans="1:6" x14ac:dyDescent="0.25">
      <c r="A102" s="1">
        <v>38443</v>
      </c>
      <c r="B102">
        <f>papers_obs!K83</f>
        <v>0.99685918677757424</v>
      </c>
      <c r="C102">
        <f t="shared" si="3"/>
        <v>-0.31457559283990411</v>
      </c>
      <c r="D102">
        <f>data!G99</f>
        <v>0.42513279749967398</v>
      </c>
      <c r="E102">
        <f t="shared" si="4"/>
        <v>-0.24262865061205302</v>
      </c>
      <c r="F102">
        <f t="shared" si="5"/>
        <v>0.99757665454789024</v>
      </c>
    </row>
    <row r="103" spans="1:6" x14ac:dyDescent="0.25">
      <c r="A103" s="1">
        <v>38534</v>
      </c>
      <c r="B103">
        <f>papers_obs!K84</f>
        <v>1.0002818297666551</v>
      </c>
      <c r="C103">
        <f t="shared" si="3"/>
        <v>2.8179006010660271E-2</v>
      </c>
      <c r="D103">
        <f>data!G100</f>
        <v>0.75740250560738098</v>
      </c>
      <c r="E103">
        <f t="shared" si="4"/>
        <v>8.9641057495653986E-2</v>
      </c>
      <c r="F103">
        <f t="shared" si="5"/>
        <v>1.0008968124709949</v>
      </c>
    </row>
    <row r="104" spans="1:6" x14ac:dyDescent="0.25">
      <c r="A104" s="1">
        <v>38626</v>
      </c>
      <c r="B104">
        <f>papers_obs!K85</f>
        <v>0.99792533117716498</v>
      </c>
      <c r="C104">
        <f t="shared" si="3"/>
        <v>-0.20768239294681845</v>
      </c>
      <c r="D104">
        <f>data!G101</f>
        <v>0.51510225210129901</v>
      </c>
      <c r="E104">
        <f t="shared" si="4"/>
        <v>-0.15265919601042799</v>
      </c>
      <c r="F104">
        <f t="shared" si="5"/>
        <v>0.99847457268867879</v>
      </c>
    </row>
    <row r="105" spans="1:6" x14ac:dyDescent="0.25">
      <c r="A105" s="1">
        <v>38718</v>
      </c>
      <c r="B105">
        <f>papers_obs!K86</f>
        <v>1.00552379175775</v>
      </c>
      <c r="C105">
        <f t="shared" si="3"/>
        <v>0.55085915694843168</v>
      </c>
      <c r="D105">
        <f>data!G102</f>
        <v>1.3029804909201099</v>
      </c>
      <c r="E105">
        <f t="shared" si="4"/>
        <v>0.63521904280838293</v>
      </c>
      <c r="F105">
        <f t="shared" si="5"/>
        <v>1.0063724083764498</v>
      </c>
    </row>
    <row r="106" spans="1:6" x14ac:dyDescent="0.25">
      <c r="A106" s="1">
        <v>38808</v>
      </c>
      <c r="B106">
        <f>papers_obs!K87</f>
        <v>0.99596988653947482</v>
      </c>
      <c r="C106">
        <f t="shared" si="3"/>
        <v>-0.4038256252725092</v>
      </c>
      <c r="D106">
        <f>data!G103</f>
        <v>0.360146302467727</v>
      </c>
      <c r="E106">
        <f t="shared" si="4"/>
        <v>-0.307615145644</v>
      </c>
      <c r="F106">
        <f t="shared" si="5"/>
        <v>0.99692857504972643</v>
      </c>
    </row>
    <row r="107" spans="1:6" x14ac:dyDescent="0.25">
      <c r="A107" s="1">
        <v>38899</v>
      </c>
      <c r="B107">
        <f>papers_obs!K88</f>
        <v>0.99277575132670537</v>
      </c>
      <c r="C107">
        <f t="shared" si="3"/>
        <v>-0.72504699199332689</v>
      </c>
      <c r="D107">
        <f>data!G104</f>
        <v>2.62260688626282E-2</v>
      </c>
      <c r="E107">
        <f t="shared" si="4"/>
        <v>-0.64153537924909876</v>
      </c>
      <c r="F107">
        <f t="shared" si="5"/>
        <v>0.99360518065427095</v>
      </c>
    </row>
    <row r="108" spans="1:6" x14ac:dyDescent="0.25">
      <c r="A108" s="1">
        <v>38991</v>
      </c>
      <c r="B108">
        <f>papers_obs!K89</f>
        <v>0.99955718917560499</v>
      </c>
      <c r="C108">
        <f t="shared" si="3"/>
        <v>-4.4290889406005451E-2</v>
      </c>
      <c r="D108">
        <f>data!G105</f>
        <v>0.72848869425353702</v>
      </c>
      <c r="E108">
        <f t="shared" si="4"/>
        <v>6.0727246141810021E-2</v>
      </c>
      <c r="F108">
        <f t="shared" si="5"/>
        <v>1.00060745688867</v>
      </c>
    </row>
    <row r="109" spans="1:6" x14ac:dyDescent="0.25">
      <c r="A109" s="1">
        <v>39083</v>
      </c>
      <c r="B109">
        <f>papers_obs!K90</f>
        <v>0.99478410475644141</v>
      </c>
      <c r="C109">
        <f t="shared" si="3"/>
        <v>-0.52295455114214995</v>
      </c>
      <c r="D109">
        <f>data!G106</f>
        <v>0.218738136928364</v>
      </c>
      <c r="E109">
        <f t="shared" si="4"/>
        <v>-0.44902331118336303</v>
      </c>
      <c r="F109">
        <f t="shared" si="5"/>
        <v>0.99551983291296386</v>
      </c>
    </row>
    <row r="110" spans="1:6" x14ac:dyDescent="0.25">
      <c r="A110" s="1">
        <v>39173</v>
      </c>
      <c r="B110">
        <f>papers_obs!K91</f>
        <v>1.0005436884970413</v>
      </c>
      <c r="C110">
        <f t="shared" si="3"/>
        <v>5.4354075199952584E-2</v>
      </c>
      <c r="D110">
        <f>data!G107</f>
        <v>0.797465741853427</v>
      </c>
      <c r="E110">
        <f t="shared" si="4"/>
        <v>0.12970429374170001</v>
      </c>
      <c r="F110">
        <f t="shared" si="5"/>
        <v>1.0012978844613993</v>
      </c>
    </row>
    <row r="111" spans="1:6" x14ac:dyDescent="0.25">
      <c r="A111" s="1">
        <v>39264</v>
      </c>
      <c r="B111">
        <f>papers_obs!K92</f>
        <v>0.99832763474657538</v>
      </c>
      <c r="C111">
        <f t="shared" si="3"/>
        <v>-0.16737652172466741</v>
      </c>
      <c r="D111">
        <f>data!G108</f>
        <v>0.56230450549407995</v>
      </c>
      <c r="E111">
        <f t="shared" si="4"/>
        <v>-0.10545694261764704</v>
      </c>
      <c r="F111">
        <f t="shared" si="5"/>
        <v>0.99894598643674504</v>
      </c>
    </row>
    <row r="112" spans="1:6" x14ac:dyDescent="0.25">
      <c r="A112" s="1">
        <v>39356</v>
      </c>
      <c r="B112">
        <f>papers_obs!K93</f>
        <v>0.9997640501575632</v>
      </c>
      <c r="C112">
        <f t="shared" si="3"/>
        <v>-2.3597768298027372E-2</v>
      </c>
      <c r="D112">
        <f>data!G109</f>
        <v>0.71343048171052104</v>
      </c>
      <c r="E112">
        <f t="shared" si="4"/>
        <v>4.566903359879404E-2</v>
      </c>
      <c r="F112">
        <f t="shared" si="5"/>
        <v>1.0004567946348963</v>
      </c>
    </row>
    <row r="113" spans="1:6" x14ac:dyDescent="0.25">
      <c r="A113" s="1">
        <v>39448</v>
      </c>
      <c r="B113">
        <f>papers_obs!K94</f>
        <v>0.99067012250978559</v>
      </c>
      <c r="C113">
        <f t="shared" si="3"/>
        <v>-0.93736734171481861</v>
      </c>
      <c r="D113">
        <f>data!G110</f>
        <v>-0.18200411724591001</v>
      </c>
      <c r="E113">
        <f t="shared" si="4"/>
        <v>-0.84976556535763703</v>
      </c>
      <c r="F113">
        <f t="shared" si="5"/>
        <v>0.99153834736962054</v>
      </c>
    </row>
    <row r="114" spans="1:6" x14ac:dyDescent="0.25">
      <c r="A114" s="1">
        <v>39539</v>
      </c>
      <c r="B114">
        <f>papers_obs!K95</f>
        <v>0.99488334964986613</v>
      </c>
      <c r="C114">
        <f t="shared" si="3"/>
        <v>-0.51297852290816115</v>
      </c>
      <c r="D114">
        <f>data!G111</f>
        <v>0.14832463334630799</v>
      </c>
      <c r="E114">
        <f t="shared" si="4"/>
        <v>-0.51943681476541903</v>
      </c>
      <c r="F114">
        <f t="shared" si="5"/>
        <v>0.99481909925426781</v>
      </c>
    </row>
    <row r="115" spans="1:6" x14ac:dyDescent="0.25">
      <c r="A115" s="1">
        <v>39630</v>
      </c>
      <c r="B115">
        <f>papers_obs!K96</f>
        <v>0.98291575085011595</v>
      </c>
      <c r="C115">
        <f t="shared" si="3"/>
        <v>-1.7231868662463554</v>
      </c>
      <c r="D115">
        <f>data!G112</f>
        <v>-1.0194765246116799</v>
      </c>
      <c r="E115">
        <f t="shared" si="4"/>
        <v>-1.6872379727234068</v>
      </c>
      <c r="F115">
        <f t="shared" si="5"/>
        <v>0.98326916170664957</v>
      </c>
    </row>
    <row r="116" spans="1:6" x14ac:dyDescent="0.25">
      <c r="A116" s="1">
        <v>39722</v>
      </c>
      <c r="B116">
        <f>papers_obs!K97</f>
        <v>0.97571656790539507</v>
      </c>
      <c r="C116">
        <f t="shared" si="3"/>
        <v>-2.4583136480069601</v>
      </c>
      <c r="D116">
        <f>data!G113</f>
        <v>-1.75309251486236</v>
      </c>
      <c r="E116">
        <f t="shared" si="4"/>
        <v>-2.4208539629740868</v>
      </c>
      <c r="F116">
        <f t="shared" si="5"/>
        <v>0.97608213672473532</v>
      </c>
    </row>
    <row r="117" spans="1:6" x14ac:dyDescent="0.25">
      <c r="A117" s="1">
        <v>39814</v>
      </c>
      <c r="B117">
        <f>papers_obs!K98</f>
        <v>0.98026448681074285</v>
      </c>
      <c r="C117">
        <f t="shared" si="3"/>
        <v>-1.9932859229032054</v>
      </c>
      <c r="D117">
        <f>data!G114</f>
        <v>-1.2475816477163699</v>
      </c>
      <c r="E117">
        <f t="shared" si="4"/>
        <v>-1.915343095828097</v>
      </c>
      <c r="F117">
        <f t="shared" si="5"/>
        <v>0.98102883050142153</v>
      </c>
    </row>
    <row r="118" spans="1:6" x14ac:dyDescent="0.25">
      <c r="A118" s="1">
        <v>39904</v>
      </c>
      <c r="B118">
        <f>papers_obs!K99</f>
        <v>0.99115073053154701</v>
      </c>
      <c r="C118">
        <f t="shared" si="3"/>
        <v>-0.88886567917095793</v>
      </c>
      <c r="D118">
        <f>data!G115</f>
        <v>-0.176269222712785</v>
      </c>
      <c r="E118">
        <f t="shared" si="4"/>
        <v>-0.844030670824512</v>
      </c>
      <c r="F118">
        <f t="shared" si="5"/>
        <v>0.99159521267866479</v>
      </c>
    </row>
    <row r="119" spans="1:6" x14ac:dyDescent="0.25">
      <c r="A119" s="1">
        <v>39995</v>
      </c>
      <c r="B119">
        <f>papers_obs!K100</f>
        <v>0.99689484231073777</v>
      </c>
      <c r="C119">
        <f t="shared" si="3"/>
        <v>-0.31099886946810062</v>
      </c>
      <c r="D119">
        <f>data!G116</f>
        <v>0.39578093641018902</v>
      </c>
      <c r="E119">
        <f t="shared" si="4"/>
        <v>-0.27198051170153797</v>
      </c>
      <c r="F119">
        <f t="shared" si="5"/>
        <v>0.99728389020198016</v>
      </c>
    </row>
    <row r="120" spans="1:6" x14ac:dyDescent="0.25">
      <c r="A120" s="1">
        <v>40087</v>
      </c>
      <c r="B120">
        <f>papers_obs!K101</f>
        <v>1.0051206884801565</v>
      </c>
      <c r="C120">
        <f t="shared" si="3"/>
        <v>0.51076223410042909</v>
      </c>
      <c r="D120">
        <f>data!G117</f>
        <v>1.2225903642515199</v>
      </c>
      <c r="E120">
        <f t="shared" si="4"/>
        <v>0.5548289161397929</v>
      </c>
      <c r="F120">
        <f t="shared" si="5"/>
        <v>1.0055637094232071</v>
      </c>
    </row>
    <row r="121" spans="1:6" x14ac:dyDescent="0.25">
      <c r="A121" s="1">
        <v>40179</v>
      </c>
      <c r="B121">
        <f>papers_obs!K102</f>
        <v>1.0021387490486902</v>
      </c>
      <c r="C121">
        <f t="shared" si="3"/>
        <v>0.2136465180777346</v>
      </c>
      <c r="D121">
        <f>data!G118</f>
        <v>0.91598557699823902</v>
      </c>
      <c r="E121">
        <f t="shared" si="4"/>
        <v>0.24822412888651202</v>
      </c>
      <c r="F121">
        <f t="shared" si="5"/>
        <v>1.0024853246004197</v>
      </c>
    </row>
    <row r="122" spans="1:6" x14ac:dyDescent="0.25">
      <c r="A122" s="1">
        <v>40269</v>
      </c>
      <c r="B122">
        <f>papers_obs!K103</f>
        <v>0.9971326117124284</v>
      </c>
      <c r="C122">
        <f t="shared" si="3"/>
        <v>-0.28715071207811121</v>
      </c>
      <c r="D122">
        <f>data!G119</f>
        <v>0.42607066130588001</v>
      </c>
      <c r="E122">
        <f t="shared" si="4"/>
        <v>-0.24169078680584699</v>
      </c>
      <c r="F122">
        <f t="shared" si="5"/>
        <v>0.99758601050214546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1273-FC00-403F-A198-98D27A80754B}">
  <dimension ref="A1:I132"/>
  <sheetViews>
    <sheetView workbookViewId="0">
      <selection activeCell="B5" sqref="B5:C20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0.99990234994920191</v>
      </c>
      <c r="C2" s="3">
        <f>AVERAGE(C21:C122)</f>
        <v>-1.0121065344198647E-2</v>
      </c>
      <c r="D2" s="3">
        <f>AVERAGE(D21:D122)</f>
        <v>0.59097896229729807</v>
      </c>
      <c r="E2">
        <f>AVERAGE(E21:E122)</f>
        <v>3.390534040889571E-16</v>
      </c>
      <c r="F2">
        <f>AVERAGE(F21:F122)</f>
        <v>1.0000035502484264</v>
      </c>
    </row>
    <row r="3" spans="1:9" x14ac:dyDescent="0.25">
      <c r="D3" s="6">
        <f>-D2+C2</f>
        <v>-0.60110002764149673</v>
      </c>
    </row>
    <row r="4" spans="1:9" x14ac:dyDescent="0.25">
      <c r="B4" t="s">
        <v>140</v>
      </c>
      <c r="C4" t="s">
        <v>164</v>
      </c>
      <c r="D4" s="3" t="s">
        <v>167</v>
      </c>
      <c r="E4" t="s">
        <v>165</v>
      </c>
      <c r="F4" s="3" t="s">
        <v>173</v>
      </c>
    </row>
    <row r="5" spans="1:9" x14ac:dyDescent="0.25">
      <c r="A5" s="1">
        <v>29587</v>
      </c>
      <c r="D5">
        <f>data!H2</f>
        <v>2.5935672762119499</v>
      </c>
      <c r="E5">
        <f>D5-$D$2</f>
        <v>2.0025883139146519</v>
      </c>
      <c r="F5">
        <f>EXP(E5/100)</f>
        <v>1.0202277463817353</v>
      </c>
      <c r="H5" t="s">
        <v>141</v>
      </c>
    </row>
    <row r="6" spans="1:9" x14ac:dyDescent="0.25">
      <c r="A6" s="1">
        <v>29677</v>
      </c>
      <c r="D6">
        <f>data!H3</f>
        <v>1.7683720142936501</v>
      </c>
      <c r="E6">
        <f t="shared" ref="E6:E69" si="0">D6-$D$2</f>
        <v>1.177393051996352</v>
      </c>
      <c r="F6">
        <f t="shared" ref="F6:F69" si="1">EXP(E6/100)</f>
        <v>1.0118435160702224</v>
      </c>
      <c r="H6" t="e">
        <f t="array" ref="H6:I10">LINEST(B5:B122,F5:F122,TRUE,TRUE)</f>
        <v>#VALUE!</v>
      </c>
      <c r="I6" t="e">
        <v>#VALUE!</v>
      </c>
    </row>
    <row r="7" spans="1:9" x14ac:dyDescent="0.25">
      <c r="A7" s="1">
        <v>29768</v>
      </c>
      <c r="D7">
        <f>data!H4</f>
        <v>1.8210840306460701</v>
      </c>
      <c r="E7">
        <f t="shared" si="0"/>
        <v>1.230105068348772</v>
      </c>
      <c r="F7">
        <f t="shared" si="1"/>
        <v>1.0123770197878046</v>
      </c>
      <c r="H7" t="e">
        <v>#VALUE!</v>
      </c>
      <c r="I7" t="e">
        <v>#VALUE!</v>
      </c>
    </row>
    <row r="8" spans="1:9" x14ac:dyDescent="0.25">
      <c r="A8" s="1">
        <v>29860</v>
      </c>
      <c r="D8">
        <f>data!H5</f>
        <v>1.72891140787174</v>
      </c>
      <c r="E8">
        <f t="shared" si="0"/>
        <v>1.137932445574442</v>
      </c>
      <c r="F8">
        <f t="shared" si="1"/>
        <v>1.0114443152514523</v>
      </c>
      <c r="H8" t="e">
        <v>#VALUE!</v>
      </c>
      <c r="I8" t="e">
        <v>#VALUE!</v>
      </c>
    </row>
    <row r="9" spans="1:9" x14ac:dyDescent="0.25">
      <c r="A9" s="1">
        <v>29952</v>
      </c>
      <c r="D9">
        <f>data!H6</f>
        <v>1.39867595022316</v>
      </c>
      <c r="E9">
        <f t="shared" si="0"/>
        <v>0.80769698792586198</v>
      </c>
      <c r="F9">
        <f t="shared" si="1"/>
        <v>1.0081096765982338</v>
      </c>
      <c r="H9" t="e">
        <v>#VALUE!</v>
      </c>
      <c r="I9" t="e">
        <v>#VALUE!</v>
      </c>
    </row>
    <row r="10" spans="1:9" x14ac:dyDescent="0.25">
      <c r="A10" s="1">
        <v>30042</v>
      </c>
      <c r="D10">
        <f>data!H7</f>
        <v>1.2324983697396601</v>
      </c>
      <c r="E10">
        <f t="shared" si="0"/>
        <v>0.64151940744236202</v>
      </c>
      <c r="F10">
        <f t="shared" si="1"/>
        <v>1.0064358155051725</v>
      </c>
      <c r="H10" t="e">
        <v>#VALUE!</v>
      </c>
      <c r="I10" t="e">
        <v>#VALUE!</v>
      </c>
    </row>
    <row r="11" spans="1:9" x14ac:dyDescent="0.25">
      <c r="A11" s="1">
        <v>30133</v>
      </c>
      <c r="D11">
        <f>data!H8</f>
        <v>1.3787107327552099</v>
      </c>
      <c r="E11">
        <f t="shared" si="0"/>
        <v>0.78773177045791187</v>
      </c>
      <c r="F11">
        <f t="shared" si="1"/>
        <v>1.0079084253997737</v>
      </c>
    </row>
    <row r="12" spans="1:9" x14ac:dyDescent="0.25">
      <c r="A12" s="1">
        <v>30225</v>
      </c>
      <c r="D12">
        <f>data!H9</f>
        <v>1.0557992905479201</v>
      </c>
      <c r="E12">
        <f t="shared" si="0"/>
        <v>0.46482032825062203</v>
      </c>
      <c r="F12">
        <f t="shared" si="1"/>
        <v>1.0046590229368728</v>
      </c>
    </row>
    <row r="13" spans="1:9" x14ac:dyDescent="0.25">
      <c r="A13" s="1">
        <v>30317</v>
      </c>
      <c r="D13">
        <f>data!H10</f>
        <v>0.85178939998736503</v>
      </c>
      <c r="E13">
        <f t="shared" si="0"/>
        <v>0.26081043769006695</v>
      </c>
      <c r="F13">
        <f t="shared" si="1"/>
        <v>1.0026115084398617</v>
      </c>
    </row>
    <row r="14" spans="1:9" x14ac:dyDescent="0.25">
      <c r="A14" s="1">
        <v>30407</v>
      </c>
      <c r="D14">
        <f>data!H11</f>
        <v>0.72786128105840198</v>
      </c>
      <c r="E14">
        <f t="shared" si="0"/>
        <v>0.1368823187611039</v>
      </c>
      <c r="F14">
        <f t="shared" si="1"/>
        <v>1.0013697604536722</v>
      </c>
    </row>
    <row r="15" spans="1:9" x14ac:dyDescent="0.25">
      <c r="A15" s="1">
        <v>30498</v>
      </c>
      <c r="D15">
        <f>data!H12</f>
        <v>1.0146736492539801</v>
      </c>
      <c r="E15">
        <f t="shared" si="0"/>
        <v>0.423694686956682</v>
      </c>
      <c r="F15">
        <f t="shared" si="1"/>
        <v>1.0042459354191402</v>
      </c>
    </row>
    <row r="16" spans="1:9" x14ac:dyDescent="0.25">
      <c r="A16" s="1">
        <v>30590</v>
      </c>
      <c r="D16">
        <f>data!H13</f>
        <v>0.72047288343844296</v>
      </c>
      <c r="E16">
        <f t="shared" si="0"/>
        <v>0.12949392114114489</v>
      </c>
      <c r="F16">
        <f t="shared" si="1"/>
        <v>1.0012957780072163</v>
      </c>
    </row>
    <row r="17" spans="1:6" x14ac:dyDescent="0.25">
      <c r="A17" s="1">
        <v>30682</v>
      </c>
      <c r="D17">
        <f>data!H14</f>
        <v>1.23451000377488</v>
      </c>
      <c r="E17">
        <f t="shared" si="0"/>
        <v>0.64353104147758189</v>
      </c>
      <c r="F17">
        <f t="shared" si="1"/>
        <v>1.0064560615142168</v>
      </c>
    </row>
    <row r="18" spans="1:6" x14ac:dyDescent="0.25">
      <c r="A18" s="1">
        <v>30773</v>
      </c>
      <c r="D18">
        <f>data!H15</f>
        <v>0.89795490277253198</v>
      </c>
      <c r="E18">
        <f t="shared" si="0"/>
        <v>0.30697594047523391</v>
      </c>
      <c r="F18">
        <f t="shared" si="1"/>
        <v>1.0030744759411296</v>
      </c>
    </row>
    <row r="19" spans="1:6" x14ac:dyDescent="0.25">
      <c r="A19" s="1">
        <v>30864</v>
      </c>
      <c r="D19">
        <f>data!H16</f>
        <v>0.81346755003257298</v>
      </c>
      <c r="E19">
        <f t="shared" si="0"/>
        <v>0.22248858773527491</v>
      </c>
      <c r="F19">
        <f t="shared" si="1"/>
        <v>1.0022273627725322</v>
      </c>
    </row>
    <row r="20" spans="1:6" x14ac:dyDescent="0.25">
      <c r="A20" s="1">
        <v>30956</v>
      </c>
      <c r="D20">
        <f>data!H17</f>
        <v>0.58883705141042497</v>
      </c>
      <c r="E20">
        <f t="shared" si="0"/>
        <v>-2.1419108868730996E-3</v>
      </c>
      <c r="F20">
        <f t="shared" si="1"/>
        <v>0.99997858112051874</v>
      </c>
    </row>
    <row r="21" spans="1:6" x14ac:dyDescent="0.25">
      <c r="A21" s="5">
        <v>31048</v>
      </c>
      <c r="B21">
        <f>papers_obs!I2</f>
        <v>1.0053494689536062</v>
      </c>
      <c r="C21">
        <f t="shared" ref="C21:C69" si="2">LN(B21)*100</f>
        <v>0.53352113689650893</v>
      </c>
      <c r="D21">
        <f>data!H18</f>
        <v>1.1363104596209599</v>
      </c>
      <c r="E21">
        <f t="shared" si="0"/>
        <v>0.54533149732366182</v>
      </c>
      <c r="F21">
        <f t="shared" si="1"/>
        <v>1.0054682113612572</v>
      </c>
    </row>
    <row r="22" spans="1:6" x14ac:dyDescent="0.25">
      <c r="A22" s="1">
        <v>31138</v>
      </c>
      <c r="B22">
        <f>papers_obs!I3</f>
        <v>0.99904553024758824</v>
      </c>
      <c r="C22">
        <f t="shared" si="2"/>
        <v>-9.5492554871816404E-2</v>
      </c>
      <c r="D22">
        <f>data!H19</f>
        <v>0.51211906948209895</v>
      </c>
      <c r="E22">
        <f t="shared" si="0"/>
        <v>-7.8859892815199117E-2</v>
      </c>
      <c r="F22">
        <f t="shared" si="1"/>
        <v>0.99921171193426217</v>
      </c>
    </row>
    <row r="23" spans="1:6" x14ac:dyDescent="0.25">
      <c r="A23" s="1">
        <v>31229</v>
      </c>
      <c r="B23">
        <f>papers_obs!I4</f>
        <v>0.99869670941263566</v>
      </c>
      <c r="C23">
        <f t="shared" si="2"/>
        <v>-0.13041406091724414</v>
      </c>
      <c r="D23">
        <f>data!H20</f>
        <v>0.47389607814677598</v>
      </c>
      <c r="E23">
        <f t="shared" si="0"/>
        <v>-0.11708288415052209</v>
      </c>
      <c r="F23">
        <f t="shared" si="1"/>
        <v>0.99882985631115795</v>
      </c>
    </row>
    <row r="24" spans="1:6" x14ac:dyDescent="0.25">
      <c r="A24" s="1">
        <v>31321</v>
      </c>
      <c r="B24">
        <f>papers_obs!I5</f>
        <v>1.0001232104313875</v>
      </c>
      <c r="C24">
        <f t="shared" si="2"/>
        <v>1.2320284160574064E-2</v>
      </c>
      <c r="D24">
        <f>data!H21</f>
        <v>0.61176091684756695</v>
      </c>
      <c r="E24">
        <f t="shared" si="0"/>
        <v>2.0781954550268877E-2</v>
      </c>
      <c r="F24">
        <f t="shared" si="1"/>
        <v>1.0002078411414805</v>
      </c>
    </row>
    <row r="25" spans="1:6" x14ac:dyDescent="0.25">
      <c r="A25" s="1">
        <v>31413</v>
      </c>
      <c r="B25">
        <f>papers_obs!I6</f>
        <v>0.99912603461366667</v>
      </c>
      <c r="C25">
        <f t="shared" si="2"/>
        <v>-8.7434751674364264E-2</v>
      </c>
      <c r="D25">
        <f>data!H22</f>
        <v>0.50562311269495197</v>
      </c>
      <c r="E25">
        <f t="shared" si="0"/>
        <v>-8.5355849602346101E-2</v>
      </c>
      <c r="F25">
        <f t="shared" si="1"/>
        <v>0.99914680568140668</v>
      </c>
    </row>
    <row r="26" spans="1:6" x14ac:dyDescent="0.25">
      <c r="A26" s="1">
        <v>31503</v>
      </c>
      <c r="B26">
        <f>papers_obs!I7</f>
        <v>0.99894066655797542</v>
      </c>
      <c r="C26">
        <f t="shared" si="2"/>
        <v>-0.10598949322672278</v>
      </c>
      <c r="D26">
        <f>data!H23</f>
        <v>0.49830010634775501</v>
      </c>
      <c r="E26">
        <f t="shared" si="0"/>
        <v>-9.267885594954306E-2</v>
      </c>
      <c r="F26">
        <f t="shared" si="1"/>
        <v>0.99907364077637684</v>
      </c>
    </row>
    <row r="27" spans="1:6" x14ac:dyDescent="0.25">
      <c r="A27" s="1">
        <v>31594</v>
      </c>
      <c r="B27">
        <f>papers_obs!I8</f>
        <v>1.0003415154775306</v>
      </c>
      <c r="C27">
        <f t="shared" si="2"/>
        <v>3.4145717439379331E-2</v>
      </c>
      <c r="D27">
        <f>data!H24</f>
        <v>0.62890292567769202</v>
      </c>
      <c r="E27">
        <f t="shared" si="0"/>
        <v>3.7923963380393944E-2</v>
      </c>
      <c r="F27">
        <f t="shared" si="1"/>
        <v>1.0003793115542452</v>
      </c>
    </row>
    <row r="28" spans="1:6" x14ac:dyDescent="0.25">
      <c r="A28" s="1">
        <v>31686</v>
      </c>
      <c r="B28">
        <f>papers_obs!I9</f>
        <v>1.0010881776397371</v>
      </c>
      <c r="C28">
        <f t="shared" si="2"/>
        <v>0.10875860036138768</v>
      </c>
      <c r="D28">
        <f>data!H25</f>
        <v>0.72089722000157697</v>
      </c>
      <c r="E28">
        <f t="shared" si="0"/>
        <v>0.12991825770427889</v>
      </c>
      <c r="F28">
        <f t="shared" si="1"/>
        <v>1.001300026880322</v>
      </c>
    </row>
    <row r="29" spans="1:6" x14ac:dyDescent="0.25">
      <c r="A29" s="1">
        <v>31778</v>
      </c>
      <c r="B29">
        <f>papers_obs!I10</f>
        <v>1.0018192989334171</v>
      </c>
      <c r="C29">
        <f t="shared" si="2"/>
        <v>0.18176460135791334</v>
      </c>
      <c r="D29">
        <f>data!H26</f>
        <v>0.78281962887979395</v>
      </c>
      <c r="E29">
        <f t="shared" si="0"/>
        <v>0.19184066658249588</v>
      </c>
      <c r="F29">
        <f t="shared" si="1"/>
        <v>1.0019202479851708</v>
      </c>
    </row>
    <row r="30" spans="1:6" x14ac:dyDescent="0.25">
      <c r="A30" s="1">
        <v>31868</v>
      </c>
      <c r="B30">
        <f>papers_obs!I11</f>
        <v>0.99958805992086863</v>
      </c>
      <c r="C30">
        <f t="shared" si="2"/>
        <v>-4.1202494975430604E-2</v>
      </c>
      <c r="D30">
        <f>data!H27</f>
        <v>0.55985963162566599</v>
      </c>
      <c r="E30">
        <f t="shared" si="0"/>
        <v>-3.1119330671632084E-2</v>
      </c>
      <c r="F30">
        <f t="shared" si="1"/>
        <v>0.99968885510889838</v>
      </c>
    </row>
    <row r="31" spans="1:6" x14ac:dyDescent="0.25">
      <c r="A31" s="1">
        <v>31959</v>
      </c>
      <c r="B31">
        <f>papers_obs!I12</f>
        <v>1.0018692631994528</v>
      </c>
      <c r="C31">
        <f t="shared" si="2"/>
        <v>0.18675183011095089</v>
      </c>
      <c r="D31">
        <f>data!H28</f>
        <v>0.78472968191863002</v>
      </c>
      <c r="E31">
        <f t="shared" si="0"/>
        <v>0.19375071962133195</v>
      </c>
      <c r="F31">
        <f t="shared" si="1"/>
        <v>1.0019393853760807</v>
      </c>
    </row>
    <row r="32" spans="1:6" x14ac:dyDescent="0.25">
      <c r="A32" s="1">
        <v>32051</v>
      </c>
      <c r="B32">
        <f>papers_obs!I13</f>
        <v>1.0011957761308512</v>
      </c>
      <c r="C32">
        <f t="shared" si="2"/>
        <v>0.11950617600020053</v>
      </c>
      <c r="D32">
        <f>data!H29</f>
        <v>0.71447492807853996</v>
      </c>
      <c r="E32">
        <f t="shared" si="0"/>
        <v>0.12349596578124189</v>
      </c>
      <c r="F32">
        <f t="shared" si="1"/>
        <v>1.001235722534499</v>
      </c>
    </row>
    <row r="33" spans="1:6" x14ac:dyDescent="0.25">
      <c r="A33" s="1">
        <v>32143</v>
      </c>
      <c r="B33">
        <f>papers_obs!I14</f>
        <v>1.0019034105110221</v>
      </c>
      <c r="C33">
        <f t="shared" si="2"/>
        <v>0.19016013206262172</v>
      </c>
      <c r="D33">
        <f>data!H30</f>
        <v>0.80038163698095799</v>
      </c>
      <c r="E33">
        <f t="shared" si="0"/>
        <v>0.20940267468365992</v>
      </c>
      <c r="F33">
        <f t="shared" si="1"/>
        <v>1.0020962207520128</v>
      </c>
    </row>
    <row r="34" spans="1:6" x14ac:dyDescent="0.25">
      <c r="A34" s="1">
        <v>32234</v>
      </c>
      <c r="B34">
        <f>papers_obs!I15</f>
        <v>1.0036490130547588</v>
      </c>
      <c r="C34">
        <f t="shared" si="2"/>
        <v>0.36423715583233074</v>
      </c>
      <c r="D34">
        <f>data!H31</f>
        <v>0.95928337433310495</v>
      </c>
      <c r="E34">
        <f t="shared" si="0"/>
        <v>0.36830441203580688</v>
      </c>
      <c r="F34">
        <f t="shared" si="1"/>
        <v>1.0036898348616616</v>
      </c>
    </row>
    <row r="35" spans="1:6" x14ac:dyDescent="0.25">
      <c r="A35" s="1">
        <v>32325</v>
      </c>
      <c r="B35">
        <f>papers_obs!I16</f>
        <v>1.0057944700637498</v>
      </c>
      <c r="C35">
        <f t="shared" si="2"/>
        <v>0.57777466930387245</v>
      </c>
      <c r="D35">
        <f>data!H32</f>
        <v>1.1788893936477101</v>
      </c>
      <c r="E35">
        <f t="shared" si="0"/>
        <v>0.58791043135041199</v>
      </c>
      <c r="F35">
        <f t="shared" si="1"/>
        <v>1.0058964201645353</v>
      </c>
    </row>
    <row r="36" spans="1:6" x14ac:dyDescent="0.25">
      <c r="A36" s="1">
        <v>32417</v>
      </c>
      <c r="B36">
        <f>papers_obs!I17</f>
        <v>1.0019699080495501</v>
      </c>
      <c r="C36">
        <f t="shared" si="2"/>
        <v>0.19679703250303779</v>
      </c>
      <c r="D36">
        <f>data!H33</f>
        <v>0.80378683342545398</v>
      </c>
      <c r="E36">
        <f t="shared" si="0"/>
        <v>0.21280787112815591</v>
      </c>
      <c r="F36">
        <f t="shared" si="1"/>
        <v>1.0021303446778822</v>
      </c>
    </row>
    <row r="37" spans="1:6" x14ac:dyDescent="0.25">
      <c r="A37" s="1">
        <v>32509</v>
      </c>
      <c r="B37">
        <f>papers_obs!I18</f>
        <v>1.0043934751619059</v>
      </c>
      <c r="C37">
        <f t="shared" si="2"/>
        <v>0.43838520256181801</v>
      </c>
      <c r="D37">
        <f>data!H34</f>
        <v>1.03943430760428</v>
      </c>
      <c r="E37">
        <f t="shared" si="0"/>
        <v>0.44845534530698195</v>
      </c>
      <c r="F37">
        <f t="shared" si="1"/>
        <v>1.0044946241114141</v>
      </c>
    </row>
    <row r="38" spans="1:6" x14ac:dyDescent="0.25">
      <c r="A38" s="1">
        <v>32599</v>
      </c>
      <c r="B38">
        <f>papers_obs!I19</f>
        <v>1.0039965282292045</v>
      </c>
      <c r="C38">
        <f t="shared" si="2"/>
        <v>0.39885633245194135</v>
      </c>
      <c r="D38">
        <f>data!H35</f>
        <v>0.99125500077351203</v>
      </c>
      <c r="E38">
        <f t="shared" si="0"/>
        <v>0.40027603847621396</v>
      </c>
      <c r="F38">
        <f t="shared" si="1"/>
        <v>1.0040107821295807</v>
      </c>
    </row>
    <row r="39" spans="1:6" x14ac:dyDescent="0.25">
      <c r="A39" s="1">
        <v>32690</v>
      </c>
      <c r="B39">
        <f>papers_obs!I20</f>
        <v>1.0007438360181757</v>
      </c>
      <c r="C39">
        <f t="shared" si="2"/>
        <v>7.435595092744593E-2</v>
      </c>
      <c r="D39">
        <f>data!H36</f>
        <v>0.67547432063169099</v>
      </c>
      <c r="E39">
        <f t="shared" si="0"/>
        <v>8.4495358334392923E-2</v>
      </c>
      <c r="F39">
        <f t="shared" si="1"/>
        <v>1.0008453106571862</v>
      </c>
    </row>
    <row r="40" spans="1:6" x14ac:dyDescent="0.25">
      <c r="A40" s="1">
        <v>32782</v>
      </c>
      <c r="B40">
        <f>papers_obs!I21</f>
        <v>1.0002713865726909</v>
      </c>
      <c r="C40">
        <f t="shared" si="2"/>
        <v>2.7134975401620617E-2</v>
      </c>
      <c r="D40">
        <f>data!H37</f>
        <v>0.62825039583513698</v>
      </c>
      <c r="E40">
        <f t="shared" si="0"/>
        <v>3.7271433537838905E-2</v>
      </c>
      <c r="F40">
        <f t="shared" si="1"/>
        <v>1.0003727838019965</v>
      </c>
    </row>
    <row r="41" spans="1:6" x14ac:dyDescent="0.25">
      <c r="A41" s="1">
        <v>32874</v>
      </c>
      <c r="B41">
        <f>papers_obs!I22</f>
        <v>1.0060326552632552</v>
      </c>
      <c r="C41">
        <f t="shared" si="2"/>
        <v>0.60145316509705526</v>
      </c>
      <c r="D41">
        <f>data!H38</f>
        <v>1.2068197257453801</v>
      </c>
      <c r="E41">
        <f t="shared" si="0"/>
        <v>0.61584076344808203</v>
      </c>
      <c r="F41">
        <f t="shared" si="1"/>
        <v>1.0061774096140623</v>
      </c>
    </row>
    <row r="42" spans="1:6" x14ac:dyDescent="0.25">
      <c r="A42" s="1">
        <v>32964</v>
      </c>
      <c r="B42">
        <f>papers_obs!I23</f>
        <v>1.0056093427425354</v>
      </c>
      <c r="C42">
        <f t="shared" si="2"/>
        <v>0.55936689652762417</v>
      </c>
      <c r="D42">
        <f>data!H39</f>
        <v>1.1562923754355701</v>
      </c>
      <c r="E42">
        <f t="shared" si="0"/>
        <v>0.56531341313827199</v>
      </c>
      <c r="F42">
        <f t="shared" si="1"/>
        <v>1.0056691432471456</v>
      </c>
    </row>
    <row r="43" spans="1:6" x14ac:dyDescent="0.25">
      <c r="A43" s="1">
        <v>33055</v>
      </c>
      <c r="B43">
        <f>papers_obs!I24</f>
        <v>1.0031265656990394</v>
      </c>
      <c r="C43">
        <f t="shared" si="2"/>
        <v>0.31216881564978044</v>
      </c>
      <c r="D43">
        <f>data!H40</f>
        <v>0.92431819005598803</v>
      </c>
      <c r="E43">
        <f t="shared" si="0"/>
        <v>0.33333922775868996</v>
      </c>
      <c r="F43">
        <f t="shared" si="1"/>
        <v>1.0033389542079398</v>
      </c>
    </row>
    <row r="44" spans="1:6" x14ac:dyDescent="0.25">
      <c r="A44" s="1">
        <v>33147</v>
      </c>
      <c r="B44">
        <f>papers_obs!I25</f>
        <v>1.0022221690958544</v>
      </c>
      <c r="C44">
        <f t="shared" si="2"/>
        <v>0.22197037297404798</v>
      </c>
      <c r="D44">
        <f>data!H41</f>
        <v>0.82027262666561995</v>
      </c>
      <c r="E44">
        <f t="shared" si="0"/>
        <v>0.22929366436832188</v>
      </c>
      <c r="F44">
        <f t="shared" si="1"/>
        <v>1.0022955674332696</v>
      </c>
    </row>
    <row r="45" spans="1:6" x14ac:dyDescent="0.25">
      <c r="A45" s="1">
        <v>33239</v>
      </c>
      <c r="B45">
        <f>papers_obs!I26</f>
        <v>1.0047349069761347</v>
      </c>
      <c r="C45">
        <f t="shared" si="2"/>
        <v>0.47237325634185762</v>
      </c>
      <c r="D45">
        <f>data!H42</f>
        <v>1.063962695611</v>
      </c>
      <c r="E45">
        <f t="shared" si="0"/>
        <v>0.47298373331370192</v>
      </c>
      <c r="F45">
        <f t="shared" si="1"/>
        <v>1.0047410406700923</v>
      </c>
    </row>
    <row r="46" spans="1:6" x14ac:dyDescent="0.25">
      <c r="A46" s="1">
        <v>33329</v>
      </c>
      <c r="B46">
        <f>papers_obs!I27</f>
        <v>1.0008587495557197</v>
      </c>
      <c r="C46">
        <f t="shared" si="2"/>
        <v>8.583810412793326E-2</v>
      </c>
      <c r="D46">
        <f>data!H43</f>
        <v>0.69770230766395802</v>
      </c>
      <c r="E46">
        <f t="shared" si="0"/>
        <v>0.10672334536665995</v>
      </c>
      <c r="F46">
        <f t="shared" si="1"/>
        <v>1.0010678031499372</v>
      </c>
    </row>
    <row r="47" spans="1:6" x14ac:dyDescent="0.25">
      <c r="A47" s="1">
        <v>33420</v>
      </c>
      <c r="B47">
        <f>papers_obs!I28</f>
        <v>1.0016123892966355</v>
      </c>
      <c r="C47">
        <f t="shared" si="2"/>
        <v>0.16110907926221846</v>
      </c>
      <c r="D47">
        <f>data!H44</f>
        <v>0.75416550537650395</v>
      </c>
      <c r="E47">
        <f t="shared" si="0"/>
        <v>0.16318654307920588</v>
      </c>
      <c r="F47">
        <f t="shared" si="1"/>
        <v>1.0016331976477519</v>
      </c>
    </row>
    <row r="48" spans="1:6" x14ac:dyDescent="0.25">
      <c r="A48" s="1">
        <v>33512</v>
      </c>
      <c r="B48">
        <f>papers_obs!I29</f>
        <v>0.99956848328997538</v>
      </c>
      <c r="C48">
        <f t="shared" si="2"/>
        <v>-4.3160984015256518E-2</v>
      </c>
      <c r="D48">
        <f>data!H45</f>
        <v>0.564564229099073</v>
      </c>
      <c r="E48">
        <f t="shared" si="0"/>
        <v>-2.6414733198225071E-2</v>
      </c>
      <c r="F48">
        <f t="shared" si="1"/>
        <v>0.99973588755185272</v>
      </c>
    </row>
    <row r="49" spans="1:6" x14ac:dyDescent="0.25">
      <c r="A49" s="1">
        <v>33604</v>
      </c>
      <c r="B49">
        <f>papers_obs!I30</f>
        <v>0.99966921646430529</v>
      </c>
      <c r="C49">
        <f t="shared" si="2"/>
        <v>-3.3083825663597896E-2</v>
      </c>
      <c r="D49">
        <f>data!H46</f>
        <v>0.56402920792839695</v>
      </c>
      <c r="E49">
        <f t="shared" si="0"/>
        <v>-2.6949754368901124E-2</v>
      </c>
      <c r="F49">
        <f t="shared" si="1"/>
        <v>0.99973053876751206</v>
      </c>
    </row>
    <row r="50" spans="1:6" x14ac:dyDescent="0.25">
      <c r="A50" s="1">
        <v>33695</v>
      </c>
      <c r="B50">
        <f>papers_obs!I31</f>
        <v>0.99989900429225542</v>
      </c>
      <c r="C50">
        <f t="shared" si="2"/>
        <v>-1.010008081544851E-2</v>
      </c>
      <c r="D50">
        <f>data!H47</f>
        <v>0.59360605063046101</v>
      </c>
      <c r="E50">
        <f t="shared" si="0"/>
        <v>2.6270883331629413E-3</v>
      </c>
      <c r="F50">
        <f t="shared" si="1"/>
        <v>1.0000262712284143</v>
      </c>
    </row>
    <row r="51" spans="1:6" x14ac:dyDescent="0.25">
      <c r="A51" s="1">
        <v>33786</v>
      </c>
      <c r="B51">
        <f>papers_obs!I32</f>
        <v>0.99843256337808606</v>
      </c>
      <c r="C51">
        <f t="shared" si="2"/>
        <v>-0.15686663358629063</v>
      </c>
      <c r="D51">
        <f>data!H48</f>
        <v>0.442903500972333</v>
      </c>
      <c r="E51">
        <f t="shared" si="0"/>
        <v>-0.14807546132496507</v>
      </c>
      <c r="F51">
        <f t="shared" si="1"/>
        <v>0.99852034116293742</v>
      </c>
    </row>
    <row r="52" spans="1:6" x14ac:dyDescent="0.25">
      <c r="A52" s="1">
        <v>33878</v>
      </c>
      <c r="B52">
        <f>papers_obs!I33</f>
        <v>0.99970874785333386</v>
      </c>
      <c r="C52">
        <f t="shared" si="2"/>
        <v>-2.9129456880983902E-2</v>
      </c>
      <c r="D52">
        <f>data!H49</f>
        <v>0.56676524426612995</v>
      </c>
      <c r="E52">
        <f t="shared" si="0"/>
        <v>-2.4213718031168119E-2</v>
      </c>
      <c r="F52">
        <f t="shared" si="1"/>
        <v>0.99975789213252941</v>
      </c>
    </row>
    <row r="53" spans="1:6" x14ac:dyDescent="0.25">
      <c r="A53" s="1">
        <v>33970</v>
      </c>
      <c r="B53">
        <f>papers_obs!I34</f>
        <v>1.0000627536937461</v>
      </c>
      <c r="C53">
        <f t="shared" si="2"/>
        <v>6.2751724815419034E-3</v>
      </c>
      <c r="D53">
        <f>data!H50</f>
        <v>0.61253955268942095</v>
      </c>
      <c r="E53">
        <f t="shared" si="0"/>
        <v>2.156059039212288E-2</v>
      </c>
      <c r="F53">
        <f t="shared" si="1"/>
        <v>1.0002156291485447</v>
      </c>
    </row>
    <row r="54" spans="1:6" x14ac:dyDescent="0.25">
      <c r="A54" s="1">
        <v>34060</v>
      </c>
      <c r="B54">
        <f>papers_obs!I35</f>
        <v>0.9993857831158417</v>
      </c>
      <c r="C54">
        <f t="shared" si="2"/>
        <v>-6.1440559262460268E-2</v>
      </c>
      <c r="D54">
        <f>data!H51</f>
        <v>0.54220173688984097</v>
      </c>
      <c r="E54">
        <f t="shared" si="0"/>
        <v>-4.8777225407457103E-2</v>
      </c>
      <c r="F54">
        <f t="shared" si="1"/>
        <v>0.9995123466874718</v>
      </c>
    </row>
    <row r="55" spans="1:6" x14ac:dyDescent="0.25">
      <c r="A55" s="1">
        <v>34151</v>
      </c>
      <c r="B55">
        <f>papers_obs!I36</f>
        <v>0.99871997900777221</v>
      </c>
      <c r="C55">
        <f t="shared" si="2"/>
        <v>-0.12808409188549463</v>
      </c>
      <c r="D55">
        <f>data!H52</f>
        <v>0.46915733765234502</v>
      </c>
      <c r="E55">
        <f t="shared" si="0"/>
        <v>-0.12182162464495305</v>
      </c>
      <c r="F55">
        <f t="shared" si="1"/>
        <v>0.99878252547773794</v>
      </c>
    </row>
    <row r="56" spans="1:6" x14ac:dyDescent="0.25">
      <c r="A56" s="1">
        <v>34243</v>
      </c>
      <c r="B56">
        <f>papers_obs!I37</f>
        <v>0.99920482243862796</v>
      </c>
      <c r="C56">
        <f t="shared" si="2"/>
        <v>-7.9549388274798502E-2</v>
      </c>
      <c r="D56">
        <f>data!H53</f>
        <v>0.51773052519453</v>
      </c>
      <c r="E56">
        <f t="shared" si="0"/>
        <v>-7.3248437102768071E-2</v>
      </c>
      <c r="F56">
        <f t="shared" si="1"/>
        <v>0.99926778383016079</v>
      </c>
    </row>
    <row r="57" spans="1:6" x14ac:dyDescent="0.25">
      <c r="A57" s="1">
        <v>34335</v>
      </c>
      <c r="B57">
        <f>papers_obs!I38</f>
        <v>0.99943000809090066</v>
      </c>
      <c r="C57">
        <f t="shared" si="2"/>
        <v>-5.7015441624233443E-2</v>
      </c>
      <c r="D57">
        <f>data!H54</f>
        <v>0.54913908192626404</v>
      </c>
      <c r="E57">
        <f t="shared" si="0"/>
        <v>-4.1839880371034033E-2</v>
      </c>
      <c r="F57">
        <f t="shared" si="1"/>
        <v>0.99958168871286313</v>
      </c>
    </row>
    <row r="58" spans="1:6" x14ac:dyDescent="0.25">
      <c r="A58" s="1">
        <v>34425</v>
      </c>
      <c r="B58">
        <f>papers_obs!I39</f>
        <v>0.99877345093214553</v>
      </c>
      <c r="C58">
        <f t="shared" si="2"/>
        <v>-0.12273018948114896</v>
      </c>
      <c r="D58">
        <f>data!H55</f>
        <v>0.48211670456825101</v>
      </c>
      <c r="E58">
        <f t="shared" si="0"/>
        <v>-0.10886225772904706</v>
      </c>
      <c r="F58">
        <f t="shared" si="1"/>
        <v>0.99891196975730501</v>
      </c>
    </row>
    <row r="59" spans="1:6" x14ac:dyDescent="0.25">
      <c r="A59" s="1">
        <v>34516</v>
      </c>
      <c r="B59">
        <f>papers_obs!I40</f>
        <v>0.99962450384717005</v>
      </c>
      <c r="C59">
        <f t="shared" si="2"/>
        <v>-3.7556666916330153E-2</v>
      </c>
      <c r="D59">
        <f>data!H56</f>
        <v>0.55975552038926502</v>
      </c>
      <c r="E59">
        <f t="shared" si="0"/>
        <v>-3.1223441908033056E-2</v>
      </c>
      <c r="F59">
        <f t="shared" si="1"/>
        <v>0.99968781432101295</v>
      </c>
    </row>
    <row r="60" spans="1:6" x14ac:dyDescent="0.25">
      <c r="A60" s="1">
        <v>34608</v>
      </c>
      <c r="B60">
        <f>papers_obs!I41</f>
        <v>0.99922055793368225</v>
      </c>
      <c r="C60">
        <f t="shared" si="2"/>
        <v>-7.7974598922224761E-2</v>
      </c>
      <c r="D60">
        <f>data!H57</f>
        <v>0.52683158038975197</v>
      </c>
      <c r="E60">
        <f t="shared" si="0"/>
        <v>-6.4147381907546097E-2</v>
      </c>
      <c r="F60">
        <f t="shared" si="1"/>
        <v>0.99935873188126867</v>
      </c>
    </row>
    <row r="61" spans="1:6" x14ac:dyDescent="0.25">
      <c r="A61" s="1">
        <v>34700</v>
      </c>
      <c r="B61">
        <f>papers_obs!I42</f>
        <v>1.0000577120948846</v>
      </c>
      <c r="C61">
        <f t="shared" si="2"/>
        <v>5.771042960571059E-3</v>
      </c>
      <c r="D61">
        <f>data!H58</f>
        <v>0.59695015274973395</v>
      </c>
      <c r="E61">
        <f t="shared" si="0"/>
        <v>5.9711904524358816E-3</v>
      </c>
      <c r="F61">
        <f t="shared" si="1"/>
        <v>1.0000597136873157</v>
      </c>
    </row>
    <row r="62" spans="1:6" x14ac:dyDescent="0.25">
      <c r="A62" s="1">
        <v>34790</v>
      </c>
      <c r="B62">
        <f>papers_obs!I43</f>
        <v>0.99842558868527354</v>
      </c>
      <c r="C62">
        <f t="shared" si="2"/>
        <v>-0.15756520026268112</v>
      </c>
      <c r="D62">
        <f>data!H59</f>
        <v>0.44477098657928299</v>
      </c>
      <c r="E62">
        <f t="shared" si="0"/>
        <v>-0.14620797571801508</v>
      </c>
      <c r="F62">
        <f t="shared" si="1"/>
        <v>0.99853898856070933</v>
      </c>
    </row>
    <row r="63" spans="1:6" x14ac:dyDescent="0.25">
      <c r="A63" s="1">
        <v>34881</v>
      </c>
      <c r="B63">
        <f>papers_obs!I44</f>
        <v>0.99816165810616775</v>
      </c>
      <c r="C63">
        <f t="shared" si="2"/>
        <v>-0.18400337180437296</v>
      </c>
      <c r="D63">
        <f>data!H60</f>
        <v>0.42321744751159601</v>
      </c>
      <c r="E63">
        <f t="shared" si="0"/>
        <v>-0.16776151478570206</v>
      </c>
      <c r="F63">
        <f t="shared" si="1"/>
        <v>0.99832379126185378</v>
      </c>
    </row>
    <row r="64" spans="1:6" x14ac:dyDescent="0.25">
      <c r="A64" s="1">
        <v>34973</v>
      </c>
      <c r="B64">
        <f>papers_obs!I45</f>
        <v>0.99911781031847047</v>
      </c>
      <c r="C64">
        <f t="shared" si="2"/>
        <v>-8.8257903985540537E-2</v>
      </c>
      <c r="D64">
        <f>data!H61</f>
        <v>0.51159750414284699</v>
      </c>
      <c r="E64">
        <f t="shared" si="0"/>
        <v>-7.9381458154451079E-2</v>
      </c>
      <c r="F64">
        <f t="shared" si="1"/>
        <v>0.99920650040589776</v>
      </c>
    </row>
    <row r="65" spans="1:6" x14ac:dyDescent="0.25">
      <c r="A65" s="1">
        <v>35065</v>
      </c>
      <c r="B65">
        <f>papers_obs!I46</f>
        <v>0.99933378525831984</v>
      </c>
      <c r="C65">
        <f t="shared" si="2"/>
        <v>-6.6643676133516391E-2</v>
      </c>
      <c r="D65">
        <f>data!H62</f>
        <v>0.53928129530371005</v>
      </c>
      <c r="E65">
        <f t="shared" si="0"/>
        <v>-5.1697666993588021E-2</v>
      </c>
      <c r="F65">
        <f t="shared" si="1"/>
        <v>0.99948315693947742</v>
      </c>
    </row>
    <row r="66" spans="1:6" x14ac:dyDescent="0.25">
      <c r="A66" s="1">
        <v>35156</v>
      </c>
      <c r="B66">
        <f>papers_obs!I47</f>
        <v>0.99774002846612408</v>
      </c>
      <c r="C66">
        <f t="shared" si="2"/>
        <v>-0.22625291236562003</v>
      </c>
      <c r="D66">
        <f>data!H63</f>
        <v>0.36877433533352499</v>
      </c>
      <c r="E66">
        <f t="shared" si="0"/>
        <v>-0.22220462696377308</v>
      </c>
      <c r="F66">
        <f t="shared" si="1"/>
        <v>0.99778042064763472</v>
      </c>
    </row>
    <row r="67" spans="1:6" x14ac:dyDescent="0.25">
      <c r="A67" s="1">
        <v>35247</v>
      </c>
      <c r="B67">
        <f>papers_obs!I48</f>
        <v>0.99892568568096574</v>
      </c>
      <c r="C67">
        <f t="shared" si="2"/>
        <v>-0.10748918083026815</v>
      </c>
      <c r="D67">
        <f>data!H64</f>
        <v>0.49359630216115002</v>
      </c>
      <c r="E67">
        <f t="shared" si="0"/>
        <v>-9.7382660136148047E-2</v>
      </c>
      <c r="F67">
        <f t="shared" si="1"/>
        <v>0.99902664741388125</v>
      </c>
    </row>
    <row r="68" spans="1:6" x14ac:dyDescent="0.25">
      <c r="A68" s="1">
        <v>35339</v>
      </c>
      <c r="B68">
        <f>papers_obs!I49</f>
        <v>0.99854335371889735</v>
      </c>
      <c r="C68">
        <f t="shared" si="2"/>
        <v>-0.14577082216699019</v>
      </c>
      <c r="D68">
        <f>data!H65</f>
        <v>0.456509638415179</v>
      </c>
      <c r="E68">
        <f t="shared" si="0"/>
        <v>-0.13446932388211907</v>
      </c>
      <c r="F68">
        <f t="shared" si="1"/>
        <v>0.9986562104560226</v>
      </c>
    </row>
    <row r="69" spans="1:6" x14ac:dyDescent="0.25">
      <c r="A69" s="1">
        <v>35431</v>
      </c>
      <c r="B69">
        <f>papers_obs!I50</f>
        <v>0.99911689389700564</v>
      </c>
      <c r="C69">
        <f t="shared" si="2"/>
        <v>-8.8349627091228941E-2</v>
      </c>
      <c r="D69">
        <f>data!H66</f>
        <v>0.50678301935002301</v>
      </c>
      <c r="E69">
        <f t="shared" si="0"/>
        <v>-8.419594294727506E-2</v>
      </c>
      <c r="F69">
        <f t="shared" si="1"/>
        <v>0.99915839491891167</v>
      </c>
    </row>
    <row r="70" spans="1:6" x14ac:dyDescent="0.25">
      <c r="A70" s="1">
        <v>35521</v>
      </c>
      <c r="B70">
        <f>papers_obs!I51</f>
        <v>0.9983814325737328</v>
      </c>
      <c r="C70">
        <f t="shared" ref="C70:C122" si="3">LN(B70)*100</f>
        <v>-0.16198787216615781</v>
      </c>
      <c r="D70">
        <f>data!H67</f>
        <v>0.44503856274758602</v>
      </c>
      <c r="E70">
        <f t="shared" ref="E70:E122" si="4">D70-$D$2</f>
        <v>-0.14594039954971205</v>
      </c>
      <c r="F70">
        <f t="shared" ref="F70:F122" si="5">EXP(E70/100)</f>
        <v>0.99854166041664849</v>
      </c>
    </row>
    <row r="71" spans="1:6" x14ac:dyDescent="0.25">
      <c r="A71" s="1">
        <v>35612</v>
      </c>
      <c r="B71">
        <f>papers_obs!I52</f>
        <v>0.99683212062507409</v>
      </c>
      <c r="C71">
        <f t="shared" si="3"/>
        <v>-0.31729077270765083</v>
      </c>
      <c r="D71">
        <f>data!H68</f>
        <v>0.27906554862267602</v>
      </c>
      <c r="E71">
        <f t="shared" si="4"/>
        <v>-0.31191341367462205</v>
      </c>
      <c r="F71">
        <f t="shared" si="5"/>
        <v>0.99688572530840192</v>
      </c>
    </row>
    <row r="72" spans="1:6" x14ac:dyDescent="0.25">
      <c r="A72" s="1">
        <v>35704</v>
      </c>
      <c r="B72">
        <f>papers_obs!I53</f>
        <v>0.99776307594094094</v>
      </c>
      <c r="C72">
        <f t="shared" si="3"/>
        <v>-0.22394297110148717</v>
      </c>
      <c r="D72">
        <f>data!H69</f>
        <v>0.37833073006398599</v>
      </c>
      <c r="E72">
        <f t="shared" si="4"/>
        <v>-0.21264823223331208</v>
      </c>
      <c r="F72">
        <f t="shared" si="5"/>
        <v>0.9978757770394191</v>
      </c>
    </row>
    <row r="73" spans="1:6" x14ac:dyDescent="0.25">
      <c r="A73" s="1">
        <v>35796</v>
      </c>
      <c r="B73">
        <f>papers_obs!I54</f>
        <v>0.99541037253772846</v>
      </c>
      <c r="C73">
        <f t="shared" si="3"/>
        <v>-0.46001921400767881</v>
      </c>
      <c r="D73">
        <f>data!H70</f>
        <v>0.14928797125555901</v>
      </c>
      <c r="E73">
        <f t="shared" si="4"/>
        <v>-0.44169099104173903</v>
      </c>
      <c r="F73">
        <f t="shared" si="5"/>
        <v>0.99559283029035439</v>
      </c>
    </row>
    <row r="74" spans="1:6" x14ac:dyDescent="0.25">
      <c r="A74" s="1">
        <v>35886</v>
      </c>
      <c r="B74">
        <f>papers_obs!I55</f>
        <v>0.99645926569272725</v>
      </c>
      <c r="C74">
        <f t="shared" si="3"/>
        <v>-0.35470175428865203</v>
      </c>
      <c r="D74">
        <f>data!H71</f>
        <v>0.246366224637249</v>
      </c>
      <c r="E74">
        <f t="shared" si="4"/>
        <v>-0.34461273766004907</v>
      </c>
      <c r="F74">
        <f t="shared" si="5"/>
        <v>0.99655980370530339</v>
      </c>
    </row>
    <row r="75" spans="1:6" x14ac:dyDescent="0.25">
      <c r="A75" s="1">
        <v>35977</v>
      </c>
      <c r="B75">
        <f>papers_obs!I56</f>
        <v>0.99773446921809938</v>
      </c>
      <c r="C75">
        <f t="shared" si="3"/>
        <v>-0.22681009794039597</v>
      </c>
      <c r="D75">
        <f>data!H72</f>
        <v>0.37308457550733898</v>
      </c>
      <c r="E75">
        <f t="shared" si="4"/>
        <v>-0.21789438678995909</v>
      </c>
      <c r="F75">
        <f t="shared" si="5"/>
        <v>0.99782342830703197</v>
      </c>
    </row>
    <row r="76" spans="1:6" x14ac:dyDescent="0.25">
      <c r="A76" s="1">
        <v>36069</v>
      </c>
      <c r="B76">
        <f>papers_obs!I57</f>
        <v>0.9966761763568508</v>
      </c>
      <c r="C76">
        <f t="shared" si="3"/>
        <v>-0.33293598158663851</v>
      </c>
      <c r="D76">
        <f>data!H73</f>
        <v>0.26231281544846202</v>
      </c>
      <c r="E76">
        <f t="shared" si="4"/>
        <v>-0.32866614684883605</v>
      </c>
      <c r="F76">
        <f t="shared" si="5"/>
        <v>0.99671873369100972</v>
      </c>
    </row>
    <row r="77" spans="1:6" x14ac:dyDescent="0.25">
      <c r="A77" s="1">
        <v>36161</v>
      </c>
      <c r="B77">
        <f>papers_obs!I58</f>
        <v>0.99817352276993743</v>
      </c>
      <c r="C77">
        <f t="shared" si="3"/>
        <v>-0.18281472734391604</v>
      </c>
      <c r="D77">
        <f>data!H74</f>
        <v>0.422912213925766</v>
      </c>
      <c r="E77">
        <f t="shared" si="4"/>
        <v>-0.16806674837153207</v>
      </c>
      <c r="F77">
        <f t="shared" si="5"/>
        <v>0.99832074404699811</v>
      </c>
    </row>
    <row r="78" spans="1:6" x14ac:dyDescent="0.25">
      <c r="A78" s="1">
        <v>36251</v>
      </c>
      <c r="B78">
        <f>papers_obs!I59</f>
        <v>0.99827138025536055</v>
      </c>
      <c r="C78">
        <f t="shared" si="3"/>
        <v>-0.17301155317635381</v>
      </c>
      <c r="D78">
        <f>data!H75</f>
        <v>0.41997666824847701</v>
      </c>
      <c r="E78">
        <f t="shared" si="4"/>
        <v>-0.17100229404882106</v>
      </c>
      <c r="F78">
        <f t="shared" si="5"/>
        <v>0.99829143831569445</v>
      </c>
    </row>
    <row r="79" spans="1:6" x14ac:dyDescent="0.25">
      <c r="A79" s="1">
        <v>36342</v>
      </c>
      <c r="B79">
        <f>papers_obs!I60</f>
        <v>0.99744988128619172</v>
      </c>
      <c r="C79">
        <f t="shared" si="3"/>
        <v>-0.25533758050267208</v>
      </c>
      <c r="D79">
        <f>data!H76</f>
        <v>0.35036397591142299</v>
      </c>
      <c r="E79">
        <f t="shared" si="4"/>
        <v>-0.24061498638587508</v>
      </c>
      <c r="F79">
        <f t="shared" si="5"/>
        <v>0.99759674259436382</v>
      </c>
    </row>
    <row r="80" spans="1:6" x14ac:dyDescent="0.25">
      <c r="A80" s="1">
        <v>36434</v>
      </c>
      <c r="B80">
        <f>papers_obs!I61</f>
        <v>0.9981241523353892</v>
      </c>
      <c r="C80">
        <f t="shared" si="3"/>
        <v>-0.1877609270188402</v>
      </c>
      <c r="D80">
        <f>data!H77</f>
        <v>0.40874025010814202</v>
      </c>
      <c r="E80">
        <f t="shared" si="4"/>
        <v>-0.18223871218915605</v>
      </c>
      <c r="F80">
        <f t="shared" si="5"/>
        <v>0.99817927241725879</v>
      </c>
    </row>
    <row r="81" spans="1:6" x14ac:dyDescent="0.25">
      <c r="A81" s="1">
        <v>36526</v>
      </c>
      <c r="B81">
        <f>papers_obs!I62</f>
        <v>1.0015237866058568</v>
      </c>
      <c r="C81">
        <f t="shared" si="3"/>
        <v>0.15226268210736013</v>
      </c>
      <c r="D81">
        <f>data!H78</f>
        <v>0.75793393073256998</v>
      </c>
      <c r="E81">
        <f t="shared" si="4"/>
        <v>0.16695496843527191</v>
      </c>
      <c r="F81">
        <f t="shared" si="5"/>
        <v>1.0016709441583669</v>
      </c>
    </row>
    <row r="82" spans="1:6" x14ac:dyDescent="0.25">
      <c r="A82" s="1">
        <v>36617</v>
      </c>
      <c r="B82">
        <f>papers_obs!I63</f>
        <v>0.99909369285804894</v>
      </c>
      <c r="C82">
        <f t="shared" si="3"/>
        <v>-9.0671808658229741E-2</v>
      </c>
      <c r="D82">
        <f>data!H79</f>
        <v>0.50701937624309601</v>
      </c>
      <c r="E82">
        <f t="shared" si="4"/>
        <v>-8.3959586054202062E-2</v>
      </c>
      <c r="F82">
        <f t="shared" si="5"/>
        <v>0.99916075650144176</v>
      </c>
    </row>
    <row r="83" spans="1:6" x14ac:dyDescent="0.25">
      <c r="A83" s="1">
        <v>36708</v>
      </c>
      <c r="B83">
        <f>papers_obs!I64</f>
        <v>0.99985499616748819</v>
      </c>
      <c r="C83">
        <f t="shared" si="3"/>
        <v>-1.4501434658393517E-2</v>
      </c>
      <c r="D83">
        <f>data!H80</f>
        <v>0.58885411616636696</v>
      </c>
      <c r="E83">
        <f t="shared" si="4"/>
        <v>-2.1248461309311129E-3</v>
      </c>
      <c r="F83">
        <f t="shared" si="5"/>
        <v>0.99997875176443762</v>
      </c>
    </row>
    <row r="84" spans="1:6" x14ac:dyDescent="0.25">
      <c r="A84" s="1">
        <v>36800</v>
      </c>
      <c r="B84">
        <f>papers_obs!I65</f>
        <v>0.999038200047485</v>
      </c>
      <c r="C84">
        <f t="shared" si="3"/>
        <v>-9.6226277887737244E-2</v>
      </c>
      <c r="D84">
        <f>data!H81</f>
        <v>0.50598367864624805</v>
      </c>
      <c r="E84">
        <f t="shared" si="4"/>
        <v>-8.4995283651050024E-2</v>
      </c>
      <c r="F84">
        <f t="shared" si="5"/>
        <v>0.99915040827108625</v>
      </c>
    </row>
    <row r="85" spans="1:6" x14ac:dyDescent="0.25">
      <c r="A85" s="1">
        <v>36892</v>
      </c>
      <c r="B85">
        <f>papers_obs!I66</f>
        <v>1.0009038815001985</v>
      </c>
      <c r="C85">
        <f t="shared" si="3"/>
        <v>9.0347324530613018E-2</v>
      </c>
      <c r="D85">
        <f>data!H82</f>
        <v>0.68921181058416103</v>
      </c>
      <c r="E85">
        <f t="shared" si="4"/>
        <v>9.8232848286862962E-2</v>
      </c>
      <c r="F85">
        <f t="shared" si="5"/>
        <v>1.0009828111255177</v>
      </c>
    </row>
    <row r="86" spans="1:6" x14ac:dyDescent="0.25">
      <c r="A86" s="1">
        <v>36982</v>
      </c>
      <c r="B86">
        <f>papers_obs!I67</f>
        <v>1.0008563606967498</v>
      </c>
      <c r="C86">
        <f t="shared" si="3"/>
        <v>8.5599422913235301E-2</v>
      </c>
      <c r="D86">
        <f>data!H83</f>
        <v>0.69332429686815</v>
      </c>
      <c r="E86">
        <f t="shared" si="4"/>
        <v>0.10234533457085193</v>
      </c>
      <c r="F86">
        <f t="shared" si="5"/>
        <v>1.0010239772528002</v>
      </c>
    </row>
    <row r="87" spans="1:6" x14ac:dyDescent="0.25">
      <c r="A87" s="1">
        <v>37073</v>
      </c>
      <c r="B87">
        <f>papers_obs!I68</f>
        <v>0.99718893414068221</v>
      </c>
      <c r="C87">
        <f t="shared" si="3"/>
        <v>-0.28150243250294377</v>
      </c>
      <c r="D87">
        <f>data!H84</f>
        <v>0.31736612971336198</v>
      </c>
      <c r="E87">
        <f t="shared" si="4"/>
        <v>-0.27361283258393609</v>
      </c>
      <c r="F87">
        <f t="shared" si="5"/>
        <v>0.99726761146164467</v>
      </c>
    </row>
    <row r="88" spans="1:6" x14ac:dyDescent="0.25">
      <c r="A88" s="1">
        <v>37165</v>
      </c>
      <c r="B88">
        <f>papers_obs!I69</f>
        <v>0.99674132733487386</v>
      </c>
      <c r="C88">
        <f t="shared" si="3"/>
        <v>-0.32639937017175868</v>
      </c>
      <c r="D88">
        <f>data!H85</f>
        <v>0.27796870151752501</v>
      </c>
      <c r="E88">
        <f t="shared" si="4"/>
        <v>-0.31301026077977306</v>
      </c>
      <c r="F88">
        <f t="shared" si="5"/>
        <v>0.99687479105614829</v>
      </c>
    </row>
    <row r="89" spans="1:6" x14ac:dyDescent="0.25">
      <c r="A89" s="1">
        <v>37257</v>
      </c>
      <c r="B89">
        <f>papers_obs!I70</f>
        <v>0.99760633781490315</v>
      </c>
      <c r="C89">
        <f t="shared" si="3"/>
        <v>-0.23965315742384111</v>
      </c>
      <c r="D89">
        <f>data!H86</f>
        <v>0.355944366650773</v>
      </c>
      <c r="E89">
        <f t="shared" si="4"/>
        <v>-0.23503459564652507</v>
      </c>
      <c r="F89">
        <f t="shared" si="5"/>
        <v>0.99765241394392856</v>
      </c>
    </row>
    <row r="90" spans="1:6" x14ac:dyDescent="0.25">
      <c r="A90" s="1">
        <v>37347</v>
      </c>
      <c r="B90">
        <f>papers_obs!I71</f>
        <v>0.99835404528002325</v>
      </c>
      <c r="C90">
        <f t="shared" si="3"/>
        <v>-0.16473107916728766</v>
      </c>
      <c r="D90">
        <f>data!H87</f>
        <v>0.44070715262535498</v>
      </c>
      <c r="E90">
        <f t="shared" si="4"/>
        <v>-0.15027180967194309</v>
      </c>
      <c r="F90">
        <f t="shared" si="5"/>
        <v>0.99849841041876863</v>
      </c>
    </row>
    <row r="91" spans="1:6" x14ac:dyDescent="0.25">
      <c r="A91" s="1">
        <v>37438</v>
      </c>
      <c r="B91">
        <f>papers_obs!I72</f>
        <v>0.9984433165060409</v>
      </c>
      <c r="C91">
        <f t="shared" si="3"/>
        <v>-0.1557896384597261</v>
      </c>
      <c r="D91">
        <f>data!H88</f>
        <v>0.44419176507347202</v>
      </c>
      <c r="E91">
        <f t="shared" si="4"/>
        <v>-0.14678719722382605</v>
      </c>
      <c r="F91">
        <f t="shared" si="5"/>
        <v>0.99853320482489394</v>
      </c>
    </row>
    <row r="92" spans="1:6" x14ac:dyDescent="0.25">
      <c r="A92" s="1">
        <v>37530</v>
      </c>
      <c r="B92">
        <f>papers_obs!I73</f>
        <v>0.99993163703636723</v>
      </c>
      <c r="C92">
        <f t="shared" si="3"/>
        <v>-6.836530048667494E-3</v>
      </c>
      <c r="D92">
        <f>data!H89</f>
        <v>0.58992121812015497</v>
      </c>
      <c r="E92">
        <f t="shared" si="4"/>
        <v>-1.0577441771431051E-3</v>
      </c>
      <c r="F92">
        <f t="shared" si="5"/>
        <v>0.99998942261416945</v>
      </c>
    </row>
    <row r="93" spans="1:6" x14ac:dyDescent="0.25">
      <c r="A93" s="1">
        <v>37622</v>
      </c>
      <c r="B93">
        <f>papers_obs!I74</f>
        <v>1.0011814748682104</v>
      </c>
      <c r="C93">
        <f t="shared" si="3"/>
        <v>0.1180777476025147</v>
      </c>
      <c r="D93">
        <f>data!H90</f>
        <v>0.72238130041020299</v>
      </c>
      <c r="E93">
        <f t="shared" si="4"/>
        <v>0.13140233811290492</v>
      </c>
      <c r="F93">
        <f t="shared" si="5"/>
        <v>1.001314887088121</v>
      </c>
    </row>
    <row r="94" spans="1:6" x14ac:dyDescent="0.25">
      <c r="A94" s="1">
        <v>37712</v>
      </c>
      <c r="B94">
        <f>papers_obs!I75</f>
        <v>0.99698393943674202</v>
      </c>
      <c r="C94">
        <f t="shared" si="3"/>
        <v>-0.30206180399760485</v>
      </c>
      <c r="D94">
        <f>data!H91</f>
        <v>0.29794822368261997</v>
      </c>
      <c r="E94">
        <f t="shared" si="4"/>
        <v>-0.2930307386146781</v>
      </c>
      <c r="F94">
        <f t="shared" si="5"/>
        <v>0.99707398177399975</v>
      </c>
    </row>
    <row r="95" spans="1:6" x14ac:dyDescent="0.25">
      <c r="A95" s="1">
        <v>37803</v>
      </c>
      <c r="B95">
        <f>papers_obs!I76</f>
        <v>0.9995188963386954</v>
      </c>
      <c r="C95">
        <f t="shared" si="3"/>
        <v>-4.8121942880333266E-2</v>
      </c>
      <c r="D95">
        <f>data!H92</f>
        <v>0.55719928938438801</v>
      </c>
      <c r="E95">
        <f t="shared" si="4"/>
        <v>-3.3779672912910064E-2</v>
      </c>
      <c r="F95">
        <f t="shared" si="5"/>
        <v>0.9996622603177624</v>
      </c>
    </row>
    <row r="96" spans="1:6" x14ac:dyDescent="0.25">
      <c r="A96" s="1">
        <v>37895</v>
      </c>
      <c r="B96">
        <f>papers_obs!I77</f>
        <v>0.99938309424832961</v>
      </c>
      <c r="C96">
        <f t="shared" si="3"/>
        <v>-6.1709611631900613E-2</v>
      </c>
      <c r="D96">
        <f>data!H93</f>
        <v>0.53829241058106003</v>
      </c>
      <c r="E96">
        <f t="shared" si="4"/>
        <v>-5.2686551716238039E-2</v>
      </c>
      <c r="F96">
        <f t="shared" si="5"/>
        <v>0.99947327325210222</v>
      </c>
    </row>
    <row r="97" spans="1:6" x14ac:dyDescent="0.25">
      <c r="A97" s="1">
        <v>37987</v>
      </c>
      <c r="B97">
        <f>papers_obs!I78</f>
        <v>1.0024994372595422</v>
      </c>
      <c r="C97">
        <f t="shared" si="3"/>
        <v>0.24963188613145956</v>
      </c>
      <c r="D97">
        <f>data!H94</f>
        <v>0.85173039145848195</v>
      </c>
      <c r="E97">
        <f t="shared" si="4"/>
        <v>0.26075142916118388</v>
      </c>
      <c r="F97">
        <f t="shared" si="5"/>
        <v>1.0026109168137347</v>
      </c>
    </row>
    <row r="98" spans="1:6" x14ac:dyDescent="0.25">
      <c r="A98" s="1">
        <v>38078</v>
      </c>
      <c r="B98">
        <f>papers_obs!I79</f>
        <v>1.0025314534393404</v>
      </c>
      <c r="C98">
        <f t="shared" si="3"/>
        <v>0.25282547082378931</v>
      </c>
      <c r="D98">
        <f>data!H95</f>
        <v>0.85075878249664105</v>
      </c>
      <c r="E98">
        <f t="shared" si="4"/>
        <v>0.25977982019934298</v>
      </c>
      <c r="F98">
        <f t="shared" si="5"/>
        <v>1.0026011754035387</v>
      </c>
    </row>
    <row r="99" spans="1:6" x14ac:dyDescent="0.25">
      <c r="A99" s="1">
        <v>38169</v>
      </c>
      <c r="B99">
        <f>papers_obs!I80</f>
        <v>1.0013252044120811</v>
      </c>
      <c r="C99">
        <f t="shared" si="3"/>
        <v>0.13243271037039148</v>
      </c>
      <c r="D99">
        <f>data!H96</f>
        <v>0.72835791320241505</v>
      </c>
      <c r="E99">
        <f t="shared" si="4"/>
        <v>0.13737895090511698</v>
      </c>
      <c r="F99">
        <f t="shared" si="5"/>
        <v>1.0013747335901322</v>
      </c>
    </row>
    <row r="100" spans="1:6" x14ac:dyDescent="0.25">
      <c r="A100" s="1">
        <v>38261</v>
      </c>
      <c r="B100">
        <f>papers_obs!I81</f>
        <v>1.0012717225849967</v>
      </c>
      <c r="C100">
        <f t="shared" si="3"/>
        <v>0.12709146307533811</v>
      </c>
      <c r="D100">
        <f>data!H97</f>
        <v>0.73637582119446299</v>
      </c>
      <c r="E100">
        <f t="shared" si="4"/>
        <v>0.14539685889716492</v>
      </c>
      <c r="F100">
        <f t="shared" si="5"/>
        <v>1.0014550261137742</v>
      </c>
    </row>
    <row r="101" spans="1:6" x14ac:dyDescent="0.25">
      <c r="A101" s="1">
        <v>38353</v>
      </c>
      <c r="B101">
        <f>papers_obs!I82</f>
        <v>1.0032505051238556</v>
      </c>
      <c r="C101">
        <f t="shared" si="3"/>
        <v>0.32452336522834674</v>
      </c>
      <c r="D101">
        <f>data!H98</f>
        <v>0.92556524823553898</v>
      </c>
      <c r="E101">
        <f t="shared" si="4"/>
        <v>0.33458628593824091</v>
      </c>
      <c r="F101">
        <f t="shared" si="5"/>
        <v>1.0033514665064547</v>
      </c>
    </row>
    <row r="102" spans="1:6" x14ac:dyDescent="0.25">
      <c r="A102" s="1">
        <v>38443</v>
      </c>
      <c r="B102">
        <f>papers_obs!I83</f>
        <v>1.0008506565764237</v>
      </c>
      <c r="C102">
        <f t="shared" si="3"/>
        <v>8.5029497317044539E-2</v>
      </c>
      <c r="D102">
        <f>data!H99</f>
        <v>0.67703152882392603</v>
      </c>
      <c r="E102">
        <f t="shared" si="4"/>
        <v>8.605256652662796E-2</v>
      </c>
      <c r="F102">
        <f t="shared" si="5"/>
        <v>1.0008608960237033</v>
      </c>
    </row>
    <row r="103" spans="1:6" x14ac:dyDescent="0.25">
      <c r="A103" s="1">
        <v>38534</v>
      </c>
      <c r="B103">
        <f>papers_obs!I84</f>
        <v>1.0042021792659892</v>
      </c>
      <c r="C103">
        <f t="shared" si="3"/>
        <v>0.41933747674668148</v>
      </c>
      <c r="D103">
        <f>data!H100</f>
        <v>1.02544479590132</v>
      </c>
      <c r="E103">
        <f t="shared" si="4"/>
        <v>0.43446583360402191</v>
      </c>
      <c r="F103">
        <f t="shared" si="5"/>
        <v>1.0043541100472633</v>
      </c>
    </row>
    <row r="104" spans="1:6" x14ac:dyDescent="0.25">
      <c r="A104" s="1">
        <v>38626</v>
      </c>
      <c r="B104">
        <f>papers_obs!I85</f>
        <v>1.0023178342187804</v>
      </c>
      <c r="C104">
        <f t="shared" si="3"/>
        <v>0.2315152184588441</v>
      </c>
      <c r="D104">
        <f>data!H101</f>
        <v>0.83456887843240601</v>
      </c>
      <c r="E104">
        <f t="shared" si="4"/>
        <v>0.24358991613510794</v>
      </c>
      <c r="F104">
        <f t="shared" si="5"/>
        <v>1.0024388683741248</v>
      </c>
    </row>
    <row r="105" spans="1:6" x14ac:dyDescent="0.25">
      <c r="A105" s="1">
        <v>38718</v>
      </c>
      <c r="B105">
        <f>papers_obs!I86</f>
        <v>1.0014640045529202</v>
      </c>
      <c r="C105">
        <f t="shared" si="3"/>
        <v>0.14629339430457933</v>
      </c>
      <c r="D105">
        <f>data!H102</f>
        <v>0.74637853068689997</v>
      </c>
      <c r="E105">
        <f t="shared" si="4"/>
        <v>0.15539956838960189</v>
      </c>
      <c r="F105">
        <f t="shared" si="5"/>
        <v>1.0015552037608899</v>
      </c>
    </row>
    <row r="106" spans="1:6" x14ac:dyDescent="0.25">
      <c r="A106" s="1">
        <v>38808</v>
      </c>
      <c r="B106">
        <f>papers_obs!I87</f>
        <v>1.0028692552517335</v>
      </c>
      <c r="C106">
        <f t="shared" si="3"/>
        <v>0.28651467958133481</v>
      </c>
      <c r="D106">
        <f>data!H103</f>
        <v>0.88661450525792296</v>
      </c>
      <c r="E106">
        <f t="shared" si="4"/>
        <v>0.29563554296062489</v>
      </c>
      <c r="F106">
        <f t="shared" si="5"/>
        <v>1.0029607297579468</v>
      </c>
    </row>
    <row r="107" spans="1:6" x14ac:dyDescent="0.25">
      <c r="A107" s="1">
        <v>38899</v>
      </c>
      <c r="B107">
        <f>papers_obs!I88</f>
        <v>1.0015361286221174</v>
      </c>
      <c r="C107">
        <f t="shared" si="3"/>
        <v>0.15349499834182467</v>
      </c>
      <c r="D107">
        <f>data!H104</f>
        <v>0.75746578480912596</v>
      </c>
      <c r="E107">
        <f t="shared" si="4"/>
        <v>0.16648682251182789</v>
      </c>
      <c r="F107">
        <f t="shared" si="5"/>
        <v>1.0016662548876518</v>
      </c>
    </row>
    <row r="108" spans="1:6" x14ac:dyDescent="0.25">
      <c r="A108" s="1">
        <v>38991</v>
      </c>
      <c r="B108">
        <f>papers_obs!I89</f>
        <v>0.99860557052314725</v>
      </c>
      <c r="C108">
        <f t="shared" si="3"/>
        <v>-0.13954025983738</v>
      </c>
      <c r="D108">
        <f>data!H105</f>
        <v>0.45577001972947501</v>
      </c>
      <c r="E108">
        <f t="shared" si="4"/>
        <v>-0.13520894256782306</v>
      </c>
      <c r="F108">
        <f t="shared" si="5"/>
        <v>0.99864882423539902</v>
      </c>
    </row>
    <row r="109" spans="1:6" x14ac:dyDescent="0.25">
      <c r="A109" s="1">
        <v>39083</v>
      </c>
      <c r="B109">
        <f>papers_obs!I90</f>
        <v>1.0047826378654283</v>
      </c>
      <c r="C109">
        <f t="shared" si="3"/>
        <v>0.47712373880718006</v>
      </c>
      <c r="D109">
        <f>data!H106</f>
        <v>1.0772850758391099</v>
      </c>
      <c r="E109">
        <f t="shared" si="4"/>
        <v>0.48630611354181186</v>
      </c>
      <c r="F109">
        <f t="shared" si="5"/>
        <v>1.0048749050085983</v>
      </c>
    </row>
    <row r="110" spans="1:6" x14ac:dyDescent="0.25">
      <c r="A110" s="1">
        <v>39173</v>
      </c>
      <c r="B110">
        <f>papers_obs!I91</f>
        <v>1.0017426981340491</v>
      </c>
      <c r="C110">
        <f t="shared" si="3"/>
        <v>0.17411813975428556</v>
      </c>
      <c r="D110">
        <f>data!H107</f>
        <v>0.777110465144072</v>
      </c>
      <c r="E110">
        <f t="shared" si="4"/>
        <v>0.18613150284677393</v>
      </c>
      <c r="F110">
        <f t="shared" si="5"/>
        <v>1.001863048350538</v>
      </c>
    </row>
    <row r="111" spans="1:6" x14ac:dyDescent="0.25">
      <c r="A111" s="1">
        <v>39264</v>
      </c>
      <c r="B111">
        <f>papers_obs!I92</f>
        <v>0.99887477035212568</v>
      </c>
      <c r="C111">
        <f t="shared" si="3"/>
        <v>-0.11258631940557651</v>
      </c>
      <c r="D111">
        <f>data!H108</f>
        <v>0.48943953183973399</v>
      </c>
      <c r="E111">
        <f t="shared" si="4"/>
        <v>-0.10153943045756408</v>
      </c>
      <c r="F111">
        <f t="shared" si="5"/>
        <v>0.99898512103378256</v>
      </c>
    </row>
    <row r="112" spans="1:6" x14ac:dyDescent="0.25">
      <c r="A112" s="1">
        <v>39356</v>
      </c>
      <c r="B112">
        <f>papers_obs!I93</f>
        <v>0.99614969100691098</v>
      </c>
      <c r="C112">
        <f t="shared" si="3"/>
        <v>-0.38577405146629551</v>
      </c>
      <c r="D112">
        <f>data!H109</f>
        <v>0.21624261289746</v>
      </c>
      <c r="E112">
        <f t="shared" si="4"/>
        <v>-0.37473634939983808</v>
      </c>
      <c r="F112">
        <f t="shared" si="5"/>
        <v>0.99625964911025255</v>
      </c>
    </row>
    <row r="113" spans="1:6" x14ac:dyDescent="0.25">
      <c r="A113" s="1">
        <v>39448</v>
      </c>
      <c r="B113">
        <f>papers_obs!I94</f>
        <v>0.99874768296542094</v>
      </c>
      <c r="C113">
        <f t="shared" si="3"/>
        <v>-0.12531018388408677</v>
      </c>
      <c r="D113">
        <f>data!H110</f>
        <v>0.47949194920717803</v>
      </c>
      <c r="E113">
        <f t="shared" si="4"/>
        <v>-0.11148701309012005</v>
      </c>
      <c r="F113">
        <f t="shared" si="5"/>
        <v>0.9988857511059156</v>
      </c>
    </row>
    <row r="114" spans="1:6" x14ac:dyDescent="0.25">
      <c r="A114" s="1">
        <v>39539</v>
      </c>
      <c r="B114">
        <f>papers_obs!I95</f>
        <v>1.0018704826860227</v>
      </c>
      <c r="C114">
        <f t="shared" si="3"/>
        <v>0.18687355116504006</v>
      </c>
      <c r="D114">
        <f>data!H111</f>
        <v>0.77961358768021605</v>
      </c>
      <c r="E114">
        <f t="shared" si="4"/>
        <v>0.18863462538291798</v>
      </c>
      <c r="F114">
        <f t="shared" si="5"/>
        <v>1.0018881265241499</v>
      </c>
    </row>
    <row r="115" spans="1:6" x14ac:dyDescent="0.25">
      <c r="A115" s="1">
        <v>39630</v>
      </c>
      <c r="B115">
        <f>papers_obs!I96</f>
        <v>1.0049293810916031</v>
      </c>
      <c r="C115">
        <f t="shared" si="3"/>
        <v>0.49172714716135285</v>
      </c>
      <c r="D115">
        <f>data!H112</f>
        <v>1.0955969320682499</v>
      </c>
      <c r="E115">
        <f t="shared" si="4"/>
        <v>0.50461796977095186</v>
      </c>
      <c r="F115">
        <f t="shared" si="5"/>
        <v>1.005058933105452</v>
      </c>
    </row>
    <row r="116" spans="1:6" x14ac:dyDescent="0.25">
      <c r="A116" s="1">
        <v>39722</v>
      </c>
      <c r="B116">
        <f>papers_obs!I97</f>
        <v>0.99092053623987786</v>
      </c>
      <c r="C116">
        <f t="shared" si="3"/>
        <v>-0.91209332961554279</v>
      </c>
      <c r="D116">
        <f>data!H113</f>
        <v>-0.30552250693593502</v>
      </c>
      <c r="E116">
        <f t="shared" si="4"/>
        <v>-0.89650146923323315</v>
      </c>
      <c r="F116">
        <f t="shared" si="5"/>
        <v>0.99107505123195594</v>
      </c>
    </row>
    <row r="117" spans="1:6" x14ac:dyDescent="0.25">
      <c r="A117" s="1">
        <v>39814</v>
      </c>
      <c r="B117">
        <f>papers_obs!I98</f>
        <v>0.99692140932253726</v>
      </c>
      <c r="C117">
        <f t="shared" si="3"/>
        <v>-0.30833392862620579</v>
      </c>
      <c r="D117">
        <f>data!H114</f>
        <v>0.28451343185169597</v>
      </c>
      <c r="E117">
        <f t="shared" si="4"/>
        <v>-0.3064655304456021</v>
      </c>
      <c r="F117">
        <f t="shared" si="5"/>
        <v>0.99694003595802039</v>
      </c>
    </row>
    <row r="118" spans="1:6" x14ac:dyDescent="0.25">
      <c r="A118" s="1">
        <v>39904</v>
      </c>
      <c r="B118">
        <f>papers_obs!I99</f>
        <v>0.99482444942496118</v>
      </c>
      <c r="C118">
        <f t="shared" si="3"/>
        <v>-0.51889901283633544</v>
      </c>
      <c r="D118">
        <f>data!H115</f>
        <v>8.21842800344324E-2</v>
      </c>
      <c r="E118">
        <f t="shared" si="4"/>
        <v>-0.50879468226286573</v>
      </c>
      <c r="F118">
        <f t="shared" si="5"/>
        <v>0.99492497485458209</v>
      </c>
    </row>
    <row r="119" spans="1:6" x14ac:dyDescent="0.25">
      <c r="A119" s="1">
        <v>39995</v>
      </c>
      <c r="B119">
        <f>papers_obs!I100</f>
        <v>0.99582177733851041</v>
      </c>
      <c r="C119">
        <f t="shared" si="3"/>
        <v>-0.41869758240772853</v>
      </c>
      <c r="D119">
        <f>data!H116</f>
        <v>0.18603468892557701</v>
      </c>
      <c r="E119">
        <f t="shared" si="4"/>
        <v>-0.40494427337172106</v>
      </c>
      <c r="F119">
        <f t="shared" si="5"/>
        <v>0.99595874520358663</v>
      </c>
    </row>
    <row r="120" spans="1:6" x14ac:dyDescent="0.25">
      <c r="A120" s="1">
        <v>40087</v>
      </c>
      <c r="B120">
        <f>papers_obs!I101</f>
        <v>0.99337330009910119</v>
      </c>
      <c r="C120">
        <f t="shared" si="3"/>
        <v>-0.66487539611073199</v>
      </c>
      <c r="D120">
        <f>data!H117</f>
        <v>-6.0149829566282502E-2</v>
      </c>
      <c r="E120">
        <f t="shared" si="4"/>
        <v>-0.65112879186358052</v>
      </c>
      <c r="F120">
        <f t="shared" si="5"/>
        <v>0.99350986458163715</v>
      </c>
    </row>
    <row r="121" spans="1:6" x14ac:dyDescent="0.25">
      <c r="A121" s="1">
        <v>40179</v>
      </c>
      <c r="B121">
        <f>papers_obs!I102</f>
        <v>0.99645396455341329</v>
      </c>
      <c r="C121">
        <f t="shared" si="3"/>
        <v>-0.35523375329729129</v>
      </c>
      <c r="D121">
        <f>data!H118</f>
        <v>0.242201418637713</v>
      </c>
      <c r="E121">
        <f t="shared" si="4"/>
        <v>-0.34877754365958508</v>
      </c>
      <c r="F121">
        <f t="shared" si="5"/>
        <v>0.9965182997870945</v>
      </c>
    </row>
    <row r="122" spans="1:6" x14ac:dyDescent="0.25">
      <c r="A122" s="1">
        <v>40269</v>
      </c>
      <c r="B122">
        <f>papers_obs!I103</f>
        <v>0.9987982830620612</v>
      </c>
      <c r="C122">
        <f t="shared" si="3"/>
        <v>-0.12024395787360709</v>
      </c>
      <c r="D122">
        <f>data!H119</f>
        <v>0.47721960974544497</v>
      </c>
      <c r="E122">
        <f t="shared" si="4"/>
        <v>-0.1137593525518531</v>
      </c>
      <c r="F122">
        <f t="shared" si="5"/>
        <v>0.99886305328870229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6B09-528F-4D95-8C30-F497C88F93D3}">
  <dimension ref="A1:I132"/>
  <sheetViews>
    <sheetView workbookViewId="0">
      <selection activeCell="B5" sqref="B5:C20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1.0002375954485931</v>
      </c>
      <c r="C2" s="3">
        <f>AVERAGE(C21:C122)</f>
        <v>2.1954109406743683E-2</v>
      </c>
      <c r="D2" s="3">
        <f>AVERAGE(D21:D122)</f>
        <v>1.1708955984103009</v>
      </c>
      <c r="E2">
        <f>AVERAGE(E21:E122)</f>
        <v>0</v>
      </c>
      <c r="F2">
        <f>AVERAGE(F21:F122)</f>
        <v>1.000018510735061</v>
      </c>
    </row>
    <row r="3" spans="1:9" x14ac:dyDescent="0.25">
      <c r="D3" s="6">
        <f>-D2+C2</f>
        <v>-1.1489414890035572</v>
      </c>
    </row>
    <row r="4" spans="1:9" x14ac:dyDescent="0.25">
      <c r="B4" t="s">
        <v>140</v>
      </c>
      <c r="C4" t="s">
        <v>164</v>
      </c>
      <c r="D4" s="3" t="s">
        <v>168</v>
      </c>
      <c r="E4" t="s">
        <v>165</v>
      </c>
      <c r="F4" s="3" t="s">
        <v>173</v>
      </c>
    </row>
    <row r="5" spans="1:9" x14ac:dyDescent="0.25">
      <c r="A5" s="1">
        <v>29587</v>
      </c>
      <c r="D5">
        <f>data!F2</f>
        <v>4.14888888888889</v>
      </c>
      <c r="E5">
        <f>D5-$D$2</f>
        <v>2.9779932904785893</v>
      </c>
      <c r="F5">
        <f>EXP(E5/100)</f>
        <v>1.0302277897678618</v>
      </c>
      <c r="H5" t="s">
        <v>141</v>
      </c>
    </row>
    <row r="6" spans="1:9" x14ac:dyDescent="0.25">
      <c r="A6" s="1">
        <v>29677</v>
      </c>
      <c r="D6">
        <f>data!F3</f>
        <v>4.4467307692307596</v>
      </c>
      <c r="E6">
        <f t="shared" ref="E6:E69" si="0">D6-$D$2</f>
        <v>3.2758351708204589</v>
      </c>
      <c r="F6">
        <f t="shared" ref="F6:F69" si="1">EXP(E6/100)</f>
        <v>1.0333008136931048</v>
      </c>
      <c r="H6" t="e">
        <f t="array" ref="H6:I10">LINEST(B5:B122,F5:F122,TRUE,TRUE)</f>
        <v>#VALUE!</v>
      </c>
      <c r="I6" t="e">
        <v>#VALUE!</v>
      </c>
    </row>
    <row r="7" spans="1:9" x14ac:dyDescent="0.25">
      <c r="A7" s="1">
        <v>29768</v>
      </c>
      <c r="D7">
        <f>data!F4</f>
        <v>4.3985869565217399</v>
      </c>
      <c r="E7">
        <f t="shared" si="0"/>
        <v>3.2276913581114393</v>
      </c>
      <c r="F7">
        <f t="shared" si="1"/>
        <v>1.0328034630160354</v>
      </c>
      <c r="H7" t="e">
        <v>#VALUE!</v>
      </c>
      <c r="I7" t="e">
        <v>#VALUE!</v>
      </c>
    </row>
    <row r="8" spans="1:9" x14ac:dyDescent="0.25">
      <c r="A8" s="1">
        <v>29860</v>
      </c>
      <c r="D8">
        <f>data!F5</f>
        <v>3.3970923913043398</v>
      </c>
      <c r="E8">
        <f t="shared" si="0"/>
        <v>2.2261967928940392</v>
      </c>
      <c r="F8">
        <f t="shared" si="1"/>
        <v>1.0225116146374535</v>
      </c>
      <c r="H8" t="e">
        <v>#VALUE!</v>
      </c>
      <c r="I8" t="e">
        <v>#VALUE!</v>
      </c>
    </row>
    <row r="9" spans="1:9" x14ac:dyDescent="0.25">
      <c r="A9" s="1">
        <v>29952</v>
      </c>
      <c r="D9">
        <f>data!F6</f>
        <v>3.5518611111111098</v>
      </c>
      <c r="E9">
        <f t="shared" si="0"/>
        <v>2.3809655127008087</v>
      </c>
      <c r="F9">
        <f t="shared" si="1"/>
        <v>1.0240953680345972</v>
      </c>
      <c r="H9" t="e">
        <v>#VALUE!</v>
      </c>
      <c r="I9" t="e">
        <v>#VALUE!</v>
      </c>
    </row>
    <row r="10" spans="1:9" x14ac:dyDescent="0.25">
      <c r="A10" s="1">
        <v>30042</v>
      </c>
      <c r="D10">
        <f>data!F7</f>
        <v>3.6285439560439499</v>
      </c>
      <c r="E10">
        <f t="shared" si="0"/>
        <v>2.4576483576336488</v>
      </c>
      <c r="F10">
        <f t="shared" si="1"/>
        <v>1.024880974671895</v>
      </c>
      <c r="H10" t="e">
        <v>#VALUE!</v>
      </c>
      <c r="I10" t="e">
        <v>#VALUE!</v>
      </c>
    </row>
    <row r="11" spans="1:9" x14ac:dyDescent="0.25">
      <c r="A11" s="1">
        <v>30133</v>
      </c>
      <c r="D11">
        <f>data!F8</f>
        <v>2.7531793478260802</v>
      </c>
      <c r="E11">
        <f t="shared" si="0"/>
        <v>1.5822837494157793</v>
      </c>
      <c r="F11">
        <f t="shared" si="1"/>
        <v>1.015948681447377</v>
      </c>
    </row>
    <row r="12" spans="1:9" x14ac:dyDescent="0.25">
      <c r="A12" s="1">
        <v>30225</v>
      </c>
      <c r="D12">
        <f>data!F9</f>
        <v>2.3209782608695599</v>
      </c>
      <c r="E12">
        <f t="shared" si="0"/>
        <v>1.1500826624592591</v>
      </c>
      <c r="F12">
        <f t="shared" si="1"/>
        <v>1.0115672153955904</v>
      </c>
    </row>
    <row r="13" spans="1:9" x14ac:dyDescent="0.25">
      <c r="A13" s="1">
        <v>30317</v>
      </c>
      <c r="D13">
        <f>data!F10</f>
        <v>2.16438888888888</v>
      </c>
      <c r="E13">
        <f t="shared" si="0"/>
        <v>0.99349329047857915</v>
      </c>
      <c r="F13">
        <f t="shared" si="1"/>
        <v>1.0099844481918672</v>
      </c>
    </row>
    <row r="14" spans="1:9" x14ac:dyDescent="0.25">
      <c r="A14" s="1">
        <v>30407</v>
      </c>
      <c r="D14">
        <f>data!F11</f>
        <v>2.20068681318681</v>
      </c>
      <c r="E14">
        <f t="shared" si="0"/>
        <v>1.0297912147765091</v>
      </c>
      <c r="F14">
        <f t="shared" si="1"/>
        <v>1.0103511181250542</v>
      </c>
    </row>
    <row r="15" spans="1:9" x14ac:dyDescent="0.25">
      <c r="A15" s="1">
        <v>30498</v>
      </c>
      <c r="D15">
        <f>data!F12</f>
        <v>2.3645380434782601</v>
      </c>
      <c r="E15">
        <f t="shared" si="0"/>
        <v>1.1936424450679592</v>
      </c>
      <c r="F15">
        <f t="shared" si="1"/>
        <v>1.0120079478596402</v>
      </c>
    </row>
    <row r="16" spans="1:9" x14ac:dyDescent="0.25">
      <c r="A16" s="1">
        <v>30590</v>
      </c>
      <c r="D16">
        <f>data!F13</f>
        <v>2.3575271739130401</v>
      </c>
      <c r="E16">
        <f t="shared" si="0"/>
        <v>1.1866315755027392</v>
      </c>
      <c r="F16">
        <f t="shared" si="1"/>
        <v>1.0119369997894936</v>
      </c>
    </row>
    <row r="17" spans="1:6" x14ac:dyDescent="0.25">
      <c r="A17" s="1">
        <v>30682</v>
      </c>
      <c r="D17">
        <f>data!F14</f>
        <v>2.42214285714285</v>
      </c>
      <c r="E17">
        <f t="shared" si="0"/>
        <v>1.2512472587325492</v>
      </c>
      <c r="F17">
        <f t="shared" si="1"/>
        <v>1.0125910810925565</v>
      </c>
    </row>
    <row r="18" spans="1:6" x14ac:dyDescent="0.25">
      <c r="A18" s="1">
        <v>30773</v>
      </c>
      <c r="D18">
        <f>data!F15</f>
        <v>2.6386813186813098</v>
      </c>
      <c r="E18">
        <f t="shared" si="0"/>
        <v>1.467785720271009</v>
      </c>
      <c r="F18">
        <f t="shared" si="1"/>
        <v>1.01478610592004</v>
      </c>
    </row>
    <row r="19" spans="1:6" x14ac:dyDescent="0.25">
      <c r="A19" s="1">
        <v>30864</v>
      </c>
      <c r="D19">
        <f>data!F16</f>
        <v>2.8480706521739099</v>
      </c>
      <c r="E19">
        <f t="shared" si="0"/>
        <v>1.677175053763609</v>
      </c>
      <c r="F19">
        <f t="shared" si="1"/>
        <v>1.0169131859457838</v>
      </c>
    </row>
    <row r="20" spans="1:6" x14ac:dyDescent="0.25">
      <c r="A20" s="1">
        <v>30956</v>
      </c>
      <c r="D20">
        <f>data!F17</f>
        <v>2.3156249999999901</v>
      </c>
      <c r="E20">
        <f t="shared" si="0"/>
        <v>1.1447294015896892</v>
      </c>
      <c r="F20">
        <f t="shared" si="1"/>
        <v>1.0115130650130977</v>
      </c>
    </row>
    <row r="21" spans="1:6" x14ac:dyDescent="0.25">
      <c r="A21" s="5">
        <v>31048</v>
      </c>
      <c r="B21">
        <f>papers_obs!B2</f>
        <v>1.009591720180667</v>
      </c>
      <c r="C21">
        <f t="shared" ref="C21:C69" si="2">LN(B21)*100</f>
        <v>0.95460116823027974</v>
      </c>
      <c r="D21">
        <f>data!F18</f>
        <v>2.1187777777777699</v>
      </c>
      <c r="E21">
        <f t="shared" si="0"/>
        <v>0.94788217936746899</v>
      </c>
      <c r="F21">
        <f t="shared" si="1"/>
        <v>1.0095238881042685</v>
      </c>
    </row>
    <row r="22" spans="1:6" x14ac:dyDescent="0.25">
      <c r="A22" s="1">
        <v>31138</v>
      </c>
      <c r="B22">
        <f>papers_obs!B3</f>
        <v>1.0087591504937361</v>
      </c>
      <c r="C22">
        <f t="shared" si="2"/>
        <v>0.87210116823027728</v>
      </c>
      <c r="D22">
        <f>data!F19</f>
        <v>1.9810989010989</v>
      </c>
      <c r="E22">
        <f t="shared" si="0"/>
        <v>0.81020330268859908</v>
      </c>
      <c r="F22">
        <f t="shared" si="1"/>
        <v>1.0081349433165134</v>
      </c>
    </row>
    <row r="23" spans="1:6" x14ac:dyDescent="0.25">
      <c r="A23" s="1">
        <v>31229</v>
      </c>
      <c r="B23">
        <f>papers_obs!B4</f>
        <v>1.0081876822397535</v>
      </c>
      <c r="C23">
        <f t="shared" si="2"/>
        <v>0.81543450156359509</v>
      </c>
      <c r="D23">
        <f>data!F20</f>
        <v>1.97524456521739</v>
      </c>
      <c r="E23">
        <f t="shared" si="0"/>
        <v>0.80434896680708912</v>
      </c>
      <c r="F23">
        <f t="shared" si="1"/>
        <v>1.008075925438362</v>
      </c>
    </row>
    <row r="24" spans="1:6" x14ac:dyDescent="0.25">
      <c r="A24" s="1">
        <v>31321</v>
      </c>
      <c r="B24">
        <f>papers_obs!B5</f>
        <v>1.0084733758877438</v>
      </c>
      <c r="C24">
        <f t="shared" si="2"/>
        <v>0.84376783489693752</v>
      </c>
      <c r="D24">
        <f>data!F21</f>
        <v>2.0261141304347801</v>
      </c>
      <c r="E24">
        <f t="shared" si="0"/>
        <v>0.85521853202447917</v>
      </c>
      <c r="F24">
        <f t="shared" si="1"/>
        <v>1.008588859731355</v>
      </c>
    </row>
    <row r="25" spans="1:6" x14ac:dyDescent="0.25">
      <c r="A25" s="1">
        <v>31413</v>
      </c>
      <c r="B25">
        <f>papers_obs!B6</f>
        <v>1.0075997442570306</v>
      </c>
      <c r="C25">
        <f t="shared" si="2"/>
        <v>0.75710116823027196</v>
      </c>
      <c r="D25">
        <f>data!F22</f>
        <v>1.95672222222222</v>
      </c>
      <c r="E25">
        <f t="shared" si="0"/>
        <v>0.78582662381191914</v>
      </c>
      <c r="F25">
        <f t="shared" si="1"/>
        <v>1.0078892234491257</v>
      </c>
    </row>
    <row r="26" spans="1:6" x14ac:dyDescent="0.25">
      <c r="A26" s="1">
        <v>31503</v>
      </c>
      <c r="B26">
        <f>papers_obs!B7</f>
        <v>1.0058379866920653</v>
      </c>
      <c r="C26">
        <f t="shared" si="2"/>
        <v>0.58210116823026625</v>
      </c>
      <c r="D26">
        <f>data!F23</f>
        <v>1.7296153846153799</v>
      </c>
      <c r="E26">
        <f t="shared" si="0"/>
        <v>0.55871978620507901</v>
      </c>
      <c r="F26">
        <f t="shared" si="1"/>
        <v>1.005602835361729</v>
      </c>
    </row>
    <row r="27" spans="1:6" x14ac:dyDescent="0.25">
      <c r="A27" s="1">
        <v>31594</v>
      </c>
      <c r="B27">
        <f>papers_obs!B8</f>
        <v>1.0040709422140051</v>
      </c>
      <c r="C27">
        <f t="shared" si="2"/>
        <v>0.40626783489694723</v>
      </c>
      <c r="D27">
        <f>data!F24</f>
        <v>1.5523641304347799</v>
      </c>
      <c r="E27">
        <f t="shared" si="0"/>
        <v>0.38146853202447906</v>
      </c>
      <c r="F27">
        <f t="shared" si="1"/>
        <v>1.0038219704928926</v>
      </c>
    </row>
    <row r="28" spans="1:6" x14ac:dyDescent="0.25">
      <c r="A28" s="1">
        <v>31686</v>
      </c>
      <c r="B28">
        <f>papers_obs!B9</f>
        <v>1.0033181713317114</v>
      </c>
      <c r="C28">
        <f t="shared" si="2"/>
        <v>0.33126783489693407</v>
      </c>
      <c r="D28">
        <f>data!F25</f>
        <v>1.56668478260869</v>
      </c>
      <c r="E28">
        <f t="shared" si="0"/>
        <v>0.39578918419838915</v>
      </c>
      <c r="F28">
        <f t="shared" si="1"/>
        <v>1.0039657346394681</v>
      </c>
    </row>
    <row r="29" spans="1:6" x14ac:dyDescent="0.25">
      <c r="A29" s="1">
        <v>31778</v>
      </c>
      <c r="B29">
        <f>papers_obs!B10</f>
        <v>1.0035355804873081</v>
      </c>
      <c r="C29">
        <f t="shared" si="2"/>
        <v>0.35293450156361078</v>
      </c>
      <c r="D29">
        <f>data!F26</f>
        <v>1.5556388888888799</v>
      </c>
      <c r="E29">
        <f t="shared" si="0"/>
        <v>0.38474329047857903</v>
      </c>
      <c r="F29">
        <f t="shared" si="1"/>
        <v>1.0038548437759927</v>
      </c>
    </row>
    <row r="30" spans="1:6" x14ac:dyDescent="0.25">
      <c r="A30" s="1">
        <v>31868</v>
      </c>
      <c r="B30">
        <f>papers_obs!B11</f>
        <v>1.0046651933034265</v>
      </c>
      <c r="C30">
        <f t="shared" si="2"/>
        <v>0.46543450156361216</v>
      </c>
      <c r="D30">
        <f>data!F27</f>
        <v>1.6624999999999901</v>
      </c>
      <c r="E30">
        <f t="shared" si="0"/>
        <v>0.49160440158968921</v>
      </c>
      <c r="F30">
        <f t="shared" si="1"/>
        <v>1.0049281475860465</v>
      </c>
    </row>
    <row r="31" spans="1:6" x14ac:dyDescent="0.25">
      <c r="A31" s="1">
        <v>31959</v>
      </c>
      <c r="B31">
        <f>papers_obs!B12</f>
        <v>1.0058128410567198</v>
      </c>
      <c r="C31">
        <f t="shared" si="2"/>
        <v>0.57960116823027097</v>
      </c>
      <c r="D31">
        <f>data!F28</f>
        <v>1.7098913043478201</v>
      </c>
      <c r="E31">
        <f t="shared" si="0"/>
        <v>0.53899570593751922</v>
      </c>
      <c r="F31">
        <f t="shared" si="1"/>
        <v>1.0054045090109767</v>
      </c>
    </row>
    <row r="32" spans="1:6" x14ac:dyDescent="0.25">
      <c r="A32" s="1">
        <v>32051</v>
      </c>
      <c r="B32">
        <f>papers_obs!B13</f>
        <v>1.0062236318308933</v>
      </c>
      <c r="C32">
        <f t="shared" si="2"/>
        <v>0.62043450156361235</v>
      </c>
      <c r="D32">
        <f>data!F29</f>
        <v>1.7299184782608601</v>
      </c>
      <c r="E32">
        <f t="shared" si="0"/>
        <v>0.55902287985055921</v>
      </c>
      <c r="F32">
        <f t="shared" si="1"/>
        <v>1.0056058832846408</v>
      </c>
    </row>
    <row r="33" spans="1:6" x14ac:dyDescent="0.25">
      <c r="A33" s="1">
        <v>32143</v>
      </c>
      <c r="B33">
        <f>papers_obs!B14</f>
        <v>1.0052011576509765</v>
      </c>
      <c r="C33">
        <f t="shared" si="2"/>
        <v>0.51876783489692768</v>
      </c>
      <c r="D33">
        <f>data!F30</f>
        <v>1.6664835164835099</v>
      </c>
      <c r="E33">
        <f t="shared" si="0"/>
        <v>0.49558791807320901</v>
      </c>
      <c r="F33">
        <f t="shared" si="1"/>
        <v>1.004968179861794</v>
      </c>
    </row>
    <row r="34" spans="1:6" x14ac:dyDescent="0.25">
      <c r="A34" s="1">
        <v>32234</v>
      </c>
      <c r="B34">
        <f>papers_obs!B15</f>
        <v>1.0061146301751411</v>
      </c>
      <c r="C34">
        <f t="shared" si="2"/>
        <v>0.60960116823027288</v>
      </c>
      <c r="D34">
        <f>data!F31</f>
        <v>1.78873626373626</v>
      </c>
      <c r="E34">
        <f t="shared" si="0"/>
        <v>0.61784066532595916</v>
      </c>
      <c r="F34">
        <f t="shared" si="1"/>
        <v>1.0061975323761889</v>
      </c>
    </row>
    <row r="35" spans="1:6" x14ac:dyDescent="0.25">
      <c r="A35" s="1">
        <v>32325</v>
      </c>
      <c r="B35">
        <f>papers_obs!B16</f>
        <v>1.0085490142273377</v>
      </c>
      <c r="C35">
        <f t="shared" si="2"/>
        <v>0.85126783489694113</v>
      </c>
      <c r="D35">
        <f>data!F32</f>
        <v>1.9958695652173899</v>
      </c>
      <c r="E35">
        <f t="shared" si="0"/>
        <v>0.82497396680708901</v>
      </c>
      <c r="F35">
        <f t="shared" si="1"/>
        <v>1.0082838625407602</v>
      </c>
    </row>
    <row r="36" spans="1:6" x14ac:dyDescent="0.25">
      <c r="A36" s="1">
        <v>32417</v>
      </c>
      <c r="B36">
        <f>papers_obs!B17</f>
        <v>1.0095244163094754</v>
      </c>
      <c r="C36">
        <f t="shared" si="2"/>
        <v>0.94793450156359615</v>
      </c>
      <c r="D36">
        <f>data!F33</f>
        <v>2.11711956521739</v>
      </c>
      <c r="E36">
        <f t="shared" si="0"/>
        <v>0.94622396680708909</v>
      </c>
      <c r="F36">
        <f t="shared" si="1"/>
        <v>1.009507148191148</v>
      </c>
    </row>
    <row r="37" spans="1:6" x14ac:dyDescent="0.25">
      <c r="A37" s="1">
        <v>32509</v>
      </c>
      <c r="B37">
        <f>papers_obs!B18</f>
        <v>1.0119501846662777</v>
      </c>
      <c r="C37">
        <f t="shared" si="2"/>
        <v>1.187934501563606</v>
      </c>
      <c r="D37">
        <f>data!F34</f>
        <v>2.36161111111111</v>
      </c>
      <c r="E37">
        <f t="shared" si="0"/>
        <v>1.1907155127008091</v>
      </c>
      <c r="F37">
        <f t="shared" si="1"/>
        <v>1.0119783275049421</v>
      </c>
    </row>
    <row r="38" spans="1:6" x14ac:dyDescent="0.25">
      <c r="A38" s="1">
        <v>32599</v>
      </c>
      <c r="B38">
        <f>papers_obs!B19</f>
        <v>1.013004848650765</v>
      </c>
      <c r="C38">
        <f t="shared" si="2"/>
        <v>1.2921011682302685</v>
      </c>
      <c r="D38">
        <f>data!F35</f>
        <v>2.4314285714285702</v>
      </c>
      <c r="E38">
        <f t="shared" si="0"/>
        <v>1.2605329730182693</v>
      </c>
      <c r="F38">
        <f t="shared" si="1"/>
        <v>1.0126851117728721</v>
      </c>
    </row>
    <row r="39" spans="1:6" x14ac:dyDescent="0.25">
      <c r="A39" s="1">
        <v>32690</v>
      </c>
      <c r="B39">
        <f>papers_obs!B20</f>
        <v>1.0114190502543106</v>
      </c>
      <c r="C39">
        <f t="shared" si="2"/>
        <v>1.1354345015636051</v>
      </c>
      <c r="D39">
        <f>data!F36</f>
        <v>2.2708967391304302</v>
      </c>
      <c r="E39">
        <f t="shared" si="0"/>
        <v>1.1000011407201293</v>
      </c>
      <c r="F39">
        <f t="shared" si="1"/>
        <v>1.0110607339780928</v>
      </c>
    </row>
    <row r="40" spans="1:6" x14ac:dyDescent="0.25">
      <c r="A40" s="1">
        <v>32782</v>
      </c>
      <c r="B40">
        <f>papers_obs!B21</f>
        <v>1.0101050597678498</v>
      </c>
      <c r="C40">
        <f t="shared" si="2"/>
        <v>1.0054345015636053</v>
      </c>
      <c r="D40">
        <f>data!F37</f>
        <v>2.15361413043478</v>
      </c>
      <c r="E40">
        <f t="shared" si="0"/>
        <v>0.98271853202447912</v>
      </c>
      <c r="F40">
        <f t="shared" si="1"/>
        <v>1.0098756306696683</v>
      </c>
    </row>
    <row r="41" spans="1:6" x14ac:dyDescent="0.25">
      <c r="A41" s="1">
        <v>32874</v>
      </c>
      <c r="B41">
        <f>papers_obs!B22</f>
        <v>1.0091963741839078</v>
      </c>
      <c r="C41">
        <f t="shared" si="2"/>
        <v>0.91543450156360962</v>
      </c>
      <c r="D41">
        <f>data!F38</f>
        <v>2.0619999999999901</v>
      </c>
      <c r="E41">
        <f t="shared" si="0"/>
        <v>0.89110440158968918</v>
      </c>
      <c r="F41">
        <f t="shared" si="1"/>
        <v>1.0089508655645931</v>
      </c>
    </row>
    <row r="42" spans="1:6" x14ac:dyDescent="0.25">
      <c r="A42" s="1">
        <v>32964</v>
      </c>
      <c r="B42">
        <f>papers_obs!B23</f>
        <v>1.0091963741839078</v>
      </c>
      <c r="C42">
        <f t="shared" si="2"/>
        <v>0.91543450156360962</v>
      </c>
      <c r="D42">
        <f>data!F39</f>
        <v>2.0598351648351598</v>
      </c>
      <c r="E42">
        <f t="shared" si="0"/>
        <v>0.88893956642485894</v>
      </c>
      <c r="F42">
        <f t="shared" si="1"/>
        <v>1.0089290236778807</v>
      </c>
    </row>
    <row r="43" spans="1:6" x14ac:dyDescent="0.25">
      <c r="A43" s="1">
        <v>33055</v>
      </c>
      <c r="B43">
        <f>papers_obs!B24</f>
        <v>1.0086498741716736</v>
      </c>
      <c r="C43">
        <f t="shared" si="2"/>
        <v>0.86126783489694625</v>
      </c>
      <c r="D43">
        <f>data!F40</f>
        <v>2.04005434782608</v>
      </c>
      <c r="E43">
        <f t="shared" si="0"/>
        <v>0.86915874941577909</v>
      </c>
      <c r="F43">
        <f t="shared" si="1"/>
        <v>1.0087294690113779</v>
      </c>
    </row>
    <row r="44" spans="1:6" x14ac:dyDescent="0.25">
      <c r="A44" s="1">
        <v>33147</v>
      </c>
      <c r="B44">
        <f>papers_obs!B25</f>
        <v>1.0075241771100147</v>
      </c>
      <c r="C44">
        <f t="shared" si="2"/>
        <v>0.7496011682302719</v>
      </c>
      <c r="D44">
        <f>data!F41</f>
        <v>1.9358423913043401</v>
      </c>
      <c r="E44">
        <f t="shared" si="0"/>
        <v>0.76494679289403922</v>
      </c>
      <c r="F44">
        <f t="shared" si="1"/>
        <v>1.0076787998522401</v>
      </c>
    </row>
    <row r="45" spans="1:6" x14ac:dyDescent="0.25">
      <c r="A45" s="1">
        <v>33239</v>
      </c>
      <c r="B45">
        <f>papers_obs!B26</f>
        <v>1.004472650927277</v>
      </c>
      <c r="C45">
        <f t="shared" si="2"/>
        <v>0.44626783489692745</v>
      </c>
      <c r="D45">
        <f>data!F42</f>
        <v>1.60761111111111</v>
      </c>
      <c r="E45">
        <f t="shared" si="0"/>
        <v>0.43671551270080911</v>
      </c>
      <c r="F45">
        <f t="shared" si="1"/>
        <v>1.0043767050458914</v>
      </c>
    </row>
    <row r="46" spans="1:6" x14ac:dyDescent="0.25">
      <c r="A46" s="1">
        <v>33329</v>
      </c>
      <c r="B46">
        <f>papers_obs!B27</f>
        <v>1.0031091684845699</v>
      </c>
      <c r="C46">
        <f t="shared" si="2"/>
        <v>0.31043450156360575</v>
      </c>
      <c r="D46">
        <f>data!F43</f>
        <v>1.46601648351648</v>
      </c>
      <c r="E46">
        <f t="shared" si="0"/>
        <v>0.29512088510617907</v>
      </c>
      <c r="F46">
        <f t="shared" si="1"/>
        <v>1.002955567955057</v>
      </c>
    </row>
    <row r="47" spans="1:6" x14ac:dyDescent="0.25">
      <c r="A47" s="1">
        <v>33420</v>
      </c>
      <c r="B47">
        <f>papers_obs!B28</f>
        <v>1.0023905311229688</v>
      </c>
      <c r="C47">
        <f t="shared" si="2"/>
        <v>0.23876783489693659</v>
      </c>
      <c r="D47">
        <f>data!F44</f>
        <v>1.4113043478260801</v>
      </c>
      <c r="E47">
        <f t="shared" si="0"/>
        <v>0.24040874941577917</v>
      </c>
      <c r="F47">
        <f t="shared" si="1"/>
        <v>1.0024069796296822</v>
      </c>
    </row>
    <row r="48" spans="1:6" x14ac:dyDescent="0.25">
      <c r="A48" s="1">
        <v>33512</v>
      </c>
      <c r="B48">
        <f>papers_obs!B29</f>
        <v>1.0005378229238833</v>
      </c>
      <c r="C48">
        <f t="shared" si="2"/>
        <v>5.3767834896935429E-2</v>
      </c>
      <c r="D48">
        <f>data!F45</f>
        <v>1.2046195652173901</v>
      </c>
      <c r="E48">
        <f t="shared" si="0"/>
        <v>3.3723966807089223E-2</v>
      </c>
      <c r="F48">
        <f t="shared" si="1"/>
        <v>1.0003372965397608</v>
      </c>
    </row>
    <row r="49" spans="1:6" x14ac:dyDescent="0.25">
      <c r="A49" s="1">
        <v>33604</v>
      </c>
      <c r="B49">
        <f>papers_obs!B30</f>
        <v>0.99853042589874397</v>
      </c>
      <c r="C49">
        <f t="shared" si="2"/>
        <v>-0.14706549843639083</v>
      </c>
      <c r="D49">
        <f>data!F46</f>
        <v>1.0060714285714201</v>
      </c>
      <c r="E49">
        <f t="shared" si="0"/>
        <v>-0.16482416983888082</v>
      </c>
      <c r="F49">
        <f t="shared" si="1"/>
        <v>0.9983531159059702</v>
      </c>
    </row>
    <row r="50" spans="1:6" x14ac:dyDescent="0.25">
      <c r="A50" s="1">
        <v>33695</v>
      </c>
      <c r="B50">
        <f>papers_obs!B31</f>
        <v>0.99796475228006365</v>
      </c>
      <c r="C50">
        <f t="shared" si="2"/>
        <v>-0.20373216510305708</v>
      </c>
      <c r="D50">
        <f>data!F47</f>
        <v>0.94351648351648398</v>
      </c>
      <c r="E50">
        <f t="shared" si="0"/>
        <v>-0.2273791148938169</v>
      </c>
      <c r="F50">
        <f t="shared" si="1"/>
        <v>0.99772879195597175</v>
      </c>
    </row>
    <row r="51" spans="1:6" x14ac:dyDescent="0.25">
      <c r="A51" s="1">
        <v>33786</v>
      </c>
      <c r="B51">
        <f>papers_obs!B32</f>
        <v>0.99650214348535515</v>
      </c>
      <c r="C51">
        <f t="shared" si="2"/>
        <v>-0.35039883176972547</v>
      </c>
      <c r="D51">
        <f>data!F48</f>
        <v>0.81480978260869497</v>
      </c>
      <c r="E51">
        <f t="shared" si="0"/>
        <v>-0.35608581580160592</v>
      </c>
      <c r="F51">
        <f t="shared" si="1"/>
        <v>0.99644547417898022</v>
      </c>
    </row>
    <row r="52" spans="1:6" x14ac:dyDescent="0.25">
      <c r="A52" s="1">
        <v>33878</v>
      </c>
      <c r="B52">
        <f>papers_obs!B33</f>
        <v>0.99603721764286279</v>
      </c>
      <c r="C52">
        <f t="shared" si="2"/>
        <v>-0.3970654984363905</v>
      </c>
      <c r="D52">
        <f>data!F49</f>
        <v>0.75872282608695696</v>
      </c>
      <c r="E52">
        <f t="shared" si="0"/>
        <v>-0.41217277232334393</v>
      </c>
      <c r="F52">
        <f t="shared" si="1"/>
        <v>0.99588675493807011</v>
      </c>
    </row>
    <row r="53" spans="1:6" x14ac:dyDescent="0.25">
      <c r="A53" s="1">
        <v>33970</v>
      </c>
      <c r="B53">
        <f>papers_obs!B34</f>
        <v>0.99603721764286279</v>
      </c>
      <c r="C53">
        <f t="shared" si="2"/>
        <v>-0.3970654984363905</v>
      </c>
      <c r="D53">
        <f>data!F50</f>
        <v>0.76058333333333294</v>
      </c>
      <c r="E53">
        <f t="shared" si="0"/>
        <v>-0.41031226507696794</v>
      </c>
      <c r="F53">
        <f t="shared" si="1"/>
        <v>0.99590528365567499</v>
      </c>
    </row>
    <row r="54" spans="1:6" x14ac:dyDescent="0.25">
      <c r="A54" s="1">
        <v>34060</v>
      </c>
      <c r="B54">
        <f>papers_obs!B35</f>
        <v>0.99603721764286279</v>
      </c>
      <c r="C54">
        <f t="shared" si="2"/>
        <v>-0.3970654984363905</v>
      </c>
      <c r="D54">
        <f>data!F51</f>
        <v>0.74931318681318604</v>
      </c>
      <c r="E54">
        <f t="shared" si="0"/>
        <v>-0.42158241159711485</v>
      </c>
      <c r="F54">
        <f t="shared" si="1"/>
        <v>0.99579304999557283</v>
      </c>
    </row>
    <row r="55" spans="1:6" x14ac:dyDescent="0.25">
      <c r="A55" s="1">
        <v>34151</v>
      </c>
      <c r="B55">
        <f>papers_obs!B36</f>
        <v>0.99603721764286279</v>
      </c>
      <c r="C55">
        <f t="shared" si="2"/>
        <v>-0.3970654984363905</v>
      </c>
      <c r="D55">
        <f>data!F52</f>
        <v>0.76442934782608696</v>
      </c>
      <c r="E55">
        <f t="shared" si="0"/>
        <v>-0.40646625058421393</v>
      </c>
      <c r="F55">
        <f t="shared" si="1"/>
        <v>0.99594358705379082</v>
      </c>
    </row>
    <row r="56" spans="1:6" x14ac:dyDescent="0.25">
      <c r="A56" s="1">
        <v>34243</v>
      </c>
      <c r="B56">
        <f>papers_obs!B37</f>
        <v>0.99603721764286279</v>
      </c>
      <c r="C56">
        <f t="shared" si="2"/>
        <v>-0.3970654984363905</v>
      </c>
      <c r="D56">
        <f>data!F53</f>
        <v>0.74706521739130405</v>
      </c>
      <c r="E56">
        <f t="shared" si="0"/>
        <v>-0.42383038101899684</v>
      </c>
      <c r="F56">
        <f t="shared" si="1"/>
        <v>0.99577066512390722</v>
      </c>
    </row>
    <row r="57" spans="1:6" x14ac:dyDescent="0.25">
      <c r="A57" s="1">
        <v>34335</v>
      </c>
      <c r="B57">
        <f>papers_obs!B38</f>
        <v>0.99649383933542679</v>
      </c>
      <c r="C57">
        <f t="shared" si="2"/>
        <v>-0.35123216510305783</v>
      </c>
      <c r="D57">
        <f>data!F54</f>
        <v>0.80233333333333301</v>
      </c>
      <c r="E57">
        <f t="shared" si="0"/>
        <v>-0.36856226507696788</v>
      </c>
      <c r="F57">
        <f t="shared" si="1"/>
        <v>0.99632116091993927</v>
      </c>
    </row>
    <row r="58" spans="1:6" x14ac:dyDescent="0.25">
      <c r="A58" s="1">
        <v>34425</v>
      </c>
      <c r="B58">
        <f>papers_obs!B39</f>
        <v>0.99841393747767915</v>
      </c>
      <c r="C58">
        <f t="shared" si="2"/>
        <v>-0.15873216510305649</v>
      </c>
      <c r="D58">
        <f>data!F55</f>
        <v>0.98450549450549396</v>
      </c>
      <c r="E58">
        <f t="shared" si="0"/>
        <v>-0.18639010390480693</v>
      </c>
      <c r="F58">
        <f t="shared" si="1"/>
        <v>0.99813783494575814</v>
      </c>
    </row>
    <row r="59" spans="1:6" x14ac:dyDescent="0.25">
      <c r="A59" s="1">
        <v>34516</v>
      </c>
      <c r="B59">
        <f>papers_obs!B40</f>
        <v>0.99978770088761593</v>
      </c>
      <c r="C59">
        <f t="shared" si="2"/>
        <v>-2.1232165103064582E-2</v>
      </c>
      <c r="D59">
        <f>data!F56</f>
        <v>1.1213586956521699</v>
      </c>
      <c r="E59">
        <f t="shared" si="0"/>
        <v>-4.9536902758130941E-2</v>
      </c>
      <c r="F59">
        <f t="shared" si="1"/>
        <v>0.9995047536473981</v>
      </c>
    </row>
    <row r="60" spans="1:6" x14ac:dyDescent="0.25">
      <c r="A60" s="1">
        <v>34608</v>
      </c>
      <c r="B60">
        <f>papers_obs!B41</f>
        <v>1.0013719519484754</v>
      </c>
      <c r="C60">
        <f t="shared" si="2"/>
        <v>0.13710116823026827</v>
      </c>
      <c r="D60">
        <f>data!F57</f>
        <v>1.29198369565217</v>
      </c>
      <c r="E60">
        <f t="shared" si="0"/>
        <v>0.12108809724186909</v>
      </c>
      <c r="F60">
        <f t="shared" si="1"/>
        <v>1.0012116143847785</v>
      </c>
    </row>
    <row r="61" spans="1:6" x14ac:dyDescent="0.25">
      <c r="A61" s="1">
        <v>34700</v>
      </c>
      <c r="B61">
        <f>papers_obs!B42</f>
        <v>1.0031175277624709</v>
      </c>
      <c r="C61">
        <f t="shared" si="2"/>
        <v>0.31126783489694032</v>
      </c>
      <c r="D61">
        <f>data!F58</f>
        <v>1.4506944444444401</v>
      </c>
      <c r="E61">
        <f t="shared" si="0"/>
        <v>0.27979884603413918</v>
      </c>
      <c r="F61">
        <f t="shared" si="1"/>
        <v>1.0028019064833957</v>
      </c>
    </row>
    <row r="62" spans="1:6" x14ac:dyDescent="0.25">
      <c r="A62" s="1">
        <v>34790</v>
      </c>
      <c r="B62">
        <f>papers_obs!B43</f>
        <v>1.0035355804873081</v>
      </c>
      <c r="C62">
        <f t="shared" si="2"/>
        <v>0.35293450156361078</v>
      </c>
      <c r="D62">
        <f>data!F59</f>
        <v>1.50478021978021</v>
      </c>
      <c r="E62">
        <f t="shared" si="0"/>
        <v>0.33388462136990915</v>
      </c>
      <c r="F62">
        <f t="shared" si="1"/>
        <v>1.0033444263694173</v>
      </c>
    </row>
    <row r="63" spans="1:6" x14ac:dyDescent="0.25">
      <c r="A63" s="1">
        <v>34881</v>
      </c>
      <c r="B63">
        <f>papers_obs!B44</f>
        <v>1.0029336397392983</v>
      </c>
      <c r="C63">
        <f t="shared" si="2"/>
        <v>0.2929345015636079</v>
      </c>
      <c r="D63">
        <f>data!F60</f>
        <v>1.44929347826087</v>
      </c>
      <c r="E63">
        <f t="shared" si="0"/>
        <v>0.27839787985056907</v>
      </c>
      <c r="F63">
        <f t="shared" si="1"/>
        <v>1.0027878576662075</v>
      </c>
    </row>
    <row r="64" spans="1:6" x14ac:dyDescent="0.25">
      <c r="A64" s="1">
        <v>34973</v>
      </c>
      <c r="B64">
        <f>papers_obs!B45</f>
        <v>1.0028249944800509</v>
      </c>
      <c r="C64">
        <f t="shared" si="2"/>
        <v>0.28210116823026737</v>
      </c>
      <c r="D64">
        <f>data!F61</f>
        <v>1.4298641304347799</v>
      </c>
      <c r="E64">
        <f t="shared" si="0"/>
        <v>0.258968532024479</v>
      </c>
      <c r="F64">
        <f t="shared" si="1"/>
        <v>1.0025930414517565</v>
      </c>
    </row>
    <row r="65" spans="1:6" x14ac:dyDescent="0.25">
      <c r="A65" s="1">
        <v>35065</v>
      </c>
      <c r="B65">
        <f>papers_obs!B46</f>
        <v>1.0018560653765711</v>
      </c>
      <c r="C65">
        <f t="shared" si="2"/>
        <v>0.18543450156360533</v>
      </c>
      <c r="D65">
        <f>data!F62</f>
        <v>1.3427472527472499</v>
      </c>
      <c r="E65">
        <f t="shared" si="0"/>
        <v>0.17185165433694904</v>
      </c>
      <c r="F65">
        <f t="shared" si="1"/>
        <v>1.0017199940391701</v>
      </c>
    </row>
    <row r="66" spans="1:6" x14ac:dyDescent="0.25">
      <c r="A66" s="1">
        <v>35156</v>
      </c>
      <c r="B66">
        <f>papers_obs!B47</f>
        <v>1.0016557141992815</v>
      </c>
      <c r="C66">
        <f t="shared" si="2"/>
        <v>0.16543450156361306</v>
      </c>
      <c r="D66">
        <f>data!F63</f>
        <v>1.3109890109890101</v>
      </c>
      <c r="E66">
        <f t="shared" si="0"/>
        <v>0.14009341257870922</v>
      </c>
      <c r="F66">
        <f t="shared" si="1"/>
        <v>1.0014019158924095</v>
      </c>
    </row>
    <row r="67" spans="1:6" x14ac:dyDescent="0.25">
      <c r="A67" s="1">
        <v>35247</v>
      </c>
      <c r="B67">
        <f>papers_obs!B48</f>
        <v>1.0016557141992815</v>
      </c>
      <c r="C67">
        <f t="shared" si="2"/>
        <v>0.16543450156361306</v>
      </c>
      <c r="D67">
        <f>data!F64</f>
        <v>1.32654891304347</v>
      </c>
      <c r="E67">
        <f t="shared" si="0"/>
        <v>0.15565331463316912</v>
      </c>
      <c r="F67">
        <f t="shared" si="1"/>
        <v>1.001557745172821</v>
      </c>
    </row>
    <row r="68" spans="1:6" x14ac:dyDescent="0.25">
      <c r="A68" s="1">
        <v>35339</v>
      </c>
      <c r="B68">
        <f>papers_obs!B49</f>
        <v>1.0016557141992815</v>
      </c>
      <c r="C68">
        <f t="shared" si="2"/>
        <v>0.16543450156361306</v>
      </c>
      <c r="D68">
        <f>data!F65</f>
        <v>1.32021739130434</v>
      </c>
      <c r="E68">
        <f t="shared" si="0"/>
        <v>0.14932179289403913</v>
      </c>
      <c r="F68">
        <f t="shared" si="1"/>
        <v>1.0014943333339439</v>
      </c>
    </row>
    <row r="69" spans="1:6" x14ac:dyDescent="0.25">
      <c r="A69" s="1">
        <v>35431</v>
      </c>
      <c r="B69">
        <f>papers_obs!B50</f>
        <v>1.0017057982370818</v>
      </c>
      <c r="C69">
        <f t="shared" si="2"/>
        <v>0.17043450156360357</v>
      </c>
      <c r="D69">
        <f>data!F66</f>
        <v>1.31961111111111</v>
      </c>
      <c r="E69">
        <f t="shared" si="0"/>
        <v>0.14871551270080907</v>
      </c>
      <c r="F69">
        <f t="shared" si="1"/>
        <v>1.0014882614905707</v>
      </c>
    </row>
    <row r="70" spans="1:6" x14ac:dyDescent="0.25">
      <c r="A70" s="1">
        <v>35521</v>
      </c>
      <c r="B70">
        <f>papers_obs!B51</f>
        <v>1.0022819446973015</v>
      </c>
      <c r="C70">
        <f t="shared" ref="C70:C122" si="3">LN(B70)*100</f>
        <v>0.22793450156360753</v>
      </c>
      <c r="D70">
        <f>data!F67</f>
        <v>1.38054945054945</v>
      </c>
      <c r="E70">
        <f t="shared" ref="E70:E122" si="4">D70-$D$2</f>
        <v>0.20965385213914911</v>
      </c>
      <c r="F70">
        <f t="shared" ref="F70:F122" si="5">EXP(E70/100)</f>
        <v>1.0020987377949626</v>
      </c>
    </row>
    <row r="71" spans="1:6" x14ac:dyDescent="0.25">
      <c r="A71" s="1">
        <v>35612</v>
      </c>
      <c r="B71">
        <f>papers_obs!B52</f>
        <v>1.0022819446973015</v>
      </c>
      <c r="C71">
        <f t="shared" si="3"/>
        <v>0.22793450156360753</v>
      </c>
      <c r="D71">
        <f>data!F68</f>
        <v>1.3836684782608599</v>
      </c>
      <c r="E71">
        <f t="shared" si="4"/>
        <v>0.21277287985055904</v>
      </c>
      <c r="F71">
        <f t="shared" si="5"/>
        <v>1.0021299940197328</v>
      </c>
    </row>
    <row r="72" spans="1:6" x14ac:dyDescent="0.25">
      <c r="A72" s="1">
        <v>35704</v>
      </c>
      <c r="B72">
        <f>papers_obs!B53</f>
        <v>1.0022819446973015</v>
      </c>
      <c r="C72">
        <f t="shared" si="3"/>
        <v>0.22793450156360753</v>
      </c>
      <c r="D72">
        <f>data!F69</f>
        <v>1.3768478260869501</v>
      </c>
      <c r="E72">
        <f t="shared" si="4"/>
        <v>0.20595222767664922</v>
      </c>
      <c r="F72">
        <f t="shared" si="5"/>
        <v>1.0020616445494765</v>
      </c>
    </row>
    <row r="73" spans="1:6" x14ac:dyDescent="0.25">
      <c r="A73" s="1">
        <v>35796</v>
      </c>
      <c r="B73">
        <f>papers_obs!B54</f>
        <v>1.0022819446973015</v>
      </c>
      <c r="C73">
        <f t="shared" si="3"/>
        <v>0.22793450156360753</v>
      </c>
      <c r="D73">
        <f>data!F70</f>
        <v>1.3798333333333299</v>
      </c>
      <c r="E73">
        <f t="shared" si="4"/>
        <v>0.20893773492302903</v>
      </c>
      <c r="F73">
        <f t="shared" si="5"/>
        <v>1.0020915616190738</v>
      </c>
    </row>
    <row r="74" spans="1:6" x14ac:dyDescent="0.25">
      <c r="A74" s="1">
        <v>35886</v>
      </c>
      <c r="B74">
        <f>papers_obs!B55</f>
        <v>1.0022819446973015</v>
      </c>
      <c r="C74">
        <f t="shared" si="3"/>
        <v>0.22793450156360753</v>
      </c>
      <c r="D74">
        <f>data!F71</f>
        <v>1.37436813186813</v>
      </c>
      <c r="E74">
        <f t="shared" si="4"/>
        <v>0.20347253345782912</v>
      </c>
      <c r="F74">
        <f t="shared" si="5"/>
        <v>1.0020367967928832</v>
      </c>
    </row>
    <row r="75" spans="1:6" x14ac:dyDescent="0.25">
      <c r="A75" s="1">
        <v>35977</v>
      </c>
      <c r="B75">
        <f>papers_obs!B56</f>
        <v>1.0022652401374281</v>
      </c>
      <c r="C75">
        <f t="shared" si="3"/>
        <v>0.22626783489692967</v>
      </c>
      <c r="D75">
        <f>data!F72</f>
        <v>1.38290760869565</v>
      </c>
      <c r="E75">
        <f t="shared" si="4"/>
        <v>0.21201201028534911</v>
      </c>
      <c r="F75">
        <f t="shared" si="5"/>
        <v>1.0021223691466121</v>
      </c>
    </row>
    <row r="76" spans="1:6" x14ac:dyDescent="0.25">
      <c r="A76" s="1">
        <v>36069</v>
      </c>
      <c r="B76">
        <f>papers_obs!B57</f>
        <v>1.0008130086614921</v>
      </c>
      <c r="C76">
        <f t="shared" si="3"/>
        <v>8.1267834896948249E-2</v>
      </c>
      <c r="D76">
        <f>data!F73</f>
        <v>1.2151358695652099</v>
      </c>
      <c r="E76">
        <f t="shared" si="4"/>
        <v>4.4240271154909028E-2</v>
      </c>
      <c r="F76">
        <f t="shared" si="5"/>
        <v>1.0004425005860615</v>
      </c>
    </row>
    <row r="77" spans="1:6" x14ac:dyDescent="0.25">
      <c r="A77" s="1">
        <v>36161</v>
      </c>
      <c r="B77">
        <f>papers_obs!B58</f>
        <v>1.000404426774101</v>
      </c>
      <c r="C77">
        <f t="shared" si="3"/>
        <v>4.0434501563601268E-2</v>
      </c>
      <c r="D77">
        <f>data!F74</f>
        <v>1.18363888888888</v>
      </c>
      <c r="E77">
        <f t="shared" si="4"/>
        <v>1.2743290478579139E-2</v>
      </c>
      <c r="F77">
        <f t="shared" si="5"/>
        <v>1.0001274410247034</v>
      </c>
    </row>
    <row r="78" spans="1:6" x14ac:dyDescent="0.25">
      <c r="A78" s="1">
        <v>36251</v>
      </c>
      <c r="B78">
        <f>papers_obs!B59</f>
        <v>1.0004127635123938</v>
      </c>
      <c r="C78">
        <f t="shared" si="3"/>
        <v>4.1267834896934724E-2</v>
      </c>
      <c r="D78">
        <f>data!F75</f>
        <v>1.1869230769230701</v>
      </c>
      <c r="E78">
        <f t="shared" si="4"/>
        <v>1.60274785127692E-2</v>
      </c>
      <c r="F78">
        <f t="shared" si="5"/>
        <v>1.0001602876298172</v>
      </c>
    </row>
    <row r="79" spans="1:6" x14ac:dyDescent="0.25">
      <c r="A79" s="1">
        <v>36342</v>
      </c>
      <c r="B79">
        <f>papers_obs!B60</f>
        <v>1.0012968518683676</v>
      </c>
      <c r="C79">
        <f t="shared" si="3"/>
        <v>0.12960116823028073</v>
      </c>
      <c r="D79">
        <f>data!F76</f>
        <v>1.27388586956521</v>
      </c>
      <c r="E79">
        <f t="shared" si="4"/>
        <v>0.10299027115490911</v>
      </c>
      <c r="F79">
        <f t="shared" si="5"/>
        <v>1.0010304332434632</v>
      </c>
    </row>
    <row r="80" spans="1:6" x14ac:dyDescent="0.25">
      <c r="A80" s="1">
        <v>36434</v>
      </c>
      <c r="B80">
        <f>papers_obs!B61</f>
        <v>1.0019729554026506</v>
      </c>
      <c r="C80">
        <f t="shared" si="3"/>
        <v>0.19710116823026905</v>
      </c>
      <c r="D80">
        <f>data!F77</f>
        <v>1.3260054347826</v>
      </c>
      <c r="E80">
        <f t="shared" si="4"/>
        <v>0.15510983637229914</v>
      </c>
      <c r="F80">
        <f t="shared" si="5"/>
        <v>1.0015523019389974</v>
      </c>
    </row>
    <row r="81" spans="1:6" x14ac:dyDescent="0.25">
      <c r="A81" s="1">
        <v>36526</v>
      </c>
      <c r="B81">
        <f>papers_obs!B62</f>
        <v>1.0027748544838373</v>
      </c>
      <c r="C81">
        <f t="shared" si="3"/>
        <v>0.27710116823027092</v>
      </c>
      <c r="D81">
        <f>data!F78</f>
        <v>1.41942307692307</v>
      </c>
      <c r="E81">
        <f t="shared" si="4"/>
        <v>0.24852747851276913</v>
      </c>
      <c r="F81">
        <f t="shared" si="5"/>
        <v>1.0024883656405177</v>
      </c>
    </row>
    <row r="82" spans="1:6" x14ac:dyDescent="0.25">
      <c r="A82" s="1">
        <v>36617</v>
      </c>
      <c r="B82">
        <f>papers_obs!B63</f>
        <v>1.004162986268996</v>
      </c>
      <c r="C82">
        <f t="shared" si="3"/>
        <v>0.415434501563609</v>
      </c>
      <c r="D82">
        <f>data!F79</f>
        <v>1.5679945054944999</v>
      </c>
      <c r="E82">
        <f t="shared" si="4"/>
        <v>0.39709890708419904</v>
      </c>
      <c r="F82">
        <f t="shared" si="5"/>
        <v>1.0039788838945696</v>
      </c>
    </row>
    <row r="83" spans="1:6" x14ac:dyDescent="0.25">
      <c r="A83" s="1">
        <v>36708</v>
      </c>
      <c r="B83">
        <f>papers_obs!B64</f>
        <v>1.0047907843018633</v>
      </c>
      <c r="C83">
        <f t="shared" si="3"/>
        <v>0.47793450156361067</v>
      </c>
      <c r="D83">
        <f>data!F80</f>
        <v>1.6298641304347801</v>
      </c>
      <c r="E83">
        <f t="shared" si="4"/>
        <v>0.45896853202447918</v>
      </c>
      <c r="F83">
        <f t="shared" si="5"/>
        <v>1.0046002340582023</v>
      </c>
    </row>
    <row r="84" spans="1:6" x14ac:dyDescent="0.25">
      <c r="A84" s="1">
        <v>36800</v>
      </c>
      <c r="B84">
        <f>papers_obs!B65</f>
        <v>1.0047907843018633</v>
      </c>
      <c r="C84">
        <f t="shared" si="3"/>
        <v>0.47793450156361067</v>
      </c>
      <c r="D84">
        <f>data!F81</f>
        <v>1.61872282608695</v>
      </c>
      <c r="E84">
        <f t="shared" si="4"/>
        <v>0.44782722767664906</v>
      </c>
      <c r="F84">
        <f t="shared" si="5"/>
        <v>1.0044883147233996</v>
      </c>
    </row>
    <row r="85" spans="1:6" x14ac:dyDescent="0.25">
      <c r="A85" s="1">
        <v>36892</v>
      </c>
      <c r="B85">
        <f>papers_obs!B66</f>
        <v>1.0025325465073969</v>
      </c>
      <c r="C85">
        <f t="shared" si="3"/>
        <v>0.25293450156361025</v>
      </c>
      <c r="D85">
        <f>data!F82</f>
        <v>1.3992499999999899</v>
      </c>
      <c r="E85">
        <f t="shared" si="4"/>
        <v>0.228354401589689</v>
      </c>
      <c r="F85">
        <f t="shared" si="5"/>
        <v>1.0022861532882845</v>
      </c>
    </row>
    <row r="86" spans="1:6" x14ac:dyDescent="0.25">
      <c r="A86" s="1">
        <v>36982</v>
      </c>
      <c r="B86">
        <f>papers_obs!B67</f>
        <v>0.99934622548605168</v>
      </c>
      <c r="C86">
        <f t="shared" si="3"/>
        <v>-6.5398831769724178E-2</v>
      </c>
      <c r="D86">
        <f>data!F83</f>
        <v>1.08167582417582</v>
      </c>
      <c r="E86">
        <f t="shared" si="4"/>
        <v>-8.9219774234480909E-2</v>
      </c>
      <c r="F86">
        <f t="shared" si="5"/>
        <v>0.99910820014771995</v>
      </c>
    </row>
    <row r="87" spans="1:6" x14ac:dyDescent="0.25">
      <c r="A87" s="1">
        <v>37073</v>
      </c>
      <c r="B87">
        <f>papers_obs!B68</f>
        <v>0.99739939911896236</v>
      </c>
      <c r="C87">
        <f t="shared" si="3"/>
        <v>-0.2603988317697235</v>
      </c>
      <c r="D87">
        <f>data!F84</f>
        <v>0.87538043478260796</v>
      </c>
      <c r="E87">
        <f t="shared" si="4"/>
        <v>-0.29551516362769292</v>
      </c>
      <c r="F87">
        <f t="shared" si="5"/>
        <v>0.99704921052631112</v>
      </c>
    </row>
    <row r="88" spans="1:6" x14ac:dyDescent="0.25">
      <c r="A88" s="1">
        <v>37165</v>
      </c>
      <c r="B88">
        <f>papers_obs!B69</f>
        <v>0.99390632058516537</v>
      </c>
      <c r="C88">
        <f t="shared" si="3"/>
        <v>-0.61123216510306266</v>
      </c>
      <c r="D88">
        <f>data!F85</f>
        <v>0.53260869565217395</v>
      </c>
      <c r="E88">
        <f t="shared" si="4"/>
        <v>-0.63828690275812694</v>
      </c>
      <c r="F88">
        <f t="shared" si="5"/>
        <v>0.9936374582092391</v>
      </c>
    </row>
    <row r="89" spans="1:6" x14ac:dyDescent="0.25">
      <c r="A89" s="1">
        <v>37257</v>
      </c>
      <c r="B89">
        <f>papers_obs!B70</f>
        <v>0.99292945973855373</v>
      </c>
      <c r="C89">
        <f t="shared" si="3"/>
        <v>-0.70956549843639483</v>
      </c>
      <c r="D89">
        <f>data!F86</f>
        <v>0.43322222222222201</v>
      </c>
      <c r="E89">
        <f t="shared" si="4"/>
        <v>-0.73767337618807893</v>
      </c>
      <c r="F89">
        <f t="shared" si="5"/>
        <v>0.99265040755950984</v>
      </c>
    </row>
    <row r="90" spans="1:6" x14ac:dyDescent="0.25">
      <c r="A90" s="1">
        <v>37347</v>
      </c>
      <c r="B90">
        <f>papers_obs!B71</f>
        <v>0.99292945973855373</v>
      </c>
      <c r="C90">
        <f t="shared" si="3"/>
        <v>-0.70956549843639483</v>
      </c>
      <c r="D90">
        <f>data!F87</f>
        <v>0.43788461538461498</v>
      </c>
      <c r="E90">
        <f t="shared" si="4"/>
        <v>-0.7330109830256859</v>
      </c>
      <c r="F90">
        <f t="shared" si="5"/>
        <v>0.9926966899031624</v>
      </c>
    </row>
    <row r="91" spans="1:6" x14ac:dyDescent="0.25">
      <c r="A91" s="1">
        <v>37438</v>
      </c>
      <c r="B91">
        <f>papers_obs!B72</f>
        <v>0.99292945973855373</v>
      </c>
      <c r="C91">
        <f t="shared" si="3"/>
        <v>-0.70956549843639483</v>
      </c>
      <c r="D91">
        <f>data!F88</f>
        <v>0.435217391304347</v>
      </c>
      <c r="E91">
        <f t="shared" si="4"/>
        <v>-0.73567820710595389</v>
      </c>
      <c r="F91">
        <f t="shared" si="5"/>
        <v>0.99267021281110857</v>
      </c>
    </row>
    <row r="92" spans="1:6" x14ac:dyDescent="0.25">
      <c r="A92" s="1">
        <v>37530</v>
      </c>
      <c r="B92">
        <f>papers_obs!B73</f>
        <v>0.99216850555579694</v>
      </c>
      <c r="C92">
        <f t="shared" si="3"/>
        <v>-0.7862321651030566</v>
      </c>
      <c r="D92">
        <f>data!F89</f>
        <v>0.36105978260869498</v>
      </c>
      <c r="E92">
        <f t="shared" si="4"/>
        <v>-0.80983581580160591</v>
      </c>
      <c r="F92">
        <f t="shared" si="5"/>
        <v>0.99193434520368751</v>
      </c>
    </row>
    <row r="93" spans="1:6" x14ac:dyDescent="0.25">
      <c r="A93" s="1">
        <v>37622</v>
      </c>
      <c r="B93">
        <f>papers_obs!B74</f>
        <v>0.9916890733169027</v>
      </c>
      <c r="C93">
        <f t="shared" si="3"/>
        <v>-0.83456549843639627</v>
      </c>
      <c r="D93">
        <f>data!F90</f>
        <v>0.31241666666666601</v>
      </c>
      <c r="E93">
        <f t="shared" si="4"/>
        <v>-0.85847893174363488</v>
      </c>
      <c r="F93">
        <f t="shared" si="5"/>
        <v>0.99145195476446335</v>
      </c>
    </row>
    <row r="94" spans="1:6" x14ac:dyDescent="0.25">
      <c r="A94" s="1">
        <v>37712</v>
      </c>
      <c r="B94">
        <f>papers_obs!B75</f>
        <v>0.99164775379967707</v>
      </c>
      <c r="C94">
        <f t="shared" si="3"/>
        <v>-0.8387321651030647</v>
      </c>
      <c r="D94">
        <f>data!F91</f>
        <v>0.31167582417582401</v>
      </c>
      <c r="E94">
        <f t="shared" si="4"/>
        <v>-0.85921977423447693</v>
      </c>
      <c r="F94">
        <f t="shared" si="5"/>
        <v>0.99144460969431392</v>
      </c>
    </row>
    <row r="95" spans="1:6" x14ac:dyDescent="0.25">
      <c r="A95" s="1">
        <v>37803</v>
      </c>
      <c r="B95">
        <f>papers_obs!B76</f>
        <v>0.99106946129500617</v>
      </c>
      <c r="C95">
        <f t="shared" si="3"/>
        <v>-0.89706549843639338</v>
      </c>
      <c r="D95">
        <f>data!F92</f>
        <v>0.254211956521739</v>
      </c>
      <c r="E95">
        <f t="shared" si="4"/>
        <v>-0.91668364188856188</v>
      </c>
      <c r="F95">
        <f t="shared" si="5"/>
        <v>0.99087505093685369</v>
      </c>
    </row>
    <row r="96" spans="1:6" x14ac:dyDescent="0.25">
      <c r="A96" s="1">
        <v>37895</v>
      </c>
      <c r="B96">
        <f>papers_obs!B77</f>
        <v>0.99106946129500617</v>
      </c>
      <c r="C96">
        <f t="shared" si="3"/>
        <v>-0.89706549843639338</v>
      </c>
      <c r="D96">
        <f>data!F93</f>
        <v>0.249184782608695</v>
      </c>
      <c r="E96">
        <f t="shared" si="4"/>
        <v>-0.92171081580160585</v>
      </c>
      <c r="F96">
        <f t="shared" si="5"/>
        <v>0.9908252391768545</v>
      </c>
    </row>
    <row r="97" spans="1:6" x14ac:dyDescent="0.25">
      <c r="A97" s="1">
        <v>37987</v>
      </c>
      <c r="B97">
        <f>papers_obs!B78</f>
        <v>0.99106946129500617</v>
      </c>
      <c r="C97">
        <f t="shared" si="3"/>
        <v>-0.89706549843639338</v>
      </c>
      <c r="D97">
        <f>data!F94</f>
        <v>0.25046703296703199</v>
      </c>
      <c r="E97">
        <f t="shared" si="4"/>
        <v>-0.9204285654432689</v>
      </c>
      <c r="F97">
        <f t="shared" si="5"/>
        <v>0.9908379441184888</v>
      </c>
    </row>
    <row r="98" spans="1:6" x14ac:dyDescent="0.25">
      <c r="A98" s="1">
        <v>38078</v>
      </c>
      <c r="B98">
        <f>papers_obs!B79</f>
        <v>0.99107772024159579</v>
      </c>
      <c r="C98">
        <f t="shared" si="3"/>
        <v>-0.89623216510306658</v>
      </c>
      <c r="D98">
        <f>data!F95</f>
        <v>0.25282967032967002</v>
      </c>
      <c r="E98">
        <f t="shared" si="4"/>
        <v>-0.91806592808063092</v>
      </c>
      <c r="F98">
        <f t="shared" si="5"/>
        <v>0.99086135430250744</v>
      </c>
    </row>
    <row r="99" spans="1:6" x14ac:dyDescent="0.25">
      <c r="A99" s="1">
        <v>38169</v>
      </c>
      <c r="B99">
        <f>papers_obs!B80</f>
        <v>0.99212716606264417</v>
      </c>
      <c r="C99">
        <f t="shared" si="3"/>
        <v>-0.7903988317697267</v>
      </c>
      <c r="D99">
        <f>data!F96</f>
        <v>0.35769021739130402</v>
      </c>
      <c r="E99">
        <f t="shared" si="4"/>
        <v>-0.81320538101899686</v>
      </c>
      <c r="F99">
        <f t="shared" si="5"/>
        <v>0.99190092189212542</v>
      </c>
    </row>
    <row r="100" spans="1:6" x14ac:dyDescent="0.25">
      <c r="A100" s="1">
        <v>38261</v>
      </c>
      <c r="B100">
        <f>papers_obs!B81</f>
        <v>0.99339293495557113</v>
      </c>
      <c r="C100">
        <f t="shared" si="3"/>
        <v>-0.66289883176972986</v>
      </c>
      <c r="D100">
        <f>data!F97</f>
        <v>0.48747282608695602</v>
      </c>
      <c r="E100">
        <f t="shared" si="4"/>
        <v>-0.68342277232334481</v>
      </c>
      <c r="F100">
        <f t="shared" si="5"/>
        <v>0.99318907250115718</v>
      </c>
    </row>
    <row r="101" spans="1:6" x14ac:dyDescent="0.25">
      <c r="A101" s="1">
        <v>38353</v>
      </c>
      <c r="B101">
        <f>papers_obs!B82</f>
        <v>0.99464374119927434</v>
      </c>
      <c r="C101">
        <f t="shared" si="3"/>
        <v>-0.53706549843640039</v>
      </c>
      <c r="D101">
        <f>data!F98</f>
        <v>0.61724999999999997</v>
      </c>
      <c r="E101">
        <f t="shared" si="4"/>
        <v>-0.55364559841030092</v>
      </c>
      <c r="F101">
        <f t="shared" si="5"/>
        <v>0.9944788419432079</v>
      </c>
    </row>
    <row r="102" spans="1:6" x14ac:dyDescent="0.25">
      <c r="A102" s="1">
        <v>38443</v>
      </c>
      <c r="B102">
        <f>papers_obs!B83</f>
        <v>0.99582973150307719</v>
      </c>
      <c r="C102">
        <f t="shared" si="3"/>
        <v>-0.41789883176972659</v>
      </c>
      <c r="D102">
        <f>data!F99</f>
        <v>0.73543956043956005</v>
      </c>
      <c r="E102">
        <f t="shared" si="4"/>
        <v>-0.43545603797074084</v>
      </c>
      <c r="F102">
        <f t="shared" si="5"/>
        <v>0.99565490697130699</v>
      </c>
    </row>
    <row r="103" spans="1:6" x14ac:dyDescent="0.25">
      <c r="A103" s="1">
        <v>38534</v>
      </c>
      <c r="B103">
        <f>papers_obs!B84</f>
        <v>0.99710853338086802</v>
      </c>
      <c r="C103">
        <f t="shared" si="3"/>
        <v>-0.28956549843639956</v>
      </c>
      <c r="D103">
        <f>data!F100</f>
        <v>0.86499999999999999</v>
      </c>
      <c r="E103">
        <f t="shared" si="4"/>
        <v>-0.3058955984103009</v>
      </c>
      <c r="F103">
        <f t="shared" si="5"/>
        <v>0.99694571785484953</v>
      </c>
    </row>
    <row r="104" spans="1:6" x14ac:dyDescent="0.25">
      <c r="A104" s="1">
        <v>38626</v>
      </c>
      <c r="B104">
        <f>papers_obs!B85</f>
        <v>0.99844721849694229</v>
      </c>
      <c r="C104">
        <f t="shared" si="3"/>
        <v>-0.1553988317697251</v>
      </c>
      <c r="D104">
        <f>data!F101</f>
        <v>0.99456521739130399</v>
      </c>
      <c r="E104">
        <f t="shared" si="4"/>
        <v>-0.1763303810189969</v>
      </c>
      <c r="F104">
        <f t="shared" si="5"/>
        <v>0.99823824989662036</v>
      </c>
    </row>
    <row r="105" spans="1:6" x14ac:dyDescent="0.25">
      <c r="A105" s="1">
        <v>38718</v>
      </c>
      <c r="B105">
        <f>papers_obs!B86</f>
        <v>0.99961275334831678</v>
      </c>
      <c r="C105">
        <f t="shared" si="3"/>
        <v>-3.8732165103062412E-2</v>
      </c>
      <c r="D105">
        <f>data!F102</f>
        <v>1.1135277777777699</v>
      </c>
      <c r="E105">
        <f t="shared" si="4"/>
        <v>-5.7367820632530986E-2</v>
      </c>
      <c r="F105">
        <f t="shared" si="5"/>
        <v>0.99942648631555453</v>
      </c>
    </row>
    <row r="106" spans="1:6" x14ac:dyDescent="0.25">
      <c r="A106" s="1">
        <v>38808</v>
      </c>
      <c r="B106">
        <f>papers_obs!B87</f>
        <v>1.0007713089882138</v>
      </c>
      <c r="C106">
        <f t="shared" si="3"/>
        <v>7.7101168230276809E-2</v>
      </c>
      <c r="D106">
        <f>data!F103</f>
        <v>1.2268956043956001</v>
      </c>
      <c r="E106">
        <f t="shared" si="4"/>
        <v>5.6000005985299195E-2</v>
      </c>
      <c r="F106">
        <f t="shared" si="5"/>
        <v>1.00056015688916</v>
      </c>
    </row>
    <row r="107" spans="1:6" x14ac:dyDescent="0.25">
      <c r="A107" s="1">
        <v>38899</v>
      </c>
      <c r="B107">
        <f>papers_obs!B88</f>
        <v>1.0016557141992815</v>
      </c>
      <c r="C107">
        <f t="shared" si="3"/>
        <v>0.16543450156361306</v>
      </c>
      <c r="D107">
        <f>data!F104</f>
        <v>1.3113315217391299</v>
      </c>
      <c r="E107">
        <f t="shared" si="4"/>
        <v>0.14043592332882904</v>
      </c>
      <c r="F107">
        <f t="shared" si="5"/>
        <v>1.0014053458074972</v>
      </c>
    </row>
    <row r="108" spans="1:6" x14ac:dyDescent="0.25">
      <c r="A108" s="1">
        <v>38991</v>
      </c>
      <c r="B108">
        <f>papers_obs!B89</f>
        <v>1.0016557141992815</v>
      </c>
      <c r="C108">
        <f t="shared" si="3"/>
        <v>0.16543450156361306</v>
      </c>
      <c r="D108">
        <f>data!F105</f>
        <v>1.31073369565217</v>
      </c>
      <c r="E108">
        <f t="shared" si="4"/>
        <v>0.13983809724186913</v>
      </c>
      <c r="F108">
        <f t="shared" si="5"/>
        <v>1.0013993591629986</v>
      </c>
    </row>
    <row r="109" spans="1:6" x14ac:dyDescent="0.25">
      <c r="A109" s="1">
        <v>39083</v>
      </c>
      <c r="B109">
        <f>papers_obs!B90</f>
        <v>1.0016557141992815</v>
      </c>
      <c r="C109">
        <f t="shared" si="3"/>
        <v>0.16543450156361306</v>
      </c>
      <c r="D109">
        <f>data!F106</f>
        <v>1.3136388888888799</v>
      </c>
      <c r="E109">
        <f t="shared" si="4"/>
        <v>0.14274329047857903</v>
      </c>
      <c r="F109">
        <f t="shared" si="5"/>
        <v>1.0014284521720556</v>
      </c>
    </row>
    <row r="110" spans="1:6" x14ac:dyDescent="0.25">
      <c r="A110" s="1">
        <v>39173</v>
      </c>
      <c r="B110">
        <f>papers_obs!B91</f>
        <v>1.0016557141992815</v>
      </c>
      <c r="C110">
        <f t="shared" si="3"/>
        <v>0.16543450156361306</v>
      </c>
      <c r="D110">
        <f>data!F107</f>
        <v>1.31310439560439</v>
      </c>
      <c r="E110">
        <f t="shared" si="4"/>
        <v>0.14220879719408908</v>
      </c>
      <c r="F110">
        <f t="shared" si="5"/>
        <v>1.0014230996185343</v>
      </c>
    </row>
    <row r="111" spans="1:6" x14ac:dyDescent="0.25">
      <c r="A111" s="1">
        <v>39264</v>
      </c>
      <c r="B111">
        <f>papers_obs!B92</f>
        <v>1.0014554030882203</v>
      </c>
      <c r="C111">
        <f t="shared" si="3"/>
        <v>0.14543450156360641</v>
      </c>
      <c r="D111">
        <f>data!F108</f>
        <v>1.26858695652173</v>
      </c>
      <c r="E111">
        <f t="shared" si="4"/>
        <v>9.769135811142915E-2</v>
      </c>
      <c r="F111">
        <f t="shared" si="5"/>
        <v>1.0009773909166126</v>
      </c>
    </row>
    <row r="112" spans="1:6" x14ac:dyDescent="0.25">
      <c r="A112" s="1">
        <v>39356</v>
      </c>
      <c r="B112">
        <f>papers_obs!B93</f>
        <v>0.99983769152241575</v>
      </c>
      <c r="C112">
        <f t="shared" si="3"/>
        <v>-1.623216510306583E-2</v>
      </c>
      <c r="D112">
        <f>data!F109</f>
        <v>1.12391304347826</v>
      </c>
      <c r="E112">
        <f t="shared" si="4"/>
        <v>-4.6982554932040843E-2</v>
      </c>
      <c r="F112">
        <f t="shared" si="5"/>
        <v>0.99953028480142048</v>
      </c>
    </row>
    <row r="113" spans="1:6" x14ac:dyDescent="0.25">
      <c r="A113" s="1">
        <v>39448</v>
      </c>
      <c r="B113">
        <f>papers_obs!B94</f>
        <v>0.99651875199281703</v>
      </c>
      <c r="C113">
        <f t="shared" si="3"/>
        <v>-0.34873216510306426</v>
      </c>
      <c r="D113">
        <f>data!F110</f>
        <v>0.79535714285714199</v>
      </c>
      <c r="E113">
        <f t="shared" si="4"/>
        <v>-0.3755384555531589</v>
      </c>
      <c r="F113">
        <f t="shared" si="5"/>
        <v>0.99625165808235228</v>
      </c>
    </row>
    <row r="114" spans="1:6" x14ac:dyDescent="0.25">
      <c r="A114" s="1">
        <v>39539</v>
      </c>
      <c r="B114">
        <f>papers_obs!B95</f>
        <v>0.99374896454208816</v>
      </c>
      <c r="C114">
        <f t="shared" si="3"/>
        <v>-0.62706549843639936</v>
      </c>
      <c r="D114">
        <f>data!F111</f>
        <v>0.52118131868131801</v>
      </c>
      <c r="E114">
        <f t="shared" si="4"/>
        <v>-0.64971427972898288</v>
      </c>
      <c r="F114">
        <f t="shared" si="5"/>
        <v>0.9935239179986235</v>
      </c>
    </row>
    <row r="115" spans="1:6" x14ac:dyDescent="0.25">
      <c r="A115" s="1">
        <v>39630</v>
      </c>
      <c r="B115">
        <f>papers_obs!B96</f>
        <v>0.99355023462283421</v>
      </c>
      <c r="C115">
        <f t="shared" si="3"/>
        <v>-0.64706549843638939</v>
      </c>
      <c r="D115">
        <f>data!F112</f>
        <v>0.48516304347826</v>
      </c>
      <c r="E115">
        <f t="shared" si="4"/>
        <v>-0.68573255493204088</v>
      </c>
      <c r="F115">
        <f t="shared" si="5"/>
        <v>0.99316613225762496</v>
      </c>
    </row>
    <row r="116" spans="1:6" x14ac:dyDescent="0.25">
      <c r="A116" s="1">
        <v>39722</v>
      </c>
      <c r="B116">
        <f>papers_obs!B97</f>
        <v>0.99121813286428939</v>
      </c>
      <c r="C116">
        <f t="shared" si="3"/>
        <v>-0.88206549843639015</v>
      </c>
      <c r="D116">
        <f>data!F113</f>
        <v>0.12633152173913001</v>
      </c>
      <c r="E116">
        <f t="shared" si="4"/>
        <v>-1.0445640766711708</v>
      </c>
      <c r="F116">
        <f t="shared" si="5"/>
        <v>0.98960872547738765</v>
      </c>
    </row>
    <row r="117" spans="1:6" x14ac:dyDescent="0.25">
      <c r="A117" s="1">
        <v>39814</v>
      </c>
      <c r="B117">
        <f>papers_obs!B98</f>
        <v>0.98921294708105423</v>
      </c>
      <c r="C117">
        <f t="shared" si="3"/>
        <v>-1.0845654984363937</v>
      </c>
      <c r="D117">
        <f>data!F114</f>
        <v>4.6111111111111103E-2</v>
      </c>
      <c r="E117">
        <f t="shared" si="4"/>
        <v>-1.1247844872991899</v>
      </c>
      <c r="F117">
        <f t="shared" si="5"/>
        <v>0.98881517563122778</v>
      </c>
    </row>
    <row r="118" spans="1:6" x14ac:dyDescent="0.25">
      <c r="A118" s="1">
        <v>39904</v>
      </c>
      <c r="B118">
        <f>papers_obs!B99</f>
        <v>0.98921294708105423</v>
      </c>
      <c r="C118">
        <f t="shared" si="3"/>
        <v>-1.0845654984363937</v>
      </c>
      <c r="D118">
        <f>data!F115</f>
        <v>4.45054945054945E-2</v>
      </c>
      <c r="E118">
        <f t="shared" si="4"/>
        <v>-1.1263901039048063</v>
      </c>
      <c r="F118">
        <f t="shared" si="5"/>
        <v>0.98879929917802678</v>
      </c>
    </row>
    <row r="119" spans="1:6" x14ac:dyDescent="0.25">
      <c r="A119" s="1">
        <v>39995</v>
      </c>
      <c r="B119">
        <f>papers_obs!B100</f>
        <v>0.98921294708105423</v>
      </c>
      <c r="C119">
        <f t="shared" si="3"/>
        <v>-1.0845654984363937</v>
      </c>
      <c r="D119">
        <f>data!F116</f>
        <v>3.8586956521739102E-2</v>
      </c>
      <c r="E119">
        <f t="shared" si="4"/>
        <v>-1.1323086418885617</v>
      </c>
      <c r="F119">
        <f t="shared" si="5"/>
        <v>0.98874077844772479</v>
      </c>
    </row>
    <row r="120" spans="1:6" x14ac:dyDescent="0.25">
      <c r="A120" s="1">
        <v>40087</v>
      </c>
      <c r="B120">
        <f>papers_obs!B101</f>
        <v>0.98921294708105423</v>
      </c>
      <c r="C120">
        <f t="shared" si="3"/>
        <v>-1.0845654984363937</v>
      </c>
      <c r="D120">
        <f>data!F117</f>
        <v>2.95923913043478E-2</v>
      </c>
      <c r="E120">
        <f t="shared" si="4"/>
        <v>-1.141303207105953</v>
      </c>
      <c r="F120">
        <f t="shared" si="5"/>
        <v>0.98865184951302176</v>
      </c>
    </row>
    <row r="121" spans="1:6" x14ac:dyDescent="0.25">
      <c r="A121" s="1">
        <v>40179</v>
      </c>
      <c r="B121">
        <f>papers_obs!B102</f>
        <v>0.98921294708105423</v>
      </c>
      <c r="C121">
        <f t="shared" si="3"/>
        <v>-1.0845654984363937</v>
      </c>
      <c r="D121">
        <f>data!F118</f>
        <v>3.3472222222222202E-2</v>
      </c>
      <c r="E121">
        <f t="shared" si="4"/>
        <v>-1.1374233761880788</v>
      </c>
      <c r="F121">
        <f t="shared" si="5"/>
        <v>0.98869020827727216</v>
      </c>
    </row>
    <row r="122" spans="1:6" x14ac:dyDescent="0.25">
      <c r="A122" s="1">
        <v>40269</v>
      </c>
      <c r="B122">
        <f>papers_obs!B103</f>
        <v>0.98921294708105423</v>
      </c>
      <c r="C122">
        <f t="shared" si="3"/>
        <v>-1.0845654984363937</v>
      </c>
      <c r="D122">
        <f>data!F119</f>
        <v>4.7994505494505402E-2</v>
      </c>
      <c r="E122">
        <f t="shared" si="4"/>
        <v>-1.1229010929157954</v>
      </c>
      <c r="F122">
        <f t="shared" si="5"/>
        <v>0.98883379909608382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E302-8B3A-44B6-9377-8717F86E5889}">
  <dimension ref="A1:I132"/>
  <sheetViews>
    <sheetView workbookViewId="0">
      <selection activeCell="B5" sqref="B5:C20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0.99992993557703058</v>
      </c>
      <c r="C2" s="3">
        <f>AVERAGE(C21:C122)</f>
        <v>-9.4467098799229307E-3</v>
      </c>
      <c r="D2" s="3">
        <f>AVERAGE(D21:D122)</f>
        <v>0.37857674077251874</v>
      </c>
      <c r="E2">
        <f>AVERAGE(E21:E122)</f>
        <v>-1.3170292743102347E-16</v>
      </c>
      <c r="F2">
        <f>AVERAGE(F21:F122)</f>
        <v>1.0000244217584655</v>
      </c>
    </row>
    <row r="3" spans="1:9" x14ac:dyDescent="0.25">
      <c r="D3" s="6">
        <f>-D2+C2</f>
        <v>-0.38802345065244165</v>
      </c>
    </row>
    <row r="4" spans="1:9" x14ac:dyDescent="0.25">
      <c r="B4" t="s">
        <v>140</v>
      </c>
      <c r="C4" t="s">
        <v>164</v>
      </c>
      <c r="D4" s="3" t="s">
        <v>4</v>
      </c>
      <c r="E4" t="s">
        <v>165</v>
      </c>
      <c r="F4" s="3" t="s">
        <v>173</v>
      </c>
    </row>
    <row r="5" spans="1:9" x14ac:dyDescent="0.25">
      <c r="A5" s="1">
        <v>29587</v>
      </c>
      <c r="D5">
        <f>data!I2</f>
        <v>1.26933810179812E-2</v>
      </c>
      <c r="E5">
        <f>D5-$D$2</f>
        <v>-0.36588335975453756</v>
      </c>
      <c r="F5">
        <f>EXP(E5/100)</f>
        <v>0.99634785177805751</v>
      </c>
      <c r="H5" t="s">
        <v>141</v>
      </c>
    </row>
    <row r="6" spans="1:9" x14ac:dyDescent="0.25">
      <c r="A6" s="1">
        <v>29677</v>
      </c>
      <c r="D6">
        <f>data!I3</f>
        <v>-4.3951589715273798E-2</v>
      </c>
      <c r="E6">
        <f t="shared" ref="E6:E69" si="0">D6-$D$2</f>
        <v>-0.42252833048779254</v>
      </c>
      <c r="F6">
        <f t="shared" ref="F6:F69" si="1">EXP(E6/100)</f>
        <v>0.99578363064555064</v>
      </c>
      <c r="H6" t="e">
        <f t="array" ref="H6:I10">LINEST(B5:B122,F5:F122,TRUE,TRUE)</f>
        <v>#VALUE!</v>
      </c>
      <c r="I6" t="e">
        <v>#VALUE!</v>
      </c>
    </row>
    <row r="7" spans="1:9" x14ac:dyDescent="0.25">
      <c r="A7" s="1">
        <v>29768</v>
      </c>
      <c r="D7">
        <f>data!I4</f>
        <v>0.37710636683267501</v>
      </c>
      <c r="E7">
        <f t="shared" si="0"/>
        <v>-1.4703739398437277E-3</v>
      </c>
      <c r="F7">
        <f t="shared" si="1"/>
        <v>0.99998529636870104</v>
      </c>
      <c r="H7" t="e">
        <v>#VALUE!</v>
      </c>
      <c r="I7" t="e">
        <v>#VALUE!</v>
      </c>
    </row>
    <row r="8" spans="1:9" x14ac:dyDescent="0.25">
      <c r="A8" s="1">
        <v>29860</v>
      </c>
      <c r="D8">
        <f>data!I5</f>
        <v>-0.25085413588577998</v>
      </c>
      <c r="E8">
        <f t="shared" si="0"/>
        <v>-0.62943087665829878</v>
      </c>
      <c r="F8">
        <f t="shared" si="1"/>
        <v>0.99372545889850028</v>
      </c>
      <c r="H8" t="e">
        <v>#VALUE!</v>
      </c>
      <c r="I8" t="e">
        <v>#VALUE!</v>
      </c>
    </row>
    <row r="9" spans="1:9" x14ac:dyDescent="0.25">
      <c r="A9" s="1">
        <v>29952</v>
      </c>
      <c r="D9">
        <f>data!I6</f>
        <v>1.1339022296052901</v>
      </c>
      <c r="E9">
        <f t="shared" si="0"/>
        <v>0.7553254888327714</v>
      </c>
      <c r="F9">
        <f t="shared" si="1"/>
        <v>1.0075818526748115</v>
      </c>
      <c r="H9" t="e">
        <v>#VALUE!</v>
      </c>
      <c r="I9" t="e">
        <v>#VALUE!</v>
      </c>
    </row>
    <row r="10" spans="1:9" x14ac:dyDescent="0.25">
      <c r="A10" s="1">
        <v>30042</v>
      </c>
      <c r="D10">
        <f>data!I7</f>
        <v>-0.38351578509962297</v>
      </c>
      <c r="E10">
        <f t="shared" si="0"/>
        <v>-0.76209252587214171</v>
      </c>
      <c r="F10">
        <f t="shared" si="1"/>
        <v>0.99240804036385688</v>
      </c>
      <c r="H10" t="e">
        <v>#VALUE!</v>
      </c>
      <c r="I10" t="e">
        <v>#VALUE!</v>
      </c>
    </row>
    <row r="11" spans="1:9" x14ac:dyDescent="0.25">
      <c r="A11" s="1">
        <v>30133</v>
      </c>
      <c r="D11">
        <f>data!I8</f>
        <v>0.14873726999679099</v>
      </c>
      <c r="E11">
        <f t="shared" si="0"/>
        <v>-0.22983947077572775</v>
      </c>
      <c r="F11">
        <f t="shared" si="1"/>
        <v>0.99770424457893092</v>
      </c>
    </row>
    <row r="12" spans="1:9" x14ac:dyDescent="0.25">
      <c r="A12" s="1">
        <v>30225</v>
      </c>
      <c r="D12">
        <f>data!I9</f>
        <v>0.23655269167753201</v>
      </c>
      <c r="E12">
        <f t="shared" si="0"/>
        <v>-0.14202404909498673</v>
      </c>
      <c r="F12">
        <f t="shared" si="1"/>
        <v>0.99858076757328851</v>
      </c>
    </row>
    <row r="13" spans="1:9" x14ac:dyDescent="0.25">
      <c r="A13" s="1">
        <v>30317</v>
      </c>
      <c r="D13">
        <f>data!I10</f>
        <v>0.132607532045037</v>
      </c>
      <c r="E13">
        <f t="shared" si="0"/>
        <v>-0.24596920872748174</v>
      </c>
      <c r="F13">
        <f t="shared" si="1"/>
        <v>0.99754333047660726</v>
      </c>
    </row>
    <row r="14" spans="1:9" x14ac:dyDescent="0.25">
      <c r="A14" s="1">
        <v>30407</v>
      </c>
      <c r="D14">
        <f>data!I11</f>
        <v>9.4945321913372099E-2</v>
      </c>
      <c r="E14">
        <f t="shared" si="0"/>
        <v>-0.28363141885914667</v>
      </c>
      <c r="F14">
        <f t="shared" si="1"/>
        <v>0.99716770435031932</v>
      </c>
    </row>
    <row r="15" spans="1:9" x14ac:dyDescent="0.25">
      <c r="A15" s="1">
        <v>30498</v>
      </c>
      <c r="D15">
        <f>data!I12</f>
        <v>-0.48858202171704401</v>
      </c>
      <c r="E15">
        <f t="shared" si="0"/>
        <v>-0.8671587624895627</v>
      </c>
      <c r="F15">
        <f t="shared" si="1"/>
        <v>0.99136590214752729</v>
      </c>
    </row>
    <row r="16" spans="1:9" x14ac:dyDescent="0.25">
      <c r="A16" s="1">
        <v>30590</v>
      </c>
      <c r="D16">
        <f>data!I13</f>
        <v>0.32830951998229602</v>
      </c>
      <c r="E16">
        <f t="shared" si="0"/>
        <v>-5.0267220790222722E-2</v>
      </c>
      <c r="F16">
        <f t="shared" si="1"/>
        <v>0.99949745411060553</v>
      </c>
    </row>
    <row r="17" spans="1:6" x14ac:dyDescent="0.25">
      <c r="A17" s="1">
        <v>30682</v>
      </c>
      <c r="D17">
        <f>data!I14</f>
        <v>-1.7514870409860502E-2</v>
      </c>
      <c r="E17">
        <f t="shared" si="0"/>
        <v>-0.39609161118237923</v>
      </c>
      <c r="F17">
        <f t="shared" si="1"/>
        <v>0.99604691796960565</v>
      </c>
    </row>
    <row r="18" spans="1:6" x14ac:dyDescent="0.25">
      <c r="A18" s="1">
        <v>30773</v>
      </c>
      <c r="D18">
        <f>data!I15</f>
        <v>3.0583335098781299E-2</v>
      </c>
      <c r="E18">
        <f t="shared" si="0"/>
        <v>-0.34799340567373743</v>
      </c>
      <c r="F18">
        <f t="shared" si="1"/>
        <v>0.99652611389625578</v>
      </c>
    </row>
    <row r="19" spans="1:6" x14ac:dyDescent="0.25">
      <c r="A19" s="1">
        <v>30864</v>
      </c>
      <c r="D19">
        <f>data!I16</f>
        <v>0.52256237221537505</v>
      </c>
      <c r="E19">
        <f t="shared" si="0"/>
        <v>0.14398563144285631</v>
      </c>
      <c r="F19">
        <f t="shared" si="1"/>
        <v>1.0014408934052259</v>
      </c>
    </row>
    <row r="20" spans="1:6" x14ac:dyDescent="0.25">
      <c r="A20" s="1">
        <v>30956</v>
      </c>
      <c r="D20">
        <f>data!I17</f>
        <v>0.138557192379831</v>
      </c>
      <c r="E20">
        <f t="shared" si="0"/>
        <v>-0.24001954839268774</v>
      </c>
      <c r="F20">
        <f t="shared" si="1"/>
        <v>0.99760268268207275</v>
      </c>
    </row>
    <row r="21" spans="1:6" x14ac:dyDescent="0.25">
      <c r="A21" s="5">
        <v>31048</v>
      </c>
      <c r="B21">
        <f>papers_obs!F2</f>
        <v>0.99677196005786495</v>
      </c>
      <c r="C21">
        <f t="shared" ref="C21:C69" si="2">LN(B21)*100</f>
        <v>-0.32332613026036983</v>
      </c>
      <c r="D21">
        <f>data!I18</f>
        <v>5.8276381490440003E-2</v>
      </c>
      <c r="E21">
        <f t="shared" si="0"/>
        <v>-0.32030035928207873</v>
      </c>
      <c r="F21">
        <f t="shared" si="1"/>
        <v>0.9968021205508435</v>
      </c>
    </row>
    <row r="22" spans="1:6" x14ac:dyDescent="0.25">
      <c r="A22" s="1">
        <v>31138</v>
      </c>
      <c r="B22">
        <f>papers_obs!F3</f>
        <v>0.99877009579290099</v>
      </c>
      <c r="C22">
        <f t="shared" si="2"/>
        <v>-0.12306611599950165</v>
      </c>
      <c r="D22">
        <f>data!I19</f>
        <v>0.253714094121891</v>
      </c>
      <c r="E22">
        <f t="shared" si="0"/>
        <v>-0.12486264665062774</v>
      </c>
      <c r="F22">
        <f t="shared" si="1"/>
        <v>0.99875215274317242</v>
      </c>
    </row>
    <row r="23" spans="1:6" x14ac:dyDescent="0.25">
      <c r="A23" s="1">
        <v>31229</v>
      </c>
      <c r="B23">
        <f>papers_obs!F4</f>
        <v>1.0055218850498864</v>
      </c>
      <c r="C23">
        <f t="shared" si="2"/>
        <v>0.55066953342216507</v>
      </c>
      <c r="D23">
        <f>data!I20</f>
        <v>0.93075122883341699</v>
      </c>
      <c r="E23">
        <f t="shared" si="0"/>
        <v>0.55217448806089831</v>
      </c>
      <c r="F23">
        <f t="shared" si="1"/>
        <v>1.0055370178120093</v>
      </c>
    </row>
    <row r="24" spans="1:6" x14ac:dyDescent="0.25">
      <c r="A24" s="1">
        <v>31321</v>
      </c>
      <c r="B24">
        <f>papers_obs!F5</f>
        <v>1.0075498642898764</v>
      </c>
      <c r="C24">
        <f t="shared" si="2"/>
        <v>0.75215067056470408</v>
      </c>
      <c r="D24">
        <f>data!I21</f>
        <v>1.13710187235302</v>
      </c>
      <c r="E24">
        <f t="shared" si="0"/>
        <v>0.75852513158050128</v>
      </c>
      <c r="F24">
        <f t="shared" si="1"/>
        <v>1.0076140922102603</v>
      </c>
    </row>
    <row r="25" spans="1:6" x14ac:dyDescent="0.25">
      <c r="A25" s="1">
        <v>31413</v>
      </c>
      <c r="B25">
        <f>papers_obs!F6</f>
        <v>1.0041095030633191</v>
      </c>
      <c r="C25">
        <f t="shared" si="2"/>
        <v>0.41010821183214818</v>
      </c>
      <c r="D25">
        <f>data!I22</f>
        <v>0.80144218193809302</v>
      </c>
      <c r="E25">
        <f t="shared" si="0"/>
        <v>0.42286544116557429</v>
      </c>
      <c r="F25">
        <f t="shared" si="1"/>
        <v>1.0042376077865165</v>
      </c>
    </row>
    <row r="26" spans="1:6" x14ac:dyDescent="0.25">
      <c r="A26" s="1">
        <v>31503</v>
      </c>
      <c r="B26">
        <f>papers_obs!F7</f>
        <v>1.0007900825561657</v>
      </c>
      <c r="C26">
        <f t="shared" si="2"/>
        <v>7.8977060524347872E-2</v>
      </c>
      <c r="D26">
        <f>data!I23</f>
        <v>0.459079295425182</v>
      </c>
      <c r="E26">
        <f t="shared" si="0"/>
        <v>8.0502554652663261E-2</v>
      </c>
      <c r="F26">
        <f t="shared" si="1"/>
        <v>1.000805349666561</v>
      </c>
    </row>
    <row r="27" spans="1:6" x14ac:dyDescent="0.25">
      <c r="A27" s="1">
        <v>31594</v>
      </c>
      <c r="B27">
        <f>papers_obs!F8</f>
        <v>1.0011927034220749</v>
      </c>
      <c r="C27">
        <f t="shared" si="2"/>
        <v>0.11919927163996401</v>
      </c>
      <c r="D27">
        <f>data!I24</f>
        <v>0.50883389787693101</v>
      </c>
      <c r="E27">
        <f t="shared" si="0"/>
        <v>0.13025715710441227</v>
      </c>
      <c r="F27">
        <f t="shared" si="1"/>
        <v>1.0013034202858568</v>
      </c>
    </row>
    <row r="28" spans="1:6" x14ac:dyDescent="0.25">
      <c r="A28" s="1">
        <v>31686</v>
      </c>
      <c r="B28">
        <f>papers_obs!F9</f>
        <v>1.001643044144789</v>
      </c>
      <c r="C28">
        <f t="shared" si="2"/>
        <v>0.16416958244559787</v>
      </c>
      <c r="D28">
        <f>data!I25</f>
        <v>0.53642279728067299</v>
      </c>
      <c r="E28">
        <f t="shared" si="0"/>
        <v>0.15784605650815425</v>
      </c>
      <c r="F28">
        <f t="shared" si="1"/>
        <v>1.0015797069896837</v>
      </c>
    </row>
    <row r="29" spans="1:6" x14ac:dyDescent="0.25">
      <c r="A29" s="1">
        <v>31778</v>
      </c>
      <c r="B29">
        <f>papers_obs!F10</f>
        <v>0.99338753099022947</v>
      </c>
      <c r="C29">
        <f t="shared" si="2"/>
        <v>-0.66344282396557586</v>
      </c>
      <c r="D29">
        <f>data!I26</f>
        <v>-0.28010601701212501</v>
      </c>
      <c r="E29">
        <f t="shared" si="0"/>
        <v>-0.65868275778464369</v>
      </c>
      <c r="F29">
        <f t="shared" si="1"/>
        <v>0.99343481801957578</v>
      </c>
    </row>
    <row r="30" spans="1:6" x14ac:dyDescent="0.25">
      <c r="A30" s="1">
        <v>31868</v>
      </c>
      <c r="B30">
        <f>papers_obs!F11</f>
        <v>0.99729780333330531</v>
      </c>
      <c r="C30">
        <f t="shared" si="2"/>
        <v>-0.27058541904923644</v>
      </c>
      <c r="D30">
        <f>data!I27</f>
        <v>0.112744288824962</v>
      </c>
      <c r="E30">
        <f t="shared" si="0"/>
        <v>-0.26583245194755672</v>
      </c>
      <c r="F30">
        <f t="shared" si="1"/>
        <v>0.99734520569630392</v>
      </c>
    </row>
    <row r="31" spans="1:6" x14ac:dyDescent="0.25">
      <c r="A31" s="1">
        <v>31959</v>
      </c>
      <c r="B31">
        <f>papers_obs!F12</f>
        <v>0.99846935950839544</v>
      </c>
      <c r="C31">
        <f t="shared" si="2"/>
        <v>-0.15318131184947176</v>
      </c>
      <c r="D31">
        <f>data!I28</f>
        <v>0.23323267081815499</v>
      </c>
      <c r="E31">
        <f t="shared" si="0"/>
        <v>-0.14534406995436375</v>
      </c>
      <c r="F31">
        <f t="shared" si="1"/>
        <v>0.99854761503384604</v>
      </c>
    </row>
    <row r="32" spans="1:6" x14ac:dyDescent="0.25">
      <c r="A32" s="1">
        <v>32051</v>
      </c>
      <c r="B32">
        <f>papers_obs!F13</f>
        <v>1.0003795158724398</v>
      </c>
      <c r="C32">
        <f t="shared" si="2"/>
        <v>3.7944387450673009E-2</v>
      </c>
      <c r="D32">
        <f>data!I29</f>
        <v>0.42736746984764101</v>
      </c>
      <c r="E32">
        <f t="shared" si="0"/>
        <v>4.8790729075122274E-2</v>
      </c>
      <c r="F32">
        <f t="shared" si="1"/>
        <v>1.0004880263368738</v>
      </c>
    </row>
    <row r="33" spans="1:6" x14ac:dyDescent="0.25">
      <c r="A33" s="1">
        <v>32143</v>
      </c>
      <c r="B33">
        <f>papers_obs!F14</f>
        <v>1.0058872239415577</v>
      </c>
      <c r="C33">
        <f t="shared" si="2"/>
        <v>0.58699619556720417</v>
      </c>
      <c r="D33">
        <f>data!I30</f>
        <v>0.96116652512417</v>
      </c>
      <c r="E33">
        <f t="shared" si="0"/>
        <v>0.58258978435165121</v>
      </c>
      <c r="F33">
        <f t="shared" si="1"/>
        <v>1.0058429013906303</v>
      </c>
    </row>
    <row r="34" spans="1:6" x14ac:dyDescent="0.25">
      <c r="A34" s="1">
        <v>32234</v>
      </c>
      <c r="B34">
        <f>papers_obs!F15</f>
        <v>0.99824007326915754</v>
      </c>
      <c r="C34">
        <f t="shared" si="2"/>
        <v>-0.1761477221324913</v>
      </c>
      <c r="D34">
        <f>data!I31</f>
        <v>0.21319789384198301</v>
      </c>
      <c r="E34">
        <f t="shared" si="0"/>
        <v>-0.16537884693053573</v>
      </c>
      <c r="F34">
        <f t="shared" si="1"/>
        <v>0.99834757828530041</v>
      </c>
    </row>
    <row r="35" spans="1:6" x14ac:dyDescent="0.25">
      <c r="A35" s="1">
        <v>32325</v>
      </c>
      <c r="B35">
        <f>papers_obs!F16</f>
        <v>0.9959171364563949</v>
      </c>
      <c r="C35">
        <f t="shared" si="2"/>
        <v>-0.40912211874661353</v>
      </c>
      <c r="D35">
        <f>data!I32</f>
        <v>-2.5845008615172901E-2</v>
      </c>
      <c r="E35">
        <f t="shared" si="0"/>
        <v>-0.40442174938769165</v>
      </c>
      <c r="F35">
        <f t="shared" si="1"/>
        <v>0.99596394934049781</v>
      </c>
    </row>
    <row r="36" spans="1:6" x14ac:dyDescent="0.25">
      <c r="A36" s="1">
        <v>32417</v>
      </c>
      <c r="B36">
        <f>papers_obs!F17</f>
        <v>0.99463531794774274</v>
      </c>
      <c r="C36">
        <f t="shared" si="2"/>
        <v>-0.53791236318299562</v>
      </c>
      <c r="D36">
        <f>data!I33</f>
        <v>-0.16051032963013101</v>
      </c>
      <c r="E36">
        <f t="shared" si="0"/>
        <v>-0.5390870704026498</v>
      </c>
      <c r="F36">
        <f t="shared" si="1"/>
        <v>0.99462363396347997</v>
      </c>
    </row>
    <row r="37" spans="1:6" x14ac:dyDescent="0.25">
      <c r="A37" s="1">
        <v>32509</v>
      </c>
      <c r="B37">
        <f>papers_obs!F18</f>
        <v>0.98835574408448634</v>
      </c>
      <c r="C37">
        <f t="shared" si="2"/>
        <v>-1.171258117922533</v>
      </c>
      <c r="D37">
        <f>data!I34</f>
        <v>-0.78791538848966602</v>
      </c>
      <c r="E37">
        <f t="shared" si="0"/>
        <v>-1.1664921292621848</v>
      </c>
      <c r="F37">
        <f t="shared" si="1"/>
        <v>0.98840285012969875</v>
      </c>
    </row>
    <row r="38" spans="1:6" x14ac:dyDescent="0.25">
      <c r="A38" s="1">
        <v>32599</v>
      </c>
      <c r="B38">
        <f>papers_obs!F19</f>
        <v>0.98896896208305485</v>
      </c>
      <c r="C38">
        <f t="shared" si="2"/>
        <v>-1.1092330983276155</v>
      </c>
      <c r="D38">
        <f>data!I35</f>
        <v>-0.71723993217390003</v>
      </c>
      <c r="E38">
        <f t="shared" si="0"/>
        <v>-1.0958166729464187</v>
      </c>
      <c r="F38">
        <f t="shared" si="1"/>
        <v>0.98910165526703786</v>
      </c>
    </row>
    <row r="39" spans="1:6" x14ac:dyDescent="0.25">
      <c r="A39" s="1">
        <v>32690</v>
      </c>
      <c r="B39">
        <f>papers_obs!F20</f>
        <v>0.9973813734736644</v>
      </c>
      <c r="C39">
        <f t="shared" si="2"/>
        <v>-0.26220611260440108</v>
      </c>
      <c r="D39">
        <f>data!I36</f>
        <v>0.12106735216663</v>
      </c>
      <c r="E39">
        <f t="shared" si="0"/>
        <v>-0.25750938860588873</v>
      </c>
      <c r="F39">
        <f t="shared" si="1"/>
        <v>0.99742821882407884</v>
      </c>
    </row>
    <row r="40" spans="1:6" x14ac:dyDescent="0.25">
      <c r="A40" s="1">
        <v>32782</v>
      </c>
      <c r="B40">
        <f>papers_obs!F21</f>
        <v>1.003221160680813</v>
      </c>
      <c r="C40">
        <f t="shared" si="2"/>
        <v>0.32159838566897547</v>
      </c>
      <c r="D40">
        <f>data!I37</f>
        <v>0.70487479971073297</v>
      </c>
      <c r="E40">
        <f t="shared" si="0"/>
        <v>0.32629805893821423</v>
      </c>
      <c r="F40">
        <f t="shared" si="1"/>
        <v>1.003268309905454</v>
      </c>
    </row>
    <row r="41" spans="1:6" x14ac:dyDescent="0.25">
      <c r="A41" s="1">
        <v>32874</v>
      </c>
      <c r="B41">
        <f>papers_obs!F22</f>
        <v>1.0032983875078305</v>
      </c>
      <c r="C41">
        <f t="shared" si="2"/>
        <v>0.32929597596908927</v>
      </c>
      <c r="D41">
        <f>data!I38</f>
        <v>0.70832124979604205</v>
      </c>
      <c r="E41">
        <f t="shared" si="0"/>
        <v>0.32974450902352331</v>
      </c>
      <c r="F41">
        <f t="shared" si="1"/>
        <v>1.0033028876428254</v>
      </c>
    </row>
    <row r="42" spans="1:6" x14ac:dyDescent="0.25">
      <c r="A42" s="1">
        <v>32964</v>
      </c>
      <c r="B42">
        <f>papers_obs!F23</f>
        <v>1.0058925583326646</v>
      </c>
      <c r="C42">
        <f t="shared" si="2"/>
        <v>0.58752651117668098</v>
      </c>
      <c r="D42">
        <f>data!I39</f>
        <v>0.97499286674403396</v>
      </c>
      <c r="E42">
        <f t="shared" si="0"/>
        <v>0.59641612597151528</v>
      </c>
      <c r="F42">
        <f t="shared" si="1"/>
        <v>1.0059819822810137</v>
      </c>
    </row>
    <row r="43" spans="1:6" x14ac:dyDescent="0.25">
      <c r="A43" s="1">
        <v>33055</v>
      </c>
      <c r="B43">
        <f>papers_obs!F24</f>
        <v>1.002694089010342</v>
      </c>
      <c r="C43">
        <f t="shared" si="2"/>
        <v>0.26904664574055526</v>
      </c>
      <c r="D43">
        <f>data!I40</f>
        <v>0.64128910580961396</v>
      </c>
      <c r="E43">
        <f t="shared" si="0"/>
        <v>0.26271236503709522</v>
      </c>
      <c r="F43">
        <f t="shared" si="1"/>
        <v>1.002630577563665</v>
      </c>
    </row>
    <row r="44" spans="1:6" x14ac:dyDescent="0.25">
      <c r="A44" s="1">
        <v>33147</v>
      </c>
      <c r="B44">
        <f>papers_obs!F25</f>
        <v>0.99699555606549828</v>
      </c>
      <c r="C44">
        <f t="shared" si="2"/>
        <v>-0.30089663366535258</v>
      </c>
      <c r="D44">
        <f>data!I41</f>
        <v>8.5192947118380796E-2</v>
      </c>
      <c r="E44">
        <f t="shared" si="0"/>
        <v>-0.29338379365413791</v>
      </c>
      <c r="F44">
        <f t="shared" si="1"/>
        <v>0.99707046156027412</v>
      </c>
    </row>
    <row r="45" spans="1:6" x14ac:dyDescent="0.25">
      <c r="A45" s="1">
        <v>33239</v>
      </c>
      <c r="B45">
        <f>papers_obs!F26</f>
        <v>0.99410783910485467</v>
      </c>
      <c r="C45">
        <f t="shared" si="2"/>
        <v>-0.59095881650569237</v>
      </c>
      <c r="D45">
        <f>data!I42</f>
        <v>-0.198156421299576</v>
      </c>
      <c r="E45">
        <f t="shared" si="0"/>
        <v>-0.5767331620720948</v>
      </c>
      <c r="F45">
        <f t="shared" si="1"/>
        <v>0.9942492675100626</v>
      </c>
    </row>
    <row r="46" spans="1:6" x14ac:dyDescent="0.25">
      <c r="A46" s="1">
        <v>33329</v>
      </c>
      <c r="B46">
        <f>papers_obs!F27</f>
        <v>1.0083714853205217</v>
      </c>
      <c r="C46">
        <f t="shared" si="2"/>
        <v>0.83366387804150155</v>
      </c>
      <c r="D46">
        <f>data!I43</f>
        <v>1.20619150898078</v>
      </c>
      <c r="E46">
        <f t="shared" si="0"/>
        <v>0.8276147682082613</v>
      </c>
      <c r="F46">
        <f t="shared" si="1"/>
        <v>1.0083104896667132</v>
      </c>
    </row>
    <row r="47" spans="1:6" x14ac:dyDescent="0.25">
      <c r="A47" s="1">
        <v>33420</v>
      </c>
      <c r="B47">
        <f>papers_obs!F28</f>
        <v>0.99967441022135062</v>
      </c>
      <c r="C47">
        <f t="shared" si="2"/>
        <v>-3.2564279450928969E-2</v>
      </c>
      <c r="D47">
        <f>data!I44</f>
        <v>0.358771128910084</v>
      </c>
      <c r="E47">
        <f t="shared" si="0"/>
        <v>-1.9805611862434735E-2</v>
      </c>
      <c r="F47">
        <f t="shared" si="1"/>
        <v>0.99980196349319395</v>
      </c>
    </row>
    <row r="48" spans="1:6" x14ac:dyDescent="0.25">
      <c r="A48" s="1">
        <v>33512</v>
      </c>
      <c r="B48">
        <f>papers_obs!F29</f>
        <v>1.0016295126337253</v>
      </c>
      <c r="C48">
        <f t="shared" si="2"/>
        <v>0.16281864185410763</v>
      </c>
      <c r="D48">
        <f>data!I45</f>
        <v>0.53948526321507995</v>
      </c>
      <c r="E48">
        <f t="shared" si="0"/>
        <v>0.16090852244256121</v>
      </c>
      <c r="F48">
        <f t="shared" si="1"/>
        <v>1.0016103804966967</v>
      </c>
    </row>
    <row r="49" spans="1:6" x14ac:dyDescent="0.25">
      <c r="A49" s="1">
        <v>33604</v>
      </c>
      <c r="B49">
        <f>papers_obs!F30</f>
        <v>1.0096354887580636</v>
      </c>
      <c r="C49">
        <f t="shared" si="2"/>
        <v>0.95893634925495397</v>
      </c>
      <c r="D49">
        <f>data!I46</f>
        <v>1.34621515013825</v>
      </c>
      <c r="E49">
        <f t="shared" si="0"/>
        <v>0.96763840936573131</v>
      </c>
      <c r="F49">
        <f t="shared" si="1"/>
        <v>1.0097233516680812</v>
      </c>
    </row>
    <row r="50" spans="1:6" x14ac:dyDescent="0.25">
      <c r="A50" s="1">
        <v>33695</v>
      </c>
      <c r="B50">
        <f>papers_obs!F31</f>
        <v>0.99822747949696511</v>
      </c>
      <c r="C50">
        <f t="shared" si="2"/>
        <v>-0.17740932762917414</v>
      </c>
      <c r="D50">
        <f>data!I47</f>
        <v>0.20327637540021201</v>
      </c>
      <c r="E50">
        <f t="shared" si="0"/>
        <v>-0.17530036537230673</v>
      </c>
      <c r="F50">
        <f t="shared" si="1"/>
        <v>0.99824853195973884</v>
      </c>
    </row>
    <row r="51" spans="1:6" x14ac:dyDescent="0.25">
      <c r="A51" s="1">
        <v>33786</v>
      </c>
      <c r="B51">
        <f>papers_obs!F32</f>
        <v>1.006869400631909</v>
      </c>
      <c r="C51">
        <f t="shared" si="2"/>
        <v>0.68459137983526885</v>
      </c>
      <c r="D51">
        <f>data!I48</f>
        <v>1.0692130797519299</v>
      </c>
      <c r="E51">
        <f t="shared" si="0"/>
        <v>0.69063633897941124</v>
      </c>
      <c r="F51">
        <f t="shared" si="1"/>
        <v>1.0069302673154765</v>
      </c>
    </row>
    <row r="52" spans="1:6" x14ac:dyDescent="0.25">
      <c r="A52" s="1">
        <v>33878</v>
      </c>
      <c r="B52">
        <f>papers_obs!F33</f>
        <v>0.99405336935237509</v>
      </c>
      <c r="C52">
        <f t="shared" si="2"/>
        <v>-0.59643822655166912</v>
      </c>
      <c r="D52">
        <f>data!I49</f>
        <v>-0.207941093223482</v>
      </c>
      <c r="E52">
        <f t="shared" si="0"/>
        <v>-0.58651783399600077</v>
      </c>
      <c r="F52">
        <f t="shared" si="1"/>
        <v>0.99415198824043727</v>
      </c>
    </row>
    <row r="53" spans="1:6" x14ac:dyDescent="0.25">
      <c r="A53" s="1">
        <v>33970</v>
      </c>
      <c r="B53">
        <f>papers_obs!F34</f>
        <v>0.99181211735502262</v>
      </c>
      <c r="C53">
        <f t="shared" si="2"/>
        <v>-0.8221587462895964</v>
      </c>
      <c r="D53">
        <f>data!I50</f>
        <v>-0.44403129202219199</v>
      </c>
      <c r="E53">
        <f t="shared" si="0"/>
        <v>-0.82260803279471073</v>
      </c>
      <c r="F53">
        <f t="shared" si="1"/>
        <v>0.99180766128703346</v>
      </c>
    </row>
    <row r="54" spans="1:6" x14ac:dyDescent="0.25">
      <c r="A54" s="1">
        <v>34060</v>
      </c>
      <c r="B54">
        <f>papers_obs!F35</f>
        <v>0.99451475426947011</v>
      </c>
      <c r="C54">
        <f t="shared" si="2"/>
        <v>-0.55003449314233765</v>
      </c>
      <c r="D54">
        <f>data!I51</f>
        <v>-0.169284954819343</v>
      </c>
      <c r="E54">
        <f t="shared" si="0"/>
        <v>-0.54786169559186171</v>
      </c>
      <c r="F54">
        <f t="shared" si="1"/>
        <v>0.99453636329644934</v>
      </c>
    </row>
    <row r="55" spans="1:6" x14ac:dyDescent="0.25">
      <c r="A55" s="1">
        <v>34151</v>
      </c>
      <c r="B55">
        <f>papers_obs!F36</f>
        <v>0.99589256050503028</v>
      </c>
      <c r="C55">
        <f t="shared" si="2"/>
        <v>-0.41158981949165591</v>
      </c>
      <c r="D55">
        <f>data!I52</f>
        <v>-2.44394145541771E-2</v>
      </c>
      <c r="E55">
        <f t="shared" si="0"/>
        <v>-0.40301615532669582</v>
      </c>
      <c r="F55">
        <f t="shared" si="1"/>
        <v>0.9959779486490058</v>
      </c>
    </row>
    <row r="56" spans="1:6" x14ac:dyDescent="0.25">
      <c r="A56" s="1">
        <v>34243</v>
      </c>
      <c r="B56">
        <f>papers_obs!F37</f>
        <v>0.99501145955969927</v>
      </c>
      <c r="C56">
        <f t="shared" si="2"/>
        <v>-0.5001024744439686</v>
      </c>
      <c r="D56">
        <f>data!I53</f>
        <v>-0.112990553438047</v>
      </c>
      <c r="E56">
        <f t="shared" si="0"/>
        <v>-0.49156729421056572</v>
      </c>
      <c r="F56">
        <f t="shared" si="1"/>
        <v>0.99509638920551335</v>
      </c>
    </row>
    <row r="57" spans="1:6" x14ac:dyDescent="0.25">
      <c r="A57" s="1">
        <v>34335</v>
      </c>
      <c r="B57">
        <f>papers_obs!F38</f>
        <v>1.0022256229366364</v>
      </c>
      <c r="C57">
        <f t="shared" si="2"/>
        <v>0.22231499065835722</v>
      </c>
      <c r="D57">
        <f>data!I54</f>
        <v>0.60055230158316397</v>
      </c>
      <c r="E57">
        <f t="shared" si="0"/>
        <v>0.22197556081064523</v>
      </c>
      <c r="F57">
        <f t="shared" si="1"/>
        <v>1.0022222210895042</v>
      </c>
    </row>
    <row r="58" spans="1:6" x14ac:dyDescent="0.25">
      <c r="A58" s="1">
        <v>34425</v>
      </c>
      <c r="B58">
        <f>papers_obs!F39</f>
        <v>0.98991450804031034</v>
      </c>
      <c r="C58">
        <f t="shared" si="2"/>
        <v>-1.0136695097191628</v>
      </c>
      <c r="D58">
        <f>data!I55</f>
        <v>-0.63412456929330696</v>
      </c>
      <c r="E58">
        <f t="shared" si="0"/>
        <v>-1.0127013100658258</v>
      </c>
      <c r="F58">
        <f t="shared" si="1"/>
        <v>0.98992409243554347</v>
      </c>
    </row>
    <row r="59" spans="1:6" x14ac:dyDescent="0.25">
      <c r="A59" s="1">
        <v>34516</v>
      </c>
      <c r="B59">
        <f>papers_obs!F40</f>
        <v>0.99023456113361874</v>
      </c>
      <c r="C59">
        <f t="shared" si="2"/>
        <v>-0.98134334790862809</v>
      </c>
      <c r="D59">
        <f>data!I56</f>
        <v>-0.59426370073891099</v>
      </c>
      <c r="E59">
        <f t="shared" si="0"/>
        <v>-0.97284044151142979</v>
      </c>
      <c r="F59">
        <f t="shared" si="1"/>
        <v>0.99031876343123515</v>
      </c>
    </row>
    <row r="60" spans="1:6" x14ac:dyDescent="0.25">
      <c r="A60" s="1">
        <v>34608</v>
      </c>
      <c r="B60">
        <f>papers_obs!F41</f>
        <v>0.99662023000540978</v>
      </c>
      <c r="C60">
        <f t="shared" si="2"/>
        <v>-0.33854943187703551</v>
      </c>
      <c r="D60">
        <f>data!I57</f>
        <v>4.1036223286305198E-2</v>
      </c>
      <c r="E60">
        <f t="shared" si="0"/>
        <v>-0.33754051748621355</v>
      </c>
      <c r="F60">
        <f t="shared" si="1"/>
        <v>0.99663028510105567</v>
      </c>
    </row>
    <row r="61" spans="1:6" x14ac:dyDescent="0.25">
      <c r="A61" s="1">
        <v>34700</v>
      </c>
      <c r="B61">
        <f>papers_obs!F42</f>
        <v>0.99773107449939269</v>
      </c>
      <c r="C61">
        <f t="shared" si="2"/>
        <v>-0.22715034122020469</v>
      </c>
      <c r="D61">
        <f>data!I58</f>
        <v>0.16606238346591101</v>
      </c>
      <c r="E61">
        <f t="shared" si="0"/>
        <v>-0.21251435730660773</v>
      </c>
      <c r="F61">
        <f t="shared" si="1"/>
        <v>0.99787711294577841</v>
      </c>
    </row>
    <row r="62" spans="1:6" x14ac:dyDescent="0.25">
      <c r="A62" s="1">
        <v>34790</v>
      </c>
      <c r="B62">
        <f>papers_obs!F43</f>
        <v>0.99726232563063666</v>
      </c>
      <c r="C62">
        <f t="shared" si="2"/>
        <v>-0.27414286534099819</v>
      </c>
      <c r="D62">
        <f>data!I59</f>
        <v>0.107912782292303</v>
      </c>
      <c r="E62">
        <f t="shared" si="0"/>
        <v>-0.27066395848021574</v>
      </c>
      <c r="F62">
        <f t="shared" si="1"/>
        <v>0.99729702006159304</v>
      </c>
    </row>
    <row r="63" spans="1:6" x14ac:dyDescent="0.25">
      <c r="A63" s="1">
        <v>34881</v>
      </c>
      <c r="B63">
        <f>papers_obs!F44</f>
        <v>0.99799971760339157</v>
      </c>
      <c r="C63">
        <f t="shared" si="2"/>
        <v>-0.2002285633246611</v>
      </c>
      <c r="D63">
        <f>data!I60</f>
        <v>0.17694245183465601</v>
      </c>
      <c r="E63">
        <f t="shared" si="0"/>
        <v>-0.20163428893786273</v>
      </c>
      <c r="F63">
        <f t="shared" si="1"/>
        <v>0.99798568856434666</v>
      </c>
    </row>
    <row r="64" spans="1:6" x14ac:dyDescent="0.25">
      <c r="A64" s="1">
        <v>34973</v>
      </c>
      <c r="B64">
        <f>papers_obs!F45</f>
        <v>0.99986030777590451</v>
      </c>
      <c r="C64">
        <f t="shared" si="2"/>
        <v>-1.3970198196296808E-2</v>
      </c>
      <c r="D64">
        <f>data!I61</f>
        <v>0.37056622815055601</v>
      </c>
      <c r="E64">
        <f t="shared" si="0"/>
        <v>-8.0105126219627287E-3</v>
      </c>
      <c r="F64">
        <f t="shared" si="1"/>
        <v>0.99991989808211035</v>
      </c>
    </row>
    <row r="65" spans="1:6" x14ac:dyDescent="0.25">
      <c r="A65" s="1">
        <v>35065</v>
      </c>
      <c r="B65">
        <f>papers_obs!F46</f>
        <v>1.000363719727895</v>
      </c>
      <c r="C65">
        <f t="shared" si="2"/>
        <v>3.6365359790942207E-2</v>
      </c>
      <c r="D65">
        <f>data!I62</f>
        <v>0.41483222282902699</v>
      </c>
      <c r="E65">
        <f t="shared" si="0"/>
        <v>3.6255482056508248E-2</v>
      </c>
      <c r="F65">
        <f t="shared" si="1"/>
        <v>1.0003626205515075</v>
      </c>
    </row>
    <row r="66" spans="1:6" x14ac:dyDescent="0.25">
      <c r="A66" s="1">
        <v>35156</v>
      </c>
      <c r="B66">
        <f>papers_obs!F47</f>
        <v>1.0018862325826532</v>
      </c>
      <c r="C66">
        <f t="shared" si="2"/>
        <v>0.18844558798076283</v>
      </c>
      <c r="D66">
        <f>data!I63</f>
        <v>0.577810174756894</v>
      </c>
      <c r="E66">
        <f t="shared" si="0"/>
        <v>0.19923343398437526</v>
      </c>
      <c r="F66">
        <f t="shared" si="1"/>
        <v>1.0019943203566222</v>
      </c>
    </row>
    <row r="67" spans="1:6" x14ac:dyDescent="0.25">
      <c r="A67" s="1">
        <v>35247</v>
      </c>
      <c r="B67">
        <f>papers_obs!F48</f>
        <v>0.99843948418276984</v>
      </c>
      <c r="C67">
        <f t="shared" si="2"/>
        <v>-0.15617346902501925</v>
      </c>
      <c r="D67">
        <f>data!I64</f>
        <v>0.22713288245882701</v>
      </c>
      <c r="E67">
        <f t="shared" si="0"/>
        <v>-0.15144385831369173</v>
      </c>
      <c r="F67">
        <f t="shared" si="1"/>
        <v>0.99848670760029301</v>
      </c>
    </row>
    <row r="68" spans="1:6" x14ac:dyDescent="0.25">
      <c r="A68" s="1">
        <v>35339</v>
      </c>
      <c r="B68">
        <f>papers_obs!F49</f>
        <v>0.99561984740005005</v>
      </c>
      <c r="C68">
        <f t="shared" si="2"/>
        <v>-0.43897735728477794</v>
      </c>
      <c r="D68">
        <f>data!I65</f>
        <v>-5.6865983391651803E-2</v>
      </c>
      <c r="E68">
        <f t="shared" si="0"/>
        <v>-0.43544272416417051</v>
      </c>
      <c r="F68">
        <f t="shared" si="1"/>
        <v>0.9956550395308843</v>
      </c>
    </row>
    <row r="69" spans="1:6" x14ac:dyDescent="0.25">
      <c r="A69" s="1">
        <v>35431</v>
      </c>
      <c r="B69">
        <f>papers_obs!F50</f>
        <v>0.99727877326056746</v>
      </c>
      <c r="C69">
        <f t="shared" si="2"/>
        <v>-0.27249360076176027</v>
      </c>
      <c r="D69">
        <f>data!I66</f>
        <v>0.11676558727229</v>
      </c>
      <c r="E69">
        <f t="shared" si="0"/>
        <v>-0.26181115350022877</v>
      </c>
      <c r="F69">
        <f t="shared" si="1"/>
        <v>0.99738531272998143</v>
      </c>
    </row>
    <row r="70" spans="1:6" x14ac:dyDescent="0.25">
      <c r="A70" s="1">
        <v>35521</v>
      </c>
      <c r="B70">
        <f>papers_obs!F51</f>
        <v>0.99965758920780112</v>
      </c>
      <c r="C70">
        <f t="shared" ref="C70:C122" si="3">LN(B70)*100</f>
        <v>-3.4246942815962356E-2</v>
      </c>
      <c r="D70">
        <f>data!I67</f>
        <v>0.34311845674553998</v>
      </c>
      <c r="E70">
        <f t="shared" ref="E70:E122" si="4">D70-$D$2</f>
        <v>-3.5458284026978759E-2</v>
      </c>
      <c r="F70">
        <f t="shared" ref="F70:F122" si="5">EXP(E70/100)</f>
        <v>0.99964548001679598</v>
      </c>
    </row>
    <row r="71" spans="1:6" x14ac:dyDescent="0.25">
      <c r="A71" s="1">
        <v>35612</v>
      </c>
      <c r="B71">
        <f>papers_obs!F52</f>
        <v>1.0034415358746815</v>
      </c>
      <c r="C71">
        <f t="shared" si="3"/>
        <v>0.34356273424960904</v>
      </c>
      <c r="D71">
        <f>data!I68</f>
        <v>0.73159824739461299</v>
      </c>
      <c r="E71">
        <f t="shared" si="4"/>
        <v>0.35302150662209425</v>
      </c>
      <c r="F71">
        <f t="shared" si="5"/>
        <v>1.0035364536144067</v>
      </c>
    </row>
    <row r="72" spans="1:6" x14ac:dyDescent="0.25">
      <c r="A72" s="1">
        <v>35704</v>
      </c>
      <c r="B72">
        <f>papers_obs!F53</f>
        <v>1.0100881713987215</v>
      </c>
      <c r="C72">
        <f t="shared" si="3"/>
        <v>1.0037625457459021</v>
      </c>
      <c r="D72">
        <f>data!I69</f>
        <v>1.3858806790556999</v>
      </c>
      <c r="E72">
        <f t="shared" si="4"/>
        <v>1.0073039382831812</v>
      </c>
      <c r="F72">
        <f t="shared" si="5"/>
        <v>1.0101239432192499</v>
      </c>
    </row>
    <row r="73" spans="1:6" x14ac:dyDescent="0.25">
      <c r="A73" s="1">
        <v>35796</v>
      </c>
      <c r="B73">
        <f>papers_obs!F54</f>
        <v>1.0137805777596367</v>
      </c>
      <c r="C73">
        <f t="shared" si="3"/>
        <v>1.3686489010728256</v>
      </c>
      <c r="D73">
        <f>data!I70</f>
        <v>1.7437335502848501</v>
      </c>
      <c r="E73">
        <f t="shared" si="4"/>
        <v>1.3651568095123314</v>
      </c>
      <c r="F73">
        <f t="shared" si="5"/>
        <v>1.0137451762317693</v>
      </c>
    </row>
    <row r="74" spans="1:6" x14ac:dyDescent="0.25">
      <c r="A74" s="1">
        <v>35886</v>
      </c>
      <c r="B74">
        <f>papers_obs!F55</f>
        <v>1.0072789670564786</v>
      </c>
      <c r="C74">
        <f t="shared" si="3"/>
        <v>0.72526032327409728</v>
      </c>
      <c r="D74">
        <f>data!I71</f>
        <v>1.10858417882349</v>
      </c>
      <c r="E74">
        <f t="shared" si="4"/>
        <v>0.73000743805097135</v>
      </c>
      <c r="F74">
        <f t="shared" si="5"/>
        <v>1.0073267848801426</v>
      </c>
    </row>
    <row r="75" spans="1:6" x14ac:dyDescent="0.25">
      <c r="A75" s="1">
        <v>35977</v>
      </c>
      <c r="B75">
        <f>papers_obs!F56</f>
        <v>1.0082094697623394</v>
      </c>
      <c r="C75">
        <f t="shared" si="3"/>
        <v>0.81759553641380556</v>
      </c>
      <c r="D75">
        <f>data!I72</f>
        <v>1.2020926974413499</v>
      </c>
      <c r="E75">
        <f t="shared" si="4"/>
        <v>0.82351595666883126</v>
      </c>
      <c r="F75">
        <f t="shared" si="5"/>
        <v>1.0082691617669917</v>
      </c>
    </row>
    <row r="76" spans="1:6" x14ac:dyDescent="0.25">
      <c r="A76" s="1">
        <v>36069</v>
      </c>
      <c r="B76">
        <f>papers_obs!F57</f>
        <v>0.99720794579856376</v>
      </c>
      <c r="C76">
        <f t="shared" si="3"/>
        <v>-0.27959592552097379</v>
      </c>
      <c r="D76">
        <f>data!I73</f>
        <v>0.109547111919172</v>
      </c>
      <c r="E76">
        <f t="shared" si="4"/>
        <v>-0.26902962885334675</v>
      </c>
      <c r="F76">
        <f t="shared" si="5"/>
        <v>0.9973133193154512</v>
      </c>
    </row>
    <row r="77" spans="1:6" x14ac:dyDescent="0.25">
      <c r="A77" s="1">
        <v>36161</v>
      </c>
      <c r="B77">
        <f>papers_obs!F58</f>
        <v>1.0089776754414976</v>
      </c>
      <c r="C77">
        <f t="shared" si="3"/>
        <v>0.89376156970653298</v>
      </c>
      <c r="D77">
        <f>data!I74</f>
        <v>1.27242646291218</v>
      </c>
      <c r="E77">
        <f t="shared" si="4"/>
        <v>0.8938497221396613</v>
      </c>
      <c r="F77">
        <f t="shared" si="5"/>
        <v>1.0089785648802603</v>
      </c>
    </row>
    <row r="78" spans="1:6" x14ac:dyDescent="0.25">
      <c r="A78" s="1">
        <v>36251</v>
      </c>
      <c r="B78">
        <f>papers_obs!F59</f>
        <v>0.99410136470490884</v>
      </c>
      <c r="C78">
        <f t="shared" si="3"/>
        <v>-0.5916100960524775</v>
      </c>
      <c r="D78">
        <f>data!I75</f>
        <v>-0.20020648300201499</v>
      </c>
      <c r="E78">
        <f t="shared" si="4"/>
        <v>-0.57878322377453373</v>
      </c>
      <c r="F78">
        <f t="shared" si="5"/>
        <v>0.99422888499553042</v>
      </c>
    </row>
    <row r="79" spans="1:6" x14ac:dyDescent="0.25">
      <c r="A79" s="1">
        <v>36342</v>
      </c>
      <c r="B79">
        <f>papers_obs!F60</f>
        <v>1.0010879384506652</v>
      </c>
      <c r="C79">
        <f t="shared" si="3"/>
        <v>0.10873470745107275</v>
      </c>
      <c r="D79">
        <f>data!I76</f>
        <v>0.48742498551229402</v>
      </c>
      <c r="E79">
        <f t="shared" si="4"/>
        <v>0.10884824473977528</v>
      </c>
      <c r="F79">
        <f t="shared" si="5"/>
        <v>1.0010890750594132</v>
      </c>
    </row>
    <row r="80" spans="1:6" x14ac:dyDescent="0.25">
      <c r="A80" s="1">
        <v>36434</v>
      </c>
      <c r="B80">
        <f>papers_obs!F61</f>
        <v>1.0130545187494702</v>
      </c>
      <c r="C80">
        <f t="shared" si="3"/>
        <v>1.2970042919505615</v>
      </c>
      <c r="D80">
        <f>data!I77</f>
        <v>1.6848949492988601</v>
      </c>
      <c r="E80">
        <f t="shared" si="4"/>
        <v>1.3063182085263414</v>
      </c>
      <c r="F80">
        <f t="shared" si="5"/>
        <v>1.0131488781964255</v>
      </c>
    </row>
    <row r="81" spans="1:6" x14ac:dyDescent="0.25">
      <c r="A81" s="1">
        <v>36526</v>
      </c>
      <c r="B81">
        <f>papers_obs!F62</f>
        <v>1.0252746434589131</v>
      </c>
      <c r="C81">
        <f t="shared" si="3"/>
        <v>2.4960521537528391</v>
      </c>
      <c r="D81">
        <f>data!I78</f>
        <v>2.8747727396028999</v>
      </c>
      <c r="E81">
        <f t="shared" si="4"/>
        <v>2.4961959988303812</v>
      </c>
      <c r="F81">
        <f t="shared" si="5"/>
        <v>1.0252761182670798</v>
      </c>
    </row>
    <row r="82" spans="1:6" x14ac:dyDescent="0.25">
      <c r="A82" s="1">
        <v>36617</v>
      </c>
      <c r="B82">
        <f>papers_obs!F63</f>
        <v>0.99429921138193622</v>
      </c>
      <c r="C82">
        <f t="shared" si="3"/>
        <v>-0.57171001353795148</v>
      </c>
      <c r="D82">
        <f>data!I79</f>
        <v>-0.18500936396399001</v>
      </c>
      <c r="E82">
        <f t="shared" si="4"/>
        <v>-0.56358610473650872</v>
      </c>
      <c r="F82">
        <f t="shared" si="5"/>
        <v>0.99437999062425386</v>
      </c>
    </row>
    <row r="83" spans="1:6" x14ac:dyDescent="0.25">
      <c r="A83" s="1">
        <v>36708</v>
      </c>
      <c r="B83">
        <f>papers_obs!F64</f>
        <v>1.0110675725634584</v>
      </c>
      <c r="C83">
        <f t="shared" si="3"/>
        <v>1.1006775157398017</v>
      </c>
      <c r="D83">
        <f>data!I80</f>
        <v>1.48171379939032</v>
      </c>
      <c r="E83">
        <f t="shared" si="4"/>
        <v>1.1031370586178013</v>
      </c>
      <c r="F83">
        <f t="shared" si="5"/>
        <v>1.0110924405097488</v>
      </c>
    </row>
    <row r="84" spans="1:6" x14ac:dyDescent="0.25">
      <c r="A84" s="1">
        <v>36800</v>
      </c>
      <c r="B84">
        <f>papers_obs!F65</f>
        <v>0.99703075553776777</v>
      </c>
      <c r="C84">
        <f t="shared" si="3"/>
        <v>-0.29736614140772122</v>
      </c>
      <c r="D84">
        <f>data!I81</f>
        <v>8.4815736533595795E-2</v>
      </c>
      <c r="E84">
        <f t="shared" si="4"/>
        <v>-0.29376100423892293</v>
      </c>
      <c r="F84">
        <f t="shared" si="5"/>
        <v>0.99706670051204893</v>
      </c>
    </row>
    <row r="85" spans="1:6" x14ac:dyDescent="0.25">
      <c r="A85" s="1">
        <v>36892</v>
      </c>
      <c r="B85">
        <f>papers_obs!F66</f>
        <v>1.0119468028761285</v>
      </c>
      <c r="C85">
        <f t="shared" si="3"/>
        <v>1.1876003155679682</v>
      </c>
      <c r="D85">
        <f>data!I82</f>
        <v>1.5731276639896901</v>
      </c>
      <c r="E85">
        <f t="shared" si="4"/>
        <v>1.1945509232171714</v>
      </c>
      <c r="F85">
        <f t="shared" si="5"/>
        <v>1.012017141772477</v>
      </c>
    </row>
    <row r="86" spans="1:6" x14ac:dyDescent="0.25">
      <c r="A86" s="1">
        <v>36982</v>
      </c>
      <c r="B86">
        <f>papers_obs!F67</f>
        <v>0.992373460573722</v>
      </c>
      <c r="C86">
        <f t="shared" si="3"/>
        <v>-0.76557701926570676</v>
      </c>
      <c r="D86">
        <f>data!I83</f>
        <v>-0.38891005874531998</v>
      </c>
      <c r="E86">
        <f t="shared" si="4"/>
        <v>-0.76748679951783871</v>
      </c>
      <c r="F86">
        <f t="shared" si="5"/>
        <v>0.99235450860231567</v>
      </c>
    </row>
    <row r="87" spans="1:6" x14ac:dyDescent="0.25">
      <c r="A87" s="1">
        <v>37073</v>
      </c>
      <c r="B87">
        <f>papers_obs!F68</f>
        <v>0.99637246144201108</v>
      </c>
      <c r="C87">
        <f t="shared" si="3"/>
        <v>-0.36341340310366466</v>
      </c>
      <c r="D87">
        <f>data!I84</f>
        <v>2.2109869155316202E-2</v>
      </c>
      <c r="E87">
        <f t="shared" si="4"/>
        <v>-0.35646687161720253</v>
      </c>
      <c r="F87">
        <f t="shared" si="5"/>
        <v>0.99644167717278598</v>
      </c>
    </row>
    <row r="88" spans="1:6" x14ac:dyDescent="0.25">
      <c r="A88" s="1">
        <v>37165</v>
      </c>
      <c r="B88">
        <f>papers_obs!F69</f>
        <v>1.0032768185814354</v>
      </c>
      <c r="C88">
        <f t="shared" si="3"/>
        <v>0.3271461511002749</v>
      </c>
      <c r="D88">
        <f>data!I85</f>
        <v>0.70716991388629302</v>
      </c>
      <c r="E88">
        <f t="shared" si="4"/>
        <v>0.32859317311377428</v>
      </c>
      <c r="F88">
        <f t="shared" si="5"/>
        <v>1.0032913363228937</v>
      </c>
    </row>
    <row r="89" spans="1:6" x14ac:dyDescent="0.25">
      <c r="A89" s="1">
        <v>37257</v>
      </c>
      <c r="B89">
        <f>papers_obs!F70</f>
        <v>1.0029037317207663</v>
      </c>
      <c r="C89">
        <f t="shared" si="3"/>
        <v>0.2899524035172022</v>
      </c>
      <c r="D89">
        <f>data!I86</f>
        <v>0.67874671391786501</v>
      </c>
      <c r="E89">
        <f t="shared" si="4"/>
        <v>0.30016997314534627</v>
      </c>
      <c r="F89">
        <f t="shared" si="5"/>
        <v>1.0030062093431302</v>
      </c>
    </row>
    <row r="90" spans="1:6" x14ac:dyDescent="0.25">
      <c r="A90" s="1">
        <v>37347</v>
      </c>
      <c r="B90">
        <f>papers_obs!F71</f>
        <v>1.0013131494840655</v>
      </c>
      <c r="C90">
        <f t="shared" si="3"/>
        <v>0.13122880573206425</v>
      </c>
      <c r="D90">
        <f>data!I87</f>
        <v>0.51018240841467899</v>
      </c>
      <c r="E90">
        <f t="shared" si="4"/>
        <v>0.13160566764216025</v>
      </c>
      <c r="F90">
        <f t="shared" si="5"/>
        <v>1.0013169230590373</v>
      </c>
    </row>
    <row r="91" spans="1:6" x14ac:dyDescent="0.25">
      <c r="A91" s="1">
        <v>37438</v>
      </c>
      <c r="B91">
        <f>papers_obs!F72</f>
        <v>0.99713383692469204</v>
      </c>
      <c r="C91">
        <f t="shared" si="3"/>
        <v>-0.2870278386010508</v>
      </c>
      <c r="D91">
        <f>data!I88</f>
        <v>9.7382592341056798E-2</v>
      </c>
      <c r="E91">
        <f t="shared" si="4"/>
        <v>-0.28119414843146195</v>
      </c>
      <c r="F91">
        <f t="shared" si="5"/>
        <v>0.99719200832006738</v>
      </c>
    </row>
    <row r="92" spans="1:6" x14ac:dyDescent="0.25">
      <c r="A92" s="1">
        <v>37530</v>
      </c>
      <c r="B92">
        <f>papers_obs!F73</f>
        <v>0.99509909526944484</v>
      </c>
      <c r="C92">
        <f t="shared" si="3"/>
        <v>-0.49129535469983565</v>
      </c>
      <c r="D92">
        <f>data!I89</f>
        <v>-0.103661268393359</v>
      </c>
      <c r="E92">
        <f t="shared" si="4"/>
        <v>-0.48223800916587772</v>
      </c>
      <c r="F92">
        <f t="shared" si="5"/>
        <v>0.99518922891470496</v>
      </c>
    </row>
    <row r="93" spans="1:6" x14ac:dyDescent="0.25">
      <c r="A93" s="1">
        <v>37622</v>
      </c>
      <c r="B93">
        <f>papers_obs!F74</f>
        <v>1.004741137502863</v>
      </c>
      <c r="C93">
        <f t="shared" si="3"/>
        <v>0.47299337089813331</v>
      </c>
      <c r="D93">
        <f>data!I90</f>
        <v>0.853081652565719</v>
      </c>
      <c r="E93">
        <f t="shared" si="4"/>
        <v>0.47450491179320026</v>
      </c>
      <c r="F93">
        <f t="shared" si="5"/>
        <v>1.004756324690826</v>
      </c>
    </row>
    <row r="94" spans="1:6" x14ac:dyDescent="0.25">
      <c r="A94" s="1">
        <v>37712</v>
      </c>
      <c r="B94">
        <f>papers_obs!F75</f>
        <v>1.010142106500471</v>
      </c>
      <c r="C94">
        <f t="shared" si="3"/>
        <v>1.0091020461337832</v>
      </c>
      <c r="D94">
        <f>data!I91</f>
        <v>1.39348385292886</v>
      </c>
      <c r="E94">
        <f t="shared" si="4"/>
        <v>1.0149071121563413</v>
      </c>
      <c r="F94">
        <f t="shared" si="5"/>
        <v>1.0102007476187362</v>
      </c>
    </row>
    <row r="95" spans="1:6" x14ac:dyDescent="0.25">
      <c r="A95" s="1">
        <v>37803</v>
      </c>
      <c r="B95">
        <f>papers_obs!F76</f>
        <v>1.0044526302395826</v>
      </c>
      <c r="C95">
        <f t="shared" si="3"/>
        <v>0.44427466094638718</v>
      </c>
      <c r="D95">
        <f>data!I92</f>
        <v>0.823345263156958</v>
      </c>
      <c r="E95">
        <f t="shared" si="4"/>
        <v>0.44476852238443926</v>
      </c>
      <c r="F95">
        <f t="shared" si="5"/>
        <v>1.0044575908560363</v>
      </c>
    </row>
    <row r="96" spans="1:6" x14ac:dyDescent="0.25">
      <c r="A96" s="1">
        <v>37895</v>
      </c>
      <c r="B96">
        <f>papers_obs!F77</f>
        <v>0.99896852213375731</v>
      </c>
      <c r="C96">
        <f t="shared" si="3"/>
        <v>-0.10320102056326474</v>
      </c>
      <c r="D96">
        <f>data!I93</f>
        <v>0.28118879169905397</v>
      </c>
      <c r="E96">
        <f t="shared" si="4"/>
        <v>-9.7387949073464763E-2</v>
      </c>
      <c r="F96">
        <f t="shared" si="5"/>
        <v>0.99902659457598952</v>
      </c>
    </row>
    <row r="97" spans="1:6" x14ac:dyDescent="0.25">
      <c r="A97" s="1">
        <v>37987</v>
      </c>
      <c r="B97">
        <f>papers_obs!F78</f>
        <v>0.98296976575520612</v>
      </c>
      <c r="C97">
        <f t="shared" si="3"/>
        <v>-1.7176916423742121</v>
      </c>
      <c r="D97">
        <f>data!I94</f>
        <v>-1.3353983132259599</v>
      </c>
      <c r="E97">
        <f t="shared" si="4"/>
        <v>-1.7139750539984786</v>
      </c>
      <c r="F97">
        <f t="shared" si="5"/>
        <v>0.98300629937415507</v>
      </c>
    </row>
    <row r="98" spans="1:6" x14ac:dyDescent="0.25">
      <c r="A98" s="1">
        <v>38078</v>
      </c>
      <c r="B98">
        <f>papers_obs!F79</f>
        <v>1.0015674062186164</v>
      </c>
      <c r="C98">
        <f t="shared" si="3"/>
        <v>0.1566179119563765</v>
      </c>
      <c r="D98">
        <f>data!I95</f>
        <v>0.54307643475883005</v>
      </c>
      <c r="E98">
        <f t="shared" si="4"/>
        <v>0.16449969398631131</v>
      </c>
      <c r="F98">
        <f t="shared" si="5"/>
        <v>1.0016463506895321</v>
      </c>
    </row>
    <row r="99" spans="1:6" x14ac:dyDescent="0.25">
      <c r="A99" s="1">
        <v>38169</v>
      </c>
      <c r="B99">
        <f>papers_obs!F80</f>
        <v>1.0047027814985918</v>
      </c>
      <c r="C99">
        <f t="shared" si="3"/>
        <v>0.46917579690036032</v>
      </c>
      <c r="D99">
        <f>data!I96</f>
        <v>0.85764242854365302</v>
      </c>
      <c r="E99">
        <f t="shared" si="4"/>
        <v>0.47906568777113429</v>
      </c>
      <c r="F99">
        <f t="shared" si="5"/>
        <v>1.0048021504209157</v>
      </c>
    </row>
    <row r="100" spans="1:6" x14ac:dyDescent="0.25">
      <c r="A100" s="1">
        <v>38261</v>
      </c>
      <c r="B100">
        <f>papers_obs!F81</f>
        <v>0.99682903411762247</v>
      </c>
      <c r="C100">
        <f t="shared" si="3"/>
        <v>-0.317600404807798</v>
      </c>
      <c r="D100">
        <f>data!I97</f>
        <v>5.7507071548332699E-2</v>
      </c>
      <c r="E100">
        <f t="shared" si="4"/>
        <v>-0.32106966922418606</v>
      </c>
      <c r="F100">
        <f t="shared" si="5"/>
        <v>0.99679445208252415</v>
      </c>
    </row>
    <row r="101" spans="1:6" x14ac:dyDescent="0.25">
      <c r="A101" s="1">
        <v>38353</v>
      </c>
      <c r="B101">
        <f>papers_obs!F82</f>
        <v>0.99472004392073643</v>
      </c>
      <c r="C101">
        <f t="shared" si="3"/>
        <v>-0.52939443072417702</v>
      </c>
      <c r="D101">
        <f>data!I98</f>
        <v>-0.146044479256074</v>
      </c>
      <c r="E101">
        <f t="shared" si="4"/>
        <v>-0.52462122002859268</v>
      </c>
      <c r="F101">
        <f t="shared" si="5"/>
        <v>0.99476752513744426</v>
      </c>
    </row>
    <row r="102" spans="1:6" x14ac:dyDescent="0.25">
      <c r="A102" s="1">
        <v>38443</v>
      </c>
      <c r="B102">
        <f>papers_obs!F83</f>
        <v>0.99582152046483796</v>
      </c>
      <c r="C102">
        <f t="shared" si="3"/>
        <v>-0.41872337755615968</v>
      </c>
      <c r="D102">
        <f>data!I99</f>
        <v>-2.6333574587762101E-2</v>
      </c>
      <c r="E102">
        <f t="shared" si="4"/>
        <v>-0.40491031536028083</v>
      </c>
      <c r="F102">
        <f t="shared" si="5"/>
        <v>0.99595908341142869</v>
      </c>
    </row>
    <row r="103" spans="1:6" x14ac:dyDescent="0.25">
      <c r="A103" s="1">
        <v>38534</v>
      </c>
      <c r="B103">
        <f>papers_obs!F84</f>
        <v>1.0001526018820539</v>
      </c>
      <c r="C103">
        <f t="shared" si="3"/>
        <v>1.5259023957112927E-2</v>
      </c>
      <c r="D103">
        <f>data!I100</f>
        <v>0.39354353927777602</v>
      </c>
      <c r="E103">
        <f t="shared" si="4"/>
        <v>1.4966798505257284E-2</v>
      </c>
      <c r="F103">
        <f t="shared" si="5"/>
        <v>1.0001496791858642</v>
      </c>
    </row>
    <row r="104" spans="1:6" x14ac:dyDescent="0.25">
      <c r="A104" s="1">
        <v>38626</v>
      </c>
      <c r="B104">
        <f>papers_obs!F85</f>
        <v>0.99388841797123273</v>
      </c>
      <c r="C104">
        <f t="shared" si="3"/>
        <v>-0.61303341888303053</v>
      </c>
      <c r="D104">
        <f>data!I101</f>
        <v>-0.23169524438132899</v>
      </c>
      <c r="E104">
        <f t="shared" si="4"/>
        <v>-0.61027198515384773</v>
      </c>
      <c r="F104">
        <f t="shared" si="5"/>
        <v>0.99391586392018616</v>
      </c>
    </row>
    <row r="105" spans="1:6" x14ac:dyDescent="0.25">
      <c r="A105" s="1">
        <v>38718</v>
      </c>
      <c r="B105">
        <f>papers_obs!F86</f>
        <v>1.0015309112153079</v>
      </c>
      <c r="C105">
        <f t="shared" si="3"/>
        <v>0.1529740565355123</v>
      </c>
      <c r="D105">
        <f>data!I102</f>
        <v>0.57527412085932605</v>
      </c>
      <c r="E105">
        <f t="shared" si="4"/>
        <v>0.19669738008680732</v>
      </c>
      <c r="F105">
        <f t="shared" si="5"/>
        <v>1.0019689095628244</v>
      </c>
    </row>
    <row r="106" spans="1:6" x14ac:dyDescent="0.25">
      <c r="A106" s="1">
        <v>38808</v>
      </c>
      <c r="B106">
        <f>papers_obs!F87</f>
        <v>0.99171028490652247</v>
      </c>
      <c r="C106">
        <f t="shared" si="3"/>
        <v>-0.8324265858132146</v>
      </c>
      <c r="D106">
        <f>data!I103</f>
        <v>-0.46866747176826301</v>
      </c>
      <c r="E106">
        <f t="shared" si="4"/>
        <v>-0.84724421254078175</v>
      </c>
      <c r="F106">
        <f t="shared" si="5"/>
        <v>0.99156334786484612</v>
      </c>
    </row>
    <row r="107" spans="1:6" x14ac:dyDescent="0.25">
      <c r="A107" s="1">
        <v>38899</v>
      </c>
      <c r="B107">
        <f>papers_obs!F88</f>
        <v>0.99247420814904941</v>
      </c>
      <c r="C107">
        <f t="shared" si="3"/>
        <v>-0.75542535100405506</v>
      </c>
      <c r="D107">
        <f>data!I104</f>
        <v>-0.43016177800781202</v>
      </c>
      <c r="E107">
        <f t="shared" si="4"/>
        <v>-0.80873851878033076</v>
      </c>
      <c r="F107">
        <f t="shared" si="5"/>
        <v>0.99194522972942811</v>
      </c>
    </row>
    <row r="108" spans="1:6" x14ac:dyDescent="0.25">
      <c r="A108" s="1">
        <v>38991</v>
      </c>
      <c r="B108">
        <f>papers_obs!F89</f>
        <v>1.0145953118886775</v>
      </c>
      <c r="C108">
        <f t="shared" si="3"/>
        <v>1.4489825489942383</v>
      </c>
      <c r="D108">
        <f>data!I105</f>
        <v>1.86159272086226</v>
      </c>
      <c r="E108">
        <f t="shared" si="4"/>
        <v>1.4830159800897413</v>
      </c>
      <c r="F108">
        <f t="shared" si="5"/>
        <v>1.0149406722507042</v>
      </c>
    </row>
    <row r="109" spans="1:6" x14ac:dyDescent="0.25">
      <c r="A109" s="1">
        <v>39083</v>
      </c>
      <c r="B109">
        <f>papers_obs!F90</f>
        <v>0.99461285627676166</v>
      </c>
      <c r="C109">
        <f t="shared" si="3"/>
        <v>-0.54017067074593095</v>
      </c>
      <c r="D109">
        <f>data!I106</f>
        <v>-0.134285425937578</v>
      </c>
      <c r="E109">
        <f t="shared" si="4"/>
        <v>-0.51286216671009677</v>
      </c>
      <c r="F109">
        <f t="shared" si="5"/>
        <v>0.99488450725898048</v>
      </c>
    </row>
    <row r="110" spans="1:6" x14ac:dyDescent="0.25">
      <c r="A110" s="1">
        <v>39173</v>
      </c>
      <c r="B110">
        <f>papers_obs!F91</f>
        <v>0.9914511628425986</v>
      </c>
      <c r="C110">
        <f t="shared" si="3"/>
        <v>-0.85855880673678842</v>
      </c>
      <c r="D110">
        <f>data!I107</f>
        <v>-0.44173561030193698</v>
      </c>
      <c r="E110">
        <f t="shared" si="4"/>
        <v>-0.82031235107445566</v>
      </c>
      <c r="F110">
        <f t="shared" si="5"/>
        <v>0.99183043029556472</v>
      </c>
    </row>
    <row r="111" spans="1:6" x14ac:dyDescent="0.25">
      <c r="A111" s="1">
        <v>39264</v>
      </c>
      <c r="B111">
        <f>papers_obs!F92</f>
        <v>0.99881175751414808</v>
      </c>
      <c r="C111">
        <f t="shared" si="3"/>
        <v>-0.11889490056878908</v>
      </c>
      <c r="D111">
        <f>data!I108</f>
        <v>0.179807463389343</v>
      </c>
      <c r="E111">
        <f t="shared" si="4"/>
        <v>-0.19876927738317574</v>
      </c>
      <c r="F111">
        <f t="shared" si="5"/>
        <v>0.99801428137922987</v>
      </c>
    </row>
    <row r="112" spans="1:6" x14ac:dyDescent="0.25">
      <c r="A112" s="1">
        <v>39356</v>
      </c>
      <c r="B112">
        <f>papers_obs!F93</f>
        <v>1.0095513674145686</v>
      </c>
      <c r="C112">
        <f t="shared" si="3"/>
        <v>0.95060414926201997</v>
      </c>
      <c r="D112">
        <f>data!I109</f>
        <v>1.3573192671619401</v>
      </c>
      <c r="E112">
        <f t="shared" si="4"/>
        <v>0.97874252638942139</v>
      </c>
      <c r="F112">
        <f t="shared" si="5"/>
        <v>1.0098354787559123</v>
      </c>
    </row>
    <row r="113" spans="1:6" x14ac:dyDescent="0.25">
      <c r="A113" s="1">
        <v>39448</v>
      </c>
      <c r="B113">
        <f>papers_obs!F94</f>
        <v>1.0029809378957022</v>
      </c>
      <c r="C113">
        <f t="shared" si="3"/>
        <v>0.29765037101687741</v>
      </c>
      <c r="D113">
        <f>data!I110</f>
        <v>0.688245708146076</v>
      </c>
      <c r="E113">
        <f t="shared" si="4"/>
        <v>0.30966896737355726</v>
      </c>
      <c r="F113">
        <f t="shared" si="5"/>
        <v>1.0031014893703147</v>
      </c>
    </row>
    <row r="114" spans="1:6" x14ac:dyDescent="0.25">
      <c r="A114" s="1">
        <v>39539</v>
      </c>
      <c r="B114">
        <f>papers_obs!F95</f>
        <v>0.98789245012688409</v>
      </c>
      <c r="C114">
        <f t="shared" si="3"/>
        <v>-1.2181443306408049</v>
      </c>
      <c r="D114">
        <f>data!I111</f>
        <v>-0.78592327620901403</v>
      </c>
      <c r="E114">
        <f t="shared" si="4"/>
        <v>-1.1645000169815327</v>
      </c>
      <c r="F114">
        <f t="shared" si="5"/>
        <v>0.98842254042038424</v>
      </c>
    </row>
    <row r="115" spans="1:6" x14ac:dyDescent="0.25">
      <c r="A115" s="1">
        <v>39630</v>
      </c>
      <c r="B115">
        <f>papers_obs!F96</f>
        <v>0.99423238921107382</v>
      </c>
      <c r="C115">
        <f t="shared" si="3"/>
        <v>-0.57843076877941979</v>
      </c>
      <c r="D115">
        <f>data!I112</f>
        <v>-0.33052760397310699</v>
      </c>
      <c r="E115">
        <f t="shared" si="4"/>
        <v>-0.70910434474562578</v>
      </c>
      <c r="F115">
        <f t="shared" si="5"/>
        <v>0.99293403867996199</v>
      </c>
    </row>
    <row r="116" spans="1:6" x14ac:dyDescent="0.25">
      <c r="A116" s="1">
        <v>39722</v>
      </c>
      <c r="B116">
        <f>papers_obs!F97</f>
        <v>1.0019920726815339</v>
      </c>
      <c r="C116">
        <f t="shared" si="3"/>
        <v>0.19900911359018572</v>
      </c>
      <c r="D116">
        <f>data!I113</f>
        <v>0.624365298317901</v>
      </c>
      <c r="E116">
        <f t="shared" si="4"/>
        <v>0.24578855754538226</v>
      </c>
      <c r="F116">
        <f t="shared" si="5"/>
        <v>1.0024609086524898</v>
      </c>
    </row>
    <row r="117" spans="1:6" x14ac:dyDescent="0.25">
      <c r="A117" s="1">
        <v>39814</v>
      </c>
      <c r="B117">
        <f>papers_obs!F98</f>
        <v>0.98393174344448786</v>
      </c>
      <c r="C117">
        <f t="shared" si="3"/>
        <v>-1.6198750754048272</v>
      </c>
      <c r="D117">
        <f>data!I114</f>
        <v>-1.1199446672339901</v>
      </c>
      <c r="E117">
        <f t="shared" si="4"/>
        <v>-1.4985214080065088</v>
      </c>
      <c r="F117">
        <f t="shared" si="5"/>
        <v>0.98512650549701342</v>
      </c>
    </row>
    <row r="118" spans="1:6" x14ac:dyDescent="0.25">
      <c r="A118" s="1">
        <v>39904</v>
      </c>
      <c r="B118">
        <f>papers_obs!F99</f>
        <v>1.0171976948144443</v>
      </c>
      <c r="C118">
        <f t="shared" si="3"/>
        <v>1.7051488356460938</v>
      </c>
      <c r="D118">
        <f>data!I115</f>
        <v>2.2296412714023699</v>
      </c>
      <c r="E118">
        <f t="shared" si="4"/>
        <v>1.8510645306298512</v>
      </c>
      <c r="F118">
        <f t="shared" si="5"/>
        <v>1.0186830293047235</v>
      </c>
    </row>
    <row r="119" spans="1:6" x14ac:dyDescent="0.25">
      <c r="A119" s="1">
        <v>39995</v>
      </c>
      <c r="B119">
        <f>papers_obs!F100</f>
        <v>1.0027280069640083</v>
      </c>
      <c r="C119">
        <f t="shared" si="3"/>
        <v>0.27242927064906536</v>
      </c>
      <c r="D119">
        <f>data!I116</f>
        <v>0.53098370819452601</v>
      </c>
      <c r="E119">
        <f t="shared" si="4"/>
        <v>0.15240696742200727</v>
      </c>
      <c r="F119">
        <f t="shared" si="5"/>
        <v>1.001525231658646</v>
      </c>
    </row>
    <row r="120" spans="1:6" x14ac:dyDescent="0.25">
      <c r="A120" s="1">
        <v>40087</v>
      </c>
      <c r="B120">
        <f>papers_obs!F101</f>
        <v>1.0006390327136263</v>
      </c>
      <c r="C120">
        <f t="shared" si="3"/>
        <v>6.3882861916582892E-2</v>
      </c>
      <c r="D120">
        <f>data!I117</f>
        <v>0.61776804991341205</v>
      </c>
      <c r="E120">
        <f t="shared" si="4"/>
        <v>0.23919130914089332</v>
      </c>
      <c r="F120">
        <f t="shared" si="5"/>
        <v>1.0023947759976799</v>
      </c>
    </row>
    <row r="121" spans="1:6" x14ac:dyDescent="0.25">
      <c r="A121" s="1">
        <v>40179</v>
      </c>
      <c r="B121">
        <f>papers_obs!F102</f>
        <v>0.99142065105217636</v>
      </c>
      <c r="C121">
        <f t="shared" si="3"/>
        <v>-0.86163634207829032</v>
      </c>
      <c r="D121">
        <f>data!I118</f>
        <v>-0.285585743694103</v>
      </c>
      <c r="E121">
        <f t="shared" si="4"/>
        <v>-0.66416248446662174</v>
      </c>
      <c r="F121">
        <f t="shared" si="5"/>
        <v>0.99338038199827083</v>
      </c>
    </row>
    <row r="122" spans="1:6" x14ac:dyDescent="0.25">
      <c r="A122" s="1">
        <v>40269</v>
      </c>
      <c r="B122">
        <f>papers_obs!F103</f>
        <v>0.99856011459823546</v>
      </c>
      <c r="C122">
        <f t="shared" si="3"/>
        <v>-0.1440923032915887</v>
      </c>
      <c r="D122">
        <f>data!I119</f>
        <v>0.28360851738582898</v>
      </c>
      <c r="E122">
        <f t="shared" si="4"/>
        <v>-9.4968223386689754E-2</v>
      </c>
      <c r="F122">
        <f t="shared" si="5"/>
        <v>0.99905076857158714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6C38-681C-4375-A817-F23362C15E1B}">
  <dimension ref="A1:I132"/>
  <sheetViews>
    <sheetView workbookViewId="0">
      <selection activeCell="B5" sqref="B5:C20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1.0002596652404827</v>
      </c>
      <c r="C2" s="3">
        <f>AVERAGE(C21:C122)</f>
        <v>2.5834052982880554E-2</v>
      </c>
      <c r="D2" s="3">
        <f>AVERAGE(D21:D122)</f>
        <v>0.55562425791586212</v>
      </c>
      <c r="E2">
        <f>AVERAGE(E21:E122)</f>
        <v>-1.785064470965938E-16</v>
      </c>
      <c r="F2">
        <f>AVERAGE(F21:F122)</f>
        <v>1.000001721642215</v>
      </c>
    </row>
    <row r="3" spans="1:9" x14ac:dyDescent="0.25">
      <c r="D3" s="6">
        <f>-D2+C2</f>
        <v>-0.52979020493298157</v>
      </c>
    </row>
    <row r="4" spans="1:9" x14ac:dyDescent="0.25">
      <c r="B4" t="s">
        <v>140</v>
      </c>
      <c r="C4" t="s">
        <v>164</v>
      </c>
      <c r="D4" s="3" t="s">
        <v>169</v>
      </c>
      <c r="E4" t="s">
        <v>165</v>
      </c>
      <c r="F4" s="3" t="s">
        <v>173</v>
      </c>
    </row>
    <row r="5" spans="1:9" x14ac:dyDescent="0.25">
      <c r="A5" s="1">
        <v>29587</v>
      </c>
      <c r="D5">
        <f>data!D2</f>
        <v>0.57166666666666632</v>
      </c>
      <c r="E5">
        <f>D5-$D$2</f>
        <v>1.6042408750804205E-2</v>
      </c>
      <c r="F5">
        <f>EXP(E5/100)</f>
        <v>1.0001604369561401</v>
      </c>
      <c r="H5" t="s">
        <v>141</v>
      </c>
    </row>
    <row r="6" spans="1:9" x14ac:dyDescent="0.25">
      <c r="A6" s="1">
        <v>29677</v>
      </c>
      <c r="D6">
        <f>data!D3</f>
        <v>0.50500000000000034</v>
      </c>
      <c r="E6">
        <f t="shared" ref="E6:E69" si="0">D6-$D$2</f>
        <v>-5.0624257915861781E-2</v>
      </c>
      <c r="F6">
        <f t="shared" ref="F6:F69" si="1">EXP(E6/100)</f>
        <v>0.99949388553999519</v>
      </c>
      <c r="H6" t="e">
        <f t="array" ref="H6:I10">LINEST(B5:B122,F5:F122,TRUE,TRUE)</f>
        <v>#VALUE!</v>
      </c>
      <c r="I6" t="e">
        <v>#VALUE!</v>
      </c>
    </row>
    <row r="7" spans="1:9" x14ac:dyDescent="0.25">
      <c r="A7" s="1">
        <v>29768</v>
      </c>
      <c r="D7">
        <f>data!D4</f>
        <v>0.40750000000000108</v>
      </c>
      <c r="E7">
        <f t="shared" si="0"/>
        <v>-0.14812425791586104</v>
      </c>
      <c r="F7">
        <f t="shared" si="1"/>
        <v>0.99851985391917042</v>
      </c>
      <c r="H7" t="e">
        <v>#VALUE!</v>
      </c>
      <c r="I7" t="e">
        <v>#VALUE!</v>
      </c>
    </row>
    <row r="8" spans="1:9" x14ac:dyDescent="0.25">
      <c r="A8" s="1">
        <v>29860</v>
      </c>
      <c r="D8">
        <f>data!D5</f>
        <v>0.64916666666666689</v>
      </c>
      <c r="E8">
        <f t="shared" si="0"/>
        <v>9.3542408750804773E-2</v>
      </c>
      <c r="F8">
        <f t="shared" si="1"/>
        <v>1.0009358617330706</v>
      </c>
      <c r="H8" t="e">
        <v>#VALUE!</v>
      </c>
      <c r="I8" t="e">
        <v>#VALUE!</v>
      </c>
    </row>
    <row r="9" spans="1:9" x14ac:dyDescent="0.25">
      <c r="A9" s="1">
        <v>29952</v>
      </c>
      <c r="D9">
        <f>data!D6</f>
        <v>0.68500000000000094</v>
      </c>
      <c r="E9">
        <f t="shared" si="0"/>
        <v>0.12937574208413882</v>
      </c>
      <c r="F9">
        <f t="shared" si="1"/>
        <v>1.001294594686007</v>
      </c>
      <c r="H9" t="e">
        <v>#VALUE!</v>
      </c>
      <c r="I9" t="e">
        <v>#VALUE!</v>
      </c>
    </row>
    <row r="10" spans="1:9" x14ac:dyDescent="0.25">
      <c r="A10" s="1">
        <v>30042</v>
      </c>
      <c r="D10">
        <f>data!D7</f>
        <v>0.71250000000000036</v>
      </c>
      <c r="E10">
        <f t="shared" si="0"/>
        <v>0.15687574208413824</v>
      </c>
      <c r="F10">
        <f t="shared" si="1"/>
        <v>1.0015699885644684</v>
      </c>
      <c r="H10" t="e">
        <v>#VALUE!</v>
      </c>
      <c r="I10" t="e">
        <v>#VALUE!</v>
      </c>
    </row>
    <row r="11" spans="1:9" x14ac:dyDescent="0.25">
      <c r="A11" s="1">
        <v>30133</v>
      </c>
      <c r="D11">
        <f>data!D8</f>
        <v>0.78333333333333455</v>
      </c>
      <c r="E11">
        <f t="shared" si="0"/>
        <v>0.22770907541747243</v>
      </c>
      <c r="F11">
        <f t="shared" si="1"/>
        <v>1.0022796852942868</v>
      </c>
    </row>
    <row r="12" spans="1:9" x14ac:dyDescent="0.25">
      <c r="A12" s="1">
        <v>30225</v>
      </c>
      <c r="D12">
        <f>data!D9</f>
        <v>0.93083333333333362</v>
      </c>
      <c r="E12">
        <f t="shared" si="0"/>
        <v>0.3752090754174715</v>
      </c>
      <c r="F12">
        <f t="shared" si="1"/>
        <v>1.0037591386587241</v>
      </c>
    </row>
    <row r="13" spans="1:9" x14ac:dyDescent="0.25">
      <c r="A13" s="1">
        <v>30317</v>
      </c>
      <c r="D13">
        <f>data!D10</f>
        <v>0.81750000000000034</v>
      </c>
      <c r="E13">
        <f t="shared" si="0"/>
        <v>0.26187574208413822</v>
      </c>
      <c r="F13">
        <f t="shared" si="1"/>
        <v>1.0026221893612086</v>
      </c>
    </row>
    <row r="14" spans="1:9" x14ac:dyDescent="0.25">
      <c r="A14" s="1">
        <v>30407</v>
      </c>
      <c r="D14">
        <f>data!D11</f>
        <v>0.67666666666666631</v>
      </c>
      <c r="E14">
        <f t="shared" si="0"/>
        <v>0.12104240875080419</v>
      </c>
      <c r="F14">
        <f t="shared" si="1"/>
        <v>1.0012111569464039</v>
      </c>
    </row>
    <row r="15" spans="1:9" x14ac:dyDescent="0.25">
      <c r="A15" s="1">
        <v>30498</v>
      </c>
      <c r="D15">
        <f>data!D12</f>
        <v>0.47499999999999964</v>
      </c>
      <c r="E15">
        <f t="shared" si="0"/>
        <v>-8.0624257915862474E-2</v>
      </c>
      <c r="F15">
        <f t="shared" si="1"/>
        <v>0.99919408234706064</v>
      </c>
    </row>
    <row r="16" spans="1:9" x14ac:dyDescent="0.25">
      <c r="A16" s="1">
        <v>30590</v>
      </c>
      <c r="D16">
        <f>data!D13</f>
        <v>0.48000000000000043</v>
      </c>
      <c r="E16">
        <f t="shared" si="0"/>
        <v>-7.5624257915861692E-2</v>
      </c>
      <c r="F16">
        <f t="shared" si="1"/>
        <v>0.99924404330019134</v>
      </c>
    </row>
    <row r="17" spans="1:6" x14ac:dyDescent="0.25">
      <c r="A17" s="1">
        <v>30682</v>
      </c>
      <c r="D17">
        <f>data!D14</f>
        <v>0.45000000000000018</v>
      </c>
      <c r="E17">
        <f t="shared" si="0"/>
        <v>-0.10562425791586194</v>
      </c>
      <c r="F17">
        <f t="shared" si="1"/>
        <v>0.99894431504868697</v>
      </c>
    </row>
    <row r="18" spans="1:6" x14ac:dyDescent="0.25">
      <c r="A18" s="1">
        <v>30773</v>
      </c>
      <c r="D18">
        <f>data!D15</f>
        <v>0.375</v>
      </c>
      <c r="E18">
        <f t="shared" si="0"/>
        <v>-0.18062425791586212</v>
      </c>
      <c r="F18">
        <f t="shared" si="1"/>
        <v>0.99819538769526406</v>
      </c>
    </row>
    <row r="19" spans="1:6" x14ac:dyDescent="0.25">
      <c r="A19" s="1">
        <v>30864</v>
      </c>
      <c r="D19">
        <f>data!D16</f>
        <v>0.46083333333333387</v>
      </c>
      <c r="E19">
        <f t="shared" si="0"/>
        <v>-9.4790924582528246E-2</v>
      </c>
      <c r="F19">
        <f t="shared" si="1"/>
        <v>0.99905253987822307</v>
      </c>
    </row>
    <row r="20" spans="1:6" x14ac:dyDescent="0.25">
      <c r="A20" s="1">
        <v>30956</v>
      </c>
      <c r="D20">
        <f>data!D17</f>
        <v>0.46583333333333332</v>
      </c>
      <c r="E20">
        <f t="shared" si="0"/>
        <v>-8.9790924582528797E-2</v>
      </c>
      <c r="F20">
        <f t="shared" si="1"/>
        <v>0.99910249375405347</v>
      </c>
    </row>
    <row r="21" spans="1:6" x14ac:dyDescent="0.25">
      <c r="A21" s="5">
        <v>31048</v>
      </c>
      <c r="B21">
        <f>papers_obs!M2</f>
        <v>1.0001156609435302</v>
      </c>
      <c r="C21">
        <f t="shared" ref="C21:C69" si="2">LN(B21)*100</f>
        <v>1.1565425531899159E-2</v>
      </c>
      <c r="D21">
        <f>data!D18</f>
        <v>0.45249999999999968</v>
      </c>
      <c r="E21">
        <f t="shared" si="0"/>
        <v>-0.10312425791586244</v>
      </c>
      <c r="F21">
        <f t="shared" si="1"/>
        <v>0.99896928896873594</v>
      </c>
    </row>
    <row r="22" spans="1:6" x14ac:dyDescent="0.25">
      <c r="A22" s="1">
        <v>31138</v>
      </c>
      <c r="B22">
        <f>papers_obs!M3</f>
        <v>1.0011465610544525</v>
      </c>
      <c r="C22">
        <f t="shared" si="2"/>
        <v>0.1145904255319016</v>
      </c>
      <c r="D22">
        <f>data!D19</f>
        <v>0.55166666666666719</v>
      </c>
      <c r="E22">
        <f t="shared" si="0"/>
        <v>-3.957591249194925E-3</v>
      </c>
      <c r="F22">
        <f t="shared" si="1"/>
        <v>0.9999604248706242</v>
      </c>
    </row>
    <row r="23" spans="1:6" x14ac:dyDescent="0.25">
      <c r="A23" s="1">
        <v>31229</v>
      </c>
      <c r="B23">
        <f>papers_obs!M4</f>
        <v>1.000989893877174</v>
      </c>
      <c r="C23">
        <f t="shared" si="2"/>
        <v>9.8940425531907489E-2</v>
      </c>
      <c r="D23">
        <f>data!D20</f>
        <v>0.53333333333333321</v>
      </c>
      <c r="E23">
        <f t="shared" si="0"/>
        <v>-2.2290924582528904E-2</v>
      </c>
      <c r="F23">
        <f t="shared" si="1"/>
        <v>0.99977711559659477</v>
      </c>
    </row>
    <row r="24" spans="1:6" x14ac:dyDescent="0.25">
      <c r="A24" s="1">
        <v>31321</v>
      </c>
      <c r="B24">
        <f>papers_obs!M5</f>
        <v>1.0012314118210024</v>
      </c>
      <c r="C24">
        <f t="shared" si="2"/>
        <v>0.12306542553190546</v>
      </c>
      <c r="D24">
        <f>data!D21</f>
        <v>0.5541666666666667</v>
      </c>
      <c r="E24">
        <f t="shared" si="0"/>
        <v>-1.4575912491954224E-3</v>
      </c>
      <c r="F24">
        <f t="shared" si="1"/>
        <v>0.99998542419373615</v>
      </c>
    </row>
    <row r="25" spans="1:6" x14ac:dyDescent="0.25">
      <c r="A25" s="1">
        <v>31413</v>
      </c>
      <c r="B25">
        <f>papers_obs!M6</f>
        <v>1.0019022111679259</v>
      </c>
      <c r="C25">
        <f t="shared" si="2"/>
        <v>0.19004042553188896</v>
      </c>
      <c r="D25">
        <f>data!D22</f>
        <v>0.61497131147540895</v>
      </c>
      <c r="E25">
        <f t="shared" si="0"/>
        <v>5.9347053559546836E-2</v>
      </c>
      <c r="F25">
        <f t="shared" si="1"/>
        <v>1.0005936466740764</v>
      </c>
    </row>
    <row r="26" spans="1:6" x14ac:dyDescent="0.25">
      <c r="A26" s="1">
        <v>31503</v>
      </c>
      <c r="B26">
        <f>papers_obs!M7</f>
        <v>1.0024719545091749</v>
      </c>
      <c r="C26">
        <f t="shared" si="2"/>
        <v>0.2468904255318933</v>
      </c>
      <c r="D26">
        <f>data!D23</f>
        <v>0.66816406249999905</v>
      </c>
      <c r="E26">
        <f t="shared" si="0"/>
        <v>0.11253980458413693</v>
      </c>
      <c r="F26">
        <f t="shared" si="1"/>
        <v>1.0011260315438457</v>
      </c>
    </row>
    <row r="27" spans="1:6" x14ac:dyDescent="0.25">
      <c r="A27" s="1">
        <v>31594</v>
      </c>
      <c r="B27">
        <f>papers_obs!M8</f>
        <v>1.0029968859661811</v>
      </c>
      <c r="C27">
        <f t="shared" si="2"/>
        <v>0.29924042553188906</v>
      </c>
      <c r="D27">
        <f>data!D24</f>
        <v>0.71925781249999998</v>
      </c>
      <c r="E27">
        <f t="shared" si="0"/>
        <v>0.16363355458413786</v>
      </c>
      <c r="F27">
        <f t="shared" si="1"/>
        <v>1.00163767507339</v>
      </c>
    </row>
    <row r="28" spans="1:6" x14ac:dyDescent="0.25">
      <c r="A28" s="1">
        <v>31686</v>
      </c>
      <c r="B28">
        <f>papers_obs!M9</f>
        <v>1.0028755306851218</v>
      </c>
      <c r="C28">
        <f t="shared" si="2"/>
        <v>0.28714042553189545</v>
      </c>
      <c r="D28">
        <f>data!D25</f>
        <v>0.70785912298387199</v>
      </c>
      <c r="E28">
        <f t="shared" si="0"/>
        <v>0.15223486506800987</v>
      </c>
      <c r="F28">
        <f t="shared" si="1"/>
        <v>1.0015235080116298</v>
      </c>
    </row>
    <row r="29" spans="1:6" x14ac:dyDescent="0.25">
      <c r="A29" s="1">
        <v>31778</v>
      </c>
      <c r="B29">
        <f>papers_obs!M10</f>
        <v>1.002028709307113</v>
      </c>
      <c r="C29">
        <f t="shared" si="2"/>
        <v>0.20266542553190056</v>
      </c>
      <c r="D29">
        <f>data!D26</f>
        <v>0.61663141195134796</v>
      </c>
      <c r="E29">
        <f t="shared" si="0"/>
        <v>6.1007154035485844E-2</v>
      </c>
      <c r="F29">
        <f t="shared" si="1"/>
        <v>1.0006102576718463</v>
      </c>
    </row>
    <row r="30" spans="1:6" x14ac:dyDescent="0.25">
      <c r="A30" s="1">
        <v>31868</v>
      </c>
      <c r="B30">
        <f>papers_obs!M11</f>
        <v>1.000814735972509</v>
      </c>
      <c r="C30">
        <f t="shared" si="2"/>
        <v>8.1440425531896926E-2</v>
      </c>
      <c r="D30">
        <f>data!D27</f>
        <v>0.504246031746031</v>
      </c>
      <c r="E30">
        <f t="shared" si="0"/>
        <v>-5.137822616983112E-2</v>
      </c>
      <c r="F30">
        <f t="shared" si="1"/>
        <v>0.99948634970180672</v>
      </c>
    </row>
    <row r="31" spans="1:6" x14ac:dyDescent="0.25">
      <c r="A31" s="1">
        <v>31959</v>
      </c>
      <c r="B31">
        <f>papers_obs!M12</f>
        <v>1.0008535182949307</v>
      </c>
      <c r="C31">
        <f t="shared" si="2"/>
        <v>8.5315425531910571E-2</v>
      </c>
      <c r="D31">
        <f>data!D28</f>
        <v>0.50773437499999996</v>
      </c>
      <c r="E31">
        <f t="shared" si="0"/>
        <v>-4.7889882915862159E-2</v>
      </c>
      <c r="F31">
        <f t="shared" si="1"/>
        <v>0.99952121582458242</v>
      </c>
    </row>
    <row r="32" spans="1:6" x14ac:dyDescent="0.25">
      <c r="A32" s="1">
        <v>32051</v>
      </c>
      <c r="B32">
        <f>papers_obs!M13</f>
        <v>1.0013655858196435</v>
      </c>
      <c r="C32">
        <f t="shared" si="2"/>
        <v>0.13646542553190297</v>
      </c>
      <c r="D32">
        <f>data!D29</f>
        <v>0.56332787298387099</v>
      </c>
      <c r="E32">
        <f t="shared" si="0"/>
        <v>7.7036150680088733E-3</v>
      </c>
      <c r="F32">
        <f t="shared" si="1"/>
        <v>1.0000770391180405</v>
      </c>
    </row>
    <row r="33" spans="1:6" x14ac:dyDescent="0.25">
      <c r="A33" s="1">
        <v>32143</v>
      </c>
      <c r="B33">
        <f>papers_obs!M14</f>
        <v>1.0016034383901504</v>
      </c>
      <c r="C33">
        <f t="shared" si="2"/>
        <v>0.16021542553190499</v>
      </c>
      <c r="D33">
        <f>data!D30</f>
        <v>0.58356758832565003</v>
      </c>
      <c r="E33">
        <f t="shared" si="0"/>
        <v>2.7943330409787914E-2</v>
      </c>
      <c r="F33">
        <f t="shared" si="1"/>
        <v>1.0002794723492203</v>
      </c>
    </row>
    <row r="34" spans="1:6" x14ac:dyDescent="0.25">
      <c r="A34" s="1">
        <v>32234</v>
      </c>
      <c r="B34">
        <f>papers_obs!M15</f>
        <v>1.0009255823425225</v>
      </c>
      <c r="C34">
        <f t="shared" si="2"/>
        <v>9.2515425531903589E-2</v>
      </c>
      <c r="D34">
        <f>data!D31</f>
        <v>0.51750000000000096</v>
      </c>
      <c r="E34">
        <f t="shared" si="0"/>
        <v>-3.8124257915861159E-2</v>
      </c>
      <c r="F34">
        <f t="shared" si="1"/>
        <v>0.99961883008455898</v>
      </c>
    </row>
    <row r="35" spans="1:6" x14ac:dyDescent="0.25">
      <c r="A35" s="1">
        <v>32325</v>
      </c>
      <c r="B35">
        <f>papers_obs!M16</f>
        <v>1.0006771334067059</v>
      </c>
      <c r="C35">
        <f t="shared" si="2"/>
        <v>6.7690425531890919E-2</v>
      </c>
      <c r="D35">
        <f>data!D32</f>
        <v>0.49378906249999899</v>
      </c>
      <c r="E35">
        <f t="shared" si="0"/>
        <v>-6.1835195415863131E-2</v>
      </c>
      <c r="F35">
        <f t="shared" si="1"/>
        <v>0.99938183918601164</v>
      </c>
    </row>
    <row r="36" spans="1:6" x14ac:dyDescent="0.25">
      <c r="A36" s="1">
        <v>32417</v>
      </c>
      <c r="B36">
        <f>papers_obs!M17</f>
        <v>0.99966371081320782</v>
      </c>
      <c r="C36">
        <f t="shared" si="2"/>
        <v>-3.3634574468098546E-2</v>
      </c>
      <c r="D36">
        <f>data!D33</f>
        <v>0.388237704918032</v>
      </c>
      <c r="E36">
        <f t="shared" si="0"/>
        <v>-0.16738655299783012</v>
      </c>
      <c r="F36">
        <f t="shared" si="1"/>
        <v>0.99832753460160828</v>
      </c>
    </row>
    <row r="37" spans="1:6" x14ac:dyDescent="0.25">
      <c r="A37" s="1">
        <v>32509</v>
      </c>
      <c r="B37">
        <f>papers_obs!M18</f>
        <v>0.99936060875307631</v>
      </c>
      <c r="C37">
        <f t="shared" si="2"/>
        <v>-6.3959574468104449E-2</v>
      </c>
      <c r="D37">
        <f>data!D34</f>
        <v>0.35838048651507098</v>
      </c>
      <c r="E37">
        <f t="shared" si="0"/>
        <v>-0.19724377140079113</v>
      </c>
      <c r="F37">
        <f t="shared" si="1"/>
        <v>0.99802950626292541</v>
      </c>
    </row>
    <row r="38" spans="1:6" x14ac:dyDescent="0.25">
      <c r="A38" s="1">
        <v>32599</v>
      </c>
      <c r="B38">
        <f>papers_obs!M19</f>
        <v>0.9997694308404742</v>
      </c>
      <c r="C38">
        <f t="shared" si="2"/>
        <v>-2.3059574468101394E-2</v>
      </c>
      <c r="D38">
        <f>data!D35</f>
        <v>0.40109374999999903</v>
      </c>
      <c r="E38">
        <f t="shared" si="0"/>
        <v>-0.15453050791586309</v>
      </c>
      <c r="F38">
        <f t="shared" si="1"/>
        <v>0.99845588828994958</v>
      </c>
    </row>
    <row r="39" spans="1:6" x14ac:dyDescent="0.25">
      <c r="A39" s="1">
        <v>32690</v>
      </c>
      <c r="B39">
        <f>papers_obs!M20</f>
        <v>1.0002656895445354</v>
      </c>
      <c r="C39">
        <f t="shared" si="2"/>
        <v>2.6565425531890462E-2</v>
      </c>
      <c r="D39">
        <f>data!D36</f>
        <v>0.44480158730158798</v>
      </c>
      <c r="E39">
        <f t="shared" si="0"/>
        <v>-0.11082267061427414</v>
      </c>
      <c r="F39">
        <f t="shared" si="1"/>
        <v>0.99889238715028839</v>
      </c>
    </row>
    <row r="40" spans="1:6" x14ac:dyDescent="0.25">
      <c r="A40" s="1">
        <v>32782</v>
      </c>
      <c r="B40">
        <f>papers_obs!M21</f>
        <v>1.0005875768109835</v>
      </c>
      <c r="C40">
        <f t="shared" si="2"/>
        <v>5.8740425531896324E-2</v>
      </c>
      <c r="D40">
        <f>data!D37</f>
        <v>0.47659882232462802</v>
      </c>
      <c r="E40">
        <f t="shared" si="0"/>
        <v>-7.9025435591234094E-2</v>
      </c>
      <c r="F40">
        <f t="shared" si="1"/>
        <v>0.9992100578128249</v>
      </c>
    </row>
    <row r="41" spans="1:6" x14ac:dyDescent="0.25">
      <c r="A41" s="1">
        <v>32874</v>
      </c>
      <c r="B41">
        <f>papers_obs!M22</f>
        <v>1.0000006542555331</v>
      </c>
      <c r="C41">
        <f t="shared" si="2"/>
        <v>6.5425531905845627E-5</v>
      </c>
      <c r="D41">
        <f>data!D38</f>
        <v>0.41792114695340499</v>
      </c>
      <c r="E41">
        <f t="shared" si="0"/>
        <v>-0.13770311096245713</v>
      </c>
      <c r="F41">
        <f t="shared" si="1"/>
        <v>0.99862391656267258</v>
      </c>
    </row>
    <row r="42" spans="1:6" x14ac:dyDescent="0.25">
      <c r="A42" s="1">
        <v>32964</v>
      </c>
      <c r="B42">
        <f>papers_obs!M23</f>
        <v>0.99988616073549985</v>
      </c>
      <c r="C42">
        <f t="shared" si="2"/>
        <v>-1.1384574468102347E-2</v>
      </c>
      <c r="D42">
        <f>data!D39</f>
        <v>0.40968253968253998</v>
      </c>
      <c r="E42">
        <f t="shared" si="0"/>
        <v>-0.14594171823332214</v>
      </c>
      <c r="F42">
        <f t="shared" si="1"/>
        <v>0.99854164724904337</v>
      </c>
    </row>
    <row r="43" spans="1:6" x14ac:dyDescent="0.25">
      <c r="A43" s="1">
        <v>33055</v>
      </c>
      <c r="B43">
        <f>papers_obs!M24</f>
        <v>1.0000769072125271</v>
      </c>
      <c r="C43">
        <f t="shared" si="2"/>
        <v>7.6904255319016563E-3</v>
      </c>
      <c r="D43">
        <f>data!D40</f>
        <v>0.42654761904761701</v>
      </c>
      <c r="E43">
        <f t="shared" si="0"/>
        <v>-0.12907663886824511</v>
      </c>
      <c r="F43">
        <f t="shared" si="1"/>
        <v>0.99871006629194869</v>
      </c>
    </row>
    <row r="44" spans="1:6" x14ac:dyDescent="0.25">
      <c r="A44" s="1">
        <v>33147</v>
      </c>
      <c r="B44">
        <f>papers_obs!M25</f>
        <v>1.0012974952749125</v>
      </c>
      <c r="C44">
        <f t="shared" si="2"/>
        <v>0.12966542553190039</v>
      </c>
      <c r="D44">
        <f>data!D41</f>
        <v>0.54991431451612804</v>
      </c>
      <c r="E44">
        <f t="shared" si="0"/>
        <v>-5.7099433997340743E-3</v>
      </c>
      <c r="F44">
        <f t="shared" si="1"/>
        <v>0.99994290219614435</v>
      </c>
    </row>
    <row r="45" spans="1:6" x14ac:dyDescent="0.25">
      <c r="A45" s="1">
        <v>33239</v>
      </c>
      <c r="B45">
        <f>papers_obs!M26</f>
        <v>1.0012504353985503</v>
      </c>
      <c r="C45">
        <f t="shared" si="2"/>
        <v>0.12496542553189466</v>
      </c>
      <c r="D45">
        <f>data!D42</f>
        <v>0.54760997267759604</v>
      </c>
      <c r="E45">
        <f t="shared" si="0"/>
        <v>-8.0142852382660834E-3</v>
      </c>
      <c r="F45">
        <f t="shared" si="1"/>
        <v>0.99991986035896996</v>
      </c>
    </row>
    <row r="46" spans="1:6" x14ac:dyDescent="0.25">
      <c r="A46" s="1">
        <v>33329</v>
      </c>
      <c r="B46">
        <f>papers_obs!M27</f>
        <v>1.0003069513552483</v>
      </c>
      <c r="C46">
        <f t="shared" si="2"/>
        <v>3.0690425531904222E-2</v>
      </c>
      <c r="D46">
        <f>data!D43</f>
        <v>0.44898437499999999</v>
      </c>
      <c r="E46">
        <f t="shared" si="0"/>
        <v>-0.10663988291586213</v>
      </c>
      <c r="F46">
        <f t="shared" si="1"/>
        <v>0.99893416957200742</v>
      </c>
    </row>
    <row r="47" spans="1:6" x14ac:dyDescent="0.25">
      <c r="A47" s="1">
        <v>33420</v>
      </c>
      <c r="B47">
        <f>papers_obs!M28</f>
        <v>0.99987216242723798</v>
      </c>
      <c r="C47">
        <f t="shared" si="2"/>
        <v>-1.2784574468098848E-2</v>
      </c>
      <c r="D47">
        <f>data!D44</f>
        <v>0.43503906250000002</v>
      </c>
      <c r="E47">
        <f t="shared" si="0"/>
        <v>-0.1205851954158621</v>
      </c>
      <c r="F47">
        <f t="shared" si="1"/>
        <v>0.99879487479316309</v>
      </c>
    </row>
    <row r="48" spans="1:6" x14ac:dyDescent="0.25">
      <c r="A48" s="1">
        <v>33512</v>
      </c>
      <c r="B48">
        <f>papers_obs!M29</f>
        <v>0.99974043794737888</v>
      </c>
      <c r="C48">
        <f t="shared" si="2"/>
        <v>-2.5959574468094732E-2</v>
      </c>
      <c r="D48">
        <f>data!D45</f>
        <v>0.51429687499999899</v>
      </c>
      <c r="E48">
        <f t="shared" si="0"/>
        <v>-4.1327382915863131E-2</v>
      </c>
      <c r="F48">
        <f t="shared" si="1"/>
        <v>0.99958681155670737</v>
      </c>
    </row>
    <row r="49" spans="1:6" x14ac:dyDescent="0.25">
      <c r="A49" s="1">
        <v>33604</v>
      </c>
      <c r="B49">
        <f>papers_obs!M30</f>
        <v>0.99927416779904432</v>
      </c>
      <c r="C49">
        <f t="shared" si="2"/>
        <v>-7.2609574468104843E-2</v>
      </c>
      <c r="D49">
        <f>data!D46</f>
        <v>0.47326612903225701</v>
      </c>
      <c r="E49">
        <f t="shared" si="0"/>
        <v>-8.2358128883605108E-2</v>
      </c>
      <c r="F49">
        <f t="shared" si="1"/>
        <v>0.99917675776114878</v>
      </c>
    </row>
    <row r="50" spans="1:6" x14ac:dyDescent="0.25">
      <c r="A50" s="1">
        <v>33695</v>
      </c>
      <c r="B50">
        <f>papers_obs!M31</f>
        <v>0.99886380021963217</v>
      </c>
      <c r="C50">
        <f t="shared" si="2"/>
        <v>-0.1136845744680981</v>
      </c>
      <c r="D50">
        <f>data!D47</f>
        <v>0.43789682539682501</v>
      </c>
      <c r="E50">
        <f t="shared" si="0"/>
        <v>-0.11772743251903711</v>
      </c>
      <c r="F50">
        <f t="shared" si="1"/>
        <v>0.99882341839036259</v>
      </c>
    </row>
    <row r="51" spans="1:6" x14ac:dyDescent="0.25">
      <c r="A51" s="1">
        <v>33786</v>
      </c>
      <c r="B51">
        <f>papers_obs!M32</f>
        <v>0.998733956365637</v>
      </c>
      <c r="C51">
        <f t="shared" si="2"/>
        <v>-0.12668457446809728</v>
      </c>
      <c r="D51">
        <f>data!D48</f>
        <v>0.521367187499999</v>
      </c>
      <c r="E51">
        <f t="shared" si="0"/>
        <v>-3.4257070415863122E-2</v>
      </c>
      <c r="F51">
        <f t="shared" si="1"/>
        <v>0.99965748796648524</v>
      </c>
    </row>
    <row r="52" spans="1:6" x14ac:dyDescent="0.25">
      <c r="A52" s="1">
        <v>33878</v>
      </c>
      <c r="B52">
        <f>papers_obs!M33</f>
        <v>0.9992504353193834</v>
      </c>
      <c r="C52">
        <f t="shared" si="2"/>
        <v>-7.4984574468105331E-2</v>
      </c>
      <c r="D52">
        <f>data!D49</f>
        <v>0.53175529233871</v>
      </c>
      <c r="E52">
        <f t="shared" si="0"/>
        <v>-2.3868965577152124E-2</v>
      </c>
      <c r="F52">
        <f t="shared" si="1"/>
        <v>0.99976133882833806</v>
      </c>
    </row>
    <row r="53" spans="1:6" x14ac:dyDescent="0.25">
      <c r="A53" s="1">
        <v>33970</v>
      </c>
      <c r="B53">
        <f>papers_obs!M34</f>
        <v>0.99922870185876755</v>
      </c>
      <c r="C53">
        <f t="shared" si="2"/>
        <v>-7.7159574468094461E-2</v>
      </c>
      <c r="D53">
        <f>data!D50</f>
        <v>0.53287017451084095</v>
      </c>
      <c r="E53">
        <f t="shared" si="0"/>
        <v>-2.2754083405021164E-2</v>
      </c>
      <c r="F53">
        <f t="shared" si="1"/>
        <v>0.99977248505140204</v>
      </c>
    </row>
    <row r="54" spans="1:6" x14ac:dyDescent="0.25">
      <c r="A54" s="1">
        <v>34060</v>
      </c>
      <c r="B54">
        <f>papers_obs!M35</f>
        <v>0.99912928354907549</v>
      </c>
      <c r="C54">
        <f t="shared" si="2"/>
        <v>-8.7109574468099416E-2</v>
      </c>
      <c r="D54">
        <f>data!D51</f>
        <v>0.53773809523809402</v>
      </c>
      <c r="E54">
        <f t="shared" si="0"/>
        <v>-1.7886162677768103E-2</v>
      </c>
      <c r="F54">
        <f t="shared" si="1"/>
        <v>0.99982115436800945</v>
      </c>
    </row>
    <row r="55" spans="1:6" x14ac:dyDescent="0.25">
      <c r="A55" s="1">
        <v>34151</v>
      </c>
      <c r="B55">
        <f>papers_obs!M36</f>
        <v>0.99898192284787091</v>
      </c>
      <c r="C55">
        <f t="shared" si="2"/>
        <v>-0.10185957446809671</v>
      </c>
      <c r="D55">
        <f>data!D52</f>
        <v>0.50191406249999904</v>
      </c>
      <c r="E55">
        <f t="shared" si="0"/>
        <v>-5.3710195415863082E-2</v>
      </c>
      <c r="F55">
        <f t="shared" si="1"/>
        <v>0.99946304225927574</v>
      </c>
    </row>
    <row r="56" spans="1:6" x14ac:dyDescent="0.25">
      <c r="A56" s="1">
        <v>34243</v>
      </c>
      <c r="B56">
        <f>papers_obs!M37</f>
        <v>0.99864257638932719</v>
      </c>
      <c r="C56">
        <f t="shared" si="2"/>
        <v>-0.1358345744681001</v>
      </c>
      <c r="D56">
        <f>data!D53</f>
        <v>0.48467993951612898</v>
      </c>
      <c r="E56">
        <f t="shared" si="0"/>
        <v>-7.0944318399733142E-2</v>
      </c>
      <c r="F56">
        <f t="shared" si="1"/>
        <v>0.99929080841131723</v>
      </c>
    </row>
    <row r="57" spans="1:6" x14ac:dyDescent="0.25">
      <c r="A57" s="1">
        <v>34335</v>
      </c>
      <c r="B57">
        <f>papers_obs!M38</f>
        <v>0.99838171509273599</v>
      </c>
      <c r="C57">
        <f t="shared" si="2"/>
        <v>-0.16195957446810363</v>
      </c>
      <c r="D57">
        <f>data!D54</f>
        <v>0.442181259600614</v>
      </c>
      <c r="E57">
        <f t="shared" si="0"/>
        <v>-0.11344299831524812</v>
      </c>
      <c r="F57">
        <f t="shared" si="1"/>
        <v>0.99886621323928759</v>
      </c>
    </row>
    <row r="58" spans="1:6" x14ac:dyDescent="0.25">
      <c r="A58" s="1">
        <v>34425</v>
      </c>
      <c r="B58">
        <f>papers_obs!M39</f>
        <v>0.9985202501663536</v>
      </c>
      <c r="C58">
        <f t="shared" si="2"/>
        <v>-0.14808457446810272</v>
      </c>
      <c r="D58">
        <f>data!D55</f>
        <v>0.37794354838709698</v>
      </c>
      <c r="E58">
        <f t="shared" si="0"/>
        <v>-0.17768070952876514</v>
      </c>
      <c r="F58">
        <f t="shared" si="1"/>
        <v>0.99822477049194491</v>
      </c>
    </row>
    <row r="59" spans="1:6" x14ac:dyDescent="0.25">
      <c r="A59" s="1">
        <v>34516</v>
      </c>
      <c r="B59">
        <f>papers_obs!M40</f>
        <v>0.99840143332632603</v>
      </c>
      <c r="C59">
        <f t="shared" si="2"/>
        <v>-0.15998457446809955</v>
      </c>
      <c r="D59">
        <f>data!D56</f>
        <v>0.37746093749999898</v>
      </c>
      <c r="E59">
        <f t="shared" si="0"/>
        <v>-0.17816332041586314</v>
      </c>
      <c r="F59">
        <f t="shared" si="1"/>
        <v>0.99821995296214971</v>
      </c>
    </row>
    <row r="60" spans="1:6" x14ac:dyDescent="0.25">
      <c r="A60" s="1">
        <v>34608</v>
      </c>
      <c r="B60">
        <f>papers_obs!M41</f>
        <v>0.99841815669039202</v>
      </c>
      <c r="C60">
        <f t="shared" si="2"/>
        <v>-0.15830957446809987</v>
      </c>
      <c r="D60">
        <f>data!D57</f>
        <v>0.34264116575591902</v>
      </c>
      <c r="E60">
        <f t="shared" si="0"/>
        <v>-0.2129830921599431</v>
      </c>
      <c r="F60">
        <f t="shared" si="1"/>
        <v>0.99787243555891891</v>
      </c>
    </row>
    <row r="61" spans="1:6" x14ac:dyDescent="0.25">
      <c r="A61" s="1">
        <v>34700</v>
      </c>
      <c r="B61">
        <f>papers_obs!M42</f>
        <v>0.99849678521618901</v>
      </c>
      <c r="C61">
        <f t="shared" si="2"/>
        <v>-0.15043457446809486</v>
      </c>
      <c r="D61">
        <f>data!D58</f>
        <v>0.35027265745007602</v>
      </c>
      <c r="E61">
        <f t="shared" si="0"/>
        <v>-0.2053516004657861</v>
      </c>
      <c r="F61">
        <f t="shared" si="1"/>
        <v>0.99794859101681865</v>
      </c>
    </row>
    <row r="62" spans="1:6" x14ac:dyDescent="0.25">
      <c r="A62" s="1">
        <v>34790</v>
      </c>
      <c r="B62">
        <f>papers_obs!M43</f>
        <v>0.99840617574439761</v>
      </c>
      <c r="C62">
        <f t="shared" si="2"/>
        <v>-0.15950957446809499</v>
      </c>
      <c r="D62">
        <f>data!D59</f>
        <v>0.40416666666666601</v>
      </c>
      <c r="E62">
        <f t="shared" si="0"/>
        <v>-0.15145759124919611</v>
      </c>
      <c r="F62">
        <f t="shared" si="1"/>
        <v>0.99848657047876677</v>
      </c>
    </row>
    <row r="63" spans="1:6" x14ac:dyDescent="0.25">
      <c r="A63" s="1">
        <v>34881</v>
      </c>
      <c r="B63">
        <f>papers_obs!M44</f>
        <v>0.99841965431875024</v>
      </c>
      <c r="C63">
        <f t="shared" si="2"/>
        <v>-0.15815957446810397</v>
      </c>
      <c r="D63">
        <f>data!D60</f>
        <v>0.43317460317460299</v>
      </c>
      <c r="E63">
        <f t="shared" si="0"/>
        <v>-0.12244965474125913</v>
      </c>
      <c r="F63">
        <f t="shared" si="1"/>
        <v>0.99877625284257832</v>
      </c>
    </row>
    <row r="64" spans="1:6" x14ac:dyDescent="0.25">
      <c r="A64" s="1">
        <v>34973</v>
      </c>
      <c r="B64">
        <f>papers_obs!M45</f>
        <v>0.99849903183648314</v>
      </c>
      <c r="C64">
        <f t="shared" si="2"/>
        <v>-0.15020957446809993</v>
      </c>
      <c r="D64">
        <f>data!D61</f>
        <v>0.43695020481310798</v>
      </c>
      <c r="E64">
        <f t="shared" si="0"/>
        <v>-0.11867405310275414</v>
      </c>
      <c r="F64">
        <f t="shared" si="1"/>
        <v>0.99881396336704076</v>
      </c>
    </row>
    <row r="65" spans="1:6" x14ac:dyDescent="0.25">
      <c r="A65" s="1">
        <v>35065</v>
      </c>
      <c r="B65">
        <f>papers_obs!M46</f>
        <v>0.99852574204283218</v>
      </c>
      <c r="C65">
        <f t="shared" si="2"/>
        <v>-0.14753457446810081</v>
      </c>
      <c r="D65">
        <f>data!D62</f>
        <v>0.44912506400409602</v>
      </c>
      <c r="E65">
        <f t="shared" si="0"/>
        <v>-0.1064991939117661</v>
      </c>
      <c r="F65">
        <f t="shared" si="1"/>
        <v>0.9989355749635308</v>
      </c>
    </row>
    <row r="66" spans="1:6" x14ac:dyDescent="0.25">
      <c r="A66" s="1">
        <v>35156</v>
      </c>
      <c r="B66">
        <f>papers_obs!M47</f>
        <v>0.99845584768722018</v>
      </c>
      <c r="C66">
        <f t="shared" si="2"/>
        <v>-0.15453457446809954</v>
      </c>
      <c r="D66">
        <f>data!D63</f>
        <v>0.39515624999999899</v>
      </c>
      <c r="E66">
        <f t="shared" si="0"/>
        <v>-0.16046800791586313</v>
      </c>
      <c r="F66">
        <f t="shared" si="1"/>
        <v>0.99839660673152109</v>
      </c>
    </row>
    <row r="67" spans="1:6" x14ac:dyDescent="0.25">
      <c r="A67" s="1">
        <v>35247</v>
      </c>
      <c r="B67">
        <f>papers_obs!M48</f>
        <v>0.99828288019534994</v>
      </c>
      <c r="C67">
        <f t="shared" si="2"/>
        <v>-0.1718595744681046</v>
      </c>
      <c r="D67">
        <f>data!D64</f>
        <v>0.37839843749999902</v>
      </c>
      <c r="E67">
        <f t="shared" si="0"/>
        <v>-0.1772258204158631</v>
      </c>
      <c r="F67">
        <f t="shared" si="1"/>
        <v>0.99822931131807602</v>
      </c>
    </row>
    <row r="68" spans="1:6" x14ac:dyDescent="0.25">
      <c r="A68" s="1">
        <v>35339</v>
      </c>
      <c r="B68">
        <f>papers_obs!M49</f>
        <v>0.99821949124507803</v>
      </c>
      <c r="C68">
        <f t="shared" si="2"/>
        <v>-0.17820957446810268</v>
      </c>
      <c r="D68">
        <f>data!D65</f>
        <v>0.39221774193548398</v>
      </c>
      <c r="E68">
        <f t="shared" si="0"/>
        <v>-0.16340651598037814</v>
      </c>
      <c r="F68">
        <f t="shared" si="1"/>
        <v>0.99836726919776142</v>
      </c>
    </row>
    <row r="69" spans="1:6" x14ac:dyDescent="0.25">
      <c r="A69" s="1">
        <v>35431</v>
      </c>
      <c r="B69">
        <f>papers_obs!M50</f>
        <v>0.99803683379184693</v>
      </c>
      <c r="C69">
        <f t="shared" si="2"/>
        <v>-0.19650957446809936</v>
      </c>
      <c r="D69">
        <f>data!D66</f>
        <v>0.37726639344262197</v>
      </c>
      <c r="E69">
        <f t="shared" si="0"/>
        <v>-0.17835786447324015</v>
      </c>
      <c r="F69">
        <f t="shared" si="1"/>
        <v>0.9982180109864407</v>
      </c>
    </row>
    <row r="70" spans="1:6" x14ac:dyDescent="0.25">
      <c r="A70" s="1">
        <v>35521</v>
      </c>
      <c r="B70">
        <f>papers_obs!M51</f>
        <v>0.99813988641493601</v>
      </c>
      <c r="C70">
        <f t="shared" ref="C70:C122" si="3">LN(B70)*100</f>
        <v>-0.18618457446810463</v>
      </c>
      <c r="D70">
        <f>data!D67</f>
        <v>0.37234374999999997</v>
      </c>
      <c r="E70">
        <f t="shared" ref="E70:E122" si="4">D70-$D$2</f>
        <v>-0.18328050791586215</v>
      </c>
      <c r="F70">
        <f t="shared" ref="F70:F122" si="5">EXP(E70/100)</f>
        <v>0.99816887348242178</v>
      </c>
    </row>
    <row r="71" spans="1:6" x14ac:dyDescent="0.25">
      <c r="A71" s="1">
        <v>35612</v>
      </c>
      <c r="B71">
        <f>papers_obs!M52</f>
        <v>0.99819753065783801</v>
      </c>
      <c r="C71">
        <f t="shared" si="3"/>
        <v>-0.18040957446810024</v>
      </c>
      <c r="D71">
        <f>data!D68</f>
        <v>0.37914062499999901</v>
      </c>
      <c r="E71">
        <f t="shared" si="4"/>
        <v>-0.17648363291586311</v>
      </c>
      <c r="F71">
        <f t="shared" si="5"/>
        <v>0.99823672007873931</v>
      </c>
    </row>
    <row r="72" spans="1:6" x14ac:dyDescent="0.25">
      <c r="A72" s="1">
        <v>35704</v>
      </c>
      <c r="B72">
        <f>papers_obs!M53</f>
        <v>0.99844711123677499</v>
      </c>
      <c r="C72">
        <f t="shared" si="3"/>
        <v>-0.15540957446809489</v>
      </c>
      <c r="D72">
        <f>data!D69</f>
        <v>0.383467741935483</v>
      </c>
      <c r="E72">
        <f t="shared" si="4"/>
        <v>-0.17215651598037912</v>
      </c>
      <c r="F72">
        <f t="shared" si="5"/>
        <v>0.99827991588346987</v>
      </c>
    </row>
    <row r="73" spans="1:6" x14ac:dyDescent="0.25">
      <c r="A73" s="1">
        <v>35796</v>
      </c>
      <c r="B73">
        <f>papers_obs!M54</f>
        <v>0.99873795130945231</v>
      </c>
      <c r="C73">
        <f t="shared" si="3"/>
        <v>-0.12628457446810068</v>
      </c>
      <c r="D73">
        <f>data!D70</f>
        <v>0.417090163934425</v>
      </c>
      <c r="E73">
        <f t="shared" si="4"/>
        <v>-0.13853409398143712</v>
      </c>
      <c r="F73">
        <f t="shared" si="5"/>
        <v>0.99861561820198141</v>
      </c>
    </row>
    <row r="74" spans="1:6" x14ac:dyDescent="0.25">
      <c r="A74" s="1">
        <v>35886</v>
      </c>
      <c r="B74">
        <f>papers_obs!M55</f>
        <v>0.9987626703796445</v>
      </c>
      <c r="C74">
        <f t="shared" si="3"/>
        <v>-0.12380957446809557</v>
      </c>
      <c r="D74">
        <f>data!D71</f>
        <v>0.41460317460317497</v>
      </c>
      <c r="E74">
        <f t="shared" si="4"/>
        <v>-0.14102108331268715</v>
      </c>
      <c r="F74">
        <f t="shared" si="5"/>
        <v>0.99859078304692173</v>
      </c>
    </row>
    <row r="75" spans="1:6" x14ac:dyDescent="0.25">
      <c r="A75" s="1">
        <v>35977</v>
      </c>
      <c r="B75">
        <f>papers_obs!M56</f>
        <v>0.9994862862514341</v>
      </c>
      <c r="C75">
        <f t="shared" si="3"/>
        <v>-5.1384574468105064E-2</v>
      </c>
      <c r="D75">
        <f>data!D72</f>
        <v>0.47996093749999902</v>
      </c>
      <c r="E75">
        <f t="shared" si="4"/>
        <v>-7.56633204158631E-2</v>
      </c>
      <c r="F75">
        <f t="shared" si="5"/>
        <v>0.99924365297056317</v>
      </c>
    </row>
    <row r="76" spans="1:6" x14ac:dyDescent="0.25">
      <c r="A76" s="1">
        <v>36069</v>
      </c>
      <c r="B76">
        <f>papers_obs!M57</f>
        <v>1.0006681273530327</v>
      </c>
      <c r="C76">
        <f t="shared" si="3"/>
        <v>6.6790425531900094E-2</v>
      </c>
      <c r="D76">
        <f>data!D73</f>
        <v>0.64592741935483899</v>
      </c>
      <c r="E76">
        <f t="shared" si="4"/>
        <v>9.0303161438976876E-2</v>
      </c>
      <c r="F76">
        <f t="shared" si="5"/>
        <v>1.0009034394701977</v>
      </c>
    </row>
    <row r="77" spans="1:6" x14ac:dyDescent="0.25">
      <c r="A77" s="1">
        <v>36161</v>
      </c>
      <c r="B77">
        <f>papers_obs!M58</f>
        <v>1.0002731915653396</v>
      </c>
      <c r="C77">
        <f t="shared" si="3"/>
        <v>2.7315425531890654E-2</v>
      </c>
      <c r="D77">
        <f>data!D74</f>
        <v>0.60282786885245898</v>
      </c>
      <c r="E77">
        <f t="shared" si="4"/>
        <v>4.7203610936596863E-2</v>
      </c>
      <c r="F77">
        <f t="shared" si="5"/>
        <v>1.0004721475359419</v>
      </c>
    </row>
    <row r="78" spans="1:6" x14ac:dyDescent="0.25">
      <c r="A78" s="1">
        <v>36251</v>
      </c>
      <c r="B78">
        <f>papers_obs!M59</f>
        <v>0.99993015669447627</v>
      </c>
      <c r="C78">
        <f t="shared" si="3"/>
        <v>-6.9845744680967735E-3</v>
      </c>
      <c r="D78">
        <f>data!D75</f>
        <v>0.54949218749999895</v>
      </c>
      <c r="E78">
        <f t="shared" si="4"/>
        <v>-6.1320704158631667E-3</v>
      </c>
      <c r="F78">
        <f t="shared" si="5"/>
        <v>0.99993868117591733</v>
      </c>
    </row>
    <row r="79" spans="1:6" x14ac:dyDescent="0.25">
      <c r="A79" s="1">
        <v>36342</v>
      </c>
      <c r="B79">
        <f>papers_obs!M60</f>
        <v>1.0001979238396581</v>
      </c>
      <c r="C79">
        <f t="shared" si="3"/>
        <v>1.9790425531905281E-2</v>
      </c>
      <c r="D79">
        <f>data!D76</f>
        <v>0.55484374999999997</v>
      </c>
      <c r="E79">
        <f t="shared" si="4"/>
        <v>-7.8050791586214974E-4</v>
      </c>
      <c r="F79">
        <f t="shared" si="5"/>
        <v>0.99999219495130098</v>
      </c>
    </row>
    <row r="80" spans="1:6" x14ac:dyDescent="0.25">
      <c r="A80" s="1">
        <v>36434</v>
      </c>
      <c r="B80">
        <f>papers_obs!M61</f>
        <v>1.0002521860488756</v>
      </c>
      <c r="C80">
        <f t="shared" si="3"/>
        <v>2.5215425531908271E-2</v>
      </c>
      <c r="D80">
        <f>data!D77</f>
        <v>0.52256016385048598</v>
      </c>
      <c r="E80">
        <f t="shared" si="4"/>
        <v>-3.3064094065376137E-2</v>
      </c>
      <c r="F80">
        <f t="shared" si="5"/>
        <v>0.99966941371503804</v>
      </c>
    </row>
    <row r="81" spans="1:6" x14ac:dyDescent="0.25">
      <c r="A81" s="1">
        <v>36526</v>
      </c>
      <c r="B81">
        <f>papers_obs!M62</f>
        <v>1.0002074257650686</v>
      </c>
      <c r="C81">
        <f t="shared" si="3"/>
        <v>2.0740425531899517E-2</v>
      </c>
      <c r="D81">
        <f>data!D78</f>
        <v>0.46559523809523701</v>
      </c>
      <c r="E81">
        <f t="shared" si="4"/>
        <v>-9.0029019820625111E-2</v>
      </c>
      <c r="F81">
        <f t="shared" si="5"/>
        <v>0.99910011494142403</v>
      </c>
    </row>
    <row r="82" spans="1:6" x14ac:dyDescent="0.25">
      <c r="A82" s="1">
        <v>36617</v>
      </c>
      <c r="B82">
        <f>papers_obs!M63</f>
        <v>1.0014071433537679</v>
      </c>
      <c r="C82">
        <f t="shared" si="3"/>
        <v>0.1406154255319027</v>
      </c>
      <c r="D82">
        <f>data!D79</f>
        <v>0.60480158730158695</v>
      </c>
      <c r="E82">
        <f t="shared" si="4"/>
        <v>4.9177329385724833E-2</v>
      </c>
      <c r="F82">
        <f t="shared" si="5"/>
        <v>1.0004918942341678</v>
      </c>
    </row>
    <row r="83" spans="1:6" x14ac:dyDescent="0.25">
      <c r="A83" s="1">
        <v>36708</v>
      </c>
      <c r="B83">
        <f>papers_obs!M64</f>
        <v>1.0015706364146784</v>
      </c>
      <c r="C83">
        <f t="shared" si="3"/>
        <v>0.15694042553189841</v>
      </c>
      <c r="D83">
        <f>data!D80</f>
        <v>0.605793650793651</v>
      </c>
      <c r="E83">
        <f t="shared" si="4"/>
        <v>5.0169392877788876E-2</v>
      </c>
      <c r="F83">
        <f t="shared" si="5"/>
        <v>1.0005018197982254</v>
      </c>
    </row>
    <row r="84" spans="1:6" x14ac:dyDescent="0.25">
      <c r="A84" s="1">
        <v>36800</v>
      </c>
      <c r="B84">
        <f>papers_obs!M65</f>
        <v>1.0020447418947223</v>
      </c>
      <c r="C84">
        <f t="shared" si="3"/>
        <v>0.20426542553190263</v>
      </c>
      <c r="D84">
        <f>data!D81</f>
        <v>0.66173387096774205</v>
      </c>
      <c r="E84">
        <f t="shared" si="4"/>
        <v>0.10610961305187994</v>
      </c>
      <c r="F84">
        <f t="shared" si="5"/>
        <v>1.0010616592921899</v>
      </c>
    </row>
    <row r="85" spans="1:6" x14ac:dyDescent="0.25">
      <c r="A85" s="1">
        <v>36892</v>
      </c>
      <c r="B85">
        <f>papers_obs!M66</f>
        <v>1.0015606207583927</v>
      </c>
      <c r="C85">
        <f t="shared" si="3"/>
        <v>0.1559404255319099</v>
      </c>
      <c r="D85">
        <f>data!D82</f>
        <v>0.70939516129032198</v>
      </c>
      <c r="E85">
        <f t="shared" si="4"/>
        <v>0.15377090337445987</v>
      </c>
      <c r="F85">
        <f t="shared" si="5"/>
        <v>1.0015388919145118</v>
      </c>
    </row>
    <row r="86" spans="1:6" x14ac:dyDescent="0.25">
      <c r="A86" s="1">
        <v>36982</v>
      </c>
      <c r="B86">
        <f>papers_obs!M67</f>
        <v>1.0009773815817025</v>
      </c>
      <c r="C86">
        <f t="shared" si="3"/>
        <v>9.7690425531902922E-2</v>
      </c>
      <c r="D86">
        <f>data!D83</f>
        <v>0.69055555555555503</v>
      </c>
      <c r="E86">
        <f t="shared" si="4"/>
        <v>0.13493129763969292</v>
      </c>
      <c r="F86">
        <f t="shared" si="5"/>
        <v>1.001350223708726</v>
      </c>
    </row>
    <row r="87" spans="1:6" x14ac:dyDescent="0.25">
      <c r="A87" s="1">
        <v>37073</v>
      </c>
      <c r="B87">
        <f>papers_obs!M68</f>
        <v>1.0010990077222031</v>
      </c>
      <c r="C87">
        <f t="shared" si="3"/>
        <v>0.10984042553190368</v>
      </c>
      <c r="D87">
        <f>data!D84</f>
        <v>0.73614754098360602</v>
      </c>
      <c r="E87">
        <f t="shared" si="4"/>
        <v>0.1805232830677439</v>
      </c>
      <c r="F87">
        <f t="shared" si="5"/>
        <v>1.0018068632444084</v>
      </c>
    </row>
    <row r="88" spans="1:6" x14ac:dyDescent="0.25">
      <c r="A88" s="1">
        <v>37165</v>
      </c>
      <c r="B88">
        <f>papers_obs!M69</f>
        <v>1.0014779954155222</v>
      </c>
      <c r="C88">
        <f t="shared" si="3"/>
        <v>0.14769042553188966</v>
      </c>
      <c r="D88">
        <f>data!D85</f>
        <v>0.78951679005817099</v>
      </c>
      <c r="E88">
        <f t="shared" si="4"/>
        <v>0.23389253214230887</v>
      </c>
      <c r="F88">
        <f t="shared" si="5"/>
        <v>1.0023416627410433</v>
      </c>
    </row>
    <row r="89" spans="1:6" x14ac:dyDescent="0.25">
      <c r="A89" s="1">
        <v>37257</v>
      </c>
      <c r="B89">
        <f>papers_obs!M70</f>
        <v>1.0012754669723287</v>
      </c>
      <c r="C89">
        <f t="shared" si="3"/>
        <v>0.12746542553190365</v>
      </c>
      <c r="D89">
        <f>data!D86</f>
        <v>0.71895833333333403</v>
      </c>
      <c r="E89">
        <f t="shared" si="4"/>
        <v>0.16333407541747191</v>
      </c>
      <c r="F89">
        <f t="shared" si="5"/>
        <v>1.0016346753817194</v>
      </c>
    </row>
    <row r="90" spans="1:6" x14ac:dyDescent="0.25">
      <c r="A90" s="1">
        <v>37347</v>
      </c>
      <c r="B90">
        <f>papers_obs!M71</f>
        <v>1.0009788830489008</v>
      </c>
      <c r="C90">
        <f t="shared" si="3"/>
        <v>9.7840425531890707E-2</v>
      </c>
      <c r="D90">
        <f>data!D87</f>
        <v>0.72992187500000005</v>
      </c>
      <c r="E90">
        <f t="shared" si="4"/>
        <v>0.17429761708413793</v>
      </c>
      <c r="F90">
        <f t="shared" si="5"/>
        <v>1.0017444960367092</v>
      </c>
    </row>
    <row r="91" spans="1:6" x14ac:dyDescent="0.25">
      <c r="A91" s="1">
        <v>37438</v>
      </c>
      <c r="B91">
        <f>papers_obs!M72</f>
        <v>1.0007949700766625</v>
      </c>
      <c r="C91">
        <f t="shared" si="3"/>
        <v>7.9465425531904915E-2</v>
      </c>
      <c r="D91">
        <f>data!D88</f>
        <v>0.83999999999999897</v>
      </c>
      <c r="E91">
        <f t="shared" si="4"/>
        <v>0.28437574208413685</v>
      </c>
      <c r="F91">
        <f t="shared" si="5"/>
        <v>1.0028478047345926</v>
      </c>
    </row>
    <row r="92" spans="1:6" x14ac:dyDescent="0.25">
      <c r="A92" s="1">
        <v>37530</v>
      </c>
      <c r="B92">
        <f>papers_obs!M73</f>
        <v>1.0008650281765727</v>
      </c>
      <c r="C92">
        <f t="shared" si="3"/>
        <v>8.6465425531902382E-2</v>
      </c>
      <c r="D92">
        <f>data!D89</f>
        <v>0.89915322580645096</v>
      </c>
      <c r="E92">
        <f t="shared" si="4"/>
        <v>0.34352896789058884</v>
      </c>
      <c r="F92">
        <f t="shared" si="5"/>
        <v>1.0034411970490671</v>
      </c>
    </row>
    <row r="93" spans="1:6" x14ac:dyDescent="0.25">
      <c r="A93" s="1">
        <v>37622</v>
      </c>
      <c r="B93">
        <f>papers_obs!M74</f>
        <v>1.0005035309845056</v>
      </c>
      <c r="C93">
        <f t="shared" si="3"/>
        <v>5.0340425531903613E-2</v>
      </c>
      <c r="D93">
        <f>data!D90</f>
        <v>0.79995901639344202</v>
      </c>
      <c r="E93">
        <f t="shared" si="4"/>
        <v>0.24433475847757991</v>
      </c>
      <c r="F93">
        <f t="shared" si="5"/>
        <v>1.002446334991081</v>
      </c>
    </row>
    <row r="94" spans="1:6" x14ac:dyDescent="0.25">
      <c r="A94" s="1">
        <v>37712</v>
      </c>
      <c r="B94">
        <f>papers_obs!M75</f>
        <v>1.0001564164871022</v>
      </c>
      <c r="C94">
        <f t="shared" si="3"/>
        <v>1.5640425531895086E-2</v>
      </c>
      <c r="D94">
        <f>data!D91</f>
        <v>0.71329365079365104</v>
      </c>
      <c r="E94">
        <f t="shared" si="4"/>
        <v>0.15766939287778892</v>
      </c>
      <c r="F94">
        <f t="shared" si="5"/>
        <v>1.0015779375641753</v>
      </c>
    </row>
    <row r="95" spans="1:6" x14ac:dyDescent="0.25">
      <c r="A95" s="1">
        <v>37803</v>
      </c>
      <c r="B95">
        <f>papers_obs!M76</f>
        <v>0.99989790946691215</v>
      </c>
      <c r="C95">
        <f t="shared" si="3"/>
        <v>-1.0209574468102976E-2</v>
      </c>
      <c r="D95">
        <f>data!D92</f>
        <v>0.64386718749999905</v>
      </c>
      <c r="E95">
        <f t="shared" si="4"/>
        <v>8.8242929584136931E-2</v>
      </c>
      <c r="F95">
        <f t="shared" si="5"/>
        <v>1.0008828187511196</v>
      </c>
    </row>
    <row r="96" spans="1:6" x14ac:dyDescent="0.25">
      <c r="A96" s="1">
        <v>37895</v>
      </c>
      <c r="B96">
        <f>papers_obs!M77</f>
        <v>0.99951402238071463</v>
      </c>
      <c r="C96">
        <f t="shared" si="3"/>
        <v>-4.8609574468101067E-2</v>
      </c>
      <c r="D96">
        <f>data!D93</f>
        <v>0.59435483870967798</v>
      </c>
      <c r="E96">
        <f t="shared" si="4"/>
        <v>3.8730580793815861E-2</v>
      </c>
      <c r="F96">
        <f t="shared" si="5"/>
        <v>1.0003873808205166</v>
      </c>
    </row>
    <row r="97" spans="1:6" x14ac:dyDescent="0.25">
      <c r="A97" s="1">
        <v>37987</v>
      </c>
      <c r="B97">
        <f>papers_obs!M78</f>
        <v>0.99915875829769063</v>
      </c>
      <c r="C97">
        <f t="shared" si="3"/>
        <v>-8.4159574468095272E-2</v>
      </c>
      <c r="D97">
        <f>data!D94</f>
        <v>0.56407258064516097</v>
      </c>
      <c r="E97">
        <f t="shared" si="4"/>
        <v>8.4483227292988516E-3</v>
      </c>
      <c r="F97">
        <f t="shared" si="5"/>
        <v>1.0000844867961014</v>
      </c>
    </row>
    <row r="98" spans="1:6" x14ac:dyDescent="0.25">
      <c r="A98" s="1">
        <v>38078</v>
      </c>
      <c r="B98">
        <f>papers_obs!M79</f>
        <v>0.99940208307892586</v>
      </c>
      <c r="C98">
        <f t="shared" si="3"/>
        <v>-5.9809574468105073E-2</v>
      </c>
      <c r="D98">
        <f>data!D95</f>
        <v>0.51620967741935397</v>
      </c>
      <c r="E98">
        <f t="shared" si="4"/>
        <v>-3.9414580496508145E-2</v>
      </c>
      <c r="F98">
        <f t="shared" si="5"/>
        <v>0.99960593186028857</v>
      </c>
    </row>
    <row r="99" spans="1:6" x14ac:dyDescent="0.25">
      <c r="A99" s="1">
        <v>38169</v>
      </c>
      <c r="B99">
        <f>papers_obs!M80</f>
        <v>0.99956724791952378</v>
      </c>
      <c r="C99">
        <f t="shared" si="3"/>
        <v>-4.3284574468102348E-2</v>
      </c>
      <c r="D99">
        <f>data!D96</f>
        <v>0.53753906250000005</v>
      </c>
      <c r="E99">
        <f t="shared" si="4"/>
        <v>-1.8085195415862065E-2</v>
      </c>
      <c r="F99">
        <f t="shared" si="5"/>
        <v>0.99981916439857021</v>
      </c>
    </row>
    <row r="100" spans="1:6" x14ac:dyDescent="0.25">
      <c r="A100" s="1">
        <v>38261</v>
      </c>
      <c r="B100">
        <f>papers_obs!M81</f>
        <v>0.99947229354137579</v>
      </c>
      <c r="C100">
        <f t="shared" si="3"/>
        <v>-5.2784574468103772E-2</v>
      </c>
      <c r="D100">
        <f>data!D97</f>
        <v>0.50258064516128997</v>
      </c>
      <c r="E100">
        <f t="shared" si="4"/>
        <v>-5.3043612754572145E-2</v>
      </c>
      <c r="F100">
        <f t="shared" si="5"/>
        <v>0.99946970452882611</v>
      </c>
    </row>
    <row r="101" spans="1:6" x14ac:dyDescent="0.25">
      <c r="A101" s="1">
        <v>38353</v>
      </c>
      <c r="B101">
        <f>papers_obs!M82</f>
        <v>0.99902837658732435</v>
      </c>
      <c r="C101">
        <f t="shared" si="3"/>
        <v>-9.7209574468102022E-2</v>
      </c>
      <c r="D101">
        <f>data!D98</f>
        <v>0.41668032786885301</v>
      </c>
      <c r="E101">
        <f t="shared" si="4"/>
        <v>-0.13894393004700911</v>
      </c>
      <c r="F101">
        <f t="shared" si="5"/>
        <v>0.99861152552340826</v>
      </c>
    </row>
    <row r="102" spans="1:6" x14ac:dyDescent="0.25">
      <c r="A102" s="1">
        <v>38443</v>
      </c>
      <c r="B102">
        <f>papers_obs!M83</f>
        <v>0.99918098982738757</v>
      </c>
      <c r="C102">
        <f t="shared" si="3"/>
        <v>-8.1934574468099042E-2</v>
      </c>
      <c r="D102">
        <f>data!D99</f>
        <v>0.452695312499999</v>
      </c>
      <c r="E102">
        <f t="shared" si="4"/>
        <v>-0.10292894541586312</v>
      </c>
      <c r="F102">
        <f t="shared" si="5"/>
        <v>0.9989712400825338</v>
      </c>
    </row>
    <row r="103" spans="1:6" x14ac:dyDescent="0.25">
      <c r="A103" s="1">
        <v>38534</v>
      </c>
      <c r="B103">
        <f>papers_obs!M84</f>
        <v>0.99932163444933886</v>
      </c>
      <c r="C103">
        <f t="shared" si="3"/>
        <v>-6.7859574468098635E-2</v>
      </c>
      <c r="D103">
        <f>data!D100</f>
        <v>0.44148437499999899</v>
      </c>
      <c r="E103">
        <f t="shared" si="4"/>
        <v>-0.11413988291586313</v>
      </c>
      <c r="F103">
        <f t="shared" si="5"/>
        <v>0.99885925231872164</v>
      </c>
    </row>
    <row r="104" spans="1:6" x14ac:dyDescent="0.25">
      <c r="A104" s="1">
        <v>38626</v>
      </c>
      <c r="B104">
        <f>papers_obs!M85</f>
        <v>0.99961472849145461</v>
      </c>
      <c r="C104">
        <f t="shared" si="3"/>
        <v>-3.8534574468103225E-2</v>
      </c>
      <c r="D104">
        <f>data!D101</f>
        <v>0.46196721311475297</v>
      </c>
      <c r="E104">
        <f t="shared" si="4"/>
        <v>-9.3657044801109146E-2</v>
      </c>
      <c r="F104">
        <f t="shared" si="5"/>
        <v>0.99906386799720204</v>
      </c>
    </row>
    <row r="105" spans="1:6" x14ac:dyDescent="0.25">
      <c r="A105" s="1">
        <v>38718</v>
      </c>
      <c r="B105">
        <f>papers_obs!M86</f>
        <v>0.99960523219664144</v>
      </c>
      <c r="C105">
        <f t="shared" si="3"/>
        <v>-3.9484574468100678E-2</v>
      </c>
      <c r="D105">
        <f>data!D102</f>
        <v>0.43366935483871</v>
      </c>
      <c r="E105">
        <f t="shared" si="4"/>
        <v>-0.12195490307715212</v>
      </c>
      <c r="F105">
        <f t="shared" si="5"/>
        <v>0.99878119431693402</v>
      </c>
    </row>
    <row r="106" spans="1:6" x14ac:dyDescent="0.25">
      <c r="A106" s="1">
        <v>38808</v>
      </c>
      <c r="B106">
        <f>papers_obs!M87</f>
        <v>0.99952926508578133</v>
      </c>
      <c r="C106">
        <f t="shared" si="3"/>
        <v>-4.7084574468094914E-2</v>
      </c>
      <c r="D106">
        <f>data!D103</f>
        <v>0.41626984126984001</v>
      </c>
      <c r="E106">
        <f t="shared" si="4"/>
        <v>-0.13935441664602211</v>
      </c>
      <c r="F106">
        <f t="shared" si="5"/>
        <v>0.99860742636533306</v>
      </c>
    </row>
    <row r="107" spans="1:6" x14ac:dyDescent="0.25">
      <c r="A107" s="1">
        <v>38899</v>
      </c>
      <c r="B107">
        <f>papers_obs!M88</f>
        <v>0.99968370428735809</v>
      </c>
      <c r="C107">
        <f t="shared" si="3"/>
        <v>-3.1634574468105414E-2</v>
      </c>
      <c r="D107">
        <f>data!D104</f>
        <v>0.42492063492063398</v>
      </c>
      <c r="E107">
        <f t="shared" si="4"/>
        <v>-0.13070362299522814</v>
      </c>
      <c r="F107">
        <f t="shared" si="5"/>
        <v>0.99869381756987796</v>
      </c>
    </row>
    <row r="108" spans="1:6" x14ac:dyDescent="0.25">
      <c r="A108" s="1">
        <v>38991</v>
      </c>
      <c r="B108">
        <f>papers_obs!M89</f>
        <v>0.99967945564064331</v>
      </c>
      <c r="C108">
        <f t="shared" si="3"/>
        <v>-3.2059574468099088E-2</v>
      </c>
      <c r="D108">
        <f>data!D105</f>
        <v>0.41314516129032203</v>
      </c>
      <c r="E108">
        <f t="shared" si="4"/>
        <v>-0.14247909662554009</v>
      </c>
      <c r="F108">
        <f t="shared" si="5"/>
        <v>0.99857622356650377</v>
      </c>
    </row>
    <row r="109" spans="1:6" x14ac:dyDescent="0.25">
      <c r="A109" s="1">
        <v>39083</v>
      </c>
      <c r="B109">
        <f>papers_obs!M90</f>
        <v>0.99945855089182056</v>
      </c>
      <c r="C109">
        <f t="shared" si="3"/>
        <v>-5.4159574468100213E-2</v>
      </c>
      <c r="D109">
        <f>data!D106</f>
        <v>0.40415322580645102</v>
      </c>
      <c r="E109">
        <f t="shared" si="4"/>
        <v>-0.1514710321094111</v>
      </c>
      <c r="F109">
        <f t="shared" si="5"/>
        <v>0.99848643627359168</v>
      </c>
    </row>
    <row r="110" spans="1:6" x14ac:dyDescent="0.25">
      <c r="A110" s="1">
        <v>39173</v>
      </c>
      <c r="B110">
        <f>papers_obs!M91</f>
        <v>0.99961622791467197</v>
      </c>
      <c r="C110">
        <f t="shared" si="3"/>
        <v>-3.8384574468097052E-2</v>
      </c>
      <c r="D110">
        <f>data!D107</f>
        <v>0.41105468750000002</v>
      </c>
      <c r="E110">
        <f t="shared" si="4"/>
        <v>-0.1445695704158621</v>
      </c>
      <c r="F110">
        <f t="shared" si="5"/>
        <v>0.99855534881046515</v>
      </c>
    </row>
    <row r="111" spans="1:6" x14ac:dyDescent="0.25">
      <c r="A111" s="1">
        <v>39264</v>
      </c>
      <c r="B111">
        <f>papers_obs!M92</f>
        <v>1.0001244119938493</v>
      </c>
      <c r="C111">
        <f t="shared" si="3"/>
        <v>1.2440425531900216E-2</v>
      </c>
      <c r="D111">
        <f>data!D108</f>
        <v>0.47392857142857198</v>
      </c>
      <c r="E111">
        <f t="shared" si="4"/>
        <v>-8.1695686487290142E-2</v>
      </c>
      <c r="F111">
        <f t="shared" si="5"/>
        <v>0.99918337675352986</v>
      </c>
    </row>
    <row r="112" spans="1:6" x14ac:dyDescent="0.25">
      <c r="A112" s="1">
        <v>39356</v>
      </c>
      <c r="B112">
        <f>papers_obs!M93</f>
        <v>1.0007274186960671</v>
      </c>
      <c r="C112">
        <f t="shared" si="3"/>
        <v>7.271542553190373E-2</v>
      </c>
      <c r="D112">
        <f>data!D109</f>
        <v>0.55979838709677399</v>
      </c>
      <c r="E112">
        <f t="shared" si="4"/>
        <v>4.1741291809118675E-3</v>
      </c>
      <c r="F112">
        <f t="shared" si="5"/>
        <v>1.000041742162989</v>
      </c>
    </row>
    <row r="113" spans="1:6" x14ac:dyDescent="0.25">
      <c r="A113" s="1">
        <v>39448</v>
      </c>
      <c r="B113">
        <f>papers_obs!M94</f>
        <v>1.0019280104820283</v>
      </c>
      <c r="C113">
        <f t="shared" si="3"/>
        <v>0.19261542553189753</v>
      </c>
      <c r="D113">
        <f>data!D110</f>
        <v>0.77090163934426204</v>
      </c>
      <c r="E113">
        <f t="shared" si="4"/>
        <v>0.21527738142839992</v>
      </c>
      <c r="F113">
        <f t="shared" si="5"/>
        <v>1.002155092695542</v>
      </c>
    </row>
    <row r="114" spans="1:6" x14ac:dyDescent="0.25">
      <c r="A114" s="1">
        <v>39539</v>
      </c>
      <c r="B114">
        <f>papers_obs!M95</f>
        <v>1.0022995441607145</v>
      </c>
      <c r="C114">
        <f t="shared" si="3"/>
        <v>0.2296904255319111</v>
      </c>
      <c r="D114">
        <f>data!D111</f>
        <v>0.77703124999999995</v>
      </c>
      <c r="E114">
        <f t="shared" si="4"/>
        <v>0.22140699208413783</v>
      </c>
      <c r="F114">
        <f t="shared" si="5"/>
        <v>1.0022165227835844</v>
      </c>
    </row>
    <row r="115" spans="1:6" x14ac:dyDescent="0.25">
      <c r="A115" s="1">
        <v>39630</v>
      </c>
      <c r="B115">
        <f>papers_obs!M96</f>
        <v>1.0027960559485432</v>
      </c>
      <c r="C115">
        <f t="shared" si="3"/>
        <v>0.2792154255319062</v>
      </c>
      <c r="D115">
        <f>data!D112</f>
        <v>0.8359375</v>
      </c>
      <c r="E115">
        <f t="shared" si="4"/>
        <v>0.28031324208413788</v>
      </c>
      <c r="F115">
        <f t="shared" si="5"/>
        <v>1.0028070648700593</v>
      </c>
    </row>
    <row r="116" spans="1:6" x14ac:dyDescent="0.25">
      <c r="A116" s="1">
        <v>39722</v>
      </c>
      <c r="B116">
        <f>papers_obs!M97</f>
        <v>1.0068276068106214</v>
      </c>
      <c r="C116">
        <f t="shared" si="3"/>
        <v>0.6804404255319072</v>
      </c>
      <c r="D116">
        <f>data!D113</f>
        <v>1.3952419354838701</v>
      </c>
      <c r="E116">
        <f t="shared" si="4"/>
        <v>0.83961767756800798</v>
      </c>
      <c r="F116">
        <f t="shared" si="5"/>
        <v>1.0084315235244996</v>
      </c>
    </row>
    <row r="117" spans="1:6" x14ac:dyDescent="0.25">
      <c r="A117" s="1">
        <v>39814</v>
      </c>
      <c r="B117">
        <f>papers_obs!M98</f>
        <v>1.0066969794032741</v>
      </c>
      <c r="C117">
        <f t="shared" si="3"/>
        <v>0.66746542553190658</v>
      </c>
      <c r="D117">
        <f>data!D114</f>
        <v>1.3721311475409801</v>
      </c>
      <c r="E117">
        <f t="shared" si="4"/>
        <v>0.81650688962511797</v>
      </c>
      <c r="F117">
        <f t="shared" si="5"/>
        <v>1.0081984939820674</v>
      </c>
    </row>
    <row r="118" spans="1:6" x14ac:dyDescent="0.25">
      <c r="A118" s="1">
        <v>39904</v>
      </c>
      <c r="B118">
        <f>papers_obs!M99</f>
        <v>1.0051355461978619</v>
      </c>
      <c r="C118">
        <f t="shared" si="3"/>
        <v>0.51224042553189464</v>
      </c>
      <c r="D118">
        <f>data!D115</f>
        <v>1.16305555555555</v>
      </c>
      <c r="E118">
        <f t="shared" si="4"/>
        <v>0.60743129763968784</v>
      </c>
      <c r="F118">
        <f t="shared" si="5"/>
        <v>1.006092799026528</v>
      </c>
    </row>
    <row r="119" spans="1:6" x14ac:dyDescent="0.25">
      <c r="A119" s="1">
        <v>39995</v>
      </c>
      <c r="B119">
        <f>papers_obs!M100</f>
        <v>1.0025887492950394</v>
      </c>
      <c r="C119">
        <f t="shared" si="3"/>
        <v>0.25854042553188955</v>
      </c>
      <c r="D119">
        <f>data!D116</f>
        <v>0.78695312499999903</v>
      </c>
      <c r="E119">
        <f t="shared" si="4"/>
        <v>0.23132886708413691</v>
      </c>
      <c r="F119">
        <f t="shared" si="5"/>
        <v>1.0023159663874577</v>
      </c>
    </row>
    <row r="120" spans="1:6" x14ac:dyDescent="0.25">
      <c r="A120" s="1">
        <v>40087</v>
      </c>
      <c r="B120">
        <f>papers_obs!M101</f>
        <v>1.0013543205201705</v>
      </c>
      <c r="C120">
        <f t="shared" si="3"/>
        <v>0.13534042553190326</v>
      </c>
      <c r="D120">
        <f>data!D117</f>
        <v>0.71580645161290302</v>
      </c>
      <c r="E120">
        <f t="shared" si="4"/>
        <v>0.1601821936970409</v>
      </c>
      <c r="F120">
        <f t="shared" si="5"/>
        <v>1.0016031055390051</v>
      </c>
    </row>
    <row r="121" spans="1:6" x14ac:dyDescent="0.25">
      <c r="A121" s="1">
        <v>40179</v>
      </c>
      <c r="B121">
        <f>papers_obs!M102</f>
        <v>1.0006363566443519</v>
      </c>
      <c r="C121">
        <f t="shared" si="3"/>
        <v>6.3615425531902331E-2</v>
      </c>
      <c r="D121">
        <f>data!D118</f>
        <v>0.64233606557376999</v>
      </c>
      <c r="E121">
        <f t="shared" si="4"/>
        <v>8.6711807657907869E-2</v>
      </c>
      <c r="F121">
        <f t="shared" si="5"/>
        <v>1.0008674941321454</v>
      </c>
    </row>
    <row r="122" spans="1:6" x14ac:dyDescent="0.25">
      <c r="A122" s="1">
        <v>40269</v>
      </c>
      <c r="B122">
        <f>papers_obs!M103</f>
        <v>1.0003822272855591</v>
      </c>
      <c r="C122">
        <f t="shared" si="3"/>
        <v>3.8215425531907266E-2</v>
      </c>
      <c r="D122">
        <f>data!D119</f>
        <v>0.67253906249999895</v>
      </c>
      <c r="E122">
        <f t="shared" si="4"/>
        <v>0.11691480458413683</v>
      </c>
      <c r="F122">
        <f t="shared" si="5"/>
        <v>1.0011698317658486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0C9E-2E95-426A-A06F-FDEEFE2B16AA}">
  <dimension ref="A1:I132"/>
  <sheetViews>
    <sheetView workbookViewId="0">
      <selection activeCell="B5" sqref="B5:C20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1.0002959118570056</v>
      </c>
      <c r="C2" s="3">
        <f>AVERAGE(C21:C122)</f>
        <v>2.9039226115978589E-2</v>
      </c>
      <c r="D2" s="3">
        <f>AVERAGE(D21:D122)</f>
        <v>0.36908504816656973</v>
      </c>
      <c r="E2">
        <f>AVERAGE(E21:E122)</f>
        <v>2.2857532859929692E-17</v>
      </c>
      <c r="F2">
        <f>AVERAGE(F21:F122)</f>
        <v>1.0000055639444994</v>
      </c>
    </row>
    <row r="3" spans="1:9" x14ac:dyDescent="0.25">
      <c r="D3" s="6">
        <f>-D2+C2</f>
        <v>-0.34004582205059114</v>
      </c>
    </row>
    <row r="4" spans="1:9" x14ac:dyDescent="0.25">
      <c r="B4" t="s">
        <v>140</v>
      </c>
      <c r="C4" t="s">
        <v>164</v>
      </c>
      <c r="D4" s="3" t="s">
        <v>170</v>
      </c>
      <c r="E4" t="s">
        <v>165</v>
      </c>
      <c r="F4" s="3" t="s">
        <v>173</v>
      </c>
    </row>
    <row r="5" spans="1:9" x14ac:dyDescent="0.25">
      <c r="A5" s="1">
        <v>29587</v>
      </c>
      <c r="D5">
        <f>(data!W2-data!X2)/4</f>
        <v>-0.91122495446265006</v>
      </c>
      <c r="E5">
        <f>D5-$D$2</f>
        <v>-1.2803100026292198</v>
      </c>
      <c r="F5">
        <f>EXP(E5/100)</f>
        <v>0.98727851099620478</v>
      </c>
      <c r="H5" t="s">
        <v>141</v>
      </c>
    </row>
    <row r="6" spans="1:9" x14ac:dyDescent="0.25">
      <c r="A6" s="1">
        <v>29677</v>
      </c>
      <c r="D6">
        <f>(data!W3-data!X3)/4</f>
        <v>-1.0116117216117249</v>
      </c>
      <c r="E6">
        <f t="shared" ref="E6:E69" si="0">D6-$D$2</f>
        <v>-1.3806967697782946</v>
      </c>
      <c r="F6">
        <f t="shared" ref="F6:F69" si="1">EXP(E6/100)</f>
        <v>0.98628791131494564</v>
      </c>
      <c r="H6" t="e">
        <f t="array" ref="H6:I10">LINEST(B5:B122,F5:F122,TRUE,TRUE)</f>
        <v>#VALUE!</v>
      </c>
      <c r="I6" t="e">
        <v>#VALUE!</v>
      </c>
    </row>
    <row r="7" spans="1:9" x14ac:dyDescent="0.25">
      <c r="A7" s="1">
        <v>29768</v>
      </c>
      <c r="D7">
        <f>(data!W4-data!X4)/4</f>
        <v>-0.68897758152174982</v>
      </c>
      <c r="E7">
        <f t="shared" si="0"/>
        <v>-1.0580626296883195</v>
      </c>
      <c r="F7">
        <f t="shared" si="1"/>
        <v>0.9894751516343876</v>
      </c>
      <c r="H7" t="e">
        <v>#VALUE!</v>
      </c>
      <c r="I7" t="e">
        <v>#VALUE!</v>
      </c>
    </row>
    <row r="8" spans="1:9" x14ac:dyDescent="0.25">
      <c r="A8" s="1">
        <v>29860</v>
      </c>
      <c r="D8">
        <f>(data!W5-data!X5)/4</f>
        <v>0.13208793656452489</v>
      </c>
      <c r="E8">
        <f t="shared" si="0"/>
        <v>-0.23699711160204484</v>
      </c>
      <c r="F8">
        <f t="shared" si="1"/>
        <v>0.9976328350482444</v>
      </c>
      <c r="H8" t="e">
        <v>#VALUE!</v>
      </c>
      <c r="I8" t="e">
        <v>#VALUE!</v>
      </c>
    </row>
    <row r="9" spans="1:9" x14ac:dyDescent="0.25">
      <c r="A9" s="1">
        <v>29952</v>
      </c>
      <c r="D9">
        <f>(data!W6-data!X6)/4</f>
        <v>1.5147085610200062E-2</v>
      </c>
      <c r="E9">
        <f t="shared" si="0"/>
        <v>-0.35393796255636967</v>
      </c>
      <c r="F9">
        <f t="shared" si="1"/>
        <v>0.99646687659527988</v>
      </c>
      <c r="H9" t="e">
        <v>#VALUE!</v>
      </c>
      <c r="I9" t="e">
        <v>#VALUE!</v>
      </c>
    </row>
    <row r="10" spans="1:9" x14ac:dyDescent="0.25">
      <c r="A10" s="1">
        <v>30042</v>
      </c>
      <c r="D10">
        <f>(data!W7-data!X7)/4</f>
        <v>-0.14302808302809966</v>
      </c>
      <c r="E10">
        <f t="shared" si="0"/>
        <v>-0.51211313119466939</v>
      </c>
      <c r="F10">
        <f t="shared" si="1"/>
        <v>0.99489195932518659</v>
      </c>
      <c r="H10" t="e">
        <v>#VALUE!</v>
      </c>
      <c r="I10" t="e">
        <v>#VALUE!</v>
      </c>
    </row>
    <row r="11" spans="1:9" x14ac:dyDescent="0.25">
      <c r="A11" s="1">
        <v>30133</v>
      </c>
      <c r="D11">
        <f>(data!W8-data!X8)/4</f>
        <v>0.52494565217389999</v>
      </c>
      <c r="E11">
        <f t="shared" si="0"/>
        <v>0.15586060400733026</v>
      </c>
      <c r="F11">
        <f t="shared" si="1"/>
        <v>1.0015598212977548</v>
      </c>
    </row>
    <row r="12" spans="1:9" x14ac:dyDescent="0.25">
      <c r="A12" s="1">
        <v>30225</v>
      </c>
      <c r="D12">
        <f>(data!W9-data!X9)/4</f>
        <v>0.34488239486813521</v>
      </c>
      <c r="E12">
        <f t="shared" si="0"/>
        <v>-2.4202653298434518E-2</v>
      </c>
      <c r="F12">
        <f t="shared" si="1"/>
        <v>0.99975800275307425</v>
      </c>
    </row>
    <row r="13" spans="1:9" x14ac:dyDescent="0.25">
      <c r="A13" s="1">
        <v>30317</v>
      </c>
      <c r="D13">
        <f>(data!W10-data!X10)/4</f>
        <v>0.4745793650793626</v>
      </c>
      <c r="E13">
        <f t="shared" si="0"/>
        <v>0.10549431691279287</v>
      </c>
      <c r="F13">
        <f t="shared" si="1"/>
        <v>1.0010554998173999</v>
      </c>
    </row>
    <row r="14" spans="1:9" x14ac:dyDescent="0.25">
      <c r="A14" s="1">
        <v>30407</v>
      </c>
      <c r="D14">
        <f>(data!W11-data!X11)/4</f>
        <v>0.43681318681319015</v>
      </c>
      <c r="E14">
        <f t="shared" si="0"/>
        <v>6.7728138646620417E-2</v>
      </c>
      <c r="F14">
        <f t="shared" si="1"/>
        <v>1.0006775107932926</v>
      </c>
    </row>
    <row r="15" spans="1:9" x14ac:dyDescent="0.25">
      <c r="A15" s="1">
        <v>30498</v>
      </c>
      <c r="D15">
        <f>(data!W12-data!X12)/4</f>
        <v>0.54456351902173994</v>
      </c>
      <c r="E15">
        <f t="shared" si="0"/>
        <v>0.17547847085517021</v>
      </c>
      <c r="F15">
        <f t="shared" si="1"/>
        <v>1.0017563252442094</v>
      </c>
    </row>
    <row r="16" spans="1:9" x14ac:dyDescent="0.25">
      <c r="A16" s="1">
        <v>30590</v>
      </c>
      <c r="D16">
        <f>(data!W13-data!X13)/4</f>
        <v>0.56476449275360752</v>
      </c>
      <c r="E16">
        <f t="shared" si="0"/>
        <v>0.19567944458703779</v>
      </c>
      <c r="F16">
        <f t="shared" si="1"/>
        <v>1.0019587102175087</v>
      </c>
    </row>
    <row r="17" spans="1:6" x14ac:dyDescent="0.25">
      <c r="A17" s="1">
        <v>30682</v>
      </c>
      <c r="D17">
        <f>(data!W14-data!X14)/4</f>
        <v>0.56648617511519239</v>
      </c>
      <c r="E17">
        <f t="shared" si="0"/>
        <v>0.19740112694862266</v>
      </c>
      <c r="F17">
        <f t="shared" si="1"/>
        <v>1.0019759609123935</v>
      </c>
    </row>
    <row r="18" spans="1:6" x14ac:dyDescent="0.25">
      <c r="A18" s="1">
        <v>30773</v>
      </c>
      <c r="D18">
        <f>(data!W15-data!X15)/4</f>
        <v>0.66481074481075009</v>
      </c>
      <c r="E18">
        <f t="shared" si="0"/>
        <v>0.29572569664418036</v>
      </c>
      <c r="F18">
        <f t="shared" si="1"/>
        <v>1.002961633964397</v>
      </c>
    </row>
    <row r="19" spans="1:6" x14ac:dyDescent="0.25">
      <c r="A19" s="1">
        <v>30864</v>
      </c>
      <c r="D19">
        <f>(data!W16-data!X16)/4</f>
        <v>0.37022299861975005</v>
      </c>
      <c r="E19">
        <f t="shared" si="0"/>
        <v>1.1379504531803253E-3</v>
      </c>
      <c r="F19">
        <f t="shared" si="1"/>
        <v>1.0000113795692787</v>
      </c>
    </row>
    <row r="20" spans="1:6" x14ac:dyDescent="0.25">
      <c r="A20" s="1">
        <v>30956</v>
      </c>
      <c r="D20">
        <f>(data!W17-data!X17)/4</f>
        <v>0.62453893442622732</v>
      </c>
      <c r="E20">
        <f t="shared" si="0"/>
        <v>0.25545388625965759</v>
      </c>
      <c r="F20">
        <f t="shared" si="1"/>
        <v>1.002557804477118</v>
      </c>
    </row>
    <row r="21" spans="1:6" x14ac:dyDescent="0.25">
      <c r="A21" s="5">
        <v>31048</v>
      </c>
      <c r="B21">
        <f>papers_obs!G2</f>
        <v>1.0045399215220479</v>
      </c>
      <c r="C21">
        <f t="shared" ref="C21:C68" si="2">LN(B21)*100</f>
        <v>0.45296471631205765</v>
      </c>
      <c r="D21">
        <f>(data!W18-data!X18)/4</f>
        <v>0.77784722222222236</v>
      </c>
      <c r="E21">
        <f t="shared" si="0"/>
        <v>0.40876217405565263</v>
      </c>
      <c r="F21">
        <f t="shared" si="1"/>
        <v>1.0040959874610533</v>
      </c>
    </row>
    <row r="22" spans="1:6" x14ac:dyDescent="0.25">
      <c r="A22" s="1">
        <v>31138</v>
      </c>
      <c r="B22">
        <f>papers_obs!G3</f>
        <v>1.0034302671095161</v>
      </c>
      <c r="C22">
        <f t="shared" si="2"/>
        <v>0.34243971631206055</v>
      </c>
      <c r="D22">
        <f>(data!W19-data!X19)/4</f>
        <v>0.72477411477410025</v>
      </c>
      <c r="E22">
        <f t="shared" si="0"/>
        <v>0.35568906660753052</v>
      </c>
      <c r="F22">
        <f t="shared" si="1"/>
        <v>1.0035632239083376</v>
      </c>
    </row>
    <row r="23" spans="1:6" x14ac:dyDescent="0.25">
      <c r="A23" s="1">
        <v>31229</v>
      </c>
      <c r="B23">
        <f>papers_obs!G4</f>
        <v>1.0028014806631569</v>
      </c>
      <c r="C23">
        <f t="shared" si="2"/>
        <v>0.27975638297872391</v>
      </c>
      <c r="D23">
        <f>(data!W20-data!X20)/4</f>
        <v>0.60864432367148491</v>
      </c>
      <c r="E23">
        <f t="shared" si="0"/>
        <v>0.23955927550491518</v>
      </c>
      <c r="F23">
        <f t="shared" si="1"/>
        <v>1.0023984644800765</v>
      </c>
    </row>
    <row r="24" spans="1:6" x14ac:dyDescent="0.25">
      <c r="A24" s="1">
        <v>31321</v>
      </c>
      <c r="B24">
        <f>papers_obs!G5</f>
        <v>1.0010735563459667</v>
      </c>
      <c r="C24">
        <f t="shared" si="2"/>
        <v>0.10729804964538306</v>
      </c>
      <c r="D24">
        <f>(data!W21-data!X21)/4</f>
        <v>0.41541812762973285</v>
      </c>
      <c r="E24">
        <f t="shared" si="0"/>
        <v>4.6333079463163118E-2</v>
      </c>
      <c r="F24">
        <f t="shared" si="1"/>
        <v>1.0004634381489239</v>
      </c>
    </row>
    <row r="25" spans="1:6" x14ac:dyDescent="0.25">
      <c r="A25" s="1">
        <v>31413</v>
      </c>
      <c r="B25">
        <f>papers_obs!G6</f>
        <v>0.99892048026423441</v>
      </c>
      <c r="C25">
        <f t="shared" si="2"/>
        <v>-0.1080102836879422</v>
      </c>
      <c r="D25">
        <f>(data!W22-data!X22)/4</f>
        <v>0.18502777777778001</v>
      </c>
      <c r="E25">
        <f t="shared" si="0"/>
        <v>-0.18405727038878972</v>
      </c>
      <c r="F25">
        <f t="shared" si="1"/>
        <v>0.99816112011130886</v>
      </c>
    </row>
    <row r="26" spans="1:6" x14ac:dyDescent="0.25">
      <c r="A26" s="1">
        <v>31503</v>
      </c>
      <c r="B26">
        <f>papers_obs!G7</f>
        <v>0.99830283897244998</v>
      </c>
      <c r="C26">
        <f t="shared" si="2"/>
        <v>-0.16986028368794001</v>
      </c>
      <c r="D26">
        <f>(data!W23-data!X23)/4</f>
        <v>0.16987680288461493</v>
      </c>
      <c r="E26">
        <f t="shared" si="0"/>
        <v>-0.1992082452819548</v>
      </c>
      <c r="F26">
        <f t="shared" si="1"/>
        <v>0.99800990042652493</v>
      </c>
    </row>
    <row r="27" spans="1:6" x14ac:dyDescent="0.25">
      <c r="A27" s="1">
        <v>31594</v>
      </c>
      <c r="B27">
        <f>papers_obs!G8</f>
        <v>0.9993114676437187</v>
      </c>
      <c r="C27">
        <f t="shared" si="2"/>
        <v>-6.8876950354608307E-2</v>
      </c>
      <c r="D27">
        <f>(data!W24-data!X24)/4</f>
        <v>0.27400305706521766</v>
      </c>
      <c r="E27">
        <f t="shared" si="0"/>
        <v>-9.508199110135207E-2</v>
      </c>
      <c r="F27">
        <f t="shared" si="1"/>
        <v>0.99904963197500596</v>
      </c>
    </row>
    <row r="28" spans="1:6" x14ac:dyDescent="0.25">
      <c r="A28" s="1">
        <v>31686</v>
      </c>
      <c r="B28">
        <f>papers_obs!G9</f>
        <v>0.99995723141105608</v>
      </c>
      <c r="C28">
        <f t="shared" si="2"/>
        <v>-4.2769503546097711E-3</v>
      </c>
      <c r="D28">
        <f>(data!W25-data!X25)/4</f>
        <v>0.24932328190743247</v>
      </c>
      <c r="E28">
        <f t="shared" si="0"/>
        <v>-0.11976176625913726</v>
      </c>
      <c r="F28">
        <f t="shared" si="1"/>
        <v>0.99880309919523913</v>
      </c>
    </row>
    <row r="29" spans="1:6" x14ac:dyDescent="0.25">
      <c r="A29" s="1">
        <v>31778</v>
      </c>
      <c r="B29">
        <f>papers_obs!G10</f>
        <v>0.99956041047758593</v>
      </c>
      <c r="C29">
        <f t="shared" si="2"/>
        <v>-4.3968617021279355E-2</v>
      </c>
      <c r="D29">
        <f>(data!W26-data!X26)/4</f>
        <v>0.24321357012750511</v>
      </c>
      <c r="E29">
        <f t="shared" si="0"/>
        <v>-0.12587147803906462</v>
      </c>
      <c r="F29">
        <f t="shared" si="1"/>
        <v>0.99874207706878626</v>
      </c>
    </row>
    <row r="30" spans="1:6" x14ac:dyDescent="0.25">
      <c r="A30" s="1">
        <v>31868</v>
      </c>
      <c r="B30">
        <f>papers_obs!G11</f>
        <v>1.0013234388030225</v>
      </c>
      <c r="C30">
        <f t="shared" si="2"/>
        <v>0.13225638297871495</v>
      </c>
      <c r="D30">
        <f>(data!W27-data!X27)/4</f>
        <v>0.42317460317460487</v>
      </c>
      <c r="E30">
        <f t="shared" si="0"/>
        <v>5.4089555008035139E-2</v>
      </c>
      <c r="F30">
        <f t="shared" si="1"/>
        <v>1.0005410418604568</v>
      </c>
    </row>
    <row r="31" spans="1:6" x14ac:dyDescent="0.25">
      <c r="A31" s="1">
        <v>31959</v>
      </c>
      <c r="B31">
        <f>papers_obs!G12</f>
        <v>1.0014932609686171</v>
      </c>
      <c r="C31">
        <f t="shared" si="2"/>
        <v>0.14921471631205782</v>
      </c>
      <c r="D31">
        <f>(data!W28-data!X28)/4</f>
        <v>0.50753057065217488</v>
      </c>
      <c r="E31">
        <f t="shared" si="0"/>
        <v>0.13844552248560515</v>
      </c>
      <c r="F31">
        <f t="shared" si="1"/>
        <v>1.0013854140254119</v>
      </c>
    </row>
    <row r="32" spans="1:6" x14ac:dyDescent="0.25">
      <c r="A32" s="1">
        <v>32051</v>
      </c>
      <c r="B32">
        <f>papers_obs!G13</f>
        <v>1.00172379786412</v>
      </c>
      <c r="C32">
        <f t="shared" si="2"/>
        <v>0.17223138297872317</v>
      </c>
      <c r="D32">
        <f>(data!W29-data!X29)/4</f>
        <v>0.55233958625526025</v>
      </c>
      <c r="E32">
        <f t="shared" si="0"/>
        <v>0.18325453808869052</v>
      </c>
      <c r="F32">
        <f t="shared" si="1"/>
        <v>1.0018342255183261</v>
      </c>
    </row>
    <row r="33" spans="1:6" x14ac:dyDescent="0.25">
      <c r="A33" s="1">
        <v>32143</v>
      </c>
      <c r="B33">
        <f>papers_obs!G14</f>
        <v>1.000976957408753</v>
      </c>
      <c r="C33">
        <f t="shared" si="2"/>
        <v>9.7648049645383428E-2</v>
      </c>
      <c r="D33">
        <f>(data!W30-data!X30)/4</f>
        <v>0.43625841900035245</v>
      </c>
      <c r="E33">
        <f t="shared" si="0"/>
        <v>6.717337083378272E-2</v>
      </c>
      <c r="F33">
        <f t="shared" si="1"/>
        <v>1.0006719593719511</v>
      </c>
    </row>
    <row r="34" spans="1:6" x14ac:dyDescent="0.25">
      <c r="A34" s="1">
        <v>32234</v>
      </c>
      <c r="B34">
        <f>papers_obs!G15</f>
        <v>1.0012959862284063</v>
      </c>
      <c r="C34">
        <f t="shared" si="2"/>
        <v>0.12951471631206754</v>
      </c>
      <c r="D34">
        <f>(data!W31-data!X31)/4</f>
        <v>0.43947802197802255</v>
      </c>
      <c r="E34">
        <f t="shared" si="0"/>
        <v>7.0392973811452819E-2</v>
      </c>
      <c r="F34">
        <f t="shared" si="1"/>
        <v>1.0007041775547978</v>
      </c>
    </row>
    <row r="35" spans="1:6" x14ac:dyDescent="0.25">
      <c r="A35" s="1">
        <v>32325</v>
      </c>
      <c r="B35">
        <f>papers_obs!G16</f>
        <v>0.99935194057772958</v>
      </c>
      <c r="C35">
        <f t="shared" si="2"/>
        <v>-6.4826950354615304E-2</v>
      </c>
      <c r="D35">
        <f>(data!W32-data!X32)/4</f>
        <v>0.28002887228261009</v>
      </c>
      <c r="E35">
        <f t="shared" si="0"/>
        <v>-8.9056175883959643E-2</v>
      </c>
      <c r="F35">
        <f t="shared" si="1"/>
        <v>0.99910983467359227</v>
      </c>
    </row>
    <row r="36" spans="1:6" x14ac:dyDescent="0.25">
      <c r="A36" s="1">
        <v>32417</v>
      </c>
      <c r="B36">
        <f>papers_obs!G17</f>
        <v>0.99802526618728371</v>
      </c>
      <c r="C36">
        <f t="shared" si="2"/>
        <v>-0.1976686170212818</v>
      </c>
      <c r="D36">
        <f>(data!W33-data!X33)/4</f>
        <v>0.12214272986457519</v>
      </c>
      <c r="E36">
        <f t="shared" si="0"/>
        <v>-0.24694231830199453</v>
      </c>
      <c r="F36">
        <f t="shared" si="1"/>
        <v>0.99753362333417905</v>
      </c>
    </row>
    <row r="37" spans="1:6" x14ac:dyDescent="0.25">
      <c r="A37" s="1">
        <v>32509</v>
      </c>
      <c r="B37">
        <f>papers_obs!G18</f>
        <v>0.99625858044679672</v>
      </c>
      <c r="C37">
        <f t="shared" si="2"/>
        <v>-0.3748436170212805</v>
      </c>
      <c r="D37">
        <f>(data!W34-data!X34)/4</f>
        <v>-5.8701275045537571E-2</v>
      </c>
      <c r="E37">
        <f t="shared" si="0"/>
        <v>-0.4277863232121073</v>
      </c>
      <c r="F37">
        <f t="shared" si="1"/>
        <v>0.99573127379117332</v>
      </c>
    </row>
    <row r="38" spans="1:6" x14ac:dyDescent="0.25">
      <c r="A38" s="1">
        <v>32599</v>
      </c>
      <c r="B38">
        <f>papers_obs!G19</f>
        <v>0.99414311597367111</v>
      </c>
      <c r="C38">
        <f t="shared" si="2"/>
        <v>-0.58741028368793813</v>
      </c>
      <c r="D38">
        <f>(data!W35-data!X35)/4</f>
        <v>-0.24193638392857242</v>
      </c>
      <c r="E38">
        <f t="shared" si="0"/>
        <v>-0.61102143209514215</v>
      </c>
      <c r="F38">
        <f t="shared" si="1"/>
        <v>0.99390841507605754</v>
      </c>
    </row>
    <row r="39" spans="1:6" x14ac:dyDescent="0.25">
      <c r="A39" s="1">
        <v>32690</v>
      </c>
      <c r="B39">
        <f>papers_obs!G20</f>
        <v>0.99403915060940906</v>
      </c>
      <c r="C39">
        <f t="shared" si="2"/>
        <v>-0.59786861702127847</v>
      </c>
      <c r="D39">
        <f>(data!W36-data!X36)/4</f>
        <v>-0.2440316597653549</v>
      </c>
      <c r="E39">
        <f t="shared" si="0"/>
        <v>-0.61311670793192463</v>
      </c>
      <c r="F39">
        <f t="shared" si="1"/>
        <v>0.99388759017136707</v>
      </c>
    </row>
    <row r="40" spans="1:6" x14ac:dyDescent="0.25">
      <c r="A40" s="1">
        <v>32782</v>
      </c>
      <c r="B40">
        <f>papers_obs!G21</f>
        <v>0.9948379333252958</v>
      </c>
      <c r="C40">
        <f t="shared" si="2"/>
        <v>-0.51754361702127361</v>
      </c>
      <c r="D40">
        <f>(data!W37-data!X37)/4</f>
        <v>-0.17683993688639776</v>
      </c>
      <c r="E40">
        <f t="shared" si="0"/>
        <v>-0.54592498505296749</v>
      </c>
      <c r="F40">
        <f t="shared" si="1"/>
        <v>0.99455562477352943</v>
      </c>
    </row>
    <row r="41" spans="1:6" x14ac:dyDescent="0.25">
      <c r="A41" s="1">
        <v>32874</v>
      </c>
      <c r="B41">
        <f>papers_obs!G22</f>
        <v>0.99701577550634213</v>
      </c>
      <c r="C41">
        <f t="shared" si="2"/>
        <v>-0.29886861702127426</v>
      </c>
      <c r="D41">
        <f>(data!W38-data!X38)/4</f>
        <v>4.3967741935484916E-2</v>
      </c>
      <c r="E41">
        <f t="shared" si="0"/>
        <v>-0.32511730623108481</v>
      </c>
      <c r="F41">
        <f t="shared" si="1"/>
        <v>0.99675410627793037</v>
      </c>
    </row>
    <row r="42" spans="1:6" x14ac:dyDescent="0.25">
      <c r="A42" s="1">
        <v>32964</v>
      </c>
      <c r="B42">
        <f>papers_obs!G23</f>
        <v>0.99765357100815399</v>
      </c>
      <c r="C42">
        <f t="shared" si="2"/>
        <v>-0.23491861702128028</v>
      </c>
      <c r="D42">
        <f>(data!W39-data!X39)/4</f>
        <v>0.10869658119658254</v>
      </c>
      <c r="E42">
        <f t="shared" si="0"/>
        <v>-0.26038846696998719</v>
      </c>
      <c r="F42">
        <f t="shared" si="1"/>
        <v>0.99739950249741804</v>
      </c>
    </row>
    <row r="43" spans="1:6" x14ac:dyDescent="0.25">
      <c r="A43" s="1">
        <v>33055</v>
      </c>
      <c r="B43">
        <f>papers_obs!G24</f>
        <v>0.99825325782938956</v>
      </c>
      <c r="C43">
        <f t="shared" si="2"/>
        <v>-0.17482695035460977</v>
      </c>
      <c r="D43">
        <f>(data!W40-data!X40)/4</f>
        <v>0.13526311249137501</v>
      </c>
      <c r="E43">
        <f t="shared" si="0"/>
        <v>-0.23382193567519471</v>
      </c>
      <c r="F43">
        <f t="shared" si="1"/>
        <v>0.9976645121487604</v>
      </c>
    </row>
    <row r="44" spans="1:6" x14ac:dyDescent="0.25">
      <c r="A44" s="1">
        <v>33147</v>
      </c>
      <c r="B44">
        <f>papers_obs!G25</f>
        <v>0.99859962859950757</v>
      </c>
      <c r="C44">
        <f t="shared" si="2"/>
        <v>-0.14013528368793896</v>
      </c>
      <c r="D44">
        <f>(data!W41-data!X41)/4</f>
        <v>0.16564954417952515</v>
      </c>
      <c r="E44">
        <f t="shared" si="0"/>
        <v>-0.20343550398704457</v>
      </c>
      <c r="F44">
        <f t="shared" si="1"/>
        <v>0.99796771285782659</v>
      </c>
    </row>
    <row r="45" spans="1:6" x14ac:dyDescent="0.25">
      <c r="A45" s="1">
        <v>33239</v>
      </c>
      <c r="B45">
        <f>papers_obs!G26</f>
        <v>1.0007042283488812</v>
      </c>
      <c r="C45">
        <f t="shared" si="2"/>
        <v>7.0398049645380198E-2</v>
      </c>
      <c r="D45">
        <f>(data!W42-data!X42)/4</f>
        <v>0.39818055555555487</v>
      </c>
      <c r="E45">
        <f t="shared" si="0"/>
        <v>2.9095507388985142E-2</v>
      </c>
      <c r="F45">
        <f t="shared" si="1"/>
        <v>1.0002909974054228</v>
      </c>
    </row>
    <row r="46" spans="1:6" x14ac:dyDescent="0.25">
      <c r="A46" s="1">
        <v>33329</v>
      </c>
      <c r="B46">
        <f>papers_obs!G27</f>
        <v>1.0023327805381375</v>
      </c>
      <c r="C46">
        <f t="shared" si="2"/>
        <v>0.2330063829787169</v>
      </c>
      <c r="D46">
        <f>(data!W43-data!X43)/4</f>
        <v>0.5653507039835175</v>
      </c>
      <c r="E46">
        <f t="shared" si="0"/>
        <v>0.19626565581694777</v>
      </c>
      <c r="F46">
        <f t="shared" si="1"/>
        <v>1.0019645838292028</v>
      </c>
    </row>
    <row r="47" spans="1:6" x14ac:dyDescent="0.25">
      <c r="A47" s="1">
        <v>33420</v>
      </c>
      <c r="B47">
        <f>papers_obs!G28</f>
        <v>1.0025848153862642</v>
      </c>
      <c r="C47">
        <f t="shared" si="2"/>
        <v>0.2581480496453854</v>
      </c>
      <c r="D47">
        <f>(data!W44-data!X44)/4</f>
        <v>0.57619565217391266</v>
      </c>
      <c r="E47">
        <f t="shared" si="0"/>
        <v>0.20711060400734294</v>
      </c>
      <c r="F47">
        <f t="shared" si="1"/>
        <v>1.0020732522616165</v>
      </c>
    </row>
    <row r="48" spans="1:6" x14ac:dyDescent="0.25">
      <c r="A48" s="1">
        <v>33512</v>
      </c>
      <c r="B48">
        <f>papers_obs!G29</f>
        <v>1.0029425513265076</v>
      </c>
      <c r="C48">
        <f t="shared" si="2"/>
        <v>0.29382304964539208</v>
      </c>
      <c r="D48">
        <f>(data!W45-data!X45)/4</f>
        <v>0.63163043478260983</v>
      </c>
      <c r="E48">
        <f t="shared" si="0"/>
        <v>0.2625453866160401</v>
      </c>
      <c r="F48">
        <f t="shared" si="1"/>
        <v>1.0026289033883553</v>
      </c>
    </row>
    <row r="49" spans="1:6" x14ac:dyDescent="0.25">
      <c r="A49" s="1">
        <v>33604</v>
      </c>
      <c r="B49">
        <f>papers_obs!G30</f>
        <v>1.0048497861574299</v>
      </c>
      <c r="C49">
        <f t="shared" si="2"/>
        <v>0.48380638297871265</v>
      </c>
      <c r="D49">
        <f>(data!W46-data!X46)/4</f>
        <v>0.8206624423963127</v>
      </c>
      <c r="E49">
        <f t="shared" si="0"/>
        <v>0.45157739422974297</v>
      </c>
      <c r="F49">
        <f t="shared" si="1"/>
        <v>1.0045259854145605</v>
      </c>
    </row>
    <row r="50" spans="1:6" x14ac:dyDescent="0.25">
      <c r="A50" s="1">
        <v>33695</v>
      </c>
      <c r="B50">
        <f>papers_obs!G31</f>
        <v>1.0056061363936104</v>
      </c>
      <c r="C50">
        <f t="shared" si="2"/>
        <v>0.55904804964539823</v>
      </c>
      <c r="D50">
        <f>(data!W47-data!X47)/4</f>
        <v>0.90049145299145239</v>
      </c>
      <c r="E50">
        <f t="shared" si="0"/>
        <v>0.53140640482488266</v>
      </c>
      <c r="F50">
        <f t="shared" si="1"/>
        <v>1.0053282087307536</v>
      </c>
    </row>
    <row r="51" spans="1:6" x14ac:dyDescent="0.25">
      <c r="A51" s="1">
        <v>33786</v>
      </c>
      <c r="B51">
        <f>papers_obs!G32</f>
        <v>1.0051754940010182</v>
      </c>
      <c r="C51">
        <f t="shared" si="2"/>
        <v>0.51621471631205273</v>
      </c>
      <c r="D51">
        <f>(data!W48-data!X48)/4</f>
        <v>0.83987771739130512</v>
      </c>
      <c r="E51">
        <f t="shared" si="0"/>
        <v>0.47079266922473539</v>
      </c>
      <c r="F51">
        <f t="shared" si="1"/>
        <v>1.0047190263911374</v>
      </c>
    </row>
    <row r="52" spans="1:6" x14ac:dyDescent="0.25">
      <c r="A52" s="1">
        <v>33878</v>
      </c>
      <c r="B52">
        <f>papers_obs!G33</f>
        <v>1.005954471635419</v>
      </c>
      <c r="C52">
        <f t="shared" si="2"/>
        <v>0.5936813829787313</v>
      </c>
      <c r="D52">
        <f>(data!W49-data!X49)/4</f>
        <v>0.92635781907433246</v>
      </c>
      <c r="E52">
        <f t="shared" si="0"/>
        <v>0.55727277090776273</v>
      </c>
      <c r="F52">
        <f t="shared" si="1"/>
        <v>1.0055882842401498</v>
      </c>
    </row>
    <row r="53" spans="1:6" x14ac:dyDescent="0.25">
      <c r="A53" s="1">
        <v>33970</v>
      </c>
      <c r="B53">
        <f>papers_obs!G34</f>
        <v>1.0047950233363849</v>
      </c>
      <c r="C53">
        <f t="shared" si="2"/>
        <v>0.47835638297872807</v>
      </c>
      <c r="D53">
        <f>(data!W50-data!X50)/4</f>
        <v>0.80396584699453499</v>
      </c>
      <c r="E53">
        <f t="shared" si="0"/>
        <v>0.43488079882796526</v>
      </c>
      <c r="F53">
        <f t="shared" si="1"/>
        <v>1.0043582777761926</v>
      </c>
    </row>
    <row r="54" spans="1:6" x14ac:dyDescent="0.25">
      <c r="A54" s="1">
        <v>34060</v>
      </c>
      <c r="B54">
        <f>papers_obs!G35</f>
        <v>1.0040663089200721</v>
      </c>
      <c r="C54">
        <f t="shared" si="2"/>
        <v>0.40580638297872229</v>
      </c>
      <c r="D54">
        <f>(data!W51-data!X51)/4</f>
        <v>0.7477106227106225</v>
      </c>
      <c r="E54">
        <f t="shared" si="0"/>
        <v>0.37862557454405277</v>
      </c>
      <c r="F54">
        <f t="shared" si="1"/>
        <v>1.0037934326667532</v>
      </c>
    </row>
    <row r="55" spans="1:6" x14ac:dyDescent="0.25">
      <c r="A55" s="1">
        <v>34151</v>
      </c>
      <c r="B55">
        <f>papers_obs!G36</f>
        <v>1.0031354691622165</v>
      </c>
      <c r="C55">
        <f t="shared" si="2"/>
        <v>0.31305638297872529</v>
      </c>
      <c r="D55">
        <f>(data!W52-data!X52)/4</f>
        <v>0.63939877717391502</v>
      </c>
      <c r="E55">
        <f t="shared" si="0"/>
        <v>0.27031372900734529</v>
      </c>
      <c r="F55">
        <f t="shared" si="1"/>
        <v>1.0027067940598524</v>
      </c>
    </row>
    <row r="56" spans="1:6" x14ac:dyDescent="0.25">
      <c r="A56" s="1">
        <v>34243</v>
      </c>
      <c r="B56">
        <f>papers_obs!G37</f>
        <v>1.0031001092601504</v>
      </c>
      <c r="C56">
        <f t="shared" si="2"/>
        <v>0.30953138297871291</v>
      </c>
      <c r="D56">
        <f>(data!W53-data!X53)/4</f>
        <v>0.65692671809256742</v>
      </c>
      <c r="E56">
        <f t="shared" si="0"/>
        <v>0.28784166992599769</v>
      </c>
      <c r="F56">
        <f t="shared" si="1"/>
        <v>1.0028825633182186</v>
      </c>
    </row>
    <row r="57" spans="1:6" x14ac:dyDescent="0.25">
      <c r="A57" s="1">
        <v>34335</v>
      </c>
      <c r="B57">
        <f>papers_obs!G38</f>
        <v>1.0038054529151479</v>
      </c>
      <c r="C57">
        <f t="shared" si="2"/>
        <v>0.37982304964538399</v>
      </c>
      <c r="D57">
        <f>(data!W54-data!X54)/4</f>
        <v>0.72024731182795754</v>
      </c>
      <c r="E57">
        <f t="shared" si="0"/>
        <v>0.35116226366138781</v>
      </c>
      <c r="F57">
        <f t="shared" si="1"/>
        <v>1.0035177956069841</v>
      </c>
    </row>
    <row r="58" spans="1:6" x14ac:dyDescent="0.25">
      <c r="A58" s="1">
        <v>34425</v>
      </c>
      <c r="B58">
        <f>papers_obs!G39</f>
        <v>1.0044192165606467</v>
      </c>
      <c r="C58">
        <f t="shared" si="2"/>
        <v>0.44094804964539763</v>
      </c>
      <c r="D58">
        <f>(data!W55-data!X55)/4</f>
        <v>0.78787353775257007</v>
      </c>
      <c r="E58">
        <f t="shared" si="0"/>
        <v>0.41878848958600035</v>
      </c>
      <c r="F58">
        <f t="shared" si="1"/>
        <v>1.0041966663400903</v>
      </c>
    </row>
    <row r="59" spans="1:6" x14ac:dyDescent="0.25">
      <c r="A59" s="1">
        <v>34516</v>
      </c>
      <c r="B59">
        <f>papers_obs!G40</f>
        <v>1.0036601625914794</v>
      </c>
      <c r="C59">
        <f t="shared" si="2"/>
        <v>0.36534804964539469</v>
      </c>
      <c r="D59">
        <f>(data!W56-data!X56)/4</f>
        <v>0.71063349184782743</v>
      </c>
      <c r="E59">
        <f t="shared" si="0"/>
        <v>0.3415484436812577</v>
      </c>
      <c r="F59">
        <f t="shared" si="1"/>
        <v>1.0034213238500307</v>
      </c>
    </row>
    <row r="60" spans="1:6" x14ac:dyDescent="0.25">
      <c r="A60" s="1">
        <v>34608</v>
      </c>
      <c r="B60">
        <f>papers_obs!G41</f>
        <v>1.0033339424275323</v>
      </c>
      <c r="C60">
        <f t="shared" si="2"/>
        <v>0.33283971631205672</v>
      </c>
      <c r="D60">
        <f>(data!W57-data!X57)/4</f>
        <v>0.66731958303635008</v>
      </c>
      <c r="E60">
        <f t="shared" si="0"/>
        <v>0.29823453486978035</v>
      </c>
      <c r="F60">
        <f t="shared" si="1"/>
        <v>1.0029867969649062</v>
      </c>
    </row>
    <row r="61" spans="1:6" x14ac:dyDescent="0.25">
      <c r="A61" s="1">
        <v>34700</v>
      </c>
      <c r="B61">
        <f>papers_obs!G42</f>
        <v>1.0007082311738003</v>
      </c>
      <c r="C61">
        <f t="shared" si="2"/>
        <v>7.0798049645384248E-2</v>
      </c>
      <c r="D61">
        <f>(data!W58-data!X58)/4</f>
        <v>0.41712813620071754</v>
      </c>
      <c r="E61">
        <f t="shared" si="0"/>
        <v>4.8043088034147807E-2</v>
      </c>
      <c r="F61">
        <f t="shared" si="1"/>
        <v>1.0004805463057407</v>
      </c>
    </row>
    <row r="62" spans="1:6" x14ac:dyDescent="0.25">
      <c r="A62" s="1">
        <v>34790</v>
      </c>
      <c r="B62">
        <f>papers_obs!G43</f>
        <v>0.99813380733679968</v>
      </c>
      <c r="C62">
        <f t="shared" si="2"/>
        <v>-0.18679361702127448</v>
      </c>
      <c r="D62">
        <f>(data!W59-data!X59)/4</f>
        <v>0.14525946275946233</v>
      </c>
      <c r="E62">
        <f t="shared" si="0"/>
        <v>-0.2238255854071074</v>
      </c>
      <c r="F62">
        <f t="shared" si="1"/>
        <v>0.99776424717274337</v>
      </c>
    </row>
    <row r="63" spans="1:6" x14ac:dyDescent="0.25">
      <c r="A63" s="1">
        <v>34881</v>
      </c>
      <c r="B63">
        <f>papers_obs!G44</f>
        <v>0.99799557537726769</v>
      </c>
      <c r="C63">
        <f t="shared" si="2"/>
        <v>-0.20064361702127601</v>
      </c>
      <c r="D63">
        <f>(data!W60-data!X60)/4</f>
        <v>0.13300810904071514</v>
      </c>
      <c r="E63">
        <f t="shared" si="0"/>
        <v>-0.23607693912585459</v>
      </c>
      <c r="F63">
        <f t="shared" si="1"/>
        <v>0.99764201503324179</v>
      </c>
    </row>
    <row r="64" spans="1:6" x14ac:dyDescent="0.25">
      <c r="A64" s="1">
        <v>34973</v>
      </c>
      <c r="B64">
        <f>papers_obs!G45</f>
        <v>0.99702682582575775</v>
      </c>
      <c r="C64">
        <f t="shared" si="2"/>
        <v>-0.29776028368793939</v>
      </c>
      <c r="D64">
        <f>(data!W61-data!X61)/4</f>
        <v>4.4772966339409859E-2</v>
      </c>
      <c r="E64">
        <f t="shared" si="0"/>
        <v>-0.32431208182715987</v>
      </c>
      <c r="F64">
        <f t="shared" si="1"/>
        <v>0.9967621324175554</v>
      </c>
    </row>
    <row r="65" spans="1:6" x14ac:dyDescent="0.25">
      <c r="A65" s="1">
        <v>35065</v>
      </c>
      <c r="B65">
        <f>papers_obs!G46</f>
        <v>0.99803923863881727</v>
      </c>
      <c r="C65">
        <f t="shared" si="2"/>
        <v>-0.19626861702128107</v>
      </c>
      <c r="D65">
        <f>(data!W62-data!X62)/4</f>
        <v>0.13487371499468237</v>
      </c>
      <c r="E65">
        <f t="shared" si="0"/>
        <v>-0.23421133317188736</v>
      </c>
      <c r="F65">
        <f t="shared" si="1"/>
        <v>0.99766062727568849</v>
      </c>
    </row>
    <row r="66" spans="1:6" x14ac:dyDescent="0.25">
      <c r="A66" s="1">
        <v>35156</v>
      </c>
      <c r="B66">
        <f>papers_obs!G47</f>
        <v>1.0002573469378304</v>
      </c>
      <c r="C66">
        <f t="shared" si="2"/>
        <v>2.5731382978725795E-2</v>
      </c>
      <c r="D66">
        <f>(data!W63-data!X63)/4</f>
        <v>0.36752661401098985</v>
      </c>
      <c r="E66">
        <f t="shared" si="0"/>
        <v>-1.5584341555798797E-3</v>
      </c>
      <c r="F66">
        <f t="shared" si="1"/>
        <v>0.9999844157798794</v>
      </c>
    </row>
    <row r="67" spans="1:6" x14ac:dyDescent="0.25">
      <c r="A67" s="1">
        <v>35247</v>
      </c>
      <c r="B67">
        <f>papers_obs!G48</f>
        <v>1.0004056460819164</v>
      </c>
      <c r="C67">
        <f t="shared" si="2"/>
        <v>4.0556382978726366E-2</v>
      </c>
      <c r="D67">
        <f>(data!W64-data!X64)/4</f>
        <v>0.36743546195652255</v>
      </c>
      <c r="E67">
        <f t="shared" si="0"/>
        <v>-1.6495862100471825E-3</v>
      </c>
      <c r="F67">
        <f t="shared" si="1"/>
        <v>0.99998350427395555</v>
      </c>
    </row>
    <row r="68" spans="1:6" x14ac:dyDescent="0.25">
      <c r="A68" s="1">
        <v>35339</v>
      </c>
      <c r="B68">
        <f>papers_obs!G49</f>
        <v>0.99931929561420807</v>
      </c>
      <c r="C68">
        <f t="shared" si="2"/>
        <v>-6.8093617021276531E-2</v>
      </c>
      <c r="D68">
        <f>(data!W65-data!X65)/4</f>
        <v>0.26833099579242758</v>
      </c>
      <c r="E68">
        <f t="shared" si="0"/>
        <v>-0.10075405237414214</v>
      </c>
      <c r="F68">
        <f t="shared" si="1"/>
        <v>0.99899296687478956</v>
      </c>
    </row>
    <row r="69" spans="1:6" x14ac:dyDescent="0.25">
      <c r="A69" s="1">
        <v>35431</v>
      </c>
      <c r="B69">
        <f>papers_obs!G50</f>
        <v>0.99982707878238475</v>
      </c>
      <c r="C69">
        <f t="shared" ref="C69:C122" si="3">LN(B69)*100</f>
        <v>-1.7293617021277487E-2</v>
      </c>
      <c r="D69">
        <f>(data!W66-data!X66)/4</f>
        <v>0.32213888888889008</v>
      </c>
      <c r="E69">
        <f t="shared" si="0"/>
        <v>-4.6946159277679644E-2</v>
      </c>
      <c r="F69">
        <f t="shared" si="1"/>
        <v>0.9995306485870743</v>
      </c>
    </row>
    <row r="70" spans="1:6" x14ac:dyDescent="0.25">
      <c r="A70" s="1">
        <v>35521</v>
      </c>
      <c r="B70">
        <f>papers_obs!G51</f>
        <v>0.99957390463421281</v>
      </c>
      <c r="C70">
        <f t="shared" si="3"/>
        <v>-4.2618617021271225E-2</v>
      </c>
      <c r="D70">
        <f>(data!W67-data!X67)/4</f>
        <v>0.2943724244505499</v>
      </c>
      <c r="E70">
        <f t="shared" ref="E70:E122" si="4">D70-$D$2</f>
        <v>-7.4712623716019833E-2</v>
      </c>
      <c r="F70">
        <f t="shared" ref="F70:F122" si="5">EXP(E70/100)</f>
        <v>0.99925315279215254</v>
      </c>
    </row>
    <row r="71" spans="1:6" x14ac:dyDescent="0.25">
      <c r="A71" s="1">
        <v>35612</v>
      </c>
      <c r="B71">
        <f>papers_obs!G52</f>
        <v>0.99844227833958221</v>
      </c>
      <c r="C71">
        <f t="shared" si="3"/>
        <v>-0.15589361702127902</v>
      </c>
      <c r="D71">
        <f>(data!W68-data!X68)/4</f>
        <v>0.17687839673913253</v>
      </c>
      <c r="E71">
        <f t="shared" si="4"/>
        <v>-0.1922066514274372</v>
      </c>
      <c r="F71">
        <f t="shared" si="5"/>
        <v>0.99807977947267568</v>
      </c>
    </row>
    <row r="72" spans="1:6" x14ac:dyDescent="0.25">
      <c r="A72" s="1">
        <v>35704</v>
      </c>
      <c r="B72">
        <f>papers_obs!G53</f>
        <v>0.99759396298809366</v>
      </c>
      <c r="C72">
        <f t="shared" si="3"/>
        <v>-0.24089361702127299</v>
      </c>
      <c r="D72">
        <f>(data!W69-data!X69)/4</f>
        <v>9.9724754558204953E-2</v>
      </c>
      <c r="E72">
        <f t="shared" si="4"/>
        <v>-0.26936029360836478</v>
      </c>
      <c r="F72">
        <f t="shared" si="5"/>
        <v>0.99731002155725934</v>
      </c>
    </row>
    <row r="73" spans="1:6" x14ac:dyDescent="0.25">
      <c r="A73" s="1">
        <v>35796</v>
      </c>
      <c r="B73">
        <f>papers_obs!G54</f>
        <v>0.99680492896762996</v>
      </c>
      <c r="C73">
        <f t="shared" si="3"/>
        <v>-0.32001861702127632</v>
      </c>
      <c r="D73">
        <f>(data!W70-data!X70)/4</f>
        <v>1.7912568306009957E-2</v>
      </c>
      <c r="E73">
        <f t="shared" si="4"/>
        <v>-0.35117247986055977</v>
      </c>
      <c r="F73">
        <f t="shared" si="5"/>
        <v>0.99649443409536875</v>
      </c>
    </row>
    <row r="74" spans="1:6" x14ac:dyDescent="0.25">
      <c r="A74" s="1">
        <v>35886</v>
      </c>
      <c r="B74">
        <f>papers_obs!G55</f>
        <v>0.99683009860985183</v>
      </c>
      <c r="C74">
        <f t="shared" si="3"/>
        <v>-0.31749361702127132</v>
      </c>
      <c r="D74">
        <f>(data!W71-data!X71)/4</f>
        <v>2.3885836385837411E-2</v>
      </c>
      <c r="E74">
        <f t="shared" si="4"/>
        <v>-0.34519921178073232</v>
      </c>
      <c r="F74">
        <f t="shared" si="5"/>
        <v>0.99655395915709588</v>
      </c>
    </row>
    <row r="75" spans="1:6" x14ac:dyDescent="0.25">
      <c r="A75" s="1">
        <v>35977</v>
      </c>
      <c r="B75">
        <f>papers_obs!G56</f>
        <v>0.99587600760498607</v>
      </c>
      <c r="C75">
        <f t="shared" si="3"/>
        <v>-0.41325195035461026</v>
      </c>
      <c r="D75">
        <f>(data!W72-data!X72)/4</f>
        <v>-8.1071671195650064E-2</v>
      </c>
      <c r="E75">
        <f t="shared" si="4"/>
        <v>-0.45015671936221979</v>
      </c>
      <c r="F75">
        <f t="shared" si="5"/>
        <v>0.99550854967369817</v>
      </c>
    </row>
    <row r="76" spans="1:6" x14ac:dyDescent="0.25">
      <c r="A76" s="1">
        <v>36069</v>
      </c>
      <c r="B76">
        <f>papers_obs!G57</f>
        <v>0.99596887737268092</v>
      </c>
      <c r="C76">
        <f t="shared" si="3"/>
        <v>-0.40392695035460424</v>
      </c>
      <c r="D76">
        <f>(data!W73-data!X73)/4</f>
        <v>-4.9651998597477487E-2</v>
      </c>
      <c r="E76">
        <f t="shared" si="4"/>
        <v>-0.41873704676404722</v>
      </c>
      <c r="F76">
        <f t="shared" si="5"/>
        <v>0.99582138434393341</v>
      </c>
    </row>
    <row r="77" spans="1:6" x14ac:dyDescent="0.25">
      <c r="A77" s="1">
        <v>36161</v>
      </c>
      <c r="B77">
        <f>papers_obs!G58</f>
        <v>0.99716783200612025</v>
      </c>
      <c r="C77">
        <f t="shared" si="3"/>
        <v>-0.283618617021276</v>
      </c>
      <c r="D77">
        <f>(data!W74-data!X74)/4</f>
        <v>6.6566029143897421E-2</v>
      </c>
      <c r="E77">
        <f t="shared" si="4"/>
        <v>-0.30251901902267231</v>
      </c>
      <c r="F77">
        <f t="shared" si="5"/>
        <v>0.99697938108679418</v>
      </c>
    </row>
    <row r="78" spans="1:6" x14ac:dyDescent="0.25">
      <c r="A78" s="1">
        <v>36251</v>
      </c>
      <c r="B78">
        <f>papers_obs!G59</f>
        <v>0.99854953344137021</v>
      </c>
      <c r="C78">
        <f t="shared" si="3"/>
        <v>-0.14515195035460679</v>
      </c>
      <c r="D78">
        <f>(data!W75-data!X75)/4</f>
        <v>0.19838942307692498</v>
      </c>
      <c r="E78">
        <f t="shared" si="4"/>
        <v>-0.17069562508964475</v>
      </c>
      <c r="F78">
        <f t="shared" si="5"/>
        <v>0.99829449977035212</v>
      </c>
    </row>
    <row r="79" spans="1:6" x14ac:dyDescent="0.25">
      <c r="A79" s="1">
        <v>36342</v>
      </c>
      <c r="B79">
        <f>papers_obs!G60</f>
        <v>0.99852348828071336</v>
      </c>
      <c r="C79">
        <f t="shared" si="3"/>
        <v>-0.14776028368794372</v>
      </c>
      <c r="D79">
        <f>(data!W76-data!X76)/4</f>
        <v>0.19685631793477998</v>
      </c>
      <c r="E79">
        <f t="shared" si="4"/>
        <v>-0.17222873023178975</v>
      </c>
      <c r="F79">
        <f t="shared" si="5"/>
        <v>0.99827919498336193</v>
      </c>
    </row>
    <row r="80" spans="1:6" x14ac:dyDescent="0.25">
      <c r="A80" s="1">
        <v>36434</v>
      </c>
      <c r="B80">
        <f>papers_obs!G61</f>
        <v>0.99849428189582656</v>
      </c>
      <c r="C80">
        <f t="shared" si="3"/>
        <v>-0.15068528368794806</v>
      </c>
      <c r="D80">
        <f>(data!W77-data!X77)/4</f>
        <v>0.21020424263674498</v>
      </c>
      <c r="E80">
        <f t="shared" si="4"/>
        <v>-0.15888080552982475</v>
      </c>
      <c r="F80">
        <f t="shared" si="5"/>
        <v>0.99841245343204454</v>
      </c>
    </row>
    <row r="81" spans="1:6" x14ac:dyDescent="0.25">
      <c r="A81" s="1">
        <v>36526</v>
      </c>
      <c r="B81">
        <f>papers_obs!G62</f>
        <v>0.99853896551472998</v>
      </c>
      <c r="C81">
        <f t="shared" si="3"/>
        <v>-0.14621028368794164</v>
      </c>
      <c r="D81">
        <f>(data!W78-data!X78)/4</f>
        <v>0.19768009768009764</v>
      </c>
      <c r="E81">
        <f t="shared" si="4"/>
        <v>-0.17140495048647209</v>
      </c>
      <c r="F81">
        <f t="shared" si="5"/>
        <v>0.99828741863904424</v>
      </c>
    </row>
    <row r="82" spans="1:6" x14ac:dyDescent="0.25">
      <c r="A82" s="1">
        <v>36617</v>
      </c>
      <c r="B82">
        <f>papers_obs!G63</f>
        <v>0.99641226518546144</v>
      </c>
      <c r="C82">
        <f t="shared" si="3"/>
        <v>-0.35941861702127453</v>
      </c>
      <c r="D82">
        <f>(data!W79-data!X79)/4</f>
        <v>-2.1764346764347575E-2</v>
      </c>
      <c r="E82">
        <f t="shared" si="4"/>
        <v>-0.3908493949309173</v>
      </c>
      <c r="F82">
        <f t="shared" si="5"/>
        <v>0.99609913427164543</v>
      </c>
    </row>
    <row r="83" spans="1:6" x14ac:dyDescent="0.25">
      <c r="A83" s="1">
        <v>36708</v>
      </c>
      <c r="B83">
        <f>papers_obs!G64</f>
        <v>0.99507970831756565</v>
      </c>
      <c r="C83">
        <f t="shared" si="3"/>
        <v>-0.49324361702127806</v>
      </c>
      <c r="D83">
        <f>(data!W80-data!X80)/4</f>
        <v>-0.15740381297446504</v>
      </c>
      <c r="E83">
        <f t="shared" si="4"/>
        <v>-0.52648886114103477</v>
      </c>
      <c r="F83">
        <f t="shared" si="5"/>
        <v>0.99474894662366209</v>
      </c>
    </row>
    <row r="84" spans="1:6" x14ac:dyDescent="0.25">
      <c r="A84" s="1">
        <v>36800</v>
      </c>
      <c r="B84">
        <f>papers_obs!G65</f>
        <v>0.99426084605811882</v>
      </c>
      <c r="C84">
        <f t="shared" si="3"/>
        <v>-0.57556861702127315</v>
      </c>
      <c r="D84">
        <f>(data!W81-data!X81)/4</f>
        <v>-0.22606153576437515</v>
      </c>
      <c r="E84">
        <f t="shared" si="4"/>
        <v>-0.59514658393094488</v>
      </c>
      <c r="F84">
        <f t="shared" si="5"/>
        <v>0.99406620905228771</v>
      </c>
    </row>
    <row r="85" spans="1:6" x14ac:dyDescent="0.25">
      <c r="A85" s="1">
        <v>36892</v>
      </c>
      <c r="B85">
        <f>papers_obs!G66</f>
        <v>0.99521405314626044</v>
      </c>
      <c r="C85">
        <f t="shared" si="3"/>
        <v>-0.47974361702127644</v>
      </c>
      <c r="D85">
        <f>(data!W82-data!X82)/4</f>
        <v>-0.13820161290322486</v>
      </c>
      <c r="E85">
        <f t="shared" si="4"/>
        <v>-0.50728666106979459</v>
      </c>
      <c r="F85">
        <f t="shared" si="5"/>
        <v>0.99493997864718797</v>
      </c>
    </row>
    <row r="86" spans="1:6" x14ac:dyDescent="0.25">
      <c r="A86" s="1">
        <v>36982</v>
      </c>
      <c r="B86">
        <f>papers_obs!G67</f>
        <v>0.99894395517134971</v>
      </c>
      <c r="C86">
        <f t="shared" si="3"/>
        <v>-0.10566028368794148</v>
      </c>
      <c r="D86">
        <f>(data!W83-data!X83)/4</f>
        <v>0.23737179487179505</v>
      </c>
      <c r="E86">
        <f t="shared" si="4"/>
        <v>-0.13171325329477468</v>
      </c>
      <c r="F86">
        <f t="shared" si="5"/>
        <v>0.99868373450539705</v>
      </c>
    </row>
    <row r="87" spans="1:6" x14ac:dyDescent="0.25">
      <c r="A87" s="1">
        <v>37073</v>
      </c>
      <c r="B87">
        <f>papers_obs!G68</f>
        <v>1.0001719119382846</v>
      </c>
      <c r="C87">
        <f t="shared" si="3"/>
        <v>1.7189716312065045E-2</v>
      </c>
      <c r="D87">
        <f>(data!W84-data!X84)/4</f>
        <v>0.37355399144689994</v>
      </c>
      <c r="E87">
        <f t="shared" si="4"/>
        <v>4.4689432803302065E-3</v>
      </c>
      <c r="F87">
        <f t="shared" si="5"/>
        <v>1.0000446904313909</v>
      </c>
    </row>
    <row r="88" spans="1:6" x14ac:dyDescent="0.25">
      <c r="A88" s="1">
        <v>37165</v>
      </c>
      <c r="B88">
        <f>papers_obs!G69</f>
        <v>1.0031567024210317</v>
      </c>
      <c r="C88">
        <f t="shared" si="3"/>
        <v>0.31517304964539899</v>
      </c>
      <c r="D88">
        <f>(data!W85-data!X85)/4</f>
        <v>0.65791549789621251</v>
      </c>
      <c r="E88">
        <f t="shared" si="4"/>
        <v>0.28883044972964278</v>
      </c>
      <c r="F88">
        <f t="shared" si="5"/>
        <v>1.0028924796674843</v>
      </c>
    </row>
    <row r="89" spans="1:6" x14ac:dyDescent="0.25">
      <c r="A89" s="1">
        <v>37257</v>
      </c>
      <c r="B89">
        <f>papers_obs!G70</f>
        <v>1.0049243990240206</v>
      </c>
      <c r="C89">
        <f t="shared" si="3"/>
        <v>0.49123138297872604</v>
      </c>
      <c r="D89">
        <f>(data!W86-data!X86)/4</f>
        <v>0.83656944444444259</v>
      </c>
      <c r="E89">
        <f t="shared" si="4"/>
        <v>0.46748439627787286</v>
      </c>
      <c r="F89">
        <f t="shared" si="5"/>
        <v>1.0046857880932052</v>
      </c>
    </row>
    <row r="90" spans="1:6" x14ac:dyDescent="0.25">
      <c r="A90" s="1">
        <v>37347</v>
      </c>
      <c r="B90">
        <f>papers_obs!G71</f>
        <v>1.0049708778522901</v>
      </c>
      <c r="C90">
        <f t="shared" si="3"/>
        <v>0.49585638297872503</v>
      </c>
      <c r="D90">
        <f>(data!W87-data!X87)/4</f>
        <v>0.83863882211538243</v>
      </c>
      <c r="E90">
        <f t="shared" si="4"/>
        <v>0.4695537739488127</v>
      </c>
      <c r="F90">
        <f t="shared" si="5"/>
        <v>1.004706579051688</v>
      </c>
    </row>
    <row r="91" spans="1:6" x14ac:dyDescent="0.25">
      <c r="A91" s="1">
        <v>37438</v>
      </c>
      <c r="B91">
        <f>papers_obs!G72</f>
        <v>1.0028714285058358</v>
      </c>
      <c r="C91">
        <f t="shared" si="3"/>
        <v>0.28673138297872147</v>
      </c>
      <c r="D91">
        <f>(data!W88-data!X88)/4</f>
        <v>0.63286854619565003</v>
      </c>
      <c r="E91">
        <f t="shared" si="4"/>
        <v>0.2637834980290803</v>
      </c>
      <c r="F91">
        <f t="shared" si="5"/>
        <v>1.0026413171280864</v>
      </c>
    </row>
    <row r="92" spans="1:6" x14ac:dyDescent="0.25">
      <c r="A92" s="1">
        <v>37530</v>
      </c>
      <c r="B92">
        <f>papers_obs!G73</f>
        <v>1.0029934519525798</v>
      </c>
      <c r="C92">
        <f t="shared" si="3"/>
        <v>0.29889804964539091</v>
      </c>
      <c r="D92">
        <f>(data!W89-data!X89)/4</f>
        <v>0.64014989481065743</v>
      </c>
      <c r="E92">
        <f t="shared" si="4"/>
        <v>0.2710648466440877</v>
      </c>
      <c r="F92">
        <f t="shared" si="5"/>
        <v>1.0027143255957127</v>
      </c>
    </row>
    <row r="93" spans="1:6" x14ac:dyDescent="0.25">
      <c r="A93" s="1">
        <v>37622</v>
      </c>
      <c r="B93">
        <f>papers_obs!G74</f>
        <v>1.0032638787203056</v>
      </c>
      <c r="C93">
        <f t="shared" si="3"/>
        <v>0.32585638297872199</v>
      </c>
      <c r="D93">
        <f>(data!W90-data!X90)/4</f>
        <v>0.66758333333333253</v>
      </c>
      <c r="E93">
        <f t="shared" si="4"/>
        <v>0.2984982851667628</v>
      </c>
      <c r="F93">
        <f t="shared" si="5"/>
        <v>1.0029894423490504</v>
      </c>
    </row>
    <row r="94" spans="1:6" x14ac:dyDescent="0.25">
      <c r="A94" s="1">
        <v>37712</v>
      </c>
      <c r="B94">
        <f>papers_obs!G75</f>
        <v>1.0025504774443779</v>
      </c>
      <c r="C94">
        <f t="shared" si="3"/>
        <v>0.25472304964538794</v>
      </c>
      <c r="D94">
        <f>(data!W91-data!X91)/4</f>
        <v>0.59348290598290754</v>
      </c>
      <c r="E94">
        <f t="shared" si="4"/>
        <v>0.22439785781633781</v>
      </c>
      <c r="F94">
        <f t="shared" si="5"/>
        <v>1.0022464981823864</v>
      </c>
    </row>
    <row r="95" spans="1:6" x14ac:dyDescent="0.25">
      <c r="A95" s="1">
        <v>37803</v>
      </c>
      <c r="B95">
        <f>papers_obs!G76</f>
        <v>1.0046749575051726</v>
      </c>
      <c r="C95">
        <f t="shared" si="3"/>
        <v>0.46640638297873033</v>
      </c>
      <c r="D95">
        <f>(data!W92-data!X92)/4</f>
        <v>0.80270210597825997</v>
      </c>
      <c r="E95">
        <f t="shared" si="4"/>
        <v>0.43361705781169024</v>
      </c>
      <c r="F95">
        <f t="shared" si="5"/>
        <v>1.0043455853688859</v>
      </c>
    </row>
    <row r="96" spans="1:6" x14ac:dyDescent="0.25">
      <c r="A96" s="1">
        <v>37895</v>
      </c>
      <c r="B96">
        <f>papers_obs!G77</f>
        <v>1.0048095929698528</v>
      </c>
      <c r="C96">
        <f t="shared" si="3"/>
        <v>0.47980638297872252</v>
      </c>
      <c r="D96">
        <f>(data!W93-data!X93)/4</f>
        <v>0.82210553997194946</v>
      </c>
      <c r="E96">
        <f t="shared" si="4"/>
        <v>0.45302049180537973</v>
      </c>
      <c r="F96">
        <f t="shared" si="5"/>
        <v>1.0045404818093009</v>
      </c>
    </row>
    <row r="97" spans="1:6" x14ac:dyDescent="0.25">
      <c r="A97" s="1">
        <v>37987</v>
      </c>
      <c r="B97">
        <f>papers_obs!G78</f>
        <v>1.0041370980901398</v>
      </c>
      <c r="C97">
        <f t="shared" si="3"/>
        <v>0.41285638297871868</v>
      </c>
      <c r="D97">
        <f>(data!W94-data!X94)/4</f>
        <v>0.75203296703296751</v>
      </c>
      <c r="E97">
        <f t="shared" si="4"/>
        <v>0.38294791886639779</v>
      </c>
      <c r="F97">
        <f t="shared" si="5"/>
        <v>1.0038368210128883</v>
      </c>
    </row>
    <row r="98" spans="1:6" x14ac:dyDescent="0.25">
      <c r="A98" s="1">
        <v>38078</v>
      </c>
      <c r="B98">
        <f>papers_obs!G79</f>
        <v>1.0055923094042958</v>
      </c>
      <c r="C98">
        <f t="shared" si="3"/>
        <v>0.5576730496454001</v>
      </c>
      <c r="D98">
        <f>(data!W95-data!X95)/4</f>
        <v>0.89644452321871504</v>
      </c>
      <c r="E98">
        <f t="shared" si="4"/>
        <v>0.52735947505214531</v>
      </c>
      <c r="F98">
        <f t="shared" si="5"/>
        <v>1.0052875246273947</v>
      </c>
    </row>
    <row r="99" spans="1:6" x14ac:dyDescent="0.25">
      <c r="A99" s="1">
        <v>38169</v>
      </c>
      <c r="B99">
        <f>papers_obs!G80</f>
        <v>1.0037852933580715</v>
      </c>
      <c r="C99">
        <f t="shared" si="3"/>
        <v>0.37781471631206398</v>
      </c>
      <c r="D99">
        <f>(data!W96-data!X96)/4</f>
        <v>0.7176613451086975</v>
      </c>
      <c r="E99">
        <f t="shared" si="4"/>
        <v>0.34857629694212777</v>
      </c>
      <c r="F99">
        <f t="shared" si="5"/>
        <v>1.0034918453063022</v>
      </c>
    </row>
    <row r="100" spans="1:6" x14ac:dyDescent="0.25">
      <c r="A100" s="1">
        <v>38261</v>
      </c>
      <c r="B100">
        <f>papers_obs!G81</f>
        <v>1.0021755101588192</v>
      </c>
      <c r="C100">
        <f t="shared" si="3"/>
        <v>0.21731471631205002</v>
      </c>
      <c r="D100">
        <f>(data!W97-data!X97)/4</f>
        <v>0.55647878681626994</v>
      </c>
      <c r="E100">
        <f t="shared" si="4"/>
        <v>0.18739373864970021</v>
      </c>
      <c r="F100">
        <f t="shared" si="5"/>
        <v>1.0018756943044413</v>
      </c>
    </row>
    <row r="101" spans="1:6" x14ac:dyDescent="0.25">
      <c r="A101" s="1">
        <v>38353</v>
      </c>
      <c r="B101">
        <f>papers_obs!G82</f>
        <v>1.0012348255998806</v>
      </c>
      <c r="C101">
        <f t="shared" si="3"/>
        <v>0.12340638297872338</v>
      </c>
      <c r="D101">
        <f>(data!W98-data!X98)/4</f>
        <v>0.45865163934426001</v>
      </c>
      <c r="E101">
        <f t="shared" si="4"/>
        <v>8.956659117769028E-2</v>
      </c>
      <c r="F101">
        <f t="shared" si="5"/>
        <v>1.0008960671402696</v>
      </c>
    </row>
    <row r="102" spans="1:6" x14ac:dyDescent="0.25">
      <c r="A102" s="1">
        <v>38443</v>
      </c>
      <c r="B102">
        <f>papers_obs!G83</f>
        <v>0.99968969531758045</v>
      </c>
      <c r="C102">
        <f t="shared" si="3"/>
        <v>-3.1035283687947508E-2</v>
      </c>
      <c r="D102">
        <f>(data!W99-data!X99)/4</f>
        <v>0.30420887706043986</v>
      </c>
      <c r="E102">
        <f t="shared" si="4"/>
        <v>-6.4876171106129865E-2</v>
      </c>
      <c r="F102">
        <f t="shared" si="5"/>
        <v>0.99935144868931525</v>
      </c>
    </row>
    <row r="103" spans="1:6" x14ac:dyDescent="0.25">
      <c r="A103" s="1">
        <v>38534</v>
      </c>
      <c r="B103">
        <f>papers_obs!G84</f>
        <v>0.99854162828885507</v>
      </c>
      <c r="C103">
        <f t="shared" si="3"/>
        <v>-0.14594361702127356</v>
      </c>
      <c r="D103">
        <f>(data!W100-data!X100)/4</f>
        <v>0.18878906249999994</v>
      </c>
      <c r="E103">
        <f t="shared" si="4"/>
        <v>-0.18029598566656979</v>
      </c>
      <c r="F103">
        <f t="shared" si="5"/>
        <v>0.99819866449909389</v>
      </c>
    </row>
    <row r="104" spans="1:6" x14ac:dyDescent="0.25">
      <c r="A104" s="1">
        <v>38626</v>
      </c>
      <c r="B104">
        <f>papers_obs!G85</f>
        <v>0.99788289140561692</v>
      </c>
      <c r="C104">
        <f t="shared" si="3"/>
        <v>-0.2119352836879467</v>
      </c>
      <c r="D104">
        <f>(data!W101-data!X101)/4</f>
        <v>0.12748396293656505</v>
      </c>
      <c r="E104">
        <f t="shared" si="4"/>
        <v>-0.24160108523000468</v>
      </c>
      <c r="F104">
        <f t="shared" si="5"/>
        <v>0.99758690535291861</v>
      </c>
    </row>
    <row r="105" spans="1:6" x14ac:dyDescent="0.25">
      <c r="A105" s="1">
        <v>38718</v>
      </c>
      <c r="B105">
        <f>papers_obs!G86</f>
        <v>0.99692820813311689</v>
      </c>
      <c r="C105">
        <f t="shared" si="3"/>
        <v>-0.30765195035461124</v>
      </c>
      <c r="D105">
        <f>(data!W102-data!X102)/4</f>
        <v>3.0746415770612545E-2</v>
      </c>
      <c r="E105">
        <f t="shared" si="4"/>
        <v>-0.33833863239595718</v>
      </c>
      <c r="F105">
        <f t="shared" si="5"/>
        <v>0.99662233087789731</v>
      </c>
    </row>
    <row r="106" spans="1:6" x14ac:dyDescent="0.25">
      <c r="A106" s="1">
        <v>38808</v>
      </c>
      <c r="B106">
        <f>papers_obs!G87</f>
        <v>0.99702059442756941</v>
      </c>
      <c r="C106">
        <f t="shared" si="3"/>
        <v>-0.2983852836879462</v>
      </c>
      <c r="D106">
        <f>(data!W103-data!X103)/4</f>
        <v>4.1278998778999876E-2</v>
      </c>
      <c r="E106">
        <f t="shared" si="4"/>
        <v>-0.32780604938756985</v>
      </c>
      <c r="F106">
        <f t="shared" si="5"/>
        <v>0.99672730648040131</v>
      </c>
    </row>
    <row r="107" spans="1:6" x14ac:dyDescent="0.25">
      <c r="A107" s="1">
        <v>38899</v>
      </c>
      <c r="B107">
        <f>papers_obs!G88</f>
        <v>0.99571253137944493</v>
      </c>
      <c r="C107">
        <f t="shared" si="3"/>
        <v>-0.42966861702127501</v>
      </c>
      <c r="D107">
        <f>(data!W104-data!X104)/4</f>
        <v>-8.7958505866114978E-2</v>
      </c>
      <c r="E107">
        <f t="shared" si="4"/>
        <v>-0.45704355403268471</v>
      </c>
      <c r="F107">
        <f t="shared" si="5"/>
        <v>0.99543999300647101</v>
      </c>
    </row>
    <row r="108" spans="1:6" x14ac:dyDescent="0.25">
      <c r="A108" s="1">
        <v>38991</v>
      </c>
      <c r="B108">
        <f>papers_obs!G89</f>
        <v>0.99504488113725376</v>
      </c>
      <c r="C108">
        <f t="shared" si="3"/>
        <v>-0.49674361702127678</v>
      </c>
      <c r="D108">
        <f>(data!W105-data!X105)/4</f>
        <v>-0.15307240532959243</v>
      </c>
      <c r="E108">
        <f t="shared" si="4"/>
        <v>-0.52215745349616216</v>
      </c>
      <c r="F108">
        <f t="shared" si="5"/>
        <v>0.99479203418872575</v>
      </c>
    </row>
    <row r="109" spans="1:6" x14ac:dyDescent="0.25">
      <c r="A109" s="1">
        <v>39083</v>
      </c>
      <c r="B109">
        <f>papers_obs!G90</f>
        <v>0.99516528885239119</v>
      </c>
      <c r="C109">
        <f t="shared" si="3"/>
        <v>-0.48464361702127962</v>
      </c>
      <c r="D109">
        <f>(data!W106-data!X106)/4</f>
        <v>-0.14388082437276006</v>
      </c>
      <c r="E109">
        <f t="shared" si="4"/>
        <v>-0.51296587253932979</v>
      </c>
      <c r="F109">
        <f t="shared" si="5"/>
        <v>0.99488347550628731</v>
      </c>
    </row>
    <row r="110" spans="1:6" x14ac:dyDescent="0.25">
      <c r="A110" s="1">
        <v>39173</v>
      </c>
      <c r="B110">
        <f>papers_obs!G91</f>
        <v>0.99558060820914018</v>
      </c>
      <c r="C110">
        <f t="shared" si="3"/>
        <v>-0.44291861702127622</v>
      </c>
      <c r="D110">
        <f>(data!W107-data!X107)/4</f>
        <v>-0.1015809581043976</v>
      </c>
      <c r="E110">
        <f t="shared" si="4"/>
        <v>-0.47066600627096733</v>
      </c>
      <c r="F110">
        <f t="shared" si="5"/>
        <v>0.99530439890469358</v>
      </c>
    </row>
    <row r="111" spans="1:6" x14ac:dyDescent="0.25">
      <c r="A111" s="1">
        <v>39264</v>
      </c>
      <c r="B111">
        <f>papers_obs!G92</f>
        <v>0.9954977295733779</v>
      </c>
      <c r="C111">
        <f t="shared" si="3"/>
        <v>-0.45124361702127153</v>
      </c>
      <c r="D111">
        <f>(data!W108-data!X108)/4</f>
        <v>-8.3983781918565148E-2</v>
      </c>
      <c r="E111">
        <f t="shared" si="4"/>
        <v>-0.45306883008513488</v>
      </c>
      <c r="F111">
        <f t="shared" si="5"/>
        <v>0.99547955978458647</v>
      </c>
    </row>
    <row r="112" spans="1:6" x14ac:dyDescent="0.25">
      <c r="A112" s="1">
        <v>39356</v>
      </c>
      <c r="B112">
        <f>papers_obs!G93</f>
        <v>0.99593476602279107</v>
      </c>
      <c r="C112">
        <f t="shared" si="3"/>
        <v>-0.40735195035460725</v>
      </c>
      <c r="D112">
        <f>(data!W109-data!X109)/4</f>
        <v>-5.7259817671809987E-2</v>
      </c>
      <c r="E112">
        <f t="shared" si="4"/>
        <v>-0.42634486583837972</v>
      </c>
      <c r="F112">
        <f t="shared" si="5"/>
        <v>0.99574562693648883</v>
      </c>
    </row>
    <row r="113" spans="1:6" x14ac:dyDescent="0.25">
      <c r="A113" s="1">
        <v>39448</v>
      </c>
      <c r="B113">
        <f>papers_obs!G94</f>
        <v>0.99775500427731034</v>
      </c>
      <c r="C113">
        <f t="shared" si="3"/>
        <v>-0.22475195035460971</v>
      </c>
      <c r="D113">
        <f>(data!W110-data!X110)/4</f>
        <v>0.1209543325526925</v>
      </c>
      <c r="E113">
        <f t="shared" si="4"/>
        <v>-0.24813071561387723</v>
      </c>
      <c r="F113">
        <f t="shared" si="5"/>
        <v>0.99752176874185428</v>
      </c>
    </row>
    <row r="114" spans="1:6" x14ac:dyDescent="0.25">
      <c r="A114" s="1">
        <v>39539</v>
      </c>
      <c r="B114">
        <f>papers_obs!G95</f>
        <v>1.0010906581652987</v>
      </c>
      <c r="C114">
        <f t="shared" si="3"/>
        <v>0.10900638297873064</v>
      </c>
      <c r="D114">
        <f>(data!W111-data!X111)/4</f>
        <v>0.4492093063186825</v>
      </c>
      <c r="E114">
        <f t="shared" si="4"/>
        <v>8.0124258152112771E-2</v>
      </c>
      <c r="F114">
        <f t="shared" si="5"/>
        <v>1.000801563662107</v>
      </c>
    </row>
    <row r="115" spans="1:6" x14ac:dyDescent="0.25">
      <c r="A115" s="1">
        <v>39630</v>
      </c>
      <c r="B115">
        <f>papers_obs!G96</f>
        <v>1.0012455889321086</v>
      </c>
      <c r="C115">
        <f t="shared" si="3"/>
        <v>0.12448138297871647</v>
      </c>
      <c r="D115">
        <f>(data!W112-data!X112)/4</f>
        <v>0.48038383152174002</v>
      </c>
      <c r="E115">
        <f t="shared" si="4"/>
        <v>0.11129878335517029</v>
      </c>
      <c r="F115">
        <f t="shared" si="5"/>
        <v>1.0011136074343585</v>
      </c>
    </row>
    <row r="116" spans="1:6" x14ac:dyDescent="0.25">
      <c r="A116" s="1">
        <v>39722</v>
      </c>
      <c r="B116">
        <f>papers_obs!G97</f>
        <v>1.0020596820667975</v>
      </c>
      <c r="C116">
        <f t="shared" si="3"/>
        <v>0.20575638297872134</v>
      </c>
      <c r="D116">
        <f>(data!W113-data!X113)/4</f>
        <v>0.68233783309957696</v>
      </c>
      <c r="E116">
        <f t="shared" si="4"/>
        <v>0.31325278493300723</v>
      </c>
      <c r="F116">
        <f t="shared" si="5"/>
        <v>1.0031374393418169</v>
      </c>
    </row>
    <row r="117" spans="1:6" x14ac:dyDescent="0.25">
      <c r="A117" s="1">
        <v>39814</v>
      </c>
      <c r="B117">
        <f>papers_obs!G98</f>
        <v>1.0027912020006584</v>
      </c>
      <c r="C117">
        <f t="shared" si="3"/>
        <v>0.27873138297873257</v>
      </c>
      <c r="D117">
        <f>(data!W114-data!X114)/4</f>
        <v>0.63794626593806902</v>
      </c>
      <c r="E117">
        <f t="shared" si="4"/>
        <v>0.26886121777149929</v>
      </c>
      <c r="F117">
        <f t="shared" si="5"/>
        <v>1.0026922297367806</v>
      </c>
    </row>
    <row r="118" spans="1:6" x14ac:dyDescent="0.25">
      <c r="A118" s="1">
        <v>39904</v>
      </c>
      <c r="B118">
        <f>papers_obs!G99</f>
        <v>1.0042485634942433</v>
      </c>
      <c r="C118">
        <f t="shared" si="3"/>
        <v>0.42395638297871507</v>
      </c>
      <c r="D118">
        <f>(data!W115-data!X115)/4</f>
        <v>0.78569291819291809</v>
      </c>
      <c r="E118">
        <f t="shared" si="4"/>
        <v>0.41660787002634836</v>
      </c>
      <c r="F118">
        <f t="shared" si="5"/>
        <v>1.0041747688699179</v>
      </c>
    </row>
    <row r="119" spans="1:6" x14ac:dyDescent="0.25">
      <c r="A119" s="1">
        <v>39995</v>
      </c>
      <c r="B119">
        <f>papers_obs!G100</f>
        <v>1.0047628704100877</v>
      </c>
      <c r="C119">
        <f t="shared" si="3"/>
        <v>0.47515638297872681</v>
      </c>
      <c r="D119">
        <f>(data!W116-data!X116)/4</f>
        <v>0.8408661684782609</v>
      </c>
      <c r="E119">
        <f t="shared" si="4"/>
        <v>0.47178112031169117</v>
      </c>
      <c r="F119">
        <f t="shared" si="5"/>
        <v>1.0047289575963569</v>
      </c>
    </row>
    <row r="120" spans="1:6" x14ac:dyDescent="0.25">
      <c r="A120" s="1">
        <v>40087</v>
      </c>
      <c r="B120">
        <f>papers_obs!G101</f>
        <v>1.0046191995923273</v>
      </c>
      <c r="C120">
        <f t="shared" si="3"/>
        <v>0.46085638297871589</v>
      </c>
      <c r="D120">
        <f>(data!W117-data!X117)/4</f>
        <v>0.83641567321177979</v>
      </c>
      <c r="E120">
        <f t="shared" si="4"/>
        <v>0.46733062504521006</v>
      </c>
      <c r="F120">
        <f t="shared" si="5"/>
        <v>1.0046842431766723</v>
      </c>
    </row>
    <row r="121" spans="1:6" x14ac:dyDescent="0.25">
      <c r="A121" s="1">
        <v>40179</v>
      </c>
      <c r="B121">
        <f>papers_obs!G102</f>
        <v>1.0052646235128364</v>
      </c>
      <c r="C121">
        <f t="shared" si="3"/>
        <v>0.5250813829787303</v>
      </c>
      <c r="D121">
        <f>(data!W118-data!X118)/4</f>
        <v>0.89599499089253054</v>
      </c>
      <c r="E121">
        <f t="shared" si="4"/>
        <v>0.52690994272596081</v>
      </c>
      <c r="F121">
        <f t="shared" si="5"/>
        <v>1.0052830055451578</v>
      </c>
    </row>
    <row r="122" spans="1:6" x14ac:dyDescent="0.25">
      <c r="A122" s="1">
        <v>40269</v>
      </c>
      <c r="B122">
        <f>papers_obs!G103</f>
        <v>1.0046907812603649</v>
      </c>
      <c r="C122">
        <f t="shared" si="3"/>
        <v>0.46798138297872316</v>
      </c>
      <c r="D122">
        <f>(data!W119-data!X119)/4</f>
        <v>0.82513049450549225</v>
      </c>
      <c r="E122">
        <f t="shared" si="4"/>
        <v>0.45604544633892252</v>
      </c>
      <c r="F122">
        <f t="shared" si="5"/>
        <v>1.0045708691617461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B92D-6C4E-420C-BDA4-4F177D78EE71}">
  <dimension ref="A1:I132"/>
  <sheetViews>
    <sheetView workbookViewId="0">
      <selection activeCell="D21" sqref="D21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1.0004551804696926</v>
      </c>
      <c r="C2" s="3">
        <f>AVERAGE(C21:C122)</f>
        <v>-0.33123021243588996</v>
      </c>
      <c r="D2" s="3">
        <f>AVERAGE(D21:D122)</f>
        <v>1.8779958729704707</v>
      </c>
      <c r="E2">
        <f>AVERAGE(E21:E122)</f>
        <v>1.3692750637043598E-15</v>
      </c>
      <c r="F2">
        <f>AVERAGE(F21:F122)</f>
        <v>1.0023601442951402</v>
      </c>
    </row>
    <row r="3" spans="1:9" x14ac:dyDescent="0.25">
      <c r="D3" s="6">
        <f>-D2+C2</f>
        <v>-2.2092260854063608</v>
      </c>
    </row>
    <row r="4" spans="1:9" x14ac:dyDescent="0.25">
      <c r="B4" t="s">
        <v>140</v>
      </c>
      <c r="C4" t="s">
        <v>164</v>
      </c>
      <c r="D4" s="3" t="s">
        <v>171</v>
      </c>
      <c r="E4" t="s">
        <v>165</v>
      </c>
      <c r="F4" s="3" t="s">
        <v>173</v>
      </c>
    </row>
    <row r="5" spans="1:9" x14ac:dyDescent="0.25">
      <c r="A5" s="1">
        <v>29587</v>
      </c>
      <c r="E5">
        <f>D5-$D$2</f>
        <v>-1.8779958729704707</v>
      </c>
      <c r="F5">
        <f>EXP(E5/100)</f>
        <v>0.9813952859512538</v>
      </c>
      <c r="H5" t="s">
        <v>141</v>
      </c>
    </row>
    <row r="6" spans="1:9" x14ac:dyDescent="0.25">
      <c r="A6" s="1">
        <v>29677</v>
      </c>
      <c r="D6">
        <f>LN((data!V3/data!R3)/(data!V2/data!R2))*100</f>
        <v>2.3035440047995115</v>
      </c>
      <c r="E6">
        <f t="shared" ref="E6:E69" si="0">D6-$D$2</f>
        <v>0.42554813182904083</v>
      </c>
      <c r="F6">
        <f t="shared" ref="F6:F69" si="1">EXP(E6/100)</f>
        <v>1.0042645487364292</v>
      </c>
      <c r="H6" t="e">
        <f t="array" ref="H6:I10">LINEST(B5:B122,F5:F122,TRUE,TRUE)</f>
        <v>#VALUE!</v>
      </c>
      <c r="I6" t="e">
        <v>#VALUE!</v>
      </c>
    </row>
    <row r="7" spans="1:9" x14ac:dyDescent="0.25">
      <c r="A7" s="1">
        <v>29768</v>
      </c>
      <c r="D7">
        <f>LN((data!V4/data!R4)/(data!V3/data!R3))*100</f>
        <v>-5.9889237100307264</v>
      </c>
      <c r="E7">
        <f t="shared" si="0"/>
        <v>-7.8669195830011969</v>
      </c>
      <c r="F7">
        <f t="shared" si="1"/>
        <v>0.92434565127039503</v>
      </c>
      <c r="H7" t="e">
        <v>#VALUE!</v>
      </c>
      <c r="I7" t="e">
        <v>#VALUE!</v>
      </c>
    </row>
    <row r="8" spans="1:9" x14ac:dyDescent="0.25">
      <c r="A8" s="1">
        <v>29860</v>
      </c>
      <c r="D8">
        <f>LN((data!V5/data!R5)/(data!V4/data!R4))*100</f>
        <v>-3.749440503841909</v>
      </c>
      <c r="E8">
        <f t="shared" si="0"/>
        <v>-5.6274363768123798</v>
      </c>
      <c r="F8">
        <f t="shared" si="1"/>
        <v>0.94527974979486529</v>
      </c>
      <c r="H8" t="e">
        <v>#VALUE!</v>
      </c>
      <c r="I8" t="e">
        <v>#VALUE!</v>
      </c>
    </row>
    <row r="9" spans="1:9" x14ac:dyDescent="0.25">
      <c r="A9" s="1">
        <v>29952</v>
      </c>
      <c r="D9">
        <f>LN((data!V6/data!R6)/(data!V5/data!R5))*100</f>
        <v>-8.321599700275998</v>
      </c>
      <c r="E9">
        <f t="shared" si="0"/>
        <v>-10.199595573246469</v>
      </c>
      <c r="F9">
        <f t="shared" si="1"/>
        <v>0.90303320376936103</v>
      </c>
      <c r="H9" t="e">
        <v>#VALUE!</v>
      </c>
      <c r="I9" t="e">
        <v>#VALUE!</v>
      </c>
    </row>
    <row r="10" spans="1:9" x14ac:dyDescent="0.25">
      <c r="A10" s="1">
        <v>30042</v>
      </c>
      <c r="D10">
        <f>LN((data!V7/data!R7)/(data!V6/data!R6))*100</f>
        <v>-0.52984565146864704</v>
      </c>
      <c r="E10">
        <f t="shared" si="0"/>
        <v>-2.4078415244391178</v>
      </c>
      <c r="F10">
        <f t="shared" si="1"/>
        <v>0.97620915707687084</v>
      </c>
      <c r="H10" t="e">
        <v>#VALUE!</v>
      </c>
      <c r="I10" t="e">
        <v>#VALUE!</v>
      </c>
    </row>
    <row r="11" spans="1:9" x14ac:dyDescent="0.25">
      <c r="A11" s="1">
        <v>30133</v>
      </c>
      <c r="D11">
        <f>LN((data!V8/data!R8)/(data!V7/data!R7))*100</f>
        <v>-0.87352119211313117</v>
      </c>
      <c r="E11">
        <f t="shared" si="0"/>
        <v>-2.7515170650836018</v>
      </c>
      <c r="F11">
        <f t="shared" si="1"/>
        <v>0.97285992352329009</v>
      </c>
    </row>
    <row r="12" spans="1:9" x14ac:dyDescent="0.25">
      <c r="A12" s="1">
        <v>30225</v>
      </c>
      <c r="D12">
        <f>LN((data!V9/data!R9)/(data!V8/data!R8))*100</f>
        <v>19.272055739878333</v>
      </c>
      <c r="E12">
        <f t="shared" si="0"/>
        <v>17.394059866907863</v>
      </c>
      <c r="F12">
        <f t="shared" si="1"/>
        <v>1.1899848770354073</v>
      </c>
    </row>
    <row r="13" spans="1:9" x14ac:dyDescent="0.25">
      <c r="A13" s="1">
        <v>30317</v>
      </c>
      <c r="D13">
        <f>LN((data!V10/data!R10)/(data!V9/data!R9))*100</f>
        <v>9.0556260549690482</v>
      </c>
      <c r="E13">
        <f t="shared" si="0"/>
        <v>7.1776301819985777</v>
      </c>
      <c r="F13">
        <f t="shared" si="1"/>
        <v>1.0744149725055465</v>
      </c>
    </row>
    <row r="14" spans="1:9" x14ac:dyDescent="0.25">
      <c r="A14" s="1">
        <v>30407</v>
      </c>
      <c r="D14">
        <f>LN((data!V11/data!R11)/(data!V10/data!R10))*100</f>
        <v>11.354074422557623</v>
      </c>
      <c r="E14">
        <f t="shared" si="0"/>
        <v>9.476078549587152</v>
      </c>
      <c r="F14">
        <f t="shared" si="1"/>
        <v>1.0993958322390625</v>
      </c>
    </row>
    <row r="15" spans="1:9" x14ac:dyDescent="0.25">
      <c r="A15" s="1">
        <v>30498</v>
      </c>
      <c r="D15">
        <f>LN((data!V12/data!R12)/(data!V11/data!R11))*100</f>
        <v>1.9430758738237766</v>
      </c>
      <c r="E15">
        <f t="shared" si="0"/>
        <v>6.5080000853305897E-2</v>
      </c>
      <c r="F15">
        <f t="shared" si="1"/>
        <v>1.0006510118248062</v>
      </c>
    </row>
    <row r="16" spans="1:9" x14ac:dyDescent="0.25">
      <c r="A16" s="1">
        <v>30590</v>
      </c>
      <c r="D16">
        <f>LN((data!V13/data!R13)/(data!V12/data!R12))*100</f>
        <v>-0.96243281376303369</v>
      </c>
      <c r="E16">
        <f t="shared" si="0"/>
        <v>-2.8404286867335045</v>
      </c>
      <c r="F16">
        <f t="shared" si="1"/>
        <v>0.97199532241129583</v>
      </c>
    </row>
    <row r="17" spans="1:6" x14ac:dyDescent="0.25">
      <c r="A17" s="1">
        <v>30682</v>
      </c>
      <c r="D17">
        <f>LN((data!V14/data!R14)/(data!V13/data!R13))*100</f>
        <v>-4.7727478037400326</v>
      </c>
      <c r="E17">
        <f t="shared" si="0"/>
        <v>-6.650743676710503</v>
      </c>
      <c r="F17">
        <f t="shared" si="1"/>
        <v>0.9356559575750103</v>
      </c>
    </row>
    <row r="18" spans="1:6" x14ac:dyDescent="0.25">
      <c r="A18" s="1">
        <v>30773</v>
      </c>
      <c r="D18">
        <f>LN((data!V15/data!R15)/(data!V14/data!R14))*100</f>
        <v>-3.7554251327098926</v>
      </c>
      <c r="E18">
        <f t="shared" si="0"/>
        <v>-5.6334210056803631</v>
      </c>
      <c r="F18">
        <f t="shared" si="1"/>
        <v>0.94522318000283878</v>
      </c>
    </row>
    <row r="19" spans="1:6" x14ac:dyDescent="0.25">
      <c r="A19" s="1">
        <v>30864</v>
      </c>
      <c r="D19">
        <f>LN((data!V16/data!R16)/(data!V15/data!R15))*100</f>
        <v>3.043759928591192</v>
      </c>
      <c r="E19">
        <f t="shared" si="0"/>
        <v>1.1657640556207214</v>
      </c>
      <c r="F19">
        <f t="shared" si="1"/>
        <v>1.0117258556659061</v>
      </c>
    </row>
    <row r="20" spans="1:6" x14ac:dyDescent="0.25">
      <c r="A20" s="1">
        <v>30956</v>
      </c>
      <c r="D20">
        <f>LN((data!V17/data!R17)/(data!V16/data!R16))*100</f>
        <v>3.1524002266472237</v>
      </c>
      <c r="E20">
        <f t="shared" si="0"/>
        <v>1.2744043536767531</v>
      </c>
      <c r="F20">
        <f t="shared" si="1"/>
        <v>1.0128255949228488</v>
      </c>
    </row>
    <row r="21" spans="1:6" x14ac:dyDescent="0.25">
      <c r="A21" s="5">
        <v>31048</v>
      </c>
      <c r="B21">
        <f>papers_obs!E2</f>
        <v>1.0719516014214161</v>
      </c>
      <c r="C21">
        <f t="shared" ref="C21:C68" si="2">LN(B21)*100</f>
        <v>6.9480913701628388</v>
      </c>
      <c r="D21">
        <f>LN((data!V18/data!R18)/(data!V17/data!R17))*100</f>
        <v>7.7311871003545916</v>
      </c>
      <c r="E21">
        <f t="shared" si="0"/>
        <v>5.8531912273841211</v>
      </c>
      <c r="F21">
        <f t="shared" si="1"/>
        <v>1.0602788210627985</v>
      </c>
    </row>
    <row r="22" spans="1:6" x14ac:dyDescent="0.25">
      <c r="A22" s="1">
        <v>31138</v>
      </c>
      <c r="B22">
        <f>papers_obs!E3</f>
        <v>1.0419831644814352</v>
      </c>
      <c r="C22">
        <f t="shared" si="2"/>
        <v>4.1125786273045275</v>
      </c>
      <c r="D22">
        <f>LN((data!V19/data!R19)/(data!V18/data!R18))*100</f>
        <v>4.9218575444190868</v>
      </c>
      <c r="E22">
        <f t="shared" si="0"/>
        <v>3.0438616714486164</v>
      </c>
      <c r="F22">
        <f t="shared" si="1"/>
        <v>1.0309066076719238</v>
      </c>
    </row>
    <row r="23" spans="1:6" x14ac:dyDescent="0.25">
      <c r="A23" s="1">
        <v>31229</v>
      </c>
      <c r="B23">
        <f>papers_obs!E4</f>
        <v>0.92728693548708563</v>
      </c>
      <c r="C23">
        <f t="shared" si="2"/>
        <v>-7.549223004142279</v>
      </c>
      <c r="D23">
        <f>LN((data!V20/data!R20)/(data!V19/data!R19))*100</f>
        <v>2.9740144547245331</v>
      </c>
      <c r="E23">
        <f t="shared" si="0"/>
        <v>1.0960185817540624</v>
      </c>
      <c r="F23">
        <f t="shared" si="1"/>
        <v>1.0110204686899791</v>
      </c>
    </row>
    <row r="24" spans="1:6" x14ac:dyDescent="0.25">
      <c r="A24" s="1">
        <v>31321</v>
      </c>
      <c r="B24">
        <f>papers_obs!E5</f>
        <v>1.132221556327841</v>
      </c>
      <c r="C24">
        <f t="shared" si="2"/>
        <v>12.418168176777689</v>
      </c>
      <c r="D24">
        <f>LN((data!V21/data!R21)/(data!V20/data!R20))*100</f>
        <v>3.9557937876514684</v>
      </c>
      <c r="E24">
        <f t="shared" si="0"/>
        <v>2.0777979146809979</v>
      </c>
      <c r="F24">
        <f t="shared" si="1"/>
        <v>1.0209953442141466</v>
      </c>
    </row>
    <row r="25" spans="1:6" x14ac:dyDescent="0.25">
      <c r="A25" s="1">
        <v>31413</v>
      </c>
      <c r="B25">
        <f>papers_obs!E6</f>
        <v>1.102009035906607</v>
      </c>
      <c r="C25">
        <f t="shared" si="2"/>
        <v>9.7134910249381594</v>
      </c>
      <c r="D25">
        <f>LN((data!V22/data!R22)/(data!V21/data!R21))*100</f>
        <v>11.822934125298003</v>
      </c>
      <c r="E25">
        <f t="shared" si="0"/>
        <v>9.9449382523275318</v>
      </c>
      <c r="F25">
        <f t="shared" si="1"/>
        <v>1.1045625591552843</v>
      </c>
    </row>
    <row r="26" spans="1:6" x14ac:dyDescent="0.25">
      <c r="A26" s="1">
        <v>31503</v>
      </c>
      <c r="B26">
        <f>papers_obs!E7</f>
        <v>1.0368933598688315</v>
      </c>
      <c r="C26">
        <f t="shared" si="2"/>
        <v>3.6229088731743646</v>
      </c>
      <c r="D26">
        <f>LN((data!V23/data!R23)/(data!V22/data!R22))*100</f>
        <v>9.5384805849353071</v>
      </c>
      <c r="E26">
        <f t="shared" si="0"/>
        <v>7.6604847119648367</v>
      </c>
      <c r="F26">
        <f t="shared" si="1"/>
        <v>1.0796153789661236</v>
      </c>
    </row>
    <row r="27" spans="1:6" x14ac:dyDescent="0.25">
      <c r="A27" s="1">
        <v>31594</v>
      </c>
      <c r="B27">
        <f>papers_obs!E8</f>
        <v>0.89588770256262751</v>
      </c>
      <c r="C27">
        <f t="shared" si="2"/>
        <v>-10.994020582326639</v>
      </c>
      <c r="D27">
        <f>LN((data!V24/data!R24)/(data!V23/data!R23))*100</f>
        <v>-0.59584689540590252</v>
      </c>
      <c r="E27">
        <f t="shared" si="0"/>
        <v>-2.4738427683763731</v>
      </c>
      <c r="F27">
        <f t="shared" si="1"/>
        <v>0.97556505946936889</v>
      </c>
    </row>
    <row r="28" spans="1:6" x14ac:dyDescent="0.25">
      <c r="A28" s="1">
        <v>31686</v>
      </c>
      <c r="B28">
        <f>papers_obs!E9</f>
        <v>1.0084233212372866</v>
      </c>
      <c r="C28">
        <f t="shared" si="2"/>
        <v>0.83880430349359092</v>
      </c>
      <c r="D28">
        <f>LN((data!V25/data!R25)/(data!V24/data!R24))*100</f>
        <v>-0.10584860349641874</v>
      </c>
      <c r="E28">
        <f t="shared" si="0"/>
        <v>-1.9838444764668894</v>
      </c>
      <c r="F28">
        <f t="shared" si="1"/>
        <v>0.98035704232642029</v>
      </c>
    </row>
    <row r="29" spans="1:6" x14ac:dyDescent="0.25">
      <c r="A29" s="1">
        <v>31778</v>
      </c>
      <c r="B29">
        <f>papers_obs!E10</f>
        <v>1.1748418330124324</v>
      </c>
      <c r="C29">
        <f t="shared" si="2"/>
        <v>16.113352833317069</v>
      </c>
      <c r="D29">
        <f>LN((data!V26/data!R26)/(data!V25/data!R25))*100</f>
        <v>13.318775288322154</v>
      </c>
      <c r="E29">
        <f t="shared" si="0"/>
        <v>11.440779415351683</v>
      </c>
      <c r="F29">
        <f t="shared" si="1"/>
        <v>1.1212092542492287</v>
      </c>
    </row>
    <row r="30" spans="1:6" x14ac:dyDescent="0.25">
      <c r="A30" s="1">
        <v>31868</v>
      </c>
      <c r="B30">
        <f>papers_obs!E11</f>
        <v>1.0046800388830079</v>
      </c>
      <c r="C30">
        <f t="shared" si="2"/>
        <v>0.4669121550144868</v>
      </c>
      <c r="D30">
        <f>LN((data!V27/data!R27)/(data!V26/data!R26))*100</f>
        <v>3.9097857658874289</v>
      </c>
      <c r="E30">
        <f t="shared" si="0"/>
        <v>2.031789892916958</v>
      </c>
      <c r="F30">
        <f t="shared" si="1"/>
        <v>1.0205257124963862</v>
      </c>
    </row>
    <row r="31" spans="1:6" x14ac:dyDescent="0.25">
      <c r="A31" s="1">
        <v>31959</v>
      </c>
      <c r="B31">
        <f>papers_obs!E12</f>
        <v>1.0308399778608488</v>
      </c>
      <c r="C31">
        <f t="shared" si="2"/>
        <v>3.0373982378175657</v>
      </c>
      <c r="D31">
        <f>LN((data!V28/data!R28)/(data!V27/data!R27))*100</f>
        <v>7.2994412051074109</v>
      </c>
      <c r="E31">
        <f t="shared" si="0"/>
        <v>5.4214453321369405</v>
      </c>
      <c r="F31">
        <f t="shared" si="1"/>
        <v>1.0557109786063898</v>
      </c>
    </row>
    <row r="32" spans="1:6" x14ac:dyDescent="0.25">
      <c r="A32" s="1">
        <v>32051</v>
      </c>
      <c r="B32">
        <f>papers_obs!E13</f>
        <v>0.74511709405370785</v>
      </c>
      <c r="C32">
        <f t="shared" si="2"/>
        <v>-29.421389972654151</v>
      </c>
      <c r="D32">
        <f>LN((data!V29/data!R29)/(data!V28/data!R28))*100</f>
        <v>-22.810996992611216</v>
      </c>
      <c r="E32">
        <f t="shared" si="0"/>
        <v>-24.688992865581685</v>
      </c>
      <c r="F32">
        <f t="shared" si="1"/>
        <v>0.78122667946971669</v>
      </c>
    </row>
    <row r="33" spans="1:6" x14ac:dyDescent="0.25">
      <c r="A33" s="1">
        <v>32143</v>
      </c>
      <c r="B33">
        <f>papers_obs!E14</f>
        <v>1.0476136538134069</v>
      </c>
      <c r="C33">
        <f t="shared" si="2"/>
        <v>4.6514866988981529</v>
      </c>
      <c r="D33">
        <f>LN((data!V30/data!R30)/(data!V29/data!R29))*100</f>
        <v>2.1613812079650496</v>
      </c>
      <c r="E33">
        <f t="shared" si="0"/>
        <v>0.28338533499457896</v>
      </c>
      <c r="F33">
        <f t="shared" si="1"/>
        <v>1.0028378725080218</v>
      </c>
    </row>
    <row r="34" spans="1:6" x14ac:dyDescent="0.25">
      <c r="A34" s="1">
        <v>32234</v>
      </c>
      <c r="B34">
        <f>papers_obs!E15</f>
        <v>1.027744883964552</v>
      </c>
      <c r="C34">
        <f t="shared" si="2"/>
        <v>2.7366968884703473</v>
      </c>
      <c r="D34">
        <f>LN((data!V31/data!R31)/(data!V30/data!R30))*100</f>
        <v>2.7944949822360599</v>
      </c>
      <c r="E34">
        <f t="shared" si="0"/>
        <v>0.9164991092655892</v>
      </c>
      <c r="F34">
        <f t="shared" si="1"/>
        <v>1.0092071182234263</v>
      </c>
    </row>
    <row r="35" spans="1:6" x14ac:dyDescent="0.25">
      <c r="A35" s="1">
        <v>32325</v>
      </c>
      <c r="B35">
        <f>papers_obs!E16</f>
        <v>0.96529891879999052</v>
      </c>
      <c r="C35">
        <f t="shared" si="2"/>
        <v>-3.5317465194505342</v>
      </c>
      <c r="D35">
        <f>LN((data!V32/data!R32)/(data!V31/data!R31))*100</f>
        <v>1.2683365397722837</v>
      </c>
      <c r="E35">
        <f t="shared" si="0"/>
        <v>-0.60965933319818699</v>
      </c>
      <c r="F35">
        <f t="shared" si="1"/>
        <v>0.99392195318381704</v>
      </c>
    </row>
    <row r="36" spans="1:6" x14ac:dyDescent="0.25">
      <c r="A36" s="1">
        <v>32417</v>
      </c>
      <c r="B36">
        <f>papers_obs!E17</f>
        <v>0.9886732615485524</v>
      </c>
      <c r="C36">
        <f t="shared" si="2"/>
        <v>-1.1391374493950279</v>
      </c>
      <c r="D36">
        <f>LN((data!V33/data!R33)/(data!V32/data!R32))*100</f>
        <v>2.0655806688937597</v>
      </c>
      <c r="E36">
        <f t="shared" si="0"/>
        <v>0.18758479592328903</v>
      </c>
      <c r="F36">
        <f t="shared" si="1"/>
        <v>1.0018776084626562</v>
      </c>
    </row>
    <row r="37" spans="1:6" x14ac:dyDescent="0.25">
      <c r="A37" s="1">
        <v>32509</v>
      </c>
      <c r="B37">
        <f>papers_obs!E18</f>
        <v>1.0375357686420399</v>
      </c>
      <c r="C37">
        <f t="shared" si="2"/>
        <v>3.6848448327996115</v>
      </c>
      <c r="D37">
        <f>LN((data!V34/data!R34)/(data!V33/data!R33))*100</f>
        <v>5.6065042150610234</v>
      </c>
      <c r="E37">
        <f t="shared" si="0"/>
        <v>3.7285083420905529</v>
      </c>
      <c r="F37">
        <f t="shared" si="1"/>
        <v>1.0379888920863773</v>
      </c>
    </row>
    <row r="38" spans="1:6" x14ac:dyDescent="0.25">
      <c r="A38" s="1">
        <v>32599</v>
      </c>
      <c r="B38">
        <f>papers_obs!E19</f>
        <v>1.0502341534643549</v>
      </c>
      <c r="C38">
        <f t="shared" si="2"/>
        <v>4.9013142607277915</v>
      </c>
      <c r="D38">
        <f>LN((data!V35/data!R35)/(data!V34/data!R34))*100</f>
        <v>7.5006271591212039</v>
      </c>
      <c r="E38">
        <f t="shared" si="0"/>
        <v>5.6226312861507335</v>
      </c>
      <c r="F38">
        <f t="shared" si="1"/>
        <v>1.057837058780545</v>
      </c>
    </row>
    <row r="39" spans="1:6" x14ac:dyDescent="0.25">
      <c r="A39" s="1">
        <v>32690</v>
      </c>
      <c r="B39">
        <f>papers_obs!E20</f>
        <v>1.0707270802370676</v>
      </c>
      <c r="C39">
        <f t="shared" si="2"/>
        <v>6.8337931948796529</v>
      </c>
      <c r="D39">
        <f>LN((data!V36/data!R36)/(data!V35/data!R35))*100</f>
        <v>8.2463589203509677</v>
      </c>
      <c r="E39">
        <f t="shared" si="0"/>
        <v>6.3683630473804973</v>
      </c>
      <c r="F39">
        <f t="shared" si="1"/>
        <v>1.0657551729612249</v>
      </c>
    </row>
    <row r="40" spans="1:6" x14ac:dyDescent="0.25">
      <c r="A40" s="1">
        <v>32782</v>
      </c>
      <c r="B40">
        <f>papers_obs!E21</f>
        <v>0.97562938436851776</v>
      </c>
      <c r="C40">
        <f t="shared" si="2"/>
        <v>-2.4672493815024716</v>
      </c>
      <c r="D40">
        <f>LN((data!V37/data!R37)/(data!V36/data!R36))*100</f>
        <v>0.53536696079268953</v>
      </c>
      <c r="E40">
        <f t="shared" si="0"/>
        <v>-1.3426289121777812</v>
      </c>
      <c r="F40">
        <f t="shared" si="1"/>
        <v>0.98666344146616258</v>
      </c>
    </row>
    <row r="41" spans="1:6" x14ac:dyDescent="0.25">
      <c r="A41" s="1">
        <v>32874</v>
      </c>
      <c r="B41">
        <f>papers_obs!E22</f>
        <v>0.93022413301932672</v>
      </c>
      <c r="C41">
        <f t="shared" si="2"/>
        <v>-7.2329718624864814</v>
      </c>
      <c r="D41">
        <f>LN((data!V38/data!R38)/(data!V37/data!R37))*100</f>
        <v>-3.9138244727423861</v>
      </c>
      <c r="E41">
        <f t="shared" si="0"/>
        <v>-5.791820345712857</v>
      </c>
      <c r="F41">
        <f t="shared" si="1"/>
        <v>0.94372713789709306</v>
      </c>
    </row>
    <row r="42" spans="1:6" x14ac:dyDescent="0.25">
      <c r="A42" s="1">
        <v>32964</v>
      </c>
      <c r="B42">
        <f>papers_obs!E23</f>
        <v>1.0212945413441641</v>
      </c>
      <c r="C42">
        <f t="shared" si="2"/>
        <v>2.1070980776278589</v>
      </c>
      <c r="D42">
        <f>LN((data!V39/data!R39)/(data!V38/data!R38))*100</f>
        <v>2.5778193031063221</v>
      </c>
      <c r="E42">
        <f t="shared" si="0"/>
        <v>0.69982343013585147</v>
      </c>
      <c r="F42">
        <f t="shared" si="1"/>
        <v>1.0070227791665256</v>
      </c>
    </row>
    <row r="43" spans="1:6" x14ac:dyDescent="0.25">
      <c r="A43" s="1">
        <v>33055</v>
      </c>
      <c r="B43">
        <f>papers_obs!E24</f>
        <v>0.83419582141089399</v>
      </c>
      <c r="C43">
        <f t="shared" si="2"/>
        <v>-18.12871063293036</v>
      </c>
      <c r="D43">
        <f>LN((data!V40/data!R40)/(data!V39/data!R39))*100</f>
        <v>-4.9541404009835466</v>
      </c>
      <c r="E43">
        <f t="shared" si="0"/>
        <v>-6.832136273954017</v>
      </c>
      <c r="F43">
        <f t="shared" si="1"/>
        <v>0.93396028530922626</v>
      </c>
    </row>
    <row r="44" spans="1:6" x14ac:dyDescent="0.25">
      <c r="A44" s="1">
        <v>33147</v>
      </c>
      <c r="B44">
        <f>papers_obs!E25</f>
        <v>1.0342969166020091</v>
      </c>
      <c r="C44">
        <f t="shared" si="2"/>
        <v>3.3721888252450469</v>
      </c>
      <c r="D44">
        <f>LN((data!V41/data!R41)/(data!V40/data!R40))*100</f>
        <v>-7.3306352154682566</v>
      </c>
      <c r="E44">
        <f t="shared" si="0"/>
        <v>-9.208631088438727</v>
      </c>
      <c r="F44">
        <f t="shared" si="1"/>
        <v>0.91202642834027625</v>
      </c>
    </row>
    <row r="45" spans="1:6" x14ac:dyDescent="0.25">
      <c r="A45" s="1">
        <v>33239</v>
      </c>
      <c r="B45">
        <f>papers_obs!E26</f>
        <v>1.1188562348604902</v>
      </c>
      <c r="C45">
        <f t="shared" si="2"/>
        <v>11.230694463316825</v>
      </c>
      <c r="D45">
        <f>LN((data!V42/data!R42)/(data!V41/data!R41))*100</f>
        <v>11.688014045992098</v>
      </c>
      <c r="E45">
        <f t="shared" si="0"/>
        <v>9.8100181730216267</v>
      </c>
      <c r="F45">
        <f t="shared" si="1"/>
        <v>1.1030732873637452</v>
      </c>
    </row>
    <row r="46" spans="1:6" x14ac:dyDescent="0.25">
      <c r="A46" s="1">
        <v>33329</v>
      </c>
      <c r="B46">
        <f>papers_obs!E27</f>
        <v>0.98276395297655172</v>
      </c>
      <c r="C46">
        <f t="shared" si="2"/>
        <v>-1.7386316890799507</v>
      </c>
      <c r="D46">
        <f>LN((data!V43/data!R43)/(data!V42/data!R42))*100</f>
        <v>8.2982824855568271</v>
      </c>
      <c r="E46">
        <f t="shared" si="0"/>
        <v>6.4202866125863567</v>
      </c>
      <c r="F46">
        <f t="shared" si="1"/>
        <v>1.0663086947350759</v>
      </c>
    </row>
    <row r="47" spans="1:6" x14ac:dyDescent="0.25">
      <c r="A47" s="1">
        <v>33420</v>
      </c>
      <c r="B47">
        <f>papers_obs!E28</f>
        <v>1.0214967510074813</v>
      </c>
      <c r="C47">
        <f t="shared" si="2"/>
        <v>2.1268954661065274</v>
      </c>
      <c r="D47">
        <f>LN((data!V44/data!R44)/(data!V43/data!R43))*100</f>
        <v>1.979181781654384</v>
      </c>
      <c r="E47">
        <f t="shared" si="0"/>
        <v>0.10118590868391331</v>
      </c>
      <c r="F47">
        <f t="shared" si="1"/>
        <v>1.0010123711889554</v>
      </c>
    </row>
    <row r="48" spans="1:6" x14ac:dyDescent="0.25">
      <c r="A48" s="1">
        <v>33512</v>
      </c>
      <c r="B48">
        <f>papers_obs!E29</f>
        <v>1.0567095796209269</v>
      </c>
      <c r="C48">
        <f t="shared" si="2"/>
        <v>5.5159910025087164</v>
      </c>
      <c r="D48">
        <f>LN((data!V45/data!R45)/(data!V44/data!R44))*100</f>
        <v>1.6403074892401381</v>
      </c>
      <c r="E48">
        <f t="shared" si="0"/>
        <v>-0.23768838373033252</v>
      </c>
      <c r="F48">
        <f t="shared" si="1"/>
        <v>0.99762593871434935</v>
      </c>
    </row>
    <row r="49" spans="1:6" x14ac:dyDescent="0.25">
      <c r="A49" s="1">
        <v>33604</v>
      </c>
      <c r="B49">
        <f>papers_obs!E30</f>
        <v>0.9595396079631785</v>
      </c>
      <c r="C49">
        <f t="shared" si="2"/>
        <v>-4.1301684591498971</v>
      </c>
      <c r="D49">
        <f>LN((data!V46/data!R46)/(data!V45/data!R45))*100</f>
        <v>7.7218395595597178</v>
      </c>
      <c r="E49">
        <f t="shared" si="0"/>
        <v>5.8438436865892474</v>
      </c>
      <c r="F49">
        <f t="shared" si="1"/>
        <v>1.0601797156994894</v>
      </c>
    </row>
    <row r="50" spans="1:6" x14ac:dyDescent="0.25">
      <c r="A50" s="1">
        <v>33695</v>
      </c>
      <c r="B50">
        <f>papers_obs!E31</f>
        <v>0.97087318752560159</v>
      </c>
      <c r="C50">
        <f t="shared" si="2"/>
        <v>-2.9559419090365018</v>
      </c>
      <c r="D50">
        <f>LN((data!V47/data!R47)/(data!V46/data!R46))*100</f>
        <v>-1.8818640338495642</v>
      </c>
      <c r="E50">
        <f t="shared" si="0"/>
        <v>-3.7598599068200347</v>
      </c>
      <c r="F50">
        <f t="shared" si="1"/>
        <v>0.96309945233056515</v>
      </c>
    </row>
    <row r="51" spans="1:6" x14ac:dyDescent="0.25">
      <c r="A51" s="1">
        <v>33786</v>
      </c>
      <c r="B51">
        <f>papers_obs!E32</f>
        <v>1.0034687991486337</v>
      </c>
      <c r="C51">
        <f t="shared" si="2"/>
        <v>0.34627967416247807</v>
      </c>
      <c r="D51">
        <f>LN((data!V48/data!R48)/(data!V47/data!R47))*100</f>
        <v>1.3990055030043766</v>
      </c>
      <c r="E51">
        <f t="shared" si="0"/>
        <v>-0.47899036996609401</v>
      </c>
      <c r="F51">
        <f t="shared" si="1"/>
        <v>0.99522154959504183</v>
      </c>
    </row>
    <row r="52" spans="1:6" x14ac:dyDescent="0.25">
      <c r="A52" s="1">
        <v>33878</v>
      </c>
      <c r="B52">
        <f>papers_obs!E33</f>
        <v>1.0433175449480179</v>
      </c>
      <c r="C52">
        <f t="shared" si="2"/>
        <v>4.2405583131770088</v>
      </c>
      <c r="D52">
        <f>LN((data!V49/data!R49)/(data!V48/data!R48))*100</f>
        <v>2.8015774452286095</v>
      </c>
      <c r="E52">
        <f t="shared" si="0"/>
        <v>0.92358157225813886</v>
      </c>
      <c r="F52">
        <f t="shared" si="1"/>
        <v>1.0092785974753087</v>
      </c>
    </row>
    <row r="53" spans="1:6" x14ac:dyDescent="0.25">
      <c r="A53" s="1">
        <v>33970</v>
      </c>
      <c r="B53">
        <f>papers_obs!E34</f>
        <v>1.0136404428437102</v>
      </c>
      <c r="C53">
        <f t="shared" si="2"/>
        <v>1.3548249429777355</v>
      </c>
      <c r="D53">
        <f>LN((data!V50/data!R50)/(data!V49/data!R49))*100</f>
        <v>5.4209728443156573</v>
      </c>
      <c r="E53">
        <f t="shared" si="0"/>
        <v>3.5429769713451869</v>
      </c>
      <c r="F53">
        <f t="shared" si="1"/>
        <v>1.036064882439341</v>
      </c>
    </row>
    <row r="54" spans="1:6" x14ac:dyDescent="0.25">
      <c r="A54" s="1">
        <v>34060</v>
      </c>
      <c r="B54">
        <f>papers_obs!E35</f>
        <v>0.98021263290345273</v>
      </c>
      <c r="C54">
        <f t="shared" si="2"/>
        <v>-1.9985758502153661</v>
      </c>
      <c r="D54">
        <f>LN((data!V51/data!R51)/(data!V50/data!R50))*100</f>
        <v>0.5988610165472984</v>
      </c>
      <c r="E54">
        <f t="shared" si="0"/>
        <v>-1.2791348564231724</v>
      </c>
      <c r="F54">
        <f t="shared" si="1"/>
        <v>0.98729011303034009</v>
      </c>
    </row>
    <row r="55" spans="1:6" x14ac:dyDescent="0.25">
      <c r="A55" s="1">
        <v>34151</v>
      </c>
      <c r="B55">
        <f>papers_obs!E36</f>
        <v>1.0132311187470999</v>
      </c>
      <c r="C55">
        <f t="shared" si="2"/>
        <v>1.3144352004867428</v>
      </c>
      <c r="D55">
        <f>LN((data!V52/data!R52)/(data!V51/data!R51))*100</f>
        <v>3.0356663407861086</v>
      </c>
      <c r="E55">
        <f t="shared" si="0"/>
        <v>1.157670467815638</v>
      </c>
      <c r="F55">
        <f t="shared" si="1"/>
        <v>1.0116439740590557</v>
      </c>
    </row>
    <row r="56" spans="1:6" x14ac:dyDescent="0.25">
      <c r="A56" s="1">
        <v>34243</v>
      </c>
      <c r="B56">
        <f>papers_obs!E37</f>
        <v>0.99114314940708115</v>
      </c>
      <c r="C56">
        <f t="shared" si="2"/>
        <v>-0.88963056318161049</v>
      </c>
      <c r="D56">
        <f>LN((data!V53/data!R53)/(data!V52/data!R52))*100</f>
        <v>2.649745440301785</v>
      </c>
      <c r="E56">
        <f t="shared" si="0"/>
        <v>0.77174956733131439</v>
      </c>
      <c r="F56">
        <f t="shared" si="1"/>
        <v>1.007747352299754</v>
      </c>
    </row>
    <row r="57" spans="1:6" x14ac:dyDescent="0.25">
      <c r="A57" s="1">
        <v>34335</v>
      </c>
      <c r="B57">
        <f>papers_obs!E38</f>
        <v>0.93707414623402252</v>
      </c>
      <c r="C57">
        <f t="shared" si="2"/>
        <v>-6.4992868354680517</v>
      </c>
      <c r="D57">
        <f>LN((data!V54/data!R54)/(data!V53/data!R53))*100</f>
        <v>1.4283558735720177</v>
      </c>
      <c r="E57">
        <f t="shared" si="0"/>
        <v>-0.44963999939845301</v>
      </c>
      <c r="F57">
        <f t="shared" si="1"/>
        <v>0.99551369367840536</v>
      </c>
    </row>
    <row r="58" spans="1:6" x14ac:dyDescent="0.25">
      <c r="A58" s="1">
        <v>34425</v>
      </c>
      <c r="B58">
        <f>papers_obs!E39</f>
        <v>0.95507170256191709</v>
      </c>
      <c r="C58">
        <f t="shared" si="2"/>
        <v>-4.5968860103193165</v>
      </c>
      <c r="D58">
        <f>LN((data!V55/data!R55)/(data!V54/data!R54))*100</f>
        <v>-4.3914228276696239</v>
      </c>
      <c r="E58">
        <f t="shared" si="0"/>
        <v>-6.2694187006400943</v>
      </c>
      <c r="F58">
        <f t="shared" si="1"/>
        <v>0.93923065871386036</v>
      </c>
    </row>
    <row r="59" spans="1:6" x14ac:dyDescent="0.25">
      <c r="A59" s="1">
        <v>34516</v>
      </c>
      <c r="B59">
        <f>papers_obs!E40</f>
        <v>1.0376726814550723</v>
      </c>
      <c r="C59">
        <f t="shared" si="2"/>
        <v>3.6980399229819638</v>
      </c>
      <c r="D59">
        <f>LN((data!V56/data!R56)/(data!V55/data!R55))*100</f>
        <v>1.8969422523097177</v>
      </c>
      <c r="E59">
        <f t="shared" si="0"/>
        <v>1.8946379339247033E-2</v>
      </c>
      <c r="F59">
        <f t="shared" si="1"/>
        <v>1.0001894817427905</v>
      </c>
    </row>
    <row r="60" spans="1:6" x14ac:dyDescent="0.25">
      <c r="A60" s="1">
        <v>34608</v>
      </c>
      <c r="B60">
        <f>papers_obs!E41</f>
        <v>0.96549031507347671</v>
      </c>
      <c r="C60">
        <f t="shared" si="2"/>
        <v>-3.5119208159759885</v>
      </c>
      <c r="D60">
        <f>LN((data!V57/data!R57)/(data!V56/data!R56))*100</f>
        <v>-0.27177216711414331</v>
      </c>
      <c r="E60">
        <f t="shared" si="0"/>
        <v>-2.1497680400846138</v>
      </c>
      <c r="F60">
        <f t="shared" si="1"/>
        <v>0.97873174773184846</v>
      </c>
    </row>
    <row r="61" spans="1:6" x14ac:dyDescent="0.25">
      <c r="A61" s="1">
        <v>34700</v>
      </c>
      <c r="B61">
        <f>papers_obs!E42</f>
        <v>1.0602793289637724</v>
      </c>
      <c r="C61">
        <f t="shared" si="2"/>
        <v>5.8532391299586344</v>
      </c>
      <c r="D61">
        <f>LN((data!V58/data!R58)/(data!V57/data!R57))*100</f>
        <v>4.0442807541777013</v>
      </c>
      <c r="E61">
        <f t="shared" si="0"/>
        <v>2.1662848812072308</v>
      </c>
      <c r="F61">
        <f t="shared" si="1"/>
        <v>1.021899191857321</v>
      </c>
    </row>
    <row r="62" spans="1:6" x14ac:dyDescent="0.25">
      <c r="A62" s="1">
        <v>34790</v>
      </c>
      <c r="B62">
        <f>papers_obs!E43</f>
        <v>1.0653594218241464</v>
      </c>
      <c r="C62">
        <f t="shared" si="2"/>
        <v>6.3312227506929251</v>
      </c>
      <c r="D62">
        <f>LN((data!V59/data!R59)/(data!V58/data!R58))*100</f>
        <v>8.2839340626887239</v>
      </c>
      <c r="E62">
        <f t="shared" si="0"/>
        <v>6.4059381897182535</v>
      </c>
      <c r="F62">
        <f t="shared" si="1"/>
        <v>1.0661557072303856</v>
      </c>
    </row>
    <row r="63" spans="1:6" x14ac:dyDescent="0.25">
      <c r="A63" s="1">
        <v>34881</v>
      </c>
      <c r="B63">
        <f>papers_obs!E44</f>
        <v>1.0621004632252411</v>
      </c>
      <c r="C63">
        <f t="shared" si="2"/>
        <v>6.0248516486153498</v>
      </c>
      <c r="D63">
        <f>LN((data!V60/data!R60)/(data!V59/data!R59))*100</f>
        <v>8.8199381474584762</v>
      </c>
      <c r="E63">
        <f t="shared" si="0"/>
        <v>6.9419422744880057</v>
      </c>
      <c r="F63">
        <f t="shared" si="1"/>
        <v>1.0718856881184136</v>
      </c>
    </row>
    <row r="64" spans="1:6" x14ac:dyDescent="0.25">
      <c r="A64" s="1">
        <v>34973</v>
      </c>
      <c r="B64">
        <f>papers_obs!E45</f>
        <v>1.0236558463348027</v>
      </c>
      <c r="C64">
        <f t="shared" si="2"/>
        <v>2.3380382563564113</v>
      </c>
      <c r="D64">
        <f>LN((data!V61/data!R61)/(data!V60/data!R60))*100</f>
        <v>4.8847319737448958</v>
      </c>
      <c r="E64">
        <f t="shared" si="0"/>
        <v>3.0067361007744253</v>
      </c>
      <c r="F64">
        <f t="shared" si="1"/>
        <v>1.0305239487472575</v>
      </c>
    </row>
    <row r="65" spans="1:6" x14ac:dyDescent="0.25">
      <c r="A65" s="1">
        <v>35065</v>
      </c>
      <c r="B65">
        <f>papers_obs!E46</f>
        <v>1.0360814384235788</v>
      </c>
      <c r="C65">
        <f t="shared" si="2"/>
        <v>3.5445749264771709</v>
      </c>
      <c r="D65">
        <f>LN((data!V62/data!R62)/(data!V61/data!R61))*100</f>
        <v>5.8130186436370597</v>
      </c>
      <c r="E65">
        <f t="shared" si="0"/>
        <v>3.9350227706665892</v>
      </c>
      <c r="F65">
        <f t="shared" si="1"/>
        <v>1.0401347038583868</v>
      </c>
    </row>
    <row r="66" spans="1:6" x14ac:dyDescent="0.25">
      <c r="A66" s="1">
        <v>35156</v>
      </c>
      <c r="B66">
        <f>papers_obs!E47</f>
        <v>1.0169498266346324</v>
      </c>
      <c r="C66">
        <f t="shared" si="2"/>
        <v>1.6807781173550074</v>
      </c>
      <c r="D66">
        <f>LN((data!V63/data!R63)/(data!V62/data!R62))*100</f>
        <v>4.9822712598939756</v>
      </c>
      <c r="E66">
        <f t="shared" si="0"/>
        <v>3.1042753869235051</v>
      </c>
      <c r="F66">
        <f t="shared" si="1"/>
        <v>1.03152960482561</v>
      </c>
    </row>
    <row r="67" spans="1:6" x14ac:dyDescent="0.25">
      <c r="A67" s="1">
        <v>35247</v>
      </c>
      <c r="B67">
        <f>papers_obs!E48</f>
        <v>0.99657221457264811</v>
      </c>
      <c r="C67">
        <f t="shared" si="2"/>
        <v>-0.3433673743593656</v>
      </c>
      <c r="D67">
        <f>LN((data!V64/data!R64)/(data!V63/data!R63))*100</f>
        <v>-1.0858749864894439</v>
      </c>
      <c r="E67">
        <f t="shared" si="0"/>
        <v>-2.9638708594599148</v>
      </c>
      <c r="F67">
        <f t="shared" si="1"/>
        <v>0.97079621052366294</v>
      </c>
    </row>
    <row r="68" spans="1:6" x14ac:dyDescent="0.25">
      <c r="A68" s="1">
        <v>35339</v>
      </c>
      <c r="B68">
        <f>papers_obs!E49</f>
        <v>1.0423855160560365</v>
      </c>
      <c r="C68">
        <f t="shared" si="2"/>
        <v>4.1511851927701828</v>
      </c>
      <c r="D68">
        <f>LN((data!V65/data!R65)/(data!V64/data!R64))*100</f>
        <v>8.5168124152593272</v>
      </c>
      <c r="E68">
        <f t="shared" si="0"/>
        <v>6.6388165422888568</v>
      </c>
      <c r="F68">
        <f t="shared" si="1"/>
        <v>1.0686414463279559</v>
      </c>
    </row>
    <row r="69" spans="1:6" x14ac:dyDescent="0.25">
      <c r="A69" s="1">
        <v>35431</v>
      </c>
      <c r="B69">
        <f>papers_obs!E50</f>
        <v>0.98117524131774314</v>
      </c>
      <c r="C69">
        <f t="shared" ref="C69:C122" si="3">LN(B69)*100</f>
        <v>-1.9004199980019305</v>
      </c>
      <c r="D69">
        <f>LN((data!V66/data!R66)/(data!V65/data!R65))*100</f>
        <v>6.6317391802803698</v>
      </c>
      <c r="E69">
        <f t="shared" si="0"/>
        <v>4.7537433073098994</v>
      </c>
      <c r="F69">
        <f t="shared" si="1"/>
        <v>1.0486854559058958</v>
      </c>
    </row>
    <row r="70" spans="1:6" x14ac:dyDescent="0.25">
      <c r="A70" s="1">
        <v>35521</v>
      </c>
      <c r="B70">
        <f>papers_obs!E51</f>
        <v>1.1405582548069984</v>
      </c>
      <c r="C70">
        <f t="shared" si="3"/>
        <v>13.151783974298134</v>
      </c>
      <c r="D70">
        <f>LN((data!V67/data!R67)/(data!V66/data!R66))*100</f>
        <v>3.3835546479177898</v>
      </c>
      <c r="E70">
        <f t="shared" ref="E70:E122" si="4">D70-$D$2</f>
        <v>1.5055587749473192</v>
      </c>
      <c r="F70">
        <f t="shared" ref="F70:F122" si="5">EXP(E70/100)</f>
        <v>1.0151694940348195</v>
      </c>
    </row>
    <row r="71" spans="1:6" x14ac:dyDescent="0.25">
      <c r="A71" s="1">
        <v>35612</v>
      </c>
      <c r="B71">
        <f>papers_obs!E52</f>
        <v>1.0728957948589728</v>
      </c>
      <c r="C71">
        <f t="shared" si="3"/>
        <v>7.036134323725463</v>
      </c>
      <c r="D71">
        <f>LN((data!V68/data!R68)/(data!V67/data!R67))*100</f>
        <v>13.212029912540563</v>
      </c>
      <c r="E71">
        <f t="shared" si="4"/>
        <v>11.334034039570092</v>
      </c>
      <c r="F71">
        <f t="shared" si="5"/>
        <v>1.1200130537754127</v>
      </c>
    </row>
    <row r="72" spans="1:6" x14ac:dyDescent="0.25">
      <c r="A72" s="1">
        <v>35704</v>
      </c>
      <c r="B72">
        <f>papers_obs!E53</f>
        <v>0.99303087703526216</v>
      </c>
      <c r="C72">
        <f t="shared" si="3"/>
        <v>-0.69935207222453599</v>
      </c>
      <c r="D72">
        <f>LN((data!V69/data!R69)/(data!V68/data!R68))*100</f>
        <v>3.0368925394680883</v>
      </c>
      <c r="E72">
        <f t="shared" si="4"/>
        <v>1.1588966664976177</v>
      </c>
      <c r="F72">
        <f t="shared" si="5"/>
        <v>1.0116563789001858</v>
      </c>
    </row>
    <row r="73" spans="1:6" x14ac:dyDescent="0.25">
      <c r="A73" s="1">
        <v>35796</v>
      </c>
      <c r="B73">
        <f>papers_obs!E54</f>
        <v>1.1092227243286215</v>
      </c>
      <c r="C73">
        <f t="shared" si="3"/>
        <v>10.365952168325663</v>
      </c>
      <c r="D73">
        <f>LN((data!V70/data!R70)/(data!V69/data!R69))*100</f>
        <v>6.5737516342000646</v>
      </c>
      <c r="E73">
        <f t="shared" si="4"/>
        <v>4.6957557612295941</v>
      </c>
      <c r="F73">
        <f t="shared" si="5"/>
        <v>1.0480775252229924</v>
      </c>
    </row>
    <row r="74" spans="1:6" x14ac:dyDescent="0.25">
      <c r="A74" s="1">
        <v>35886</v>
      </c>
      <c r="B74">
        <f>papers_obs!E55</f>
        <v>0.99752164421598566</v>
      </c>
      <c r="C74">
        <f t="shared" si="3"/>
        <v>-0.2481431991385743</v>
      </c>
      <c r="D74">
        <f>LN((data!V71/data!R71)/(data!V70/data!R70))*100</f>
        <v>7.5540710327463154</v>
      </c>
      <c r="E74">
        <f t="shared" si="4"/>
        <v>5.676075159775845</v>
      </c>
      <c r="F74">
        <f t="shared" si="5"/>
        <v>1.0584025589805455</v>
      </c>
    </row>
    <row r="75" spans="1:6" x14ac:dyDescent="0.25">
      <c r="A75" s="1">
        <v>35977</v>
      </c>
      <c r="B75">
        <f>papers_obs!E56</f>
        <v>0.85939468875743208</v>
      </c>
      <c r="C75">
        <f t="shared" si="3"/>
        <v>-15.152698783554088</v>
      </c>
      <c r="D75">
        <f>LN((data!V72/data!R72)/(data!V71/data!R71))*100</f>
        <v>-4.5208350556520065</v>
      </c>
      <c r="E75">
        <f t="shared" si="4"/>
        <v>-6.3988309286224769</v>
      </c>
      <c r="F75">
        <f t="shared" si="5"/>
        <v>0.93801596554279887</v>
      </c>
    </row>
    <row r="76" spans="1:6" x14ac:dyDescent="0.25">
      <c r="A76" s="1">
        <v>36069</v>
      </c>
      <c r="B76">
        <f>papers_obs!E57</f>
        <v>1.1884610293073721</v>
      </c>
      <c r="C76">
        <f t="shared" si="3"/>
        <v>17.265921746761702</v>
      </c>
      <c r="D76">
        <f>LN((data!V73/data!R73)/(data!V72/data!R72))*100</f>
        <v>1.8885888245664932</v>
      </c>
      <c r="E76">
        <f t="shared" si="4"/>
        <v>1.0592951596022582E-2</v>
      </c>
      <c r="F76">
        <f t="shared" si="5"/>
        <v>1.0001059351266894</v>
      </c>
    </row>
    <row r="77" spans="1:6" x14ac:dyDescent="0.25">
      <c r="A77" s="1">
        <v>36161</v>
      </c>
      <c r="B77">
        <f>papers_obs!E58</f>
        <v>1.0138865846481995</v>
      </c>
      <c r="C77">
        <f t="shared" si="3"/>
        <v>1.3791049454004822</v>
      </c>
      <c r="D77">
        <f>LN((data!V74/data!R74)/(data!V73/data!R73))*100</f>
        <v>11.769647446142942</v>
      </c>
      <c r="E77">
        <f t="shared" si="4"/>
        <v>9.8916515731724708</v>
      </c>
      <c r="F77">
        <f t="shared" si="5"/>
        <v>1.1039741312390916</v>
      </c>
    </row>
    <row r="78" spans="1:6" x14ac:dyDescent="0.25">
      <c r="A78" s="1">
        <v>36251</v>
      </c>
      <c r="B78">
        <f>papers_obs!E59</f>
        <v>1.0533314795228377</v>
      </c>
      <c r="C78">
        <f t="shared" si="3"/>
        <v>5.1957978982489248</v>
      </c>
      <c r="D78">
        <f>LN((data!V75/data!R75)/(data!V74/data!R74))*100</f>
        <v>5.377712678822288</v>
      </c>
      <c r="E78">
        <f t="shared" si="4"/>
        <v>3.4997168058518175</v>
      </c>
      <c r="F78">
        <f t="shared" si="5"/>
        <v>1.0356167759893633</v>
      </c>
    </row>
    <row r="79" spans="1:6" x14ac:dyDescent="0.25">
      <c r="A79" s="1">
        <v>36342</v>
      </c>
      <c r="B79">
        <f>papers_obs!E60</f>
        <v>0.91302018372893223</v>
      </c>
      <c r="C79">
        <f t="shared" si="3"/>
        <v>-9.0997291589978815</v>
      </c>
      <c r="D79">
        <f>LN((data!V76/data!R76)/(data!V75/data!R75))*100</f>
        <v>0.6145977283050954</v>
      </c>
      <c r="E79">
        <f t="shared" si="4"/>
        <v>-1.2633981446653753</v>
      </c>
      <c r="F79">
        <f t="shared" si="5"/>
        <v>0.98744549225511069</v>
      </c>
    </row>
    <row r="80" spans="1:6" x14ac:dyDescent="0.25">
      <c r="A80" s="1">
        <v>36434</v>
      </c>
      <c r="B80">
        <f>papers_obs!E61</f>
        <v>1.1557773346751394</v>
      </c>
      <c r="C80">
        <f t="shared" si="3"/>
        <v>14.47731346341086</v>
      </c>
      <c r="D80">
        <f>LN((data!V77/data!R77)/(data!V76/data!R76))*100</f>
        <v>3.4253418731719574</v>
      </c>
      <c r="E80">
        <f t="shared" si="4"/>
        <v>1.5473460002014867</v>
      </c>
      <c r="F80">
        <f t="shared" si="5"/>
        <v>1.0155937938433877</v>
      </c>
    </row>
    <row r="81" spans="1:6" x14ac:dyDescent="0.25">
      <c r="A81" s="1">
        <v>36526</v>
      </c>
      <c r="B81">
        <f>papers_obs!E62</f>
        <v>1.0111918446679677</v>
      </c>
      <c r="C81">
        <f t="shared" si="3"/>
        <v>1.1129679373946009</v>
      </c>
      <c r="D81">
        <f>LN((data!V78/data!R78)/(data!V77/data!R77))*100</f>
        <v>7.1679783351845012</v>
      </c>
      <c r="E81">
        <f t="shared" si="4"/>
        <v>5.2899824622140308</v>
      </c>
      <c r="F81">
        <f t="shared" si="5"/>
        <v>1.0543240225217099</v>
      </c>
    </row>
    <row r="82" spans="1:6" x14ac:dyDescent="0.25">
      <c r="A82" s="1">
        <v>36617</v>
      </c>
      <c r="B82">
        <f>papers_obs!E63</f>
        <v>0.93294515374083475</v>
      </c>
      <c r="C82">
        <f t="shared" si="3"/>
        <v>-6.9408864706382527</v>
      </c>
      <c r="D82">
        <f>LN((data!V79/data!R79)/(data!V78/data!R78))*100</f>
        <v>-2.0840023243963022</v>
      </c>
      <c r="E82">
        <f t="shared" si="4"/>
        <v>-3.9619981973667731</v>
      </c>
      <c r="F82">
        <f t="shared" si="5"/>
        <v>0.96115462584307865</v>
      </c>
    </row>
    <row r="83" spans="1:6" x14ac:dyDescent="0.25">
      <c r="A83" s="1">
        <v>36708</v>
      </c>
      <c r="B83">
        <f>papers_obs!E64</f>
        <v>0.97607053898552809</v>
      </c>
      <c r="C83">
        <f t="shared" si="3"/>
        <v>-2.4220421629905808</v>
      </c>
      <c r="D83">
        <f>LN((data!V80/data!R80)/(data!V79/data!R79))*100</f>
        <v>2.539923904499366</v>
      </c>
      <c r="E83">
        <f t="shared" si="4"/>
        <v>0.66192803152889534</v>
      </c>
      <c r="F83">
        <f t="shared" si="5"/>
        <v>1.0066412361684836</v>
      </c>
    </row>
    <row r="84" spans="1:6" x14ac:dyDescent="0.25">
      <c r="A84" s="1">
        <v>36800</v>
      </c>
      <c r="B84">
        <f>papers_obs!E65</f>
        <v>0.8779631386090726</v>
      </c>
      <c r="C84">
        <f t="shared" si="3"/>
        <v>-13.015066958931151</v>
      </c>
      <c r="D84">
        <f>LN((data!V81/data!R81)/(data!V80/data!R80))*100</f>
        <v>-9.1683051565535756</v>
      </c>
      <c r="E84">
        <f t="shared" si="4"/>
        <v>-11.046301029524047</v>
      </c>
      <c r="F84">
        <f t="shared" si="5"/>
        <v>0.89541945087804387</v>
      </c>
    </row>
    <row r="85" spans="1:6" x14ac:dyDescent="0.25">
      <c r="A85" s="1">
        <v>36892</v>
      </c>
      <c r="B85">
        <f>papers_obs!E66</f>
        <v>0.85042476724042448</v>
      </c>
      <c r="C85">
        <f t="shared" si="3"/>
        <v>-16.201932815410707</v>
      </c>
      <c r="D85">
        <f>LN((data!V82/data!R82)/(data!V81/data!R81))*100</f>
        <v>-8.0280258156258419</v>
      </c>
      <c r="E85">
        <f t="shared" si="4"/>
        <v>-9.9060216885963133</v>
      </c>
      <c r="F85">
        <f t="shared" si="5"/>
        <v>0.90568816866029933</v>
      </c>
    </row>
    <row r="86" spans="1:6" x14ac:dyDescent="0.25">
      <c r="A86" s="1">
        <v>36982</v>
      </c>
      <c r="B86">
        <f>papers_obs!E67</f>
        <v>1.0551872907503739</v>
      </c>
      <c r="C86">
        <f t="shared" si="3"/>
        <v>5.3718277949621713</v>
      </c>
      <c r="D86">
        <f>LN((data!V83/data!R83)/(data!V82/data!R82))*100</f>
        <v>-3.3960684712607034</v>
      </c>
      <c r="E86">
        <f t="shared" si="4"/>
        <v>-5.2740643442311743</v>
      </c>
      <c r="F86">
        <f t="shared" si="5"/>
        <v>0.94862601295725513</v>
      </c>
    </row>
    <row r="87" spans="1:6" x14ac:dyDescent="0.25">
      <c r="A87" s="1">
        <v>37073</v>
      </c>
      <c r="B87">
        <f>papers_obs!E68</f>
        <v>0.81842454099326922</v>
      </c>
      <c r="C87">
        <f t="shared" si="3"/>
        <v>-20.037407824339247</v>
      </c>
      <c r="D87">
        <f>LN((data!V84/data!R84)/(data!V83/data!R83))*100</f>
        <v>-6.4307531964033258</v>
      </c>
      <c r="E87">
        <f t="shared" si="4"/>
        <v>-8.3087490693737962</v>
      </c>
      <c r="F87">
        <f t="shared" si="5"/>
        <v>0.92027062858213904</v>
      </c>
    </row>
    <row r="88" spans="1:6" x14ac:dyDescent="0.25">
      <c r="A88" s="1">
        <v>37165</v>
      </c>
      <c r="B88">
        <f>papers_obs!E69</f>
        <v>1.1026863475148567</v>
      </c>
      <c r="C88">
        <f t="shared" si="3"/>
        <v>9.7749336745351112</v>
      </c>
      <c r="D88">
        <f>LN((data!V85/data!R85)/(data!V84/data!R84))*100</f>
        <v>-3.5158129879222564</v>
      </c>
      <c r="E88">
        <f t="shared" si="4"/>
        <v>-5.3938088608927268</v>
      </c>
      <c r="F88">
        <f t="shared" si="5"/>
        <v>0.9474907651572595</v>
      </c>
    </row>
    <row r="89" spans="1:6" x14ac:dyDescent="0.25">
      <c r="A89" s="1">
        <v>37257</v>
      </c>
      <c r="B89">
        <f>papers_obs!E70</f>
        <v>0.98664627924709913</v>
      </c>
      <c r="C89">
        <f t="shared" si="3"/>
        <v>-1.3443683470859231</v>
      </c>
      <c r="D89">
        <f>LN((data!V86/data!R86)/(data!V85/data!R85))*100</f>
        <v>2.6627104016239111</v>
      </c>
      <c r="E89">
        <f t="shared" si="4"/>
        <v>0.78471452865344049</v>
      </c>
      <c r="F89">
        <f t="shared" si="5"/>
        <v>1.0078780148241944</v>
      </c>
    </row>
    <row r="90" spans="1:6" x14ac:dyDescent="0.25">
      <c r="A90" s="1">
        <v>37347</v>
      </c>
      <c r="B90">
        <f>papers_obs!E71</f>
        <v>0.84118642108223884</v>
      </c>
      <c r="C90">
        <f t="shared" si="3"/>
        <v>-17.294197760171397</v>
      </c>
      <c r="D90">
        <f>LN((data!V87/data!R87)/(data!V86/data!R86))*100</f>
        <v>-4.4779586888541569</v>
      </c>
      <c r="E90">
        <f t="shared" si="4"/>
        <v>-6.3559545618246274</v>
      </c>
      <c r="F90">
        <f t="shared" si="5"/>
        <v>0.93841823894275389</v>
      </c>
    </row>
    <row r="91" spans="1:6" x14ac:dyDescent="0.25">
      <c r="A91" s="1">
        <v>37438</v>
      </c>
      <c r="B91">
        <f>papers_obs!E72</f>
        <v>0.82464287834578831</v>
      </c>
      <c r="C91">
        <f t="shared" si="3"/>
        <v>-19.280486109714705</v>
      </c>
      <c r="D91">
        <f>LN((data!V88/data!R88)/(data!V87/data!R87))*100</f>
        <v>-17.857973028751577</v>
      </c>
      <c r="E91">
        <f t="shared" si="4"/>
        <v>-19.735968901722046</v>
      </c>
      <c r="F91">
        <f t="shared" si="5"/>
        <v>0.82089531317569986</v>
      </c>
    </row>
    <row r="92" spans="1:6" x14ac:dyDescent="0.25">
      <c r="A92" s="1">
        <v>37530</v>
      </c>
      <c r="B92">
        <f>papers_obs!E73</f>
        <v>1.0504871548311554</v>
      </c>
      <c r="C92">
        <f t="shared" si="3"/>
        <v>4.9254013556722445</v>
      </c>
      <c r="D92">
        <f>LN((data!V89/data!R89)/(data!V88/data!R88))*100</f>
        <v>-1.3725825900804973</v>
      </c>
      <c r="E92">
        <f t="shared" si="4"/>
        <v>-3.2505784630509682</v>
      </c>
      <c r="F92">
        <f t="shared" si="5"/>
        <v>0.96801685019530459</v>
      </c>
    </row>
    <row r="93" spans="1:6" x14ac:dyDescent="0.25">
      <c r="A93" s="1">
        <v>37622</v>
      </c>
      <c r="B93">
        <f>papers_obs!E74</f>
        <v>0.94366459468461095</v>
      </c>
      <c r="C93">
        <f t="shared" si="3"/>
        <v>-5.7984478212310853</v>
      </c>
      <c r="D93">
        <f>LN((data!V90/data!R90)/(data!V89/data!R89))*100</f>
        <v>-2.9482190620911819</v>
      </c>
      <c r="E93">
        <f t="shared" si="4"/>
        <v>-4.8262149350616523</v>
      </c>
      <c r="F93">
        <f t="shared" si="5"/>
        <v>0.95288395642207446</v>
      </c>
    </row>
    <row r="94" spans="1:6" x14ac:dyDescent="0.25">
      <c r="A94" s="1">
        <v>37712</v>
      </c>
      <c r="B94">
        <f>papers_obs!E75</f>
        <v>1.1393732852510994</v>
      </c>
      <c r="C94">
        <f t="shared" si="3"/>
        <v>13.047836145885103</v>
      </c>
      <c r="D94">
        <f>LN((data!V91/data!R91)/(data!V90/data!R90))*100</f>
        <v>9.2716951535561289</v>
      </c>
      <c r="E94">
        <f t="shared" si="4"/>
        <v>7.3936992805856585</v>
      </c>
      <c r="F94">
        <f t="shared" si="5"/>
        <v>1.0767389610581373</v>
      </c>
    </row>
    <row r="95" spans="1:6" x14ac:dyDescent="0.25">
      <c r="A95" s="1">
        <v>37803</v>
      </c>
      <c r="B95">
        <f>papers_obs!E76</f>
        <v>1.0115893839958561</v>
      </c>
      <c r="C95">
        <f t="shared" si="3"/>
        <v>1.1522741488002877</v>
      </c>
      <c r="D95">
        <f>LN((data!V92/data!R92)/(data!V91/data!R91))*100</f>
        <v>7.6566555437504205</v>
      </c>
      <c r="E95">
        <f t="shared" si="4"/>
        <v>5.77865967077995</v>
      </c>
      <c r="F95">
        <f t="shared" si="5"/>
        <v>1.0594888731699141</v>
      </c>
    </row>
    <row r="96" spans="1:6" x14ac:dyDescent="0.25">
      <c r="A96" s="1">
        <v>37895</v>
      </c>
      <c r="B96">
        <f>papers_obs!E77</f>
        <v>1.0963023664995419</v>
      </c>
      <c r="C96">
        <f t="shared" si="3"/>
        <v>9.1943032320073748</v>
      </c>
      <c r="D96">
        <f>LN((data!V93/data!R93)/(data!V92/data!R92))*100</f>
        <v>6.1470376745301261</v>
      </c>
      <c r="E96">
        <f t="shared" si="4"/>
        <v>4.2690418015596556</v>
      </c>
      <c r="F96">
        <f t="shared" si="5"/>
        <v>1.0436147605063972</v>
      </c>
    </row>
    <row r="97" spans="1:6" x14ac:dyDescent="0.25">
      <c r="A97" s="1">
        <v>37987</v>
      </c>
      <c r="B97">
        <f>papers_obs!E78</f>
        <v>0.99798341585040573</v>
      </c>
      <c r="C97">
        <f t="shared" si="3"/>
        <v>-0.20186201931063338</v>
      </c>
      <c r="D97">
        <f>LN((data!V94/data!R94)/(data!V93/data!R93))*100</f>
        <v>6.7609744967815129</v>
      </c>
      <c r="E97">
        <f t="shared" si="4"/>
        <v>4.8829786238110424</v>
      </c>
      <c r="F97">
        <f t="shared" si="5"/>
        <v>1.0500416039963252</v>
      </c>
    </row>
    <row r="98" spans="1:6" x14ac:dyDescent="0.25">
      <c r="A98" s="1">
        <v>38078</v>
      </c>
      <c r="B98">
        <f>papers_obs!E79</f>
        <v>0.98507322185882873</v>
      </c>
      <c r="C98">
        <f t="shared" si="3"/>
        <v>-1.5039303660383057</v>
      </c>
      <c r="D98">
        <f>LN((data!V95/data!R95)/(data!V94/data!R94))*100</f>
        <v>-1.3754498936356203</v>
      </c>
      <c r="E98">
        <f t="shared" si="4"/>
        <v>-3.2534457666060907</v>
      </c>
      <c r="F98">
        <f t="shared" si="5"/>
        <v>0.96798909461166516</v>
      </c>
    </row>
    <row r="99" spans="1:6" x14ac:dyDescent="0.25">
      <c r="A99" s="1">
        <v>38169</v>
      </c>
      <c r="B99">
        <f>papers_obs!E80</f>
        <v>0.95608962796789188</v>
      </c>
      <c r="C99">
        <f t="shared" si="3"/>
        <v>-4.490361722079399</v>
      </c>
      <c r="D99">
        <f>LN((data!V96/data!R96)/(data!V95/data!R95))*100</f>
        <v>-2.2273283414841147</v>
      </c>
      <c r="E99">
        <f t="shared" si="4"/>
        <v>-4.1053242144545852</v>
      </c>
      <c r="F99">
        <f t="shared" si="5"/>
        <v>0.95977802794692502</v>
      </c>
    </row>
    <row r="100" spans="1:6" x14ac:dyDescent="0.25">
      <c r="A100" s="1">
        <v>38261</v>
      </c>
      <c r="B100">
        <f>papers_obs!E81</f>
        <v>1.0740073978257998</v>
      </c>
      <c r="C100">
        <f t="shared" si="3"/>
        <v>7.1396884168908894</v>
      </c>
      <c r="D100">
        <f>LN((data!V97/data!R97)/(data!V96/data!R96))*100</f>
        <v>5.6463870130006448</v>
      </c>
      <c r="E100">
        <f t="shared" si="4"/>
        <v>3.7683911400301744</v>
      </c>
      <c r="F100">
        <f t="shared" si="5"/>
        <v>1.0384029536630264</v>
      </c>
    </row>
    <row r="101" spans="1:6" x14ac:dyDescent="0.25">
      <c r="A101" s="1">
        <v>38353</v>
      </c>
      <c r="B101">
        <f>papers_obs!E82</f>
        <v>0.94842723784481853</v>
      </c>
      <c r="C101">
        <f t="shared" si="3"/>
        <v>-5.295020541752784</v>
      </c>
      <c r="D101">
        <f>LN((data!V98/data!R98)/(data!V97/data!R97))*100</f>
        <v>2.3332065697755269</v>
      </c>
      <c r="E101">
        <f t="shared" si="4"/>
        <v>0.45521069680505621</v>
      </c>
      <c r="F101">
        <f t="shared" si="5"/>
        <v>1.004562483546098</v>
      </c>
    </row>
    <row r="102" spans="1:6" x14ac:dyDescent="0.25">
      <c r="A102" s="1">
        <v>38443</v>
      </c>
      <c r="B102">
        <f>papers_obs!E83</f>
        <v>0.99792988608418398</v>
      </c>
      <c r="C102">
        <f t="shared" si="3"/>
        <v>-0.20722595632961097</v>
      </c>
      <c r="D102">
        <f>LN((data!V99/data!R99)/(data!V98/data!R98))*100</f>
        <v>-0.78693543719549897</v>
      </c>
      <c r="E102">
        <f t="shared" si="4"/>
        <v>-2.6649313101659695</v>
      </c>
      <c r="F102">
        <f t="shared" si="5"/>
        <v>0.97370264641870452</v>
      </c>
    </row>
    <row r="103" spans="1:6" x14ac:dyDescent="0.25">
      <c r="A103" s="1">
        <v>38534</v>
      </c>
      <c r="B103">
        <f>papers_obs!E84</f>
        <v>1.0084812090669584</v>
      </c>
      <c r="C103">
        <f t="shared" si="3"/>
        <v>0.84454456822282109</v>
      </c>
      <c r="D103">
        <f>LN((data!V100/data!R100)/(data!V99/data!R99))*100</f>
        <v>3.9656113655839382</v>
      </c>
      <c r="E103">
        <f t="shared" si="4"/>
        <v>2.0876154926134678</v>
      </c>
      <c r="F103">
        <f t="shared" si="5"/>
        <v>1.0210955861483362</v>
      </c>
    </row>
    <row r="104" spans="1:6" x14ac:dyDescent="0.25">
      <c r="A104" s="1">
        <v>38626</v>
      </c>
      <c r="B104">
        <f>papers_obs!E85</f>
        <v>0.99461152769684469</v>
      </c>
      <c r="C104">
        <f t="shared" si="3"/>
        <v>-0.54030424842853664</v>
      </c>
      <c r="D104">
        <f>LN((data!V101/data!R101)/(data!V100/data!R100))*100</f>
        <v>0.23329303161248255</v>
      </c>
      <c r="E104">
        <f t="shared" si="4"/>
        <v>-1.6447028413579881</v>
      </c>
      <c r="F104">
        <f t="shared" si="5"/>
        <v>0.98368748549723706</v>
      </c>
    </row>
    <row r="105" spans="1:6" x14ac:dyDescent="0.25">
      <c r="A105" s="1">
        <v>38718</v>
      </c>
      <c r="B105">
        <f>papers_obs!E86</f>
        <v>1.0268452564837098</v>
      </c>
      <c r="C105">
        <f t="shared" si="3"/>
        <v>2.6491244310128139</v>
      </c>
      <c r="D105">
        <f>LN((data!V102/data!R102)/(data!V101/data!R101))*100</f>
        <v>4.7135551882036832</v>
      </c>
      <c r="E105">
        <f t="shared" si="4"/>
        <v>2.8355593152332128</v>
      </c>
      <c r="F105">
        <f t="shared" si="5"/>
        <v>1.0287614399109128</v>
      </c>
    </row>
    <row r="106" spans="1:6" x14ac:dyDescent="0.25">
      <c r="A106" s="1">
        <v>38808</v>
      </c>
      <c r="B106">
        <f>papers_obs!E87</f>
        <v>0.95299055108295827</v>
      </c>
      <c r="C106">
        <f t="shared" si="3"/>
        <v>-4.815029029528505</v>
      </c>
      <c r="D106">
        <f>LN((data!V103/data!R103)/(data!V102/data!R102))*100</f>
        <v>-0.49799281934729256</v>
      </c>
      <c r="E106">
        <f t="shared" si="4"/>
        <v>-2.3759886923177631</v>
      </c>
      <c r="F106">
        <f t="shared" si="5"/>
        <v>0.97652015686931926</v>
      </c>
    </row>
    <row r="107" spans="1:6" x14ac:dyDescent="0.25">
      <c r="A107" s="1">
        <v>38899</v>
      </c>
      <c r="B107">
        <f>papers_obs!E88</f>
        <v>1.0133272373990674</v>
      </c>
      <c r="C107">
        <f t="shared" si="3"/>
        <v>1.3239211007321536</v>
      </c>
      <c r="D107">
        <f>LN((data!V104/data!R104)/(data!V103/data!R103))*100</f>
        <v>-0.56941051361535844</v>
      </c>
      <c r="E107">
        <f t="shared" si="4"/>
        <v>-2.4474063865858291</v>
      </c>
      <c r="F107">
        <f t="shared" si="5"/>
        <v>0.97582299766636638</v>
      </c>
    </row>
    <row r="108" spans="1:6" x14ac:dyDescent="0.25">
      <c r="A108" s="1">
        <v>38991</v>
      </c>
      <c r="B108">
        <f>papers_obs!E89</f>
        <v>1.0482714795047698</v>
      </c>
      <c r="C108">
        <f t="shared" si="3"/>
        <v>4.7142597681381284</v>
      </c>
      <c r="D108">
        <f>LN((data!V105/data!R105)/(data!V104/data!R104))*100</f>
        <v>7.6272540897972947</v>
      </c>
      <c r="E108">
        <f t="shared" si="4"/>
        <v>5.7492582168268243</v>
      </c>
      <c r="F108">
        <f t="shared" si="5"/>
        <v>1.0591774138257621</v>
      </c>
    </row>
    <row r="109" spans="1:6" x14ac:dyDescent="0.25">
      <c r="A109" s="1">
        <v>39083</v>
      </c>
      <c r="B109">
        <f>papers_obs!E90</f>
        <v>0.98519391784124044</v>
      </c>
      <c r="C109">
        <f t="shared" si="3"/>
        <v>-1.4916786281769046</v>
      </c>
      <c r="D109">
        <f>LN((data!V106/data!R106)/(data!V105/data!R105))*100</f>
        <v>2.4605543580666822</v>
      </c>
      <c r="E109">
        <f t="shared" si="4"/>
        <v>0.58255848509621155</v>
      </c>
      <c r="F109">
        <f t="shared" si="5"/>
        <v>1.0058425865693406</v>
      </c>
    </row>
    <row r="110" spans="1:6" x14ac:dyDescent="0.25">
      <c r="A110" s="1">
        <v>39173</v>
      </c>
      <c r="B110">
        <f>papers_obs!E91</f>
        <v>1.0340962620694947</v>
      </c>
      <c r="C110">
        <f t="shared" si="3"/>
        <v>3.3527868532009584</v>
      </c>
      <c r="D110">
        <f>LN((data!V107/data!R107)/(data!V106/data!R106))*100</f>
        <v>4.6711003387062684</v>
      </c>
      <c r="E110">
        <f t="shared" si="4"/>
        <v>2.793104465735798</v>
      </c>
      <c r="F110">
        <f t="shared" si="5"/>
        <v>1.028324773489506</v>
      </c>
    </row>
    <row r="111" spans="1:6" x14ac:dyDescent="0.25">
      <c r="A111" s="1">
        <v>39264</v>
      </c>
      <c r="B111">
        <f>papers_obs!E92</f>
        <v>0.99496838209132155</v>
      </c>
      <c r="C111">
        <f t="shared" si="3"/>
        <v>-0.50443191210789151</v>
      </c>
      <c r="D111">
        <f>LN((data!V108/data!R108)/(data!V107/data!R107))*100</f>
        <v>-0.86885822209052077</v>
      </c>
      <c r="E111">
        <f t="shared" si="4"/>
        <v>-2.7468540950609914</v>
      </c>
      <c r="F111">
        <f t="shared" si="5"/>
        <v>0.97290528874756121</v>
      </c>
    </row>
    <row r="112" spans="1:6" x14ac:dyDescent="0.25">
      <c r="A112" s="1">
        <v>39356</v>
      </c>
      <c r="B112">
        <f>papers_obs!E93</f>
        <v>0.93898614068783881</v>
      </c>
      <c r="C112">
        <f t="shared" si="3"/>
        <v>-6.2954559533662744</v>
      </c>
      <c r="D112">
        <f>LN((data!V109/data!R109)/(data!V108/data!R108))*100</f>
        <v>0.69519502242462949</v>
      </c>
      <c r="E112">
        <f t="shared" si="4"/>
        <v>-1.1828008505458412</v>
      </c>
      <c r="F112">
        <f t="shared" si="5"/>
        <v>0.98824166740748909</v>
      </c>
    </row>
    <row r="113" spans="1:6" x14ac:dyDescent="0.25">
      <c r="A113" s="1">
        <v>39448</v>
      </c>
      <c r="B113">
        <f>papers_obs!E94</f>
        <v>0.8816788864527958</v>
      </c>
      <c r="C113">
        <f t="shared" si="3"/>
        <v>-12.592736358304821</v>
      </c>
      <c r="D113">
        <f>LN((data!V110/data!R110)/(data!V109/data!R109))*100</f>
        <v>-10.308636986850331</v>
      </c>
      <c r="E113">
        <f t="shared" si="4"/>
        <v>-12.186632859820802</v>
      </c>
      <c r="F113">
        <f t="shared" si="5"/>
        <v>0.88526669543412595</v>
      </c>
    </row>
    <row r="114" spans="1:6" x14ac:dyDescent="0.25">
      <c r="A114" s="1">
        <v>39539</v>
      </c>
      <c r="B114">
        <f>papers_obs!E95</f>
        <v>0.95805949263590195</v>
      </c>
      <c r="C114">
        <f t="shared" si="3"/>
        <v>-4.2845402066906857</v>
      </c>
      <c r="D114">
        <f>LN((data!V111/data!R111)/(data!V110/data!R110))*100</f>
        <v>1.8064942236639119</v>
      </c>
      <c r="E114">
        <f t="shared" si="4"/>
        <v>-7.1501649306558779E-2</v>
      </c>
      <c r="F114">
        <f t="shared" si="5"/>
        <v>0.99928523907031275</v>
      </c>
    </row>
    <row r="115" spans="1:6" x14ac:dyDescent="0.25">
      <c r="A115" s="1">
        <v>39630</v>
      </c>
      <c r="B115">
        <f>papers_obs!E96</f>
        <v>0.88476179125001753</v>
      </c>
      <c r="C115">
        <f t="shared" si="3"/>
        <v>-12.243683263427439</v>
      </c>
      <c r="D115">
        <f>LN((data!V112/data!R112)/(data!V111/data!R111))*100</f>
        <v>-9.107491355963095</v>
      </c>
      <c r="E115">
        <f t="shared" si="4"/>
        <v>-10.985487228933566</v>
      </c>
      <c r="F115">
        <f t="shared" si="5"/>
        <v>0.89596415508822791</v>
      </c>
    </row>
    <row r="116" spans="1:6" x14ac:dyDescent="0.25">
      <c r="A116" s="1">
        <v>39722</v>
      </c>
      <c r="B116">
        <f>papers_obs!E97</f>
        <v>0.75587103172917647</v>
      </c>
      <c r="C116">
        <f t="shared" si="3"/>
        <v>-27.988451030606132</v>
      </c>
      <c r="D116">
        <f>LN((data!V113/data!R113)/(data!V112/data!R112))*100</f>
        <v>-32.338991906300691</v>
      </c>
      <c r="E116">
        <f t="shared" si="4"/>
        <v>-34.216987779271165</v>
      </c>
      <c r="F116">
        <f t="shared" si="5"/>
        <v>0.71022754257330345</v>
      </c>
    </row>
    <row r="117" spans="1:6" x14ac:dyDescent="0.25">
      <c r="A117" s="1">
        <v>39814</v>
      </c>
      <c r="B117">
        <f>papers_obs!E98</f>
        <v>0.87680548472598574</v>
      </c>
      <c r="C117">
        <f t="shared" si="3"/>
        <v>-13.147010741791235</v>
      </c>
      <c r="D117">
        <f>LN((data!V114/data!R114)/(data!V113/data!R113))*100</f>
        <v>-11.106847584227989</v>
      </c>
      <c r="E117">
        <f t="shared" si="4"/>
        <v>-12.98484345719846</v>
      </c>
      <c r="F117">
        <f t="shared" si="5"/>
        <v>0.8782285299167355</v>
      </c>
    </row>
    <row r="118" spans="1:6" x14ac:dyDescent="0.25">
      <c r="A118" s="1">
        <v>39904</v>
      </c>
      <c r="B118">
        <f>papers_obs!E99</f>
        <v>1.1436595705691663</v>
      </c>
      <c r="C118">
        <f t="shared" si="3"/>
        <v>13.423327049862998</v>
      </c>
      <c r="D118">
        <f>LN((data!V115/data!R115)/(data!V114/data!R114))*100</f>
        <v>11.342237258590668</v>
      </c>
      <c r="E118">
        <f t="shared" si="4"/>
        <v>9.4642413856201966</v>
      </c>
      <c r="F118">
        <f t="shared" si="5"/>
        <v>1.0992657026537327</v>
      </c>
    </row>
    <row r="119" spans="1:6" x14ac:dyDescent="0.25">
      <c r="A119" s="1">
        <v>39995</v>
      </c>
      <c r="B119">
        <f>papers_obs!E100</f>
        <v>1.1378524177791349</v>
      </c>
      <c r="C119">
        <f t="shared" si="3"/>
        <v>12.914264168714668</v>
      </c>
      <c r="D119">
        <f>LN((data!V116/data!R116)/(data!V115/data!R115))*100</f>
        <v>11.709110277821225</v>
      </c>
      <c r="E119">
        <f t="shared" si="4"/>
        <v>9.8311144048507533</v>
      </c>
      <c r="F119">
        <f t="shared" si="5"/>
        <v>1.1033060188096122</v>
      </c>
    </row>
    <row r="120" spans="1:6" x14ac:dyDescent="0.25">
      <c r="A120" s="1">
        <v>40087</v>
      </c>
      <c r="B120">
        <f>papers_obs!E101</f>
        <v>1.0384829718797139</v>
      </c>
      <c r="C120">
        <f t="shared" si="3"/>
        <v>3.7760967357726356</v>
      </c>
      <c r="D120">
        <f>LN((data!V117/data!R117)/(data!V116/data!R116))*100</f>
        <v>9.2717435943081199</v>
      </c>
      <c r="E120">
        <f t="shared" si="4"/>
        <v>7.3937477213376495</v>
      </c>
      <c r="F120">
        <f t="shared" si="5"/>
        <v>1.0767394826387133</v>
      </c>
    </row>
    <row r="121" spans="1:6" x14ac:dyDescent="0.25">
      <c r="A121" s="1">
        <v>40179</v>
      </c>
      <c r="B121">
        <f>papers_obs!E102</f>
        <v>1.0390348260951812</v>
      </c>
      <c r="C121">
        <f t="shared" si="3"/>
        <v>3.8292230415000552</v>
      </c>
      <c r="D121">
        <f>LN((data!V118/data!R118)/(data!V117/data!R117))*100</f>
        <v>4.0359646520183006</v>
      </c>
      <c r="E121">
        <f t="shared" si="4"/>
        <v>2.1579687790478301</v>
      </c>
      <c r="F121">
        <f t="shared" si="5"/>
        <v>1.0218142132100645</v>
      </c>
    </row>
    <row r="122" spans="1:6" x14ac:dyDescent="0.25">
      <c r="A122" s="1">
        <v>40269</v>
      </c>
      <c r="B122">
        <f>papers_obs!E103</f>
        <v>0.86632731816268249</v>
      </c>
      <c r="C122">
        <f t="shared" si="3"/>
        <v>-14.349247628486273</v>
      </c>
      <c r="D122">
        <f>LN((data!V119/data!R119)/(data!V118/data!R118))*100</f>
        <v>1.5671959365310024</v>
      </c>
      <c r="E122">
        <f t="shared" si="4"/>
        <v>-0.31079993643946824</v>
      </c>
      <c r="F122">
        <f t="shared" si="5"/>
        <v>0.99689682546581249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A7B6-EF96-4BEC-9AE5-049F7AC2C45B}">
  <dimension ref="A1:I132"/>
  <sheetViews>
    <sheetView workbookViewId="0">
      <selection activeCell="B5" sqref="B5:C20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0.99150552806753522</v>
      </c>
      <c r="C2" s="3">
        <f>AVERAGE(C21:C122)</f>
        <v>-9.5148794124769506E-3</v>
      </c>
      <c r="D2" s="3">
        <f>AVERAGE(D21:D122)</f>
        <v>0.81114273724435182</v>
      </c>
      <c r="E2">
        <f>AVERAGE(E21:E122)</f>
        <v>-2.1333697335934381E-16</v>
      </c>
      <c r="F2">
        <f>AVERAGE(F21:F122)</f>
        <v>1.0011163077619813</v>
      </c>
    </row>
    <row r="3" spans="1:9" x14ac:dyDescent="0.25">
      <c r="D3" s="6">
        <f>-D2+C2</f>
        <v>-0.82065761665682879</v>
      </c>
    </row>
    <row r="4" spans="1:9" x14ac:dyDescent="0.25">
      <c r="B4" t="s">
        <v>140</v>
      </c>
      <c r="C4" t="s">
        <v>172</v>
      </c>
      <c r="D4" s="3" t="s">
        <v>142</v>
      </c>
      <c r="E4" t="s">
        <v>165</v>
      </c>
      <c r="F4" s="3" t="s">
        <v>166</v>
      </c>
    </row>
    <row r="5" spans="1:9" x14ac:dyDescent="0.25">
      <c r="A5" s="1">
        <v>29587</v>
      </c>
      <c r="D5">
        <f>LN(data!B2*5000/data!C2)</f>
        <v>0.76497355851198556</v>
      </c>
      <c r="E5">
        <f>D5-$D$2</f>
        <v>-4.6169178732366256E-2</v>
      </c>
      <c r="F5">
        <f>EXP(E5)</f>
        <v>0.95488040306876365</v>
      </c>
      <c r="H5" t="s">
        <v>141</v>
      </c>
    </row>
    <row r="6" spans="1:9" x14ac:dyDescent="0.25">
      <c r="A6" s="1">
        <v>29677</v>
      </c>
      <c r="D6">
        <f>LN(data!B3*5000/data!C3)</f>
        <v>0.76203798839834891</v>
      </c>
      <c r="E6">
        <f t="shared" ref="E6:E69" si="0">D6-$D$2</f>
        <v>-4.910474884600291E-2</v>
      </c>
      <c r="F6">
        <f t="shared" ref="F6:F69" si="1">EXP(E6)</f>
        <v>0.95208139504761913</v>
      </c>
      <c r="H6" t="e">
        <f t="array" ref="H6:I10">LINEST(B5:B122,F5:F122,TRUE,TRUE)</f>
        <v>#VALUE!</v>
      </c>
      <c r="I6" t="e">
        <v>#VALUE!</v>
      </c>
    </row>
    <row r="7" spans="1:9" x14ac:dyDescent="0.25">
      <c r="A7" s="1">
        <v>29768</v>
      </c>
      <c r="D7">
        <f>LN(data!B4*5000/data!C4)</f>
        <v>0.75831259811555396</v>
      </c>
      <c r="E7">
        <f t="shared" si="0"/>
        <v>-5.2830139128797859E-2</v>
      </c>
      <c r="F7">
        <f t="shared" si="1"/>
        <v>0.94854111881989323</v>
      </c>
      <c r="H7" t="e">
        <v>#VALUE!</v>
      </c>
      <c r="I7" t="e">
        <v>#VALUE!</v>
      </c>
    </row>
    <row r="8" spans="1:9" x14ac:dyDescent="0.25">
      <c r="A8" s="1">
        <v>29860</v>
      </c>
      <c r="D8">
        <f>LN(data!B5*5000/data!C5)</f>
        <v>0.75107256255147947</v>
      </c>
      <c r="E8">
        <f t="shared" si="0"/>
        <v>-6.0070174692872347E-2</v>
      </c>
      <c r="F8">
        <f t="shared" si="1"/>
        <v>0.94169844786614598</v>
      </c>
      <c r="H8" t="e">
        <v>#VALUE!</v>
      </c>
      <c r="I8" t="e">
        <v>#VALUE!</v>
      </c>
    </row>
    <row r="9" spans="1:9" x14ac:dyDescent="0.25">
      <c r="A9" s="1">
        <v>29952</v>
      </c>
      <c r="D9">
        <f>LN(data!B6*5000/data!C6)</f>
        <v>0.73188066178209066</v>
      </c>
      <c r="E9">
        <f t="shared" si="0"/>
        <v>-7.9262075462261161E-2</v>
      </c>
      <c r="F9">
        <f t="shared" si="1"/>
        <v>0.92379778798513834</v>
      </c>
      <c r="H9" t="e">
        <v>#VALUE!</v>
      </c>
      <c r="I9" t="e">
        <v>#VALUE!</v>
      </c>
    </row>
    <row r="10" spans="1:9" x14ac:dyDescent="0.25">
      <c r="A10" s="1">
        <v>30042</v>
      </c>
      <c r="D10">
        <f>LN(data!B7*5000/data!C7)</f>
        <v>0.73269874861848605</v>
      </c>
      <c r="E10">
        <f t="shared" si="0"/>
        <v>-7.8443988625865768E-2</v>
      </c>
      <c r="F10">
        <f t="shared" si="1"/>
        <v>0.92455384401255503</v>
      </c>
      <c r="H10" t="e">
        <v>#VALUE!</v>
      </c>
      <c r="I10" t="e">
        <v>#VALUE!</v>
      </c>
    </row>
    <row r="11" spans="1:9" x14ac:dyDescent="0.25">
      <c r="A11" s="1">
        <v>30133</v>
      </c>
      <c r="D11">
        <f>LN(data!B8*5000/data!C8)</f>
        <v>0.72267887641610451</v>
      </c>
      <c r="E11">
        <f t="shared" si="0"/>
        <v>-8.8463860828247309E-2</v>
      </c>
      <c r="F11">
        <f t="shared" si="1"/>
        <v>0.9153361896300406</v>
      </c>
    </row>
    <row r="12" spans="1:9" x14ac:dyDescent="0.25">
      <c r="A12" s="1">
        <v>30225</v>
      </c>
      <c r="D12">
        <f>LN(data!B9*5000/data!C9)</f>
        <v>0.71055655845106824</v>
      </c>
      <c r="E12">
        <f t="shared" si="0"/>
        <v>-0.10058617879328358</v>
      </c>
      <c r="F12">
        <f t="shared" si="1"/>
        <v>0.90430717695335927</v>
      </c>
    </row>
    <row r="13" spans="1:9" x14ac:dyDescent="0.25">
      <c r="A13" s="1">
        <v>30317</v>
      </c>
      <c r="D13">
        <f>LN(data!B10*5000/data!C10)</f>
        <v>0.71375411728070326</v>
      </c>
      <c r="E13">
        <f t="shared" si="0"/>
        <v>-9.7388619963648559E-2</v>
      </c>
      <c r="F13">
        <f t="shared" si="1"/>
        <v>0.90720338027432235</v>
      </c>
    </row>
    <row r="14" spans="1:9" x14ac:dyDescent="0.25">
      <c r="A14" s="1">
        <v>30407</v>
      </c>
      <c r="D14">
        <f>LN(data!B11*5000/data!C11)</f>
        <v>0.72225351345482214</v>
      </c>
      <c r="E14">
        <f t="shared" si="0"/>
        <v>-8.8889223789529681E-2</v>
      </c>
      <c r="F14">
        <f t="shared" si="1"/>
        <v>0.91494692231366914</v>
      </c>
    </row>
    <row r="15" spans="1:9" x14ac:dyDescent="0.25">
      <c r="A15" s="1">
        <v>30498</v>
      </c>
      <c r="D15">
        <f>LN(data!B12*5000/data!C12)</f>
        <v>0.73890663593456507</v>
      </c>
      <c r="E15">
        <f t="shared" si="0"/>
        <v>-7.2236101309786749E-2</v>
      </c>
      <c r="F15">
        <f t="shared" si="1"/>
        <v>0.93031122218154394</v>
      </c>
    </row>
    <row r="16" spans="1:9" x14ac:dyDescent="0.25">
      <c r="A16" s="1">
        <v>30590</v>
      </c>
      <c r="D16">
        <f>LN(data!B13*5000/data!C13)</f>
        <v>0.75457988449586111</v>
      </c>
      <c r="E16">
        <f t="shared" si="0"/>
        <v>-5.6562852748490711E-2</v>
      </c>
      <c r="F16">
        <f t="shared" si="1"/>
        <v>0.94500708633577812</v>
      </c>
    </row>
    <row r="17" spans="1:6" x14ac:dyDescent="0.25">
      <c r="A17" s="1">
        <v>30682</v>
      </c>
      <c r="D17">
        <f>LN(data!B14*5000/data!C14)</f>
        <v>0.76942038721235373</v>
      </c>
      <c r="E17">
        <f t="shared" si="0"/>
        <v>-4.172235003199809E-2</v>
      </c>
      <c r="F17">
        <f t="shared" si="1"/>
        <v>0.95913604769919758</v>
      </c>
    </row>
    <row r="18" spans="1:6" x14ac:dyDescent="0.25">
      <c r="A18" s="1">
        <v>30773</v>
      </c>
      <c r="D18">
        <f>LN(data!B15*5000/data!C15)</f>
        <v>0.78007149454429625</v>
      </c>
      <c r="E18">
        <f t="shared" si="0"/>
        <v>-3.1071242700055568E-2</v>
      </c>
      <c r="F18">
        <f t="shared" si="1"/>
        <v>0.96940650747880108</v>
      </c>
    </row>
    <row r="19" spans="1:6" x14ac:dyDescent="0.25">
      <c r="A19" s="1">
        <v>30864</v>
      </c>
      <c r="D19">
        <f>LN(data!B16*5000/data!C16)</f>
        <v>0.78198945999416536</v>
      </c>
      <c r="E19">
        <f t="shared" si="0"/>
        <v>-2.915327725018646E-2</v>
      </c>
      <c r="F19">
        <f t="shared" si="1"/>
        <v>0.97126757983275069</v>
      </c>
    </row>
    <row r="20" spans="1:6" x14ac:dyDescent="0.25">
      <c r="A20" s="1">
        <v>30956</v>
      </c>
      <c r="D20">
        <f>LN(data!B17*5000/data!C17)</f>
        <v>0.7855247624783952</v>
      </c>
      <c r="E20">
        <f t="shared" si="0"/>
        <v>-2.5617974765956619E-2</v>
      </c>
      <c r="F20">
        <f t="shared" si="1"/>
        <v>0.97470738130727763</v>
      </c>
    </row>
    <row r="21" spans="1:6" x14ac:dyDescent="0.25">
      <c r="A21" s="5">
        <v>31048</v>
      </c>
      <c r="B21">
        <f>papers_obs!D2</f>
        <v>0.96987814569777764</v>
      </c>
      <c r="C21">
        <f t="shared" ref="C21:C69" si="2">LN(B21)</f>
        <v>-3.0584838367919306E-2</v>
      </c>
      <c r="D21">
        <f>LN(data!B18*5000/data!C18)</f>
        <v>0.79147640436858979</v>
      </c>
      <c r="E21">
        <f t="shared" si="0"/>
        <v>-1.9666332875762027E-2</v>
      </c>
      <c r="F21">
        <f t="shared" si="1"/>
        <v>0.98052578794992573</v>
      </c>
    </row>
    <row r="22" spans="1:6" x14ac:dyDescent="0.25">
      <c r="A22" s="1">
        <v>31138</v>
      </c>
      <c r="B22">
        <f>papers_obs!D3</f>
        <v>0.9735331964803946</v>
      </c>
      <c r="C22">
        <f t="shared" si="2"/>
        <v>-2.6823354617334903E-2</v>
      </c>
      <c r="D22">
        <f>LN(data!B19*5000/data!C19)</f>
        <v>0.79555394708413973</v>
      </c>
      <c r="E22">
        <f t="shared" si="0"/>
        <v>-1.5588790160212085E-2</v>
      </c>
      <c r="F22">
        <f t="shared" si="1"/>
        <v>0.98453208610908438</v>
      </c>
    </row>
    <row r="23" spans="1:6" x14ac:dyDescent="0.25">
      <c r="A23" s="1">
        <v>31229</v>
      </c>
      <c r="B23">
        <f>papers_obs!D4</f>
        <v>0.9735292147893938</v>
      </c>
      <c r="C23">
        <f t="shared" si="2"/>
        <v>-2.6827444564300914E-2</v>
      </c>
      <c r="D23">
        <f>LN(data!B20*5000/data!C20)</f>
        <v>0.79563055096359991</v>
      </c>
      <c r="E23">
        <f t="shared" si="0"/>
        <v>-1.5512186280751905E-2</v>
      </c>
      <c r="F23">
        <f t="shared" si="1"/>
        <v>0.98460750797510033</v>
      </c>
    </row>
    <row r="24" spans="1:6" x14ac:dyDescent="0.25">
      <c r="A24" s="1">
        <v>31321</v>
      </c>
      <c r="B24">
        <f>papers_obs!D5</f>
        <v>0.97549516645113266</v>
      </c>
      <c r="C24">
        <f t="shared" si="2"/>
        <v>-2.4810073876267272E-2</v>
      </c>
      <c r="D24">
        <f>LN(data!B21*5000/data!C21)</f>
        <v>0.79739824045249474</v>
      </c>
      <c r="E24">
        <f t="shared" si="0"/>
        <v>-1.3744496791857075E-2</v>
      </c>
      <c r="F24">
        <f t="shared" si="1"/>
        <v>0.98634952753885985</v>
      </c>
    </row>
    <row r="25" spans="1:6" x14ac:dyDescent="0.25">
      <c r="A25" s="1">
        <v>31413</v>
      </c>
      <c r="B25">
        <f>papers_obs!D6</f>
        <v>0.97128133131001748</v>
      </c>
      <c r="C25">
        <f t="shared" si="2"/>
        <v>-2.9139119071529364E-2</v>
      </c>
      <c r="D25">
        <f>LN(data!B22*5000/data!C22)</f>
        <v>0.79104305888116488</v>
      </c>
      <c r="E25">
        <f t="shared" si="0"/>
        <v>-2.0099678363186935E-2</v>
      </c>
      <c r="F25">
        <f t="shared" si="1"/>
        <v>0.98010097357675752</v>
      </c>
    </row>
    <row r="26" spans="1:6" x14ac:dyDescent="0.25">
      <c r="A26" s="1">
        <v>31503</v>
      </c>
      <c r="B26">
        <f>papers_obs!D7</f>
        <v>0.96618031948531558</v>
      </c>
      <c r="C26">
        <f t="shared" si="2"/>
        <v>-3.4404796055706989E-2</v>
      </c>
      <c r="D26">
        <f>LN(data!B23*5000/data!C23)</f>
        <v>0.78593223673112156</v>
      </c>
      <c r="E26">
        <f t="shared" si="0"/>
        <v>-2.5210500513230261E-2</v>
      </c>
      <c r="F26">
        <f t="shared" si="1"/>
        <v>0.97510463039799444</v>
      </c>
    </row>
    <row r="27" spans="1:6" x14ac:dyDescent="0.25">
      <c r="A27" s="1">
        <v>31594</v>
      </c>
      <c r="B27">
        <f>papers_obs!D8</f>
        <v>0.96824623476824601</v>
      </c>
      <c r="C27">
        <f t="shared" si="2"/>
        <v>-3.2268849292749209E-2</v>
      </c>
      <c r="D27">
        <f>LN(data!B24*5000/data!C24)</f>
        <v>0.78812182453622392</v>
      </c>
      <c r="E27">
        <f t="shared" si="0"/>
        <v>-2.3020912708127894E-2</v>
      </c>
      <c r="F27">
        <f t="shared" si="1"/>
        <v>0.97724204678188675</v>
      </c>
    </row>
    <row r="28" spans="1:6" x14ac:dyDescent="0.25">
      <c r="A28" s="1">
        <v>31686</v>
      </c>
      <c r="B28">
        <f>papers_obs!D9</f>
        <v>0.97276810000383218</v>
      </c>
      <c r="C28">
        <f t="shared" si="2"/>
        <v>-2.760956024475195E-2</v>
      </c>
      <c r="D28">
        <f>LN(data!B25*5000/data!C25)</f>
        <v>0.79276199330498109</v>
      </c>
      <c r="E28">
        <f t="shared" si="0"/>
        <v>-1.8380743939370725E-2</v>
      </c>
      <c r="F28">
        <f t="shared" si="1"/>
        <v>0.98178715167866226</v>
      </c>
    </row>
    <row r="29" spans="1:6" x14ac:dyDescent="0.25">
      <c r="A29" s="1">
        <v>31778</v>
      </c>
      <c r="B29">
        <f>papers_obs!D10</f>
        <v>0.9815941664339215</v>
      </c>
      <c r="C29">
        <f t="shared" si="2"/>
        <v>-1.8577328518822458E-2</v>
      </c>
      <c r="D29">
        <f>LN(data!B26*5000/data!C26)</f>
        <v>0.80116851087889374</v>
      </c>
      <c r="E29">
        <f t="shared" si="0"/>
        <v>-9.9742263654580832E-3</v>
      </c>
      <c r="F29">
        <f t="shared" si="1"/>
        <v>0.99007535126059953</v>
      </c>
    </row>
    <row r="30" spans="1:6" x14ac:dyDescent="0.25">
      <c r="A30" s="1">
        <v>31868</v>
      </c>
      <c r="B30">
        <f>papers_obs!D11</f>
        <v>0.98436373785266162</v>
      </c>
      <c r="C30">
        <f t="shared" si="2"/>
        <v>-1.5759797945168737E-2</v>
      </c>
      <c r="D30">
        <f>LN(data!B27*5000/data!C27)</f>
        <v>0.80397865955810222</v>
      </c>
      <c r="E30">
        <f t="shared" si="0"/>
        <v>-7.1640776862496036E-3</v>
      </c>
      <c r="F30">
        <f t="shared" si="1"/>
        <v>0.99286152314636567</v>
      </c>
    </row>
    <row r="31" spans="1:6" x14ac:dyDescent="0.25">
      <c r="A31" s="1">
        <v>31959</v>
      </c>
      <c r="B31">
        <f>papers_obs!D12</f>
        <v>0.98838485547964938</v>
      </c>
      <c r="C31">
        <f t="shared" si="2"/>
        <v>-1.1683127243618842E-2</v>
      </c>
      <c r="D31">
        <f>LN(data!B28*5000/data!C28)</f>
        <v>0.80825291657255327</v>
      </c>
      <c r="E31">
        <f t="shared" si="0"/>
        <v>-2.8898206717985486E-3</v>
      </c>
      <c r="F31">
        <f t="shared" si="1"/>
        <v>0.99711435084068389</v>
      </c>
    </row>
    <row r="32" spans="1:6" x14ac:dyDescent="0.25">
      <c r="A32" s="1">
        <v>32051</v>
      </c>
      <c r="B32">
        <f>papers_obs!D13</f>
        <v>0.99572244516465702</v>
      </c>
      <c r="C32">
        <f t="shared" si="2"/>
        <v>-4.2867297464992569E-3</v>
      </c>
      <c r="D32">
        <f>LN(data!B29*5000/data!C29)</f>
        <v>0.81606296619694363</v>
      </c>
      <c r="E32">
        <f t="shared" si="0"/>
        <v>4.9202289525918097E-3</v>
      </c>
      <c r="F32">
        <f t="shared" si="1"/>
        <v>1.0049323531555272</v>
      </c>
    </row>
    <row r="33" spans="1:6" x14ac:dyDescent="0.25">
      <c r="A33" s="1">
        <v>32143</v>
      </c>
      <c r="B33">
        <f>papers_obs!D14</f>
        <v>0.99420401522141078</v>
      </c>
      <c r="C33">
        <f t="shared" si="2"/>
        <v>-5.812846684165136E-3</v>
      </c>
      <c r="D33">
        <f>LN(data!B30*5000/data!C30)</f>
        <v>0.81421886575207469</v>
      </c>
      <c r="E33">
        <f t="shared" si="0"/>
        <v>3.076128507722875E-3</v>
      </c>
      <c r="F33">
        <f t="shared" si="1"/>
        <v>1.0030808646460991</v>
      </c>
    </row>
    <row r="34" spans="1:6" x14ac:dyDescent="0.25">
      <c r="A34" s="1">
        <v>32234</v>
      </c>
      <c r="B34">
        <f>papers_obs!D15</f>
        <v>1.0060016160769698</v>
      </c>
      <c r="C34">
        <f t="shared" si="2"/>
        <v>5.983678114596911E-3</v>
      </c>
      <c r="D34">
        <f>LN(data!B31*5000/data!C31)</f>
        <v>0.82612953860918981</v>
      </c>
      <c r="E34">
        <f t="shared" si="0"/>
        <v>1.4986801364837987E-2</v>
      </c>
      <c r="F34">
        <f t="shared" si="1"/>
        <v>1.015099666597149</v>
      </c>
    </row>
    <row r="35" spans="1:6" x14ac:dyDescent="0.25">
      <c r="A35" s="1">
        <v>32325</v>
      </c>
      <c r="B35">
        <f>papers_obs!D16</f>
        <v>1.0063364792933558</v>
      </c>
      <c r="C35">
        <f t="shared" si="2"/>
        <v>6.3164882127083998E-3</v>
      </c>
      <c r="D35">
        <f>LN(data!B32*5000/data!C32)</f>
        <v>0.82642483103596842</v>
      </c>
      <c r="E35">
        <f t="shared" si="0"/>
        <v>1.5282093791616602E-2</v>
      </c>
      <c r="F35">
        <f t="shared" si="1"/>
        <v>1.0153994621026132</v>
      </c>
    </row>
    <row r="36" spans="1:6" x14ac:dyDescent="0.25">
      <c r="A36" s="1">
        <v>32417</v>
      </c>
      <c r="B36">
        <f>papers_obs!D17</f>
        <v>1.0150539820175062</v>
      </c>
      <c r="C36">
        <f t="shared" si="2"/>
        <v>1.4941795333219052E-2</v>
      </c>
      <c r="D36">
        <f>LN(data!B33*5000/data!C33)</f>
        <v>0.83522367650256035</v>
      </c>
      <c r="E36">
        <f t="shared" si="0"/>
        <v>2.4080939258208534E-2</v>
      </c>
      <c r="F36">
        <f t="shared" si="1"/>
        <v>1.024373226544379</v>
      </c>
    </row>
    <row r="37" spans="1:6" x14ac:dyDescent="0.25">
      <c r="A37" s="1">
        <v>32509</v>
      </c>
      <c r="B37">
        <f>papers_obs!D18</f>
        <v>1.0228257339052202</v>
      </c>
      <c r="C37">
        <f t="shared" si="2"/>
        <v>2.2569124369867043E-2</v>
      </c>
      <c r="D37">
        <f>LN(data!B34*5000/data!C34)</f>
        <v>0.84219904638112253</v>
      </c>
      <c r="E37">
        <f t="shared" si="0"/>
        <v>3.105630913677071E-2</v>
      </c>
      <c r="F37">
        <f t="shared" si="1"/>
        <v>1.031543587580144</v>
      </c>
    </row>
    <row r="38" spans="1:6" x14ac:dyDescent="0.25">
      <c r="A38" s="1">
        <v>32599</v>
      </c>
      <c r="B38">
        <f>papers_obs!D19</f>
        <v>1.024713969584605</v>
      </c>
      <c r="C38">
        <f t="shared" si="2"/>
        <v>2.4413519583741335E-2</v>
      </c>
      <c r="D38">
        <f>LN(data!B35*5000/data!C35)</f>
        <v>0.8440114277093419</v>
      </c>
      <c r="E38">
        <f t="shared" si="0"/>
        <v>3.286869046499008E-2</v>
      </c>
      <c r="F38">
        <f t="shared" si="1"/>
        <v>1.0334148331105379</v>
      </c>
    </row>
    <row r="39" spans="1:6" x14ac:dyDescent="0.25">
      <c r="A39" s="1">
        <v>32690</v>
      </c>
      <c r="B39">
        <f>papers_obs!D20</f>
        <v>1.0248182556096923</v>
      </c>
      <c r="C39">
        <f t="shared" si="2"/>
        <v>2.4515285268511076E-2</v>
      </c>
      <c r="D39">
        <f>LN(data!B36*5000/data!C36)</f>
        <v>0.84398409288617549</v>
      </c>
      <c r="E39">
        <f t="shared" si="0"/>
        <v>3.2841355641823666E-2</v>
      </c>
      <c r="F39">
        <f t="shared" si="1"/>
        <v>1.0333865852848938</v>
      </c>
    </row>
    <row r="40" spans="1:6" x14ac:dyDescent="0.25">
      <c r="A40" s="1">
        <v>32782</v>
      </c>
      <c r="B40">
        <f>papers_obs!D21</f>
        <v>1.022761220461252</v>
      </c>
      <c r="C40">
        <f t="shared" si="2"/>
        <v>2.2506048641062676E-2</v>
      </c>
      <c r="D40">
        <f>LN(data!B37*5000/data!C37)</f>
        <v>0.84189904958253337</v>
      </c>
      <c r="E40">
        <f t="shared" si="0"/>
        <v>3.0756312338181546E-2</v>
      </c>
      <c r="F40">
        <f t="shared" si="1"/>
        <v>1.0312341742200941</v>
      </c>
    </row>
    <row r="41" spans="1:6" x14ac:dyDescent="0.25">
      <c r="A41" s="1">
        <v>32874</v>
      </c>
      <c r="B41">
        <f>papers_obs!D22</f>
        <v>1.0227737419573675</v>
      </c>
      <c r="C41">
        <f t="shared" si="2"/>
        <v>2.2518291400385523E-2</v>
      </c>
      <c r="D41">
        <f>LN(data!B38*5000/data!C38)</f>
        <v>0.83625863311706294</v>
      </c>
      <c r="E41">
        <f t="shared" si="0"/>
        <v>2.5115895872711125E-2</v>
      </c>
      <c r="F41">
        <f t="shared" si="1"/>
        <v>1.0254339572013331</v>
      </c>
    </row>
    <row r="42" spans="1:6" x14ac:dyDescent="0.25">
      <c r="A42" s="1">
        <v>32964</v>
      </c>
      <c r="B42">
        <f>papers_obs!D23</f>
        <v>1.0150758695345037</v>
      </c>
      <c r="C42">
        <f t="shared" si="2"/>
        <v>1.4963358010090794E-2</v>
      </c>
      <c r="D42">
        <f>LN(data!B39*5000/data!C39)</f>
        <v>0.82894838563332862</v>
      </c>
      <c r="E42">
        <f t="shared" si="0"/>
        <v>1.7805648388976802E-2</v>
      </c>
      <c r="F42">
        <f t="shared" si="1"/>
        <v>1.0179651140031079</v>
      </c>
    </row>
    <row r="43" spans="1:6" x14ac:dyDescent="0.25">
      <c r="A43" s="1">
        <v>33055</v>
      </c>
      <c r="B43">
        <f>papers_obs!D24</f>
        <v>1.0059109109211266</v>
      </c>
      <c r="C43">
        <f t="shared" si="2"/>
        <v>5.8935100236014353E-3</v>
      </c>
      <c r="D43">
        <f>LN(data!B40*5000/data!C40)</f>
        <v>0.81991812449219903</v>
      </c>
      <c r="E43">
        <f t="shared" si="0"/>
        <v>8.7753872478472106E-3</v>
      </c>
      <c r="F43">
        <f t="shared" si="1"/>
        <v>1.0088140038343696</v>
      </c>
    </row>
    <row r="44" spans="1:6" x14ac:dyDescent="0.25">
      <c r="A44" s="1">
        <v>33147</v>
      </c>
      <c r="B44">
        <f>papers_obs!D25</f>
        <v>0.99861587518082828</v>
      </c>
      <c r="C44">
        <f t="shared" si="2"/>
        <v>-1.3850836047506403E-3</v>
      </c>
      <c r="D44">
        <f>LN(data!B41*5000/data!C41)</f>
        <v>0.81227704060789829</v>
      </c>
      <c r="E44">
        <f t="shared" si="0"/>
        <v>1.1343033635464739E-3</v>
      </c>
      <c r="F44">
        <f t="shared" si="1"/>
        <v>1.0011349469289166</v>
      </c>
    </row>
    <row r="45" spans="1:6" x14ac:dyDescent="0.25">
      <c r="A45" s="1">
        <v>33239</v>
      </c>
      <c r="B45">
        <f>papers_obs!D26</f>
        <v>0.98516508447316464</v>
      </c>
      <c r="C45">
        <f t="shared" si="2"/>
        <v>-1.4946053403185994E-2</v>
      </c>
      <c r="D45">
        <f>LN(data!B42*5000/data!C42)</f>
        <v>0.79954558493643224</v>
      </c>
      <c r="E45">
        <f t="shared" si="0"/>
        <v>-1.1597152307919578E-2</v>
      </c>
      <c r="F45">
        <f t="shared" si="1"/>
        <v>0.98846983545706713</v>
      </c>
    </row>
    <row r="46" spans="1:6" x14ac:dyDescent="0.25">
      <c r="A46" s="1">
        <v>33329</v>
      </c>
      <c r="B46">
        <f>papers_obs!D27</f>
        <v>0.97617115869787052</v>
      </c>
      <c r="C46">
        <f t="shared" si="2"/>
        <v>-2.4117340425820342E-2</v>
      </c>
      <c r="D46">
        <f>LN(data!B43*5000/data!C43)</f>
        <v>0.79132023882011315</v>
      </c>
      <c r="E46">
        <f t="shared" si="0"/>
        <v>-1.9822498424238666E-2</v>
      </c>
      <c r="F46">
        <f t="shared" si="1"/>
        <v>0.98037267555820651</v>
      </c>
    </row>
    <row r="47" spans="1:6" x14ac:dyDescent="0.25">
      <c r="A47" s="1">
        <v>33420</v>
      </c>
      <c r="B47">
        <f>papers_obs!D28</f>
        <v>0.97211548211826426</v>
      </c>
      <c r="C47">
        <f t="shared" si="2"/>
        <v>-2.8280672815253809E-2</v>
      </c>
      <c r="D47">
        <f>LN(data!B44*5000/data!C44)</f>
        <v>0.78767950965461464</v>
      </c>
      <c r="E47">
        <f t="shared" si="0"/>
        <v>-2.3463227589737179E-2</v>
      </c>
      <c r="F47">
        <f t="shared" si="1"/>
        <v>0.97680989366258431</v>
      </c>
    </row>
    <row r="48" spans="1:6" x14ac:dyDescent="0.25">
      <c r="A48" s="1">
        <v>33512</v>
      </c>
      <c r="B48">
        <f>papers_obs!D29</f>
        <v>0.96804065263063566</v>
      </c>
      <c r="C48">
        <f t="shared" si="2"/>
        <v>-3.2481196068137451E-2</v>
      </c>
      <c r="D48">
        <f>LN(data!B45*5000/data!C45)</f>
        <v>0.78367526944468979</v>
      </c>
      <c r="E48">
        <f t="shared" si="0"/>
        <v>-2.7467467799662026E-2</v>
      </c>
      <c r="F48">
        <f t="shared" si="1"/>
        <v>0.97290633282235417</v>
      </c>
    </row>
    <row r="49" spans="1:6" x14ac:dyDescent="0.25">
      <c r="A49" s="1">
        <v>33604</v>
      </c>
      <c r="B49">
        <f>papers_obs!D30</f>
        <v>0.96038310128872462</v>
      </c>
      <c r="C49">
        <f t="shared" si="2"/>
        <v>-4.0423010282631261E-2</v>
      </c>
      <c r="D49">
        <f>LN(data!B46*5000/data!C46)</f>
        <v>0.77659195738224773</v>
      </c>
      <c r="E49">
        <f t="shared" si="0"/>
        <v>-3.4550779862104086E-2</v>
      </c>
      <c r="F49">
        <f t="shared" si="1"/>
        <v>0.96603928309937581</v>
      </c>
    </row>
    <row r="50" spans="1:6" x14ac:dyDescent="0.25">
      <c r="A50" s="1">
        <v>33695</v>
      </c>
      <c r="B50">
        <f>papers_obs!D31</f>
        <v>0.96128125574789447</v>
      </c>
      <c r="C50">
        <f t="shared" si="2"/>
        <v>-3.9488242958378286E-2</v>
      </c>
      <c r="D50">
        <f>LN(data!B47*5000/data!C47)</f>
        <v>0.77834854152784871</v>
      </c>
      <c r="E50">
        <f t="shared" si="0"/>
        <v>-3.2794195716503105E-2</v>
      </c>
      <c r="F50">
        <f t="shared" si="1"/>
        <v>0.96773770366069245</v>
      </c>
    </row>
    <row r="51" spans="1:6" x14ac:dyDescent="0.25">
      <c r="A51" s="1">
        <v>33786</v>
      </c>
      <c r="B51">
        <f>papers_obs!D32</f>
        <v>0.9601190943792518</v>
      </c>
      <c r="C51">
        <f t="shared" si="2"/>
        <v>-4.0697945569590409E-2</v>
      </c>
      <c r="D51">
        <f>LN(data!B48*5000/data!C48)</f>
        <v>0.7775217807338568</v>
      </c>
      <c r="E51">
        <f t="shared" si="0"/>
        <v>-3.3620956510495015E-2</v>
      </c>
      <c r="F51">
        <f t="shared" si="1"/>
        <v>0.96693794671783562</v>
      </c>
    </row>
    <row r="52" spans="1:6" x14ac:dyDescent="0.25">
      <c r="A52" s="1">
        <v>33878</v>
      </c>
      <c r="B52">
        <f>papers_obs!D33</f>
        <v>0.96364936791776301</v>
      </c>
      <c r="C52">
        <f t="shared" si="2"/>
        <v>-3.7027776762406546E-2</v>
      </c>
      <c r="D52">
        <f>LN(data!B49*5000/data!C49)</f>
        <v>0.78120153266746406</v>
      </c>
      <c r="E52">
        <f t="shared" si="0"/>
        <v>-2.9941204576887759E-2</v>
      </c>
      <c r="F52">
        <f t="shared" si="1"/>
        <v>0.97050259298166086</v>
      </c>
    </row>
    <row r="53" spans="1:6" x14ac:dyDescent="0.25">
      <c r="A53" s="1">
        <v>33970</v>
      </c>
      <c r="B53">
        <f>papers_obs!D34</f>
        <v>0.96897621349798002</v>
      </c>
      <c r="C53">
        <f t="shared" si="2"/>
        <v>-3.1515214866369809E-2</v>
      </c>
      <c r="D53">
        <f>LN(data!B50*5000/data!C50)</f>
        <v>0.78729002527242031</v>
      </c>
      <c r="E53">
        <f t="shared" si="0"/>
        <v>-2.3852711971931506E-2</v>
      </c>
      <c r="F53">
        <f t="shared" si="1"/>
        <v>0.97642951554510649</v>
      </c>
    </row>
    <row r="54" spans="1:6" x14ac:dyDescent="0.25">
      <c r="A54" s="1">
        <v>34060</v>
      </c>
      <c r="B54">
        <f>papers_obs!D35</f>
        <v>0.97738604492820924</v>
      </c>
      <c r="C54">
        <f t="shared" si="2"/>
        <v>-2.2873571996926901E-2</v>
      </c>
      <c r="D54">
        <f>LN(data!B51*5000/data!C51)</f>
        <v>0.79672469495808873</v>
      </c>
      <c r="E54">
        <f t="shared" si="0"/>
        <v>-1.4418042286263089E-2</v>
      </c>
      <c r="F54">
        <f t="shared" si="1"/>
        <v>0.98568539994385873</v>
      </c>
    </row>
    <row r="55" spans="1:6" x14ac:dyDescent="0.25">
      <c r="A55" s="1">
        <v>34151</v>
      </c>
      <c r="B55">
        <f>papers_obs!D36</f>
        <v>0.978882372773072</v>
      </c>
      <c r="C55">
        <f t="shared" si="2"/>
        <v>-2.1343794055275683E-2</v>
      </c>
      <c r="D55">
        <f>LN(data!B52*5000/data!C52)</f>
        <v>0.79872810787587756</v>
      </c>
      <c r="E55">
        <f t="shared" si="0"/>
        <v>-1.2414629368474261E-2</v>
      </c>
      <c r="F55">
        <f t="shared" si="1"/>
        <v>0.98766211423329775</v>
      </c>
    </row>
    <row r="56" spans="1:6" x14ac:dyDescent="0.25">
      <c r="A56" s="1">
        <v>34243</v>
      </c>
      <c r="B56">
        <f>papers_obs!D37</f>
        <v>0.9838373185966659</v>
      </c>
      <c r="C56">
        <f t="shared" si="2"/>
        <v>-1.6294722227241869E-2</v>
      </c>
      <c r="D56">
        <f>LN(data!B53*5000/data!C53)</f>
        <v>0.80405151989284884</v>
      </c>
      <c r="E56">
        <f t="shared" si="0"/>
        <v>-7.0912173515029764E-3</v>
      </c>
      <c r="F56">
        <f t="shared" si="1"/>
        <v>0.99293386600472955</v>
      </c>
    </row>
    <row r="57" spans="1:6" x14ac:dyDescent="0.25">
      <c r="A57" s="1">
        <v>34335</v>
      </c>
      <c r="B57">
        <f>papers_obs!D38</f>
        <v>0.98484352440771117</v>
      </c>
      <c r="C57">
        <f t="shared" si="2"/>
        <v>-1.527250889872005E-2</v>
      </c>
      <c r="D57">
        <f>LN(data!B54*5000/data!C54)</f>
        <v>0.80566469585624667</v>
      </c>
      <c r="E57">
        <f t="shared" si="0"/>
        <v>-5.4780413881051482E-3</v>
      </c>
      <c r="F57">
        <f t="shared" si="1"/>
        <v>0.99453693571973412</v>
      </c>
    </row>
    <row r="58" spans="1:6" x14ac:dyDescent="0.25">
      <c r="A58" s="1">
        <v>34425</v>
      </c>
      <c r="B58">
        <f>papers_obs!D39</f>
        <v>0.99856587632474458</v>
      </c>
      <c r="C58">
        <f t="shared" si="2"/>
        <v>-1.4351530148646204E-3</v>
      </c>
      <c r="D58">
        <f>LN(data!B55*5000/data!C55)</f>
        <v>0.82023939350738739</v>
      </c>
      <c r="E58">
        <f t="shared" si="0"/>
        <v>9.0966562630355741E-3</v>
      </c>
      <c r="F58">
        <f t="shared" si="1"/>
        <v>1.0091381565832187</v>
      </c>
    </row>
    <row r="59" spans="1:6" x14ac:dyDescent="0.25">
      <c r="A59" s="1">
        <v>34516</v>
      </c>
      <c r="B59">
        <f>papers_obs!D40</f>
        <v>1.0074915353495968</v>
      </c>
      <c r="C59">
        <f t="shared" si="2"/>
        <v>7.4636131652897056E-3</v>
      </c>
      <c r="D59">
        <f>LN(data!B56*5000/data!C56)</f>
        <v>0.8294168278457017</v>
      </c>
      <c r="E59">
        <f t="shared" si="0"/>
        <v>1.8274090601349879E-2</v>
      </c>
      <c r="F59">
        <f t="shared" si="1"/>
        <v>1.0184420835408408</v>
      </c>
    </row>
    <row r="60" spans="1:6" x14ac:dyDescent="0.25">
      <c r="A60" s="1">
        <v>34608</v>
      </c>
      <c r="B60">
        <f>papers_obs!D41</f>
        <v>1.010561710316878</v>
      </c>
      <c r="C60">
        <f t="shared" si="2"/>
        <v>1.0506325088315735E-2</v>
      </c>
      <c r="D60">
        <f>LN(data!B57*5000/data!C57)</f>
        <v>0.83263067168560323</v>
      </c>
      <c r="E60">
        <f t="shared" si="0"/>
        <v>2.1487934441251411E-2</v>
      </c>
      <c r="F60">
        <f t="shared" si="1"/>
        <v>1.0217204626347454</v>
      </c>
    </row>
    <row r="61" spans="1:6" x14ac:dyDescent="0.25">
      <c r="A61" s="1">
        <v>34700</v>
      </c>
      <c r="B61">
        <f>papers_obs!D42</f>
        <v>1.0143276440411979</v>
      </c>
      <c r="C61">
        <f t="shared" si="2"/>
        <v>1.4225973333062667E-2</v>
      </c>
      <c r="D61">
        <f>LN(data!B58*5000/data!C58)</f>
        <v>0.83798576546543857</v>
      </c>
      <c r="E61">
        <f t="shared" si="0"/>
        <v>2.6843028221086751E-2</v>
      </c>
      <c r="F61">
        <f t="shared" si="1"/>
        <v>1.0272065476684722</v>
      </c>
    </row>
    <row r="62" spans="1:6" x14ac:dyDescent="0.25">
      <c r="A62" s="1">
        <v>34790</v>
      </c>
      <c r="B62">
        <f>papers_obs!D43</f>
        <v>1.0118161964737094</v>
      </c>
      <c r="C62">
        <f t="shared" si="2"/>
        <v>1.1746930331794265E-2</v>
      </c>
      <c r="D62">
        <f>LN(data!B59*5000/data!C59)</f>
        <v>0.83647661291841113</v>
      </c>
      <c r="E62">
        <f t="shared" si="0"/>
        <v>2.5333875674059314E-2</v>
      </c>
      <c r="F62">
        <f t="shared" si="1"/>
        <v>1.0256575054552364</v>
      </c>
    </row>
    <row r="63" spans="1:6" x14ac:dyDescent="0.25">
      <c r="A63" s="1">
        <v>34881</v>
      </c>
      <c r="B63">
        <f>papers_obs!D44</f>
        <v>1.019161862453599</v>
      </c>
      <c r="C63">
        <f t="shared" si="2"/>
        <v>1.8980586035962831E-2</v>
      </c>
      <c r="D63">
        <f>LN(data!B60*5000/data!C60)</f>
        <v>0.84419312609196751</v>
      </c>
      <c r="E63">
        <f t="shared" si="0"/>
        <v>3.3050388847615686E-2</v>
      </c>
      <c r="F63">
        <f t="shared" si="1"/>
        <v>1.0336026199740636</v>
      </c>
    </row>
    <row r="64" spans="1:6" x14ac:dyDescent="0.25">
      <c r="A64" s="1">
        <v>34973</v>
      </c>
      <c r="B64">
        <f>papers_obs!D45</f>
        <v>1.0170385496450574</v>
      </c>
      <c r="C64">
        <f t="shared" si="2"/>
        <v>1.6895021603747128E-2</v>
      </c>
      <c r="D64">
        <f>LN(data!B61*5000/data!C61)</f>
        <v>0.84242981221250224</v>
      </c>
      <c r="E64">
        <f t="shared" si="0"/>
        <v>3.1287074968150419E-2</v>
      </c>
      <c r="F64">
        <f t="shared" si="1"/>
        <v>1.031781660062177</v>
      </c>
    </row>
    <row r="65" spans="1:6" x14ac:dyDescent="0.25">
      <c r="A65" s="1">
        <v>35065</v>
      </c>
      <c r="B65">
        <f>papers_obs!D46</f>
        <v>1.0121278780221747</v>
      </c>
      <c r="C65">
        <f t="shared" si="2"/>
        <v>1.2054924564299803E-2</v>
      </c>
      <c r="D65">
        <f>LN(data!B62*5000/data!C62)</f>
        <v>0.83871441259367641</v>
      </c>
      <c r="E65">
        <f t="shared" si="0"/>
        <v>2.7571675349324587E-2</v>
      </c>
      <c r="F65">
        <f t="shared" si="1"/>
        <v>1.0279552915214396</v>
      </c>
    </row>
    <row r="66" spans="1:6" x14ac:dyDescent="0.25">
      <c r="A66" s="1">
        <v>35156</v>
      </c>
      <c r="B66">
        <f>papers_obs!D47</f>
        <v>1.017192331668507</v>
      </c>
      <c r="C66">
        <f t="shared" si="2"/>
        <v>1.7046215870981211E-2</v>
      </c>
      <c r="D66">
        <f>LN(data!B63*5000/data!C63)</f>
        <v>0.84444038598336102</v>
      </c>
      <c r="E66">
        <f t="shared" si="0"/>
        <v>3.32976487390092E-2</v>
      </c>
      <c r="F66">
        <f t="shared" si="1"/>
        <v>1.0338582200441429</v>
      </c>
    </row>
    <row r="67" spans="1:6" x14ac:dyDescent="0.25">
      <c r="A67" s="1">
        <v>35247</v>
      </c>
      <c r="B67">
        <f>papers_obs!D48</f>
        <v>1.02181072369509</v>
      </c>
      <c r="C67">
        <f t="shared" si="2"/>
        <v>2.1576272765625595E-2</v>
      </c>
      <c r="D67">
        <f>LN(data!B64*5000/data!C64)</f>
        <v>0.84937780270353247</v>
      </c>
      <c r="E67">
        <f t="shared" si="0"/>
        <v>3.823506545918065E-2</v>
      </c>
      <c r="F67">
        <f t="shared" si="1"/>
        <v>1.0389754314129154</v>
      </c>
    </row>
    <row r="68" spans="1:6" x14ac:dyDescent="0.25">
      <c r="A68" s="1">
        <v>35339</v>
      </c>
      <c r="B68">
        <f>papers_obs!D49</f>
        <v>1.0310620531899994</v>
      </c>
      <c r="C68">
        <f t="shared" si="2"/>
        <v>3.0589390604817891E-2</v>
      </c>
      <c r="D68">
        <f>LN(data!B65*5000/data!C65)</f>
        <v>0.85862101015556702</v>
      </c>
      <c r="E68">
        <f t="shared" si="0"/>
        <v>4.7478272911215202E-2</v>
      </c>
      <c r="F68">
        <f t="shared" si="1"/>
        <v>1.0486234173396831</v>
      </c>
    </row>
    <row r="69" spans="1:6" x14ac:dyDescent="0.25">
      <c r="A69" s="1">
        <v>35431</v>
      </c>
      <c r="B69">
        <f>papers_obs!D50</f>
        <v>1.039216991088538</v>
      </c>
      <c r="C69">
        <f t="shared" si="2"/>
        <v>3.8467536402770855E-2</v>
      </c>
      <c r="D69">
        <f>LN(data!B66*5000/data!C66)</f>
        <v>0.8651748577624665</v>
      </c>
      <c r="E69">
        <f t="shared" si="0"/>
        <v>5.4032120518114679E-2</v>
      </c>
      <c r="F69">
        <f t="shared" si="1"/>
        <v>1.0555185054118554</v>
      </c>
    </row>
    <row r="70" spans="1:6" x14ac:dyDescent="0.25">
      <c r="A70" s="1">
        <v>35521</v>
      </c>
      <c r="B70">
        <f>papers_obs!D51</f>
        <v>1.0415004416413134</v>
      </c>
      <c r="C70">
        <f t="shared" ref="C70:C122" si="3">LN(B70)</f>
        <v>4.0662405762307542E-2</v>
      </c>
      <c r="D70">
        <f>LN(data!B67*5000/data!C67)</f>
        <v>0.86852238543162397</v>
      </c>
      <c r="E70">
        <f t="shared" ref="E70:E122" si="4">D70-$D$2</f>
        <v>5.7379648187272148E-2</v>
      </c>
      <c r="F70">
        <f t="shared" ref="F70:F122" si="5">EXP(E70)</f>
        <v>1.0590578034580023</v>
      </c>
    </row>
    <row r="71" spans="1:6" x14ac:dyDescent="0.25">
      <c r="A71" s="1">
        <v>35612</v>
      </c>
      <c r="B71">
        <f>papers_obs!D52</f>
        <v>1.0438754059994366</v>
      </c>
      <c r="C71">
        <f t="shared" si="3"/>
        <v>4.2940139426097937E-2</v>
      </c>
      <c r="D71">
        <f>LN(data!B68*5000/data!C68)</f>
        <v>0.8715066287659724</v>
      </c>
      <c r="E71">
        <f t="shared" si="4"/>
        <v>6.0363891521620583E-2</v>
      </c>
      <c r="F71">
        <f t="shared" si="5"/>
        <v>1.0622230101731487</v>
      </c>
    </row>
    <row r="72" spans="1:6" x14ac:dyDescent="0.25">
      <c r="A72" s="1">
        <v>35704</v>
      </c>
      <c r="B72">
        <f>papers_obs!D53</f>
        <v>1.0455597210422081</v>
      </c>
      <c r="C72">
        <f t="shared" si="3"/>
        <v>4.455236024674307E-2</v>
      </c>
      <c r="D72">
        <f>LN(data!B69*5000/data!C69)</f>
        <v>0.8736491045778717</v>
      </c>
      <c r="E72">
        <f t="shared" si="4"/>
        <v>6.2506367333519885E-2</v>
      </c>
      <c r="F72">
        <f t="shared" si="5"/>
        <v>1.0645012369306883</v>
      </c>
    </row>
    <row r="73" spans="1:6" x14ac:dyDescent="0.25">
      <c r="A73" s="1">
        <v>35796</v>
      </c>
      <c r="B73">
        <f>papers_obs!D54</f>
        <v>1.0479884881320465</v>
      </c>
      <c r="C73">
        <f t="shared" si="3"/>
        <v>4.687260123169331E-2</v>
      </c>
      <c r="D73">
        <f>LN(data!B70*5000/data!C70)</f>
        <v>0.8770310737613487</v>
      </c>
      <c r="E73">
        <f t="shared" si="4"/>
        <v>6.5888336516996882E-2</v>
      </c>
      <c r="F73">
        <f t="shared" si="5"/>
        <v>1.0681074419095868</v>
      </c>
    </row>
    <row r="74" spans="1:6" x14ac:dyDescent="0.25">
      <c r="A74" s="1">
        <v>35886</v>
      </c>
      <c r="B74">
        <f>papers_obs!D55</f>
        <v>1.0490503860628482</v>
      </c>
      <c r="C74">
        <f t="shared" si="3"/>
        <v>4.7885360732371131E-2</v>
      </c>
      <c r="D74">
        <f>LN(data!B71*5000/data!C71)</f>
        <v>0.87886494673328475</v>
      </c>
      <c r="E74">
        <f t="shared" si="4"/>
        <v>6.7722209488932927E-2</v>
      </c>
      <c r="F74">
        <f t="shared" si="5"/>
        <v>1.0700680124476236</v>
      </c>
    </row>
    <row r="75" spans="1:6" x14ac:dyDescent="0.25">
      <c r="A75" s="1">
        <v>35977</v>
      </c>
      <c r="B75">
        <f>papers_obs!D56</f>
        <v>1.0472756024687291</v>
      </c>
      <c r="C75">
        <f t="shared" si="3"/>
        <v>4.6192127878454947E-2</v>
      </c>
      <c r="D75">
        <f>LN(data!B72*5000/data!C72)</f>
        <v>0.87766966240364519</v>
      </c>
      <c r="E75">
        <f t="shared" si="4"/>
        <v>6.6526925159293371E-2</v>
      </c>
      <c r="F75">
        <f t="shared" si="5"/>
        <v>1.0687897410217879</v>
      </c>
    </row>
    <row r="76" spans="1:6" x14ac:dyDescent="0.25">
      <c r="A76" s="1">
        <v>36069</v>
      </c>
      <c r="B76">
        <f>papers_obs!D57</f>
        <v>1.0582888275103137</v>
      </c>
      <c r="C76">
        <f t="shared" si="3"/>
        <v>5.6653290046143501E-2</v>
      </c>
      <c r="D76">
        <f>LN(data!B73*5000/data!C73)</f>
        <v>0.88845551549838919</v>
      </c>
      <c r="E76">
        <f t="shared" si="4"/>
        <v>7.7312778254037373E-2</v>
      </c>
      <c r="F76">
        <f t="shared" si="5"/>
        <v>1.0803799429034355</v>
      </c>
    </row>
    <row r="77" spans="1:6" x14ac:dyDescent="0.25">
      <c r="A77" s="1">
        <v>36161</v>
      </c>
      <c r="B77">
        <f>papers_obs!D58</f>
        <v>1.0551779978800035</v>
      </c>
      <c r="C77">
        <f t="shared" si="3"/>
        <v>5.3709471066357997E-2</v>
      </c>
      <c r="D77">
        <f>LN(data!B74*5000/data!C74)</f>
        <v>0.8849853986642765</v>
      </c>
      <c r="E77">
        <f t="shared" si="4"/>
        <v>7.3842661419924682E-2</v>
      </c>
      <c r="F77">
        <f t="shared" si="5"/>
        <v>1.0766373955701358</v>
      </c>
    </row>
    <row r="78" spans="1:6" x14ac:dyDescent="0.25">
      <c r="A78" s="1">
        <v>36251</v>
      </c>
      <c r="B78">
        <f>papers_obs!D59</f>
        <v>1.0590110249510372</v>
      </c>
      <c r="C78">
        <f t="shared" si="3"/>
        <v>5.7335477283715797E-2</v>
      </c>
      <c r="D78">
        <f>LN(data!B75*5000/data!C75)</f>
        <v>0.88917213200768175</v>
      </c>
      <c r="E78">
        <f t="shared" si="4"/>
        <v>7.8029394763329929E-2</v>
      </c>
      <c r="F78">
        <f t="shared" si="5"/>
        <v>1.081154438481843</v>
      </c>
    </row>
    <row r="79" spans="1:6" x14ac:dyDescent="0.25">
      <c r="A79" s="1">
        <v>36342</v>
      </c>
      <c r="B79">
        <f>papers_obs!D60</f>
        <v>1.0626722214619979</v>
      </c>
      <c r="C79">
        <f t="shared" si="3"/>
        <v>6.0786699468905234E-2</v>
      </c>
      <c r="D79">
        <f>LN(data!B76*5000/data!C76)</f>
        <v>0.89292044440341101</v>
      </c>
      <c r="E79">
        <f t="shared" si="4"/>
        <v>8.1777707159059188E-2</v>
      </c>
      <c r="F79">
        <f t="shared" si="5"/>
        <v>1.0852145475902941</v>
      </c>
    </row>
    <row r="80" spans="1:6" x14ac:dyDescent="0.25">
      <c r="A80" s="1">
        <v>36434</v>
      </c>
      <c r="B80">
        <f>papers_obs!D61</f>
        <v>1.062577397031909</v>
      </c>
      <c r="C80">
        <f t="shared" si="3"/>
        <v>6.0697463428746309E-2</v>
      </c>
      <c r="D80">
        <f>LN(data!B77*5000/data!C77)</f>
        <v>0.8931145868123227</v>
      </c>
      <c r="E80">
        <f t="shared" si="4"/>
        <v>8.1971849567970878E-2</v>
      </c>
      <c r="F80">
        <f t="shared" si="5"/>
        <v>1.0854252542096328</v>
      </c>
    </row>
    <row r="81" spans="1:6" x14ac:dyDescent="0.25">
      <c r="A81" s="1">
        <v>36526</v>
      </c>
      <c r="B81">
        <f>papers_obs!D62</f>
        <v>1.0636087609501519</v>
      </c>
      <c r="C81">
        <f t="shared" si="3"/>
        <v>6.1667617425153601E-2</v>
      </c>
      <c r="D81">
        <f>LN(data!B78*5000/data!C78)</f>
        <v>0.88323400007452113</v>
      </c>
      <c r="E81">
        <f t="shared" si="4"/>
        <v>7.2091262830169311E-2</v>
      </c>
      <c r="F81">
        <f t="shared" si="5"/>
        <v>1.0747534246274564</v>
      </c>
    </row>
    <row r="82" spans="1:6" x14ac:dyDescent="0.25">
      <c r="A82" s="1">
        <v>36617</v>
      </c>
      <c r="B82">
        <f>papers_obs!D63</f>
        <v>1.0608217860387035</v>
      </c>
      <c r="C82">
        <f t="shared" si="3"/>
        <v>5.90438776053741E-2</v>
      </c>
      <c r="D82">
        <f>LN(data!B79*5000/data!C79)</f>
        <v>0.88058772628735471</v>
      </c>
      <c r="E82">
        <f t="shared" si="4"/>
        <v>6.9444989043002892E-2</v>
      </c>
      <c r="F82">
        <f t="shared" si="5"/>
        <v>1.071913092617784</v>
      </c>
    </row>
    <row r="83" spans="1:6" x14ac:dyDescent="0.25">
      <c r="A83" s="1">
        <v>36708</v>
      </c>
      <c r="B83">
        <f>papers_obs!D64</f>
        <v>1.0574428824361155</v>
      </c>
      <c r="C83">
        <f t="shared" si="3"/>
        <v>5.585361859885999E-2</v>
      </c>
      <c r="D83">
        <f>LN(data!B80*5000/data!C80)</f>
        <v>0.87728741770321383</v>
      </c>
      <c r="E83">
        <f t="shared" si="4"/>
        <v>6.6144680458862015E-2</v>
      </c>
      <c r="F83">
        <f t="shared" si="5"/>
        <v>1.068381279878434</v>
      </c>
    </row>
    <row r="84" spans="1:6" x14ac:dyDescent="0.25">
      <c r="A84" s="1">
        <v>36800</v>
      </c>
      <c r="B84">
        <f>papers_obs!D65</f>
        <v>1.0500592038635863</v>
      </c>
      <c r="C84">
        <f t="shared" si="3"/>
        <v>4.8846547211865356E-2</v>
      </c>
      <c r="D84">
        <f>LN(data!B81*5000/data!C81)</f>
        <v>0.87034427160826144</v>
      </c>
      <c r="E84">
        <f t="shared" si="4"/>
        <v>5.9201534363909625E-2</v>
      </c>
      <c r="F84">
        <f t="shared" si="5"/>
        <v>1.0609890449472765</v>
      </c>
    </row>
    <row r="85" spans="1:6" x14ac:dyDescent="0.25">
      <c r="A85" s="1">
        <v>36892</v>
      </c>
      <c r="B85">
        <f>papers_obs!D66</f>
        <v>1.0453148820117735</v>
      </c>
      <c r="C85">
        <f t="shared" si="3"/>
        <v>4.4318162527572279E-2</v>
      </c>
      <c r="D85">
        <f>LN(data!B82*5000/data!C82)</f>
        <v>0.86629480231832567</v>
      </c>
      <c r="E85">
        <f t="shared" si="4"/>
        <v>5.5152065073973855E-2</v>
      </c>
      <c r="F85">
        <f t="shared" si="5"/>
        <v>1.0567012898184505</v>
      </c>
    </row>
    <row r="86" spans="1:6" x14ac:dyDescent="0.25">
      <c r="A86" s="1">
        <v>36982</v>
      </c>
      <c r="B86">
        <f>papers_obs!D67</f>
        <v>1.0313785629818859</v>
      </c>
      <c r="C86">
        <f t="shared" si="3"/>
        <v>3.0896318030402308E-2</v>
      </c>
      <c r="D86">
        <f>LN(data!B83*5000/data!C83)</f>
        <v>0.85292040707675698</v>
      </c>
      <c r="E86">
        <f t="shared" si="4"/>
        <v>4.1777669832405162E-2</v>
      </c>
      <c r="F86">
        <f t="shared" si="5"/>
        <v>1.0426626376201125</v>
      </c>
    </row>
    <row r="87" spans="1:6" x14ac:dyDescent="0.25">
      <c r="A87" s="1">
        <v>37073</v>
      </c>
      <c r="B87">
        <f>papers_obs!D68</f>
        <v>1.0163736979669302</v>
      </c>
      <c r="C87">
        <f t="shared" si="3"/>
        <v>1.6241094489262642E-2</v>
      </c>
      <c r="D87">
        <f>LN(data!B84*5000/data!C84)</f>
        <v>0.83808304736733064</v>
      </c>
      <c r="E87">
        <f t="shared" si="4"/>
        <v>2.6940310122978817E-2</v>
      </c>
      <c r="F87">
        <f t="shared" si="5"/>
        <v>1.0273064811358454</v>
      </c>
    </row>
    <row r="88" spans="1:6" x14ac:dyDescent="0.25">
      <c r="A88" s="1">
        <v>37165</v>
      </c>
      <c r="B88">
        <f>papers_obs!D69</f>
        <v>1.0017446680542101</v>
      </c>
      <c r="C88">
        <f t="shared" si="3"/>
        <v>1.7431478887663483E-3</v>
      </c>
      <c r="D88">
        <f>LN(data!B85*5000/data!C85)</f>
        <v>0.82339459628670375</v>
      </c>
      <c r="E88">
        <f t="shared" si="4"/>
        <v>1.2251859042351931E-2</v>
      </c>
      <c r="F88">
        <f t="shared" si="5"/>
        <v>1.0123272205256166</v>
      </c>
    </row>
    <row r="89" spans="1:6" x14ac:dyDescent="0.25">
      <c r="A89" s="1">
        <v>37257</v>
      </c>
      <c r="B89">
        <f>papers_obs!D70</f>
        <v>0.99037987017182461</v>
      </c>
      <c r="C89">
        <f t="shared" si="3"/>
        <v>-9.6667022060329989E-3</v>
      </c>
      <c r="D89">
        <f>LN(data!B86*5000/data!C86)</f>
        <v>0.81227496921815545</v>
      </c>
      <c r="E89">
        <f t="shared" si="4"/>
        <v>1.1322319738036324E-3</v>
      </c>
      <c r="F89">
        <f t="shared" si="5"/>
        <v>1.0011328731904041</v>
      </c>
    </row>
    <row r="90" spans="1:6" x14ac:dyDescent="0.25">
      <c r="A90" s="1">
        <v>37347</v>
      </c>
      <c r="B90">
        <f>papers_obs!D71</f>
        <v>0.98947017445969687</v>
      </c>
      <c r="C90">
        <f t="shared" si="3"/>
        <v>-1.0585656425432098E-2</v>
      </c>
      <c r="D90">
        <f>LN(data!B87*5000/data!C87)</f>
        <v>0.81171105217998019</v>
      </c>
      <c r="E90">
        <f t="shared" si="4"/>
        <v>5.6831493562836677E-4</v>
      </c>
      <c r="F90">
        <f t="shared" si="5"/>
        <v>1.0005684764571583</v>
      </c>
    </row>
    <row r="91" spans="1:6" x14ac:dyDescent="0.25">
      <c r="A91" s="1">
        <v>37438</v>
      </c>
      <c r="B91">
        <f>papers_obs!D72</f>
        <v>0.98367569754456585</v>
      </c>
      <c r="C91">
        <f t="shared" si="3"/>
        <v>-1.6459011917970882E-2</v>
      </c>
      <c r="D91">
        <f>LN(data!B88*5000/data!C88)</f>
        <v>0.80562806118000874</v>
      </c>
      <c r="E91">
        <f t="shared" si="4"/>
        <v>-5.5146760643430826E-3</v>
      </c>
      <c r="F91">
        <f t="shared" si="5"/>
        <v>0.99450050184846295</v>
      </c>
    </row>
    <row r="92" spans="1:6" x14ac:dyDescent="0.25">
      <c r="A92" s="1">
        <v>37530</v>
      </c>
      <c r="B92">
        <f>papers_obs!D73</f>
        <v>0.98206012856595815</v>
      </c>
      <c r="C92">
        <f t="shared" si="3"/>
        <v>-1.8102741783296798E-2</v>
      </c>
      <c r="D92">
        <f>LN(data!B89*5000/data!C89)</f>
        <v>0.80373212468973509</v>
      </c>
      <c r="E92">
        <f t="shared" si="4"/>
        <v>-7.4106125546167245E-3</v>
      </c>
      <c r="F92">
        <f t="shared" si="5"/>
        <v>0.99261677833175499</v>
      </c>
    </row>
    <row r="93" spans="1:6" x14ac:dyDescent="0.25">
      <c r="A93" s="1">
        <v>37622</v>
      </c>
      <c r="B93">
        <f>papers_obs!D74</f>
        <v>0.97399078753356716</v>
      </c>
      <c r="C93">
        <f t="shared" si="3"/>
        <v>-2.6353433768760721E-2</v>
      </c>
      <c r="D93">
        <f>LN(data!B90*5000/data!C90)</f>
        <v>0.79092100357225403</v>
      </c>
      <c r="E93">
        <f t="shared" si="4"/>
        <v>-2.0221733672097786E-2</v>
      </c>
      <c r="F93">
        <f t="shared" si="5"/>
        <v>0.9799813543498932</v>
      </c>
    </row>
    <row r="94" spans="1:6" x14ac:dyDescent="0.25">
      <c r="A94" s="1">
        <v>37712</v>
      </c>
      <c r="B94">
        <f>papers_obs!D75</f>
        <v>0.96861819469789434</v>
      </c>
      <c r="C94">
        <f t="shared" si="3"/>
        <v>-3.1884764657229808E-2</v>
      </c>
      <c r="D94">
        <f>LN(data!B91*5000/data!C91)</f>
        <v>0.78495568339553445</v>
      </c>
      <c r="E94">
        <f t="shared" si="4"/>
        <v>-2.6187053848817365E-2</v>
      </c>
      <c r="F94">
        <f t="shared" si="5"/>
        <v>0.97415285352471204</v>
      </c>
    </row>
    <row r="95" spans="1:6" x14ac:dyDescent="0.25">
      <c r="A95" s="1">
        <v>37803</v>
      </c>
      <c r="B95">
        <f>papers_obs!D76</f>
        <v>0.96758838047262574</v>
      </c>
      <c r="C95">
        <f t="shared" si="3"/>
        <v>-3.2948508924584397E-2</v>
      </c>
      <c r="D95">
        <f>LN(data!B92*5000/data!C92)</f>
        <v>0.78313289101550787</v>
      </c>
      <c r="E95">
        <f t="shared" si="4"/>
        <v>-2.8009846228843949E-2</v>
      </c>
      <c r="F95">
        <f t="shared" si="5"/>
        <v>0.9723787924899977</v>
      </c>
    </row>
    <row r="96" spans="1:6" x14ac:dyDescent="0.25">
      <c r="A96" s="1">
        <v>37895</v>
      </c>
      <c r="B96">
        <f>papers_obs!D77</f>
        <v>0.96976287170866737</v>
      </c>
      <c r="C96">
        <f t="shared" si="3"/>
        <v>-3.0703699526465147E-2</v>
      </c>
      <c r="D96">
        <f>LN(data!B93*5000/data!C93)</f>
        <v>0.78452029254991607</v>
      </c>
      <c r="E96">
        <f t="shared" si="4"/>
        <v>-2.6622444694435754E-2</v>
      </c>
      <c r="F96">
        <f t="shared" si="5"/>
        <v>0.97372880860939015</v>
      </c>
    </row>
    <row r="97" spans="1:6" x14ac:dyDescent="0.25">
      <c r="A97" s="1">
        <v>37987</v>
      </c>
      <c r="B97">
        <f>papers_obs!D78</f>
        <v>0.97125751590800757</v>
      </c>
      <c r="C97">
        <f t="shared" si="3"/>
        <v>-2.9163638943598032E-2</v>
      </c>
      <c r="D97">
        <f>LN(data!B94*5000/data!C94)</f>
        <v>0.78850192345283476</v>
      </c>
      <c r="E97">
        <f t="shared" si="4"/>
        <v>-2.2640813791517056E-2</v>
      </c>
      <c r="F97">
        <f t="shared" si="5"/>
        <v>0.97761356602769356</v>
      </c>
    </row>
    <row r="98" spans="1:6" x14ac:dyDescent="0.25">
      <c r="A98" s="1">
        <v>38078</v>
      </c>
      <c r="B98">
        <f>papers_obs!D79</f>
        <v>0.96916261681019622</v>
      </c>
      <c r="C98">
        <f t="shared" si="3"/>
        <v>-3.1322861965869593E-2</v>
      </c>
      <c r="D98">
        <f>LN(data!B95*5000/data!C95)</f>
        <v>0.78637313630947414</v>
      </c>
      <c r="E98">
        <f t="shared" si="4"/>
        <v>-2.4769600934877678E-2</v>
      </c>
      <c r="F98">
        <f t="shared" si="5"/>
        <v>0.97553464840880033</v>
      </c>
    </row>
    <row r="99" spans="1:6" x14ac:dyDescent="0.25">
      <c r="A99" s="1">
        <v>38169</v>
      </c>
      <c r="B99">
        <f>papers_obs!D80</f>
        <v>0.97182985197422966</v>
      </c>
      <c r="C99">
        <f t="shared" si="3"/>
        <v>-2.857453925386276E-2</v>
      </c>
      <c r="D99">
        <f>LN(data!B96*5000/data!C96)</f>
        <v>0.78876010098187721</v>
      </c>
      <c r="E99">
        <f t="shared" si="4"/>
        <v>-2.2382636262474609E-2</v>
      </c>
      <c r="F99">
        <f t="shared" si="5"/>
        <v>0.97786599646706041</v>
      </c>
    </row>
    <row r="100" spans="1:6" x14ac:dyDescent="0.25">
      <c r="A100" s="1">
        <v>38261</v>
      </c>
      <c r="B100">
        <f>papers_obs!D81</f>
        <v>0.97545894094886809</v>
      </c>
      <c r="C100">
        <f t="shared" si="3"/>
        <v>-2.4847210067355852E-2</v>
      </c>
      <c r="D100">
        <f>LN(data!B97*5000/data!C97)</f>
        <v>0.79199642269766735</v>
      </c>
      <c r="E100">
        <f t="shared" si="4"/>
        <v>-1.9146314546684473E-2</v>
      </c>
      <c r="F100">
        <f t="shared" si="5"/>
        <v>0.98103581193120881</v>
      </c>
    </row>
    <row r="101" spans="1:6" x14ac:dyDescent="0.25">
      <c r="A101" s="1">
        <v>38353</v>
      </c>
      <c r="B101">
        <f>papers_obs!D82</f>
        <v>0.97464089909397944</v>
      </c>
      <c r="C101">
        <f t="shared" si="3"/>
        <v>-2.5686184448128223E-2</v>
      </c>
      <c r="D101">
        <f>LN(data!B98*5000/data!C98)</f>
        <v>0.79122356810340433</v>
      </c>
      <c r="E101">
        <f t="shared" si="4"/>
        <v>-1.991916914094749E-2</v>
      </c>
      <c r="F101">
        <f t="shared" si="5"/>
        <v>0.98027790680977378</v>
      </c>
    </row>
    <row r="102" spans="1:6" x14ac:dyDescent="0.25">
      <c r="A102" s="1">
        <v>38443</v>
      </c>
      <c r="B102">
        <f>papers_obs!D83</f>
        <v>0.97792101324001202</v>
      </c>
      <c r="C102">
        <f t="shared" si="3"/>
        <v>-2.2326375767141422E-2</v>
      </c>
      <c r="D102">
        <f>LN(data!B99*5000/data!C99)</f>
        <v>0.79458618568047601</v>
      </c>
      <c r="E102">
        <f t="shared" si="4"/>
        <v>-1.655655156387581E-2</v>
      </c>
      <c r="F102">
        <f t="shared" si="5"/>
        <v>0.98357975484452664</v>
      </c>
    </row>
    <row r="103" spans="1:6" x14ac:dyDescent="0.25">
      <c r="A103" s="1">
        <v>38534</v>
      </c>
      <c r="B103">
        <f>papers_obs!D84</f>
        <v>0.97688991706812445</v>
      </c>
      <c r="C103">
        <f t="shared" si="3"/>
        <v>-2.3381307731685962E-2</v>
      </c>
      <c r="D103">
        <f>LN(data!B100*5000/data!C100)</f>
        <v>0.79304575889049966</v>
      </c>
      <c r="E103">
        <f t="shared" si="4"/>
        <v>-1.8096978353852156E-2</v>
      </c>
      <c r="F103">
        <f t="shared" si="5"/>
        <v>0.98206578861653016</v>
      </c>
    </row>
    <row r="104" spans="1:6" x14ac:dyDescent="0.25">
      <c r="A104" s="1">
        <v>38626</v>
      </c>
      <c r="B104">
        <f>papers_obs!D85</f>
        <v>0.98026597996901543</v>
      </c>
      <c r="C104">
        <f t="shared" si="3"/>
        <v>-1.9931336010395179E-2</v>
      </c>
      <c r="D104">
        <f>LN(data!B101*5000/data!C101)</f>
        <v>0.79590964824938659</v>
      </c>
      <c r="E104">
        <f t="shared" si="4"/>
        <v>-1.5233088994965227E-2</v>
      </c>
      <c r="F104">
        <f t="shared" si="5"/>
        <v>0.98488234760985527</v>
      </c>
    </row>
    <row r="105" spans="1:6" x14ac:dyDescent="0.25">
      <c r="A105" s="1">
        <v>38718</v>
      </c>
      <c r="B105">
        <f>papers_obs!D86</f>
        <v>0.98713128413970075</v>
      </c>
      <c r="C105">
        <f t="shared" si="3"/>
        <v>-1.2952235081375069E-2</v>
      </c>
      <c r="D105">
        <f>LN(data!B102*5000/data!C102)</f>
        <v>0.80310750841389578</v>
      </c>
      <c r="E105">
        <f t="shared" si="4"/>
        <v>-8.0352288304560426E-3</v>
      </c>
      <c r="F105">
        <f t="shared" si="5"/>
        <v>0.99199696732850939</v>
      </c>
    </row>
    <row r="106" spans="1:6" x14ac:dyDescent="0.25">
      <c r="A106" s="1">
        <v>38808</v>
      </c>
      <c r="B106">
        <f>papers_obs!D87</f>
        <v>0.98583886434029633</v>
      </c>
      <c r="C106">
        <f t="shared" si="3"/>
        <v>-1.4262361324554714E-2</v>
      </c>
      <c r="D106">
        <f>LN(data!B103*5000/data!C103)</f>
        <v>0.80210003538845009</v>
      </c>
      <c r="E106">
        <f t="shared" si="4"/>
        <v>-9.0427018559017247E-3</v>
      </c>
      <c r="F106">
        <f t="shared" si="5"/>
        <v>0.99099806041297922</v>
      </c>
    </row>
    <row r="107" spans="1:6" x14ac:dyDescent="0.25">
      <c r="A107" s="1">
        <v>38899</v>
      </c>
      <c r="B107">
        <f>papers_obs!D88</f>
        <v>0.98734197192195639</v>
      </c>
      <c r="C107">
        <f t="shared" si="3"/>
        <v>-1.2738823446237991E-2</v>
      </c>
      <c r="D107">
        <f>LN(data!B104*5000/data!C104)</f>
        <v>0.80398395481908858</v>
      </c>
      <c r="E107">
        <f t="shared" si="4"/>
        <v>-7.1587824252632437E-3</v>
      </c>
      <c r="F107">
        <f t="shared" si="5"/>
        <v>0.99286678062117384</v>
      </c>
    </row>
    <row r="108" spans="1:6" x14ac:dyDescent="0.25">
      <c r="A108" s="1">
        <v>38991</v>
      </c>
      <c r="B108">
        <f>papers_obs!D89</f>
        <v>0.98753832061192348</v>
      </c>
      <c r="C108">
        <f t="shared" si="3"/>
        <v>-1.2539977276820668E-2</v>
      </c>
      <c r="D108">
        <f>LN(data!B105*5000/data!C105)</f>
        <v>0.80384692480805231</v>
      </c>
      <c r="E108">
        <f t="shared" si="4"/>
        <v>-7.2958124362995092E-3</v>
      </c>
      <c r="F108">
        <f t="shared" si="5"/>
        <v>0.99273073739648299</v>
      </c>
    </row>
    <row r="109" spans="1:6" x14ac:dyDescent="0.25">
      <c r="A109" s="1">
        <v>39083</v>
      </c>
      <c r="B109">
        <f>papers_obs!D90</f>
        <v>0.98471525471672106</v>
      </c>
      <c r="C109">
        <f t="shared" si="3"/>
        <v>-1.5402761108028049E-2</v>
      </c>
      <c r="D109">
        <f>LN(data!B106*5000/data!C106)</f>
        <v>0.79964492588752356</v>
      </c>
      <c r="E109">
        <f t="shared" si="4"/>
        <v>-1.1497811356828258E-2</v>
      </c>
      <c r="F109">
        <f t="shared" si="5"/>
        <v>0.98856803586822684</v>
      </c>
    </row>
    <row r="110" spans="1:6" x14ac:dyDescent="0.25">
      <c r="A110" s="1">
        <v>39173</v>
      </c>
      <c r="B110">
        <f>papers_obs!D91</f>
        <v>0.98555150448279705</v>
      </c>
      <c r="C110">
        <f t="shared" si="3"/>
        <v>-1.455389146904462E-2</v>
      </c>
      <c r="D110">
        <f>LN(data!B107*5000/data!C107)</f>
        <v>0.80034416475919234</v>
      </c>
      <c r="E110">
        <f t="shared" si="4"/>
        <v>-1.0798572485159474E-2</v>
      </c>
      <c r="F110">
        <f t="shared" si="5"/>
        <v>0.98925952279529017</v>
      </c>
    </row>
    <row r="111" spans="1:6" x14ac:dyDescent="0.25">
      <c r="A111" s="1">
        <v>39264</v>
      </c>
      <c r="B111">
        <f>papers_obs!D92</f>
        <v>0.97873114461243738</v>
      </c>
      <c r="C111">
        <f t="shared" si="3"/>
        <v>-2.1498296626485371E-2</v>
      </c>
      <c r="D111">
        <f>LN(data!B108*5000/data!C108)</f>
        <v>0.79395836882719306</v>
      </c>
      <c r="E111">
        <f t="shared" si="4"/>
        <v>-1.7184368417158757E-2</v>
      </c>
      <c r="F111">
        <f t="shared" si="5"/>
        <v>0.9829624406982761</v>
      </c>
    </row>
    <row r="112" spans="1:6" x14ac:dyDescent="0.25">
      <c r="A112" s="1">
        <v>39356</v>
      </c>
      <c r="B112">
        <f>papers_obs!D93</f>
        <v>0.97336772026966134</v>
      </c>
      <c r="C112">
        <f t="shared" si="3"/>
        <v>-2.6993343967802685E-2</v>
      </c>
      <c r="D112">
        <f>LN(data!B109*5000/data!C109)</f>
        <v>0.78807546953160534</v>
      </c>
      <c r="E112">
        <f t="shared" si="4"/>
        <v>-2.3067267712746475E-2</v>
      </c>
      <c r="F112">
        <f t="shared" si="5"/>
        <v>0.97719674777222076</v>
      </c>
    </row>
    <row r="113" spans="1:6" x14ac:dyDescent="0.25">
      <c r="A113" s="1">
        <v>39448</v>
      </c>
      <c r="B113">
        <f>papers_obs!D94</f>
        <v>0.96780597168290228</v>
      </c>
      <c r="C113">
        <f t="shared" si="3"/>
        <v>-3.272365427317863E-2</v>
      </c>
      <c r="D113">
        <f>LN(data!B110*5000/data!C110)</f>
        <v>0.78552502770558108</v>
      </c>
      <c r="E113">
        <f t="shared" si="4"/>
        <v>-2.5617709538770739E-2</v>
      </c>
      <c r="F113">
        <f t="shared" si="5"/>
        <v>0.97470763982620767</v>
      </c>
    </row>
    <row r="114" spans="1:6" x14ac:dyDescent="0.25">
      <c r="A114" s="1">
        <v>39539</v>
      </c>
      <c r="B114">
        <f>papers_obs!D95</f>
        <v>0.96146395983807376</v>
      </c>
      <c r="C114">
        <f t="shared" si="3"/>
        <v>-3.9298197923551867E-2</v>
      </c>
      <c r="D114">
        <f>LN(data!B111*5000/data!C111)</f>
        <v>0.77871781465245504</v>
      </c>
      <c r="E114">
        <f t="shared" si="4"/>
        <v>-3.2424922591896777E-2</v>
      </c>
      <c r="F114">
        <f t="shared" si="5"/>
        <v>0.96809512917607943</v>
      </c>
    </row>
    <row r="115" spans="1:6" x14ac:dyDescent="0.25">
      <c r="A115" s="1">
        <v>39630</v>
      </c>
      <c r="B115">
        <f>papers_obs!D96</f>
        <v>0.94678001107078813</v>
      </c>
      <c r="C115">
        <f t="shared" si="3"/>
        <v>-5.4688513657706266E-2</v>
      </c>
      <c r="D115">
        <f>LN(data!B112*5000/data!C112)</f>
        <v>0.76424084086394306</v>
      </c>
      <c r="E115">
        <f t="shared" si="4"/>
        <v>-4.6901896380408759E-2</v>
      </c>
      <c r="F115">
        <f t="shared" si="5"/>
        <v>0.95418100160885255</v>
      </c>
    </row>
    <row r="116" spans="1:6" x14ac:dyDescent="0.25">
      <c r="A116" s="1">
        <v>39722</v>
      </c>
      <c r="B116">
        <f>papers_obs!D97</f>
        <v>0.92099303297375423</v>
      </c>
      <c r="C116">
        <f t="shared" si="3"/>
        <v>-8.230280738763085E-2</v>
      </c>
      <c r="D116">
        <f>LN(data!B113*5000/data!C113)</f>
        <v>0.73587091082715606</v>
      </c>
      <c r="E116">
        <f t="shared" si="4"/>
        <v>-7.5271826417195764E-2</v>
      </c>
      <c r="F116">
        <f t="shared" si="5"/>
        <v>0.92749133541278017</v>
      </c>
    </row>
    <row r="117" spans="1:6" x14ac:dyDescent="0.25">
      <c r="A117" s="1">
        <v>39814</v>
      </c>
      <c r="B117">
        <f>papers_obs!D98</f>
        <v>0.89611180732180373</v>
      </c>
      <c r="C117">
        <f t="shared" si="3"/>
        <v>-0.10969008883483151</v>
      </c>
      <c r="D117">
        <f>LN(data!B114*5000/data!C114)</f>
        <v>0.70962256030953064</v>
      </c>
      <c r="E117">
        <f t="shared" si="4"/>
        <v>-0.10152017693482118</v>
      </c>
      <c r="F117">
        <f t="shared" si="5"/>
        <v>0.90346295004525923</v>
      </c>
    </row>
    <row r="118" spans="1:6" x14ac:dyDescent="0.25">
      <c r="A118" s="1">
        <v>39904</v>
      </c>
      <c r="B118">
        <f>papers_obs!D99</f>
        <v>0.87557616604886956</v>
      </c>
      <c r="C118">
        <f t="shared" si="3"/>
        <v>-0.13287313383995958</v>
      </c>
      <c r="D118">
        <f>LN(data!B115*5000/data!C115)</f>
        <v>0.68533693087919456</v>
      </c>
      <c r="E118">
        <f t="shared" si="4"/>
        <v>-0.12580580636515726</v>
      </c>
      <c r="F118">
        <f t="shared" si="5"/>
        <v>0.88178606739948306</v>
      </c>
    </row>
    <row r="119" spans="1:6" x14ac:dyDescent="0.25">
      <c r="A119" s="1">
        <v>39995</v>
      </c>
      <c r="B119">
        <f>papers_obs!D100</f>
        <v>0.86183562576313588</v>
      </c>
      <c r="C119">
        <f t="shared" si="3"/>
        <v>-0.14869071587188545</v>
      </c>
      <c r="D119">
        <f>LN(data!B116*5000/data!C116)</f>
        <v>0.67041875908390858</v>
      </c>
      <c r="E119">
        <f t="shared" si="4"/>
        <v>-0.14072397816044324</v>
      </c>
      <c r="F119">
        <f t="shared" si="5"/>
        <v>0.86872906680241835</v>
      </c>
    </row>
    <row r="120" spans="1:6" x14ac:dyDescent="0.25">
      <c r="A120" s="1">
        <v>40087</v>
      </c>
      <c r="B120">
        <f>papers_obs!D101</f>
        <v>0.86118638273790626</v>
      </c>
      <c r="C120">
        <f t="shared" si="3"/>
        <v>-0.14944432557942641</v>
      </c>
      <c r="D120">
        <f>LN(data!B117*5000/data!C117)</f>
        <v>0.66785959040232346</v>
      </c>
      <c r="E120">
        <f t="shared" si="4"/>
        <v>-0.14328314684202836</v>
      </c>
      <c r="F120">
        <f t="shared" si="5"/>
        <v>0.86650868495954869</v>
      </c>
    </row>
    <row r="121" spans="1:6" x14ac:dyDescent="0.25">
      <c r="A121" s="1">
        <v>40179</v>
      </c>
      <c r="B121">
        <f>papers_obs!D102</f>
        <v>0.86125814230075581</v>
      </c>
      <c r="C121">
        <f t="shared" si="3"/>
        <v>-0.14936100264873353</v>
      </c>
      <c r="D121">
        <f>LN(data!B118*5000/data!C118)</f>
        <v>0.66780156693363069</v>
      </c>
      <c r="E121">
        <f t="shared" si="4"/>
        <v>-0.14334117031072113</v>
      </c>
      <c r="F121">
        <f t="shared" si="5"/>
        <v>0.866458408578614</v>
      </c>
    </row>
    <row r="122" spans="1:6" x14ac:dyDescent="0.25">
      <c r="A122" s="1">
        <v>40269</v>
      </c>
      <c r="B122">
        <f>papers_obs!D103</f>
        <v>0.86634929199553767</v>
      </c>
      <c r="C122">
        <f t="shared" si="3"/>
        <v>-0.14346711225244313</v>
      </c>
      <c r="D122">
        <f>LN(data!B119*5000/data!C119)</f>
        <v>0.67387471509550334</v>
      </c>
      <c r="E122">
        <f t="shared" si="4"/>
        <v>-0.13726802214884848</v>
      </c>
      <c r="F122">
        <f t="shared" si="5"/>
        <v>0.87173655011494255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89A1-9CE6-4D30-8344-10F8AEF37C39}">
  <dimension ref="A1:I132"/>
  <sheetViews>
    <sheetView workbookViewId="0">
      <selection activeCell="B5" sqref="B5:C20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0.99891503642479162</v>
      </c>
      <c r="C2" s="3">
        <f>AVERAGE(C21:C122)</f>
        <v>-0.11550380174410278</v>
      </c>
      <c r="D2" s="3">
        <f>AVERAGE(D21:D122)</f>
        <v>0.84541355920720795</v>
      </c>
      <c r="E2">
        <f>AVERAGE(E21:E122)</f>
        <v>-5.0939644659271885E-16</v>
      </c>
      <c r="F2">
        <f>AVERAGE(F21:F122)</f>
        <v>1.000065247839836</v>
      </c>
    </row>
    <row r="3" spans="1:9" x14ac:dyDescent="0.25">
      <c r="D3" s="6">
        <f>-D2+C2</f>
        <v>-0.96091736095131075</v>
      </c>
    </row>
    <row r="4" spans="1:9" x14ac:dyDescent="0.25">
      <c r="B4" t="s">
        <v>140</v>
      </c>
      <c r="C4" t="s">
        <v>164</v>
      </c>
      <c r="D4" s="3" t="s">
        <v>174</v>
      </c>
      <c r="E4" t="s">
        <v>165</v>
      </c>
      <c r="F4" s="3" t="s">
        <v>173</v>
      </c>
    </row>
    <row r="5" spans="1:9" x14ac:dyDescent="0.25">
      <c r="A5" s="1">
        <v>29587</v>
      </c>
      <c r="E5">
        <f>D5-$D$2</f>
        <v>-0.84541355920720795</v>
      </c>
      <c r="F5">
        <f>EXP(E5/100)</f>
        <v>0.99158150011848023</v>
      </c>
      <c r="H5" t="s">
        <v>141</v>
      </c>
    </row>
    <row r="6" spans="1:9" x14ac:dyDescent="0.25">
      <c r="A6" s="1">
        <v>29677</v>
      </c>
      <c r="D6">
        <f>LN((data!U3/data!R3)/(data!U2/data!R2))*100</f>
        <v>2.0538742636746226</v>
      </c>
      <c r="E6">
        <f t="shared" ref="E6:E69" si="0">D6-$D$2</f>
        <v>1.2084607044674147</v>
      </c>
      <c r="F6">
        <f t="shared" ref="F6:F69" si="1">EXP(E6/100)</f>
        <v>1.0121579209339224</v>
      </c>
      <c r="H6" t="e">
        <f t="array" ref="H6:I10">LINEST(B5:B122,F5:F122,TRUE,TRUE)</f>
        <v>#VALUE!</v>
      </c>
      <c r="I6" t="e">
        <v>#VALUE!</v>
      </c>
    </row>
    <row r="7" spans="1:9" x14ac:dyDescent="0.25">
      <c r="A7" s="1">
        <v>29768</v>
      </c>
      <c r="D7">
        <f>LN((data!U4/data!R4)/(data!U3/data!R3))*100</f>
        <v>1.3521106299975283</v>
      </c>
      <c r="E7">
        <f t="shared" si="0"/>
        <v>0.50669707079032034</v>
      </c>
      <c r="F7">
        <f t="shared" si="1"/>
        <v>1.0050798295132035</v>
      </c>
      <c r="H7" t="e">
        <v>#VALUE!</v>
      </c>
      <c r="I7" t="e">
        <v>#VALUE!</v>
      </c>
    </row>
    <row r="8" spans="1:9" x14ac:dyDescent="0.25">
      <c r="A8" s="1">
        <v>29860</v>
      </c>
      <c r="D8">
        <f>LN((data!U5/data!R5)/(data!U4/data!R4))*100</f>
        <v>0.65026901604412435</v>
      </c>
      <c r="E8">
        <f t="shared" si="0"/>
        <v>-0.19514454316308361</v>
      </c>
      <c r="F8">
        <f t="shared" si="1"/>
        <v>0.99805045740004683</v>
      </c>
      <c r="H8" t="e">
        <v>#VALUE!</v>
      </c>
      <c r="I8" t="e">
        <v>#VALUE!</v>
      </c>
    </row>
    <row r="9" spans="1:9" x14ac:dyDescent="0.25">
      <c r="A9" s="1">
        <v>29952</v>
      </c>
      <c r="D9">
        <f>LN((data!U6/data!R6)/(data!U5/data!R5))*100</f>
        <v>1.1387168350312935</v>
      </c>
      <c r="E9">
        <f t="shared" si="0"/>
        <v>0.29330327582408555</v>
      </c>
      <c r="F9">
        <f t="shared" si="1"/>
        <v>1.0029373383072311</v>
      </c>
      <c r="H9" t="e">
        <v>#VALUE!</v>
      </c>
      <c r="I9" t="e">
        <v>#VALUE!</v>
      </c>
    </row>
    <row r="10" spans="1:9" x14ac:dyDescent="0.25">
      <c r="A10" s="1">
        <v>30042</v>
      </c>
      <c r="D10">
        <f>LN((data!U7/data!R7)/(data!U6/data!R6))*100</f>
        <v>1.5829204356464277</v>
      </c>
      <c r="E10">
        <f t="shared" si="0"/>
        <v>0.73750687643921975</v>
      </c>
      <c r="F10">
        <f t="shared" si="1"/>
        <v>1.007402331564496</v>
      </c>
      <c r="H10" t="e">
        <v>#VALUE!</v>
      </c>
      <c r="I10" t="e">
        <v>#VALUE!</v>
      </c>
    </row>
    <row r="11" spans="1:9" x14ac:dyDescent="0.25">
      <c r="A11" s="1">
        <v>30133</v>
      </c>
      <c r="D11">
        <f>LN((data!U8/data!R8)/(data!U7/data!R7))*100</f>
        <v>0.75418309268289008</v>
      </c>
      <c r="E11">
        <f t="shared" si="0"/>
        <v>-9.1230466524317877E-2</v>
      </c>
      <c r="F11">
        <f t="shared" si="1"/>
        <v>0.99908811135813491</v>
      </c>
    </row>
    <row r="12" spans="1:9" x14ac:dyDescent="0.25">
      <c r="A12" s="1">
        <v>30225</v>
      </c>
      <c r="D12">
        <f>LN((data!U9/data!R9)/(data!U8/data!R8))*100</f>
        <v>6.9066080346929848E-2</v>
      </c>
      <c r="E12">
        <f t="shared" si="0"/>
        <v>-0.77634747886027811</v>
      </c>
      <c r="F12">
        <f t="shared" si="1"/>
        <v>0.99226658314682203</v>
      </c>
    </row>
    <row r="13" spans="1:9" x14ac:dyDescent="0.25">
      <c r="A13" s="1">
        <v>30317</v>
      </c>
      <c r="D13">
        <f>LN((data!U10/data!R10)/(data!U9/data!R9))*100</f>
        <v>1.8141879993088477</v>
      </c>
      <c r="E13">
        <f t="shared" si="0"/>
        <v>0.96877444010163971</v>
      </c>
      <c r="F13">
        <f t="shared" si="1"/>
        <v>1.0097348225008598</v>
      </c>
    </row>
    <row r="14" spans="1:9" x14ac:dyDescent="0.25">
      <c r="A14" s="1">
        <v>30407</v>
      </c>
      <c r="D14">
        <f>LN((data!U11/data!R11)/(data!U10/data!R10))*100</f>
        <v>1.454909201121823</v>
      </c>
      <c r="E14">
        <f t="shared" si="0"/>
        <v>0.60949564191461503</v>
      </c>
      <c r="F14">
        <f t="shared" si="1"/>
        <v>1.0061135684600009</v>
      </c>
    </row>
    <row r="15" spans="1:9" x14ac:dyDescent="0.25">
      <c r="A15" s="1">
        <v>30498</v>
      </c>
      <c r="D15">
        <f>LN((data!U12/data!R12)/(data!U11/data!R11))*100</f>
        <v>1.1062993412857831</v>
      </c>
      <c r="E15">
        <f t="shared" si="0"/>
        <v>0.26088578207857516</v>
      </c>
      <c r="F15">
        <f t="shared" si="1"/>
        <v>1.0026122638516564</v>
      </c>
    </row>
    <row r="16" spans="1:9" x14ac:dyDescent="0.25">
      <c r="A16" s="1">
        <v>30590</v>
      </c>
      <c r="D16">
        <f>LN((data!U13/data!R13)/(data!U12/data!R12))*100</f>
        <v>2.2361597644934879</v>
      </c>
      <c r="E16">
        <f t="shared" si="0"/>
        <v>1.39074620528628</v>
      </c>
      <c r="F16">
        <f t="shared" si="1"/>
        <v>1.0140046206907736</v>
      </c>
    </row>
    <row r="17" spans="1:6" x14ac:dyDescent="0.25">
      <c r="A17" s="1">
        <v>30682</v>
      </c>
      <c r="D17">
        <f>LN((data!U14/data!R14)/(data!U13/data!R13))*100</f>
        <v>2.256981938900489</v>
      </c>
      <c r="E17">
        <f t="shared" si="0"/>
        <v>1.4115683796932812</v>
      </c>
      <c r="F17">
        <f t="shared" si="1"/>
        <v>1.0142157804846561</v>
      </c>
    </row>
    <row r="18" spans="1:6" x14ac:dyDescent="0.25">
      <c r="A18" s="1">
        <v>30773</v>
      </c>
      <c r="D18">
        <f>LN((data!U15/data!R15)/(data!U14/data!R14))*100</f>
        <v>3.4429867458974894</v>
      </c>
      <c r="E18">
        <f t="shared" si="0"/>
        <v>2.5975731866902816</v>
      </c>
      <c r="F18">
        <f t="shared" si="1"/>
        <v>1.0263160413969268</v>
      </c>
    </row>
    <row r="19" spans="1:6" x14ac:dyDescent="0.25">
      <c r="A19" s="1">
        <v>30864</v>
      </c>
      <c r="D19">
        <f>LN((data!U16/data!R16)/(data!U15/data!R15))*100</f>
        <v>2.2759851803123547</v>
      </c>
      <c r="E19">
        <f t="shared" si="0"/>
        <v>1.4305716211051469</v>
      </c>
      <c r="F19">
        <f t="shared" si="1"/>
        <v>1.0144085326718606</v>
      </c>
    </row>
    <row r="20" spans="1:6" x14ac:dyDescent="0.25">
      <c r="A20" s="1">
        <v>30956</v>
      </c>
      <c r="D20">
        <f>LN((data!U17/data!R17)/(data!U16/data!R16))*100</f>
        <v>3.5468538849559397</v>
      </c>
      <c r="E20">
        <f t="shared" si="0"/>
        <v>2.7014403257487318</v>
      </c>
      <c r="F20">
        <f t="shared" si="1"/>
        <v>1.0273826003130531</v>
      </c>
    </row>
    <row r="21" spans="1:6" x14ac:dyDescent="0.25">
      <c r="A21" s="5">
        <v>31048</v>
      </c>
      <c r="B21">
        <f>papers_obs!H2</f>
        <v>1.0035457596691628</v>
      </c>
      <c r="C21">
        <f t="shared" ref="C21:C69" si="2">LN(B21)*100</f>
        <v>0.35394882835258346</v>
      </c>
      <c r="D21">
        <f>LN((data!U18/data!R18)/(data!U17/data!R17))*100</f>
        <v>1.1023678450498462</v>
      </c>
      <c r="E21">
        <f t="shared" si="0"/>
        <v>0.25695428584263824</v>
      </c>
      <c r="F21">
        <f t="shared" si="1"/>
        <v>1.0025728469630837</v>
      </c>
    </row>
    <row r="22" spans="1:6" x14ac:dyDescent="0.25">
      <c r="A22" s="1">
        <v>31138</v>
      </c>
      <c r="B22">
        <f>papers_obs!H3</f>
        <v>1.015213444725273</v>
      </c>
      <c r="C22">
        <f t="shared" si="2"/>
        <v>1.5098880755557256</v>
      </c>
      <c r="D22">
        <f>LN((data!U19/data!R19)/(data!U18/data!R18))*100</f>
        <v>2.3968014064568122</v>
      </c>
      <c r="E22">
        <f t="shared" si="0"/>
        <v>1.5513878472496043</v>
      </c>
      <c r="F22">
        <f t="shared" si="1"/>
        <v>1.0156348434207398</v>
      </c>
    </row>
    <row r="23" spans="1:6" x14ac:dyDescent="0.25">
      <c r="A23" s="1">
        <v>31229</v>
      </c>
      <c r="B23">
        <f>papers_obs!H4</f>
        <v>1.0052653007886112</v>
      </c>
      <c r="C23">
        <f t="shared" si="2"/>
        <v>0.52514875584064202</v>
      </c>
      <c r="D23">
        <f>LN((data!U20/data!R20)/(data!U19/data!R19))*100</f>
        <v>1.3259518091639948</v>
      </c>
      <c r="E23">
        <f t="shared" si="0"/>
        <v>0.48053824995678684</v>
      </c>
      <c r="F23">
        <f t="shared" si="1"/>
        <v>1.0048169468663666</v>
      </c>
    </row>
    <row r="24" spans="1:6" x14ac:dyDescent="0.25">
      <c r="A24" s="1">
        <v>31321</v>
      </c>
      <c r="B24">
        <f>papers_obs!H5</f>
        <v>1.0285924673470526</v>
      </c>
      <c r="C24">
        <f t="shared" si="2"/>
        <v>2.819133112269864</v>
      </c>
      <c r="D24">
        <f>LN((data!U21/data!R21)/(data!U20/data!R20))*100</f>
        <v>2.7255174819118486</v>
      </c>
      <c r="E24">
        <f t="shared" si="0"/>
        <v>1.8801039227046408</v>
      </c>
      <c r="F24">
        <f t="shared" si="1"/>
        <v>1.0189788916198323</v>
      </c>
    </row>
    <row r="25" spans="1:6" x14ac:dyDescent="0.25">
      <c r="A25" s="1">
        <v>31413</v>
      </c>
      <c r="B25">
        <f>papers_obs!H6</f>
        <v>1.0113821286102813</v>
      </c>
      <c r="C25">
        <f t="shared" si="2"/>
        <v>1.1317839555367271</v>
      </c>
      <c r="D25">
        <f>LN((data!U22/data!R22)/(data!U21/data!R21))*100</f>
        <v>1.8784158343425332</v>
      </c>
      <c r="E25">
        <f t="shared" si="0"/>
        <v>1.0330022751353254</v>
      </c>
      <c r="F25">
        <f t="shared" si="1"/>
        <v>1.0103835616301806</v>
      </c>
    </row>
    <row r="26" spans="1:6" x14ac:dyDescent="0.25">
      <c r="A26" s="1">
        <v>31503</v>
      </c>
      <c r="B26">
        <f>papers_obs!H7</f>
        <v>1.0158995318443038</v>
      </c>
      <c r="C26">
        <f t="shared" si="2"/>
        <v>1.5774458286733357</v>
      </c>
      <c r="D26">
        <f>LN((data!U23/data!R23)/(data!U22/data!R22))*100</f>
        <v>2.5078309314711174</v>
      </c>
      <c r="E26">
        <f t="shared" si="0"/>
        <v>1.6624173722639095</v>
      </c>
      <c r="F26">
        <f t="shared" si="1"/>
        <v>1.0167631242097623</v>
      </c>
    </row>
    <row r="27" spans="1:6" x14ac:dyDescent="0.25">
      <c r="A27" s="1">
        <v>31594</v>
      </c>
      <c r="B27">
        <f>papers_obs!H8</f>
        <v>1.0075842775275872</v>
      </c>
      <c r="C27">
        <f t="shared" si="2"/>
        <v>0.75556614916734577</v>
      </c>
      <c r="D27">
        <f>LN((data!U24/data!R24)/(data!U23/data!R23))*100</f>
        <v>1.6211718301146882</v>
      </c>
      <c r="E27">
        <f t="shared" si="0"/>
        <v>0.77575827090748029</v>
      </c>
      <c r="F27">
        <f t="shared" si="1"/>
        <v>1.0077877507136255</v>
      </c>
    </row>
    <row r="28" spans="1:6" x14ac:dyDescent="0.25">
      <c r="A28" s="1">
        <v>31686</v>
      </c>
      <c r="B28">
        <f>papers_obs!H9</f>
        <v>1.0187362812525234</v>
      </c>
      <c r="C28">
        <f t="shared" si="2"/>
        <v>1.8562919227072787</v>
      </c>
      <c r="D28">
        <f>LN((data!U25/data!R25)/(data!U24/data!R24))*100</f>
        <v>2.4166011292494365</v>
      </c>
      <c r="E28">
        <f t="shared" si="0"/>
        <v>1.5711875700422286</v>
      </c>
      <c r="F28">
        <f t="shared" si="1"/>
        <v>1.0158359562135533</v>
      </c>
    </row>
    <row r="29" spans="1:6" x14ac:dyDescent="0.25">
      <c r="A29" s="1">
        <v>31778</v>
      </c>
      <c r="B29">
        <f>papers_obs!H10</f>
        <v>1.0056857241322767</v>
      </c>
      <c r="C29">
        <f t="shared" si="2"/>
        <v>0.56696214110769583</v>
      </c>
      <c r="D29">
        <f>LN((data!U26/data!R26)/(data!U25/data!R25))*100</f>
        <v>1.3345288836259037</v>
      </c>
      <c r="E29">
        <f t="shared" si="0"/>
        <v>0.48911532441869576</v>
      </c>
      <c r="F29">
        <f t="shared" si="1"/>
        <v>1.0049031344602393</v>
      </c>
    </row>
    <row r="30" spans="1:6" x14ac:dyDescent="0.25">
      <c r="A30" s="1">
        <v>31868</v>
      </c>
      <c r="B30">
        <f>papers_obs!H11</f>
        <v>1.0049301865776883</v>
      </c>
      <c r="C30">
        <f t="shared" si="2"/>
        <v>0.49180730063059241</v>
      </c>
      <c r="D30">
        <f>LN((data!U27/data!R27)/(data!U26/data!R26))*100</f>
        <v>1.5178364811438672</v>
      </c>
      <c r="E30">
        <f t="shared" si="0"/>
        <v>0.6724229219366592</v>
      </c>
      <c r="F30">
        <f t="shared" si="1"/>
        <v>1.0067468876069232</v>
      </c>
    </row>
    <row r="31" spans="1:6" x14ac:dyDescent="0.25">
      <c r="A31" s="1">
        <v>31959</v>
      </c>
      <c r="B31">
        <f>papers_obs!H12</f>
        <v>1.0002700359865306</v>
      </c>
      <c r="C31">
        <f t="shared" si="2"/>
        <v>2.6999953337592072E-2</v>
      </c>
      <c r="D31">
        <f>LN((data!U28/data!R28)/(data!U27/data!R27))*100</f>
        <v>0.9419182632541141</v>
      </c>
      <c r="E31">
        <f t="shared" si="0"/>
        <v>9.6504704046906142E-2</v>
      </c>
      <c r="F31">
        <f t="shared" si="1"/>
        <v>1.0009655128481942</v>
      </c>
    </row>
    <row r="32" spans="1:6" x14ac:dyDescent="0.25">
      <c r="A32" s="1">
        <v>32051</v>
      </c>
      <c r="B32">
        <f>papers_obs!H13</f>
        <v>1.0092048731414589</v>
      </c>
      <c r="C32">
        <f t="shared" si="2"/>
        <v>0.91627664903675199</v>
      </c>
      <c r="D32">
        <f>LN((data!U29/data!R29)/(data!U28/data!R28))*100</f>
        <v>1.5731673646497812</v>
      </c>
      <c r="E32">
        <f t="shared" si="0"/>
        <v>0.72775380544257329</v>
      </c>
      <c r="F32">
        <f t="shared" si="1"/>
        <v>1.007304083691047</v>
      </c>
    </row>
    <row r="33" spans="1:6" x14ac:dyDescent="0.25">
      <c r="A33" s="1">
        <v>32143</v>
      </c>
      <c r="B33">
        <f>papers_obs!H14</f>
        <v>1.0075483843637685</v>
      </c>
      <c r="C33">
        <f t="shared" si="2"/>
        <v>0.75200378679773416</v>
      </c>
      <c r="D33">
        <f>LN((data!U30/data!R30)/(data!U29/data!R29))*100</f>
        <v>1.5104053273625473</v>
      </c>
      <c r="E33">
        <f t="shared" si="0"/>
        <v>0.66499176815533934</v>
      </c>
      <c r="F33">
        <f t="shared" si="1"/>
        <v>1.0066720774771789</v>
      </c>
    </row>
    <row r="34" spans="1:6" x14ac:dyDescent="0.25">
      <c r="A34" s="1">
        <v>32234</v>
      </c>
      <c r="B34">
        <f>papers_obs!H15</f>
        <v>1.0062763634781995</v>
      </c>
      <c r="C34">
        <f t="shared" si="2"/>
        <v>0.62567491373168349</v>
      </c>
      <c r="D34">
        <f>LN((data!U31/data!R31)/(data!U30/data!R30))*100</f>
        <v>1.6471347688280065</v>
      </c>
      <c r="E34">
        <f t="shared" si="0"/>
        <v>0.80172120962079851</v>
      </c>
      <c r="F34">
        <f t="shared" si="1"/>
        <v>1.0080494359988286</v>
      </c>
    </row>
    <row r="35" spans="1:6" x14ac:dyDescent="0.25">
      <c r="A35" s="1">
        <v>32325</v>
      </c>
      <c r="B35">
        <f>papers_obs!H16</f>
        <v>0.99555080149072894</v>
      </c>
      <c r="C35">
        <f t="shared" si="2"/>
        <v>-0.44591256491123088</v>
      </c>
      <c r="D35">
        <f>LN((data!U32/data!R32)/(data!U31/data!R31))*100</f>
        <v>0.52832171206062151</v>
      </c>
      <c r="E35">
        <f t="shared" si="0"/>
        <v>-0.31709184714658645</v>
      </c>
      <c r="F35">
        <f t="shared" si="1"/>
        <v>0.99683410358093527</v>
      </c>
    </row>
    <row r="36" spans="1:6" x14ac:dyDescent="0.25">
      <c r="A36" s="1">
        <v>32417</v>
      </c>
      <c r="B36">
        <f>papers_obs!H17</f>
        <v>1.0061358042011486</v>
      </c>
      <c r="C36">
        <f t="shared" si="2"/>
        <v>0.611705680237972</v>
      </c>
      <c r="D36">
        <f>LN((data!U33/data!R33)/(data!U32/data!R32))*100</f>
        <v>1.7043142872344659</v>
      </c>
      <c r="E36">
        <f t="shared" si="0"/>
        <v>0.85890072802725792</v>
      </c>
      <c r="F36">
        <f t="shared" si="1"/>
        <v>1.0086259986337918</v>
      </c>
    </row>
    <row r="37" spans="1:6" x14ac:dyDescent="0.25">
      <c r="A37" s="1">
        <v>32509</v>
      </c>
      <c r="B37">
        <f>papers_obs!H18</f>
        <v>1.000560492488886</v>
      </c>
      <c r="C37">
        <f t="shared" si="2"/>
        <v>5.6033547163954721E-2</v>
      </c>
      <c r="D37">
        <f>LN((data!U34/data!R34)/(data!U33/data!R33))*100</f>
        <v>1.0022438214640181</v>
      </c>
      <c r="E37">
        <f t="shared" si="0"/>
        <v>0.15683026225681018</v>
      </c>
      <c r="F37">
        <f t="shared" si="1"/>
        <v>1.0015695330522707</v>
      </c>
    </row>
    <row r="38" spans="1:6" x14ac:dyDescent="0.25">
      <c r="A38" s="1">
        <v>32599</v>
      </c>
      <c r="B38">
        <f>papers_obs!H19</f>
        <v>1.0016666723401202</v>
      </c>
      <c r="C38">
        <f t="shared" si="2"/>
        <v>0.16652849830746952</v>
      </c>
      <c r="D38">
        <f>LN((data!U35/data!R35)/(data!U34/data!R34))*100</f>
        <v>1.2087130225510141</v>
      </c>
      <c r="E38">
        <f t="shared" si="0"/>
        <v>0.36329946334380614</v>
      </c>
      <c r="F38">
        <f t="shared" si="1"/>
        <v>1.0036396019574758</v>
      </c>
    </row>
    <row r="39" spans="1:6" x14ac:dyDescent="0.25">
      <c r="A39" s="1">
        <v>32690</v>
      </c>
      <c r="B39">
        <f>papers_obs!H20</f>
        <v>0.99133709037356688</v>
      </c>
      <c r="C39">
        <f t="shared" si="2"/>
        <v>-0.87006507514165188</v>
      </c>
      <c r="D39">
        <f>LN((data!U36/data!R36)/(data!U35/data!R35))*100</f>
        <v>0.21877142200276367</v>
      </c>
      <c r="E39">
        <f t="shared" si="0"/>
        <v>-0.62664213720444428</v>
      </c>
      <c r="F39">
        <f t="shared" si="1"/>
        <v>0.99375317169885269</v>
      </c>
    </row>
    <row r="40" spans="1:6" x14ac:dyDescent="0.25">
      <c r="A40" s="1">
        <v>32782</v>
      </c>
      <c r="B40">
        <f>papers_obs!H21</f>
        <v>0.99998335025991336</v>
      </c>
      <c r="C40">
        <f t="shared" si="2"/>
        <v>-1.664987869509934E-3</v>
      </c>
      <c r="D40">
        <f>LN((data!U37/data!R37)/(data!U36/data!R36))*100</f>
        <v>0.99529194539689358</v>
      </c>
      <c r="E40">
        <f t="shared" si="0"/>
        <v>0.14987838618968563</v>
      </c>
      <c r="F40">
        <f t="shared" si="1"/>
        <v>1.0014999075997724</v>
      </c>
    </row>
    <row r="41" spans="1:6" x14ac:dyDescent="0.25">
      <c r="A41" s="1">
        <v>32874</v>
      </c>
      <c r="B41">
        <f>papers_obs!H22</f>
        <v>0.99374247727050158</v>
      </c>
      <c r="C41">
        <f t="shared" si="2"/>
        <v>-0.62771830845108734</v>
      </c>
      <c r="D41">
        <f>LN((data!U38/data!R38)/(data!U37/data!R37))*100</f>
        <v>0.43200012662956488</v>
      </c>
      <c r="E41">
        <f t="shared" si="0"/>
        <v>-0.41341343257764307</v>
      </c>
      <c r="F41">
        <f t="shared" si="1"/>
        <v>0.99587439944356881</v>
      </c>
    </row>
    <row r="42" spans="1:6" x14ac:dyDescent="0.25">
      <c r="A42" s="1">
        <v>32964</v>
      </c>
      <c r="B42">
        <f>papers_obs!H23</f>
        <v>0.9887766745045613</v>
      </c>
      <c r="C42">
        <f t="shared" si="2"/>
        <v>-1.1286782257031664</v>
      </c>
      <c r="D42">
        <f>LN((data!U39/data!R39)/(data!U38/data!R38))*100</f>
        <v>-6.8601642480770025E-2</v>
      </c>
      <c r="E42">
        <f t="shared" si="0"/>
        <v>-0.91401520168797801</v>
      </c>
      <c r="F42">
        <f t="shared" si="1"/>
        <v>0.99090149219783352</v>
      </c>
    </row>
    <row r="43" spans="1:6" x14ac:dyDescent="0.25">
      <c r="A43" s="1">
        <v>33055</v>
      </c>
      <c r="B43">
        <f>papers_obs!H24</f>
        <v>0.98613212355187141</v>
      </c>
      <c r="C43">
        <f t="shared" si="2"/>
        <v>-1.396493381113026</v>
      </c>
      <c r="D43">
        <f>LN((data!U40/data!R40)/(data!U39/data!R39))*100</f>
        <v>-0.38285960735408237</v>
      </c>
      <c r="E43">
        <f t="shared" si="0"/>
        <v>-1.2282731665612903</v>
      </c>
      <c r="F43">
        <f t="shared" si="1"/>
        <v>0.98779239318892698</v>
      </c>
    </row>
    <row r="44" spans="1:6" x14ac:dyDescent="0.25">
      <c r="A44" s="1">
        <v>33147</v>
      </c>
      <c r="B44">
        <f>papers_obs!H25</f>
        <v>0.98388610388022879</v>
      </c>
      <c r="C44">
        <f t="shared" si="2"/>
        <v>-1.6245136718409052</v>
      </c>
      <c r="D44">
        <f>LN((data!U41/data!R41)/(data!U40/data!R40))*100</f>
        <v>-0.57122776163926647</v>
      </c>
      <c r="E44">
        <f t="shared" si="0"/>
        <v>-1.4166413208464745</v>
      </c>
      <c r="F44">
        <f t="shared" si="1"/>
        <v>0.98593345826007972</v>
      </c>
    </row>
    <row r="45" spans="1:6" x14ac:dyDescent="0.25">
      <c r="A45" s="1">
        <v>33239</v>
      </c>
      <c r="B45">
        <f>papers_obs!H26</f>
        <v>0.9737791067107292</v>
      </c>
      <c r="C45">
        <f t="shared" si="2"/>
        <v>-2.657079088501646</v>
      </c>
      <c r="D45">
        <f>LN((data!U42/data!R42)/(data!U41/data!R41))*100</f>
        <v>-1.4375503046143614</v>
      </c>
      <c r="E45">
        <f t="shared" si="0"/>
        <v>-2.2829638638215695</v>
      </c>
      <c r="F45">
        <f t="shared" si="1"/>
        <v>0.97742898572318015</v>
      </c>
    </row>
    <row r="46" spans="1:6" x14ac:dyDescent="0.25">
      <c r="A46" s="1">
        <v>33329</v>
      </c>
      <c r="B46">
        <f>papers_obs!H27</f>
        <v>0.98355852911015373</v>
      </c>
      <c r="C46">
        <f t="shared" si="2"/>
        <v>-1.657813188138257</v>
      </c>
      <c r="D46">
        <f>LN((data!U43/data!R43)/(data!U42/data!R42))*100</f>
        <v>-0.52983975826716379</v>
      </c>
      <c r="E46">
        <f t="shared" si="0"/>
        <v>-1.3752533174743717</v>
      </c>
      <c r="F46">
        <f t="shared" si="1"/>
        <v>0.98634160088824729</v>
      </c>
    </row>
    <row r="47" spans="1:6" x14ac:dyDescent="0.25">
      <c r="A47" s="1">
        <v>33420</v>
      </c>
      <c r="B47">
        <f>papers_obs!H28</f>
        <v>0.97212240373491443</v>
      </c>
      <c r="C47">
        <f t="shared" si="2"/>
        <v>-2.8273552681755167</v>
      </c>
      <c r="D47">
        <f>LN((data!U44/data!R44)/(data!U43/data!R43))*100</f>
        <v>-1.7591599535173685</v>
      </c>
      <c r="E47">
        <f t="shared" si="0"/>
        <v>-2.6045735127245764</v>
      </c>
      <c r="F47">
        <f t="shared" si="1"/>
        <v>0.97429052928843973</v>
      </c>
    </row>
    <row r="48" spans="1:6" x14ac:dyDescent="0.25">
      <c r="A48" s="1">
        <v>33512</v>
      </c>
      <c r="B48">
        <f>papers_obs!H29</f>
        <v>0.97153258511667984</v>
      </c>
      <c r="C48">
        <f t="shared" si="2"/>
        <v>-2.8880469690918376</v>
      </c>
      <c r="D48">
        <f>LN((data!U45/data!R45)/(data!U44/data!R44))*100</f>
        <v>-1.6931005536168646</v>
      </c>
      <c r="E48">
        <f t="shared" si="0"/>
        <v>-2.5385141128240725</v>
      </c>
      <c r="F48">
        <f t="shared" si="1"/>
        <v>0.97493435239480253</v>
      </c>
    </row>
    <row r="49" spans="1:6" x14ac:dyDescent="0.25">
      <c r="A49" s="1">
        <v>33604</v>
      </c>
      <c r="B49">
        <f>papers_obs!H30</f>
        <v>0.98676249902732249</v>
      </c>
      <c r="C49">
        <f t="shared" si="2"/>
        <v>-1.3325897656143897</v>
      </c>
      <c r="D49">
        <f>LN((data!U46/data!R46)/(data!U45/data!R45))*100</f>
        <v>-0.21250902814872152</v>
      </c>
      <c r="E49">
        <f t="shared" si="0"/>
        <v>-1.0579225873559295</v>
      </c>
      <c r="F49">
        <f t="shared" si="1"/>
        <v>0.98947653731943863</v>
      </c>
    </row>
    <row r="50" spans="1:6" x14ac:dyDescent="0.25">
      <c r="A50" s="1">
        <v>33695</v>
      </c>
      <c r="B50">
        <f>papers_obs!H31</f>
        <v>0.98269087203546879</v>
      </c>
      <c r="C50">
        <f t="shared" si="2"/>
        <v>-1.7460682315215879</v>
      </c>
      <c r="D50">
        <f>LN((data!U47/data!R47)/(data!U46/data!R46))*100</f>
        <v>-0.62289503639797905</v>
      </c>
      <c r="E50">
        <f t="shared" si="0"/>
        <v>-1.4683085956051869</v>
      </c>
      <c r="F50">
        <f t="shared" si="1"/>
        <v>0.98542418488642824</v>
      </c>
    </row>
    <row r="51" spans="1:6" x14ac:dyDescent="0.25">
      <c r="A51" s="1">
        <v>33786</v>
      </c>
      <c r="B51">
        <f>papers_obs!H32</f>
        <v>0.98044536340299548</v>
      </c>
      <c r="C51">
        <f t="shared" si="2"/>
        <v>-1.974835809772391</v>
      </c>
      <c r="D51">
        <f>LN((data!U48/data!R48)/(data!U47/data!R47))*100</f>
        <v>-0.76483647954633549</v>
      </c>
      <c r="E51">
        <f t="shared" si="0"/>
        <v>-1.6102500387535434</v>
      </c>
      <c r="F51">
        <f t="shared" si="1"/>
        <v>0.98402645179320158</v>
      </c>
    </row>
    <row r="52" spans="1:6" x14ac:dyDescent="0.25">
      <c r="A52" s="1">
        <v>33878</v>
      </c>
      <c r="B52">
        <f>papers_obs!H33</f>
        <v>0.98240513759120296</v>
      </c>
      <c r="C52">
        <f t="shared" si="2"/>
        <v>-1.7751491970194349</v>
      </c>
      <c r="D52">
        <f>LN((data!U49/data!R49)/(data!U48/data!R48))*100</f>
        <v>-0.78662855408135635</v>
      </c>
      <c r="E52">
        <f t="shared" si="0"/>
        <v>-1.6320421132885643</v>
      </c>
      <c r="F52">
        <f t="shared" si="1"/>
        <v>0.98381203537912332</v>
      </c>
    </row>
    <row r="53" spans="1:6" x14ac:dyDescent="0.25">
      <c r="A53" s="1">
        <v>33970</v>
      </c>
      <c r="B53">
        <f>papers_obs!H34</f>
        <v>0.98238318301328686</v>
      </c>
      <c r="C53">
        <f t="shared" si="2"/>
        <v>-1.7773840004012318</v>
      </c>
      <c r="D53">
        <f>LN((data!U50/data!R50)/(data!U49/data!R49))*100</f>
        <v>0.25950324206827347</v>
      </c>
      <c r="E53">
        <f t="shared" si="0"/>
        <v>-0.58591031713893449</v>
      </c>
      <c r="F53">
        <f t="shared" si="1"/>
        <v>0.99415802789969665</v>
      </c>
    </row>
    <row r="54" spans="1:6" x14ac:dyDescent="0.25">
      <c r="A54" s="1">
        <v>34060</v>
      </c>
      <c r="B54">
        <f>papers_obs!H35</f>
        <v>0.98656378107608345</v>
      </c>
      <c r="C54">
        <f t="shared" si="2"/>
        <v>-1.3527301705656032</v>
      </c>
      <c r="D54">
        <f>LN((data!U51/data!R51)/(data!U50/data!R50))*100</f>
        <v>0.57003343570495235</v>
      </c>
      <c r="E54">
        <f t="shared" si="0"/>
        <v>-0.2753801235022556</v>
      </c>
      <c r="F54">
        <f t="shared" si="1"/>
        <v>0.99724998699745415</v>
      </c>
    </row>
    <row r="55" spans="1:6" x14ac:dyDescent="0.25">
      <c r="A55" s="1">
        <v>34151</v>
      </c>
      <c r="B55">
        <f>papers_obs!H36</f>
        <v>0.98341501779124718</v>
      </c>
      <c r="C55">
        <f t="shared" si="2"/>
        <v>-1.672405282616322</v>
      </c>
      <c r="D55">
        <f>LN((data!U52/data!R52)/(data!U51/data!R51))*100</f>
        <v>0.11375412387121862</v>
      </c>
      <c r="E55">
        <f t="shared" si="0"/>
        <v>-0.73165943533598932</v>
      </c>
      <c r="F55">
        <f t="shared" si="1"/>
        <v>0.99271010676300786</v>
      </c>
    </row>
    <row r="56" spans="1:6" x14ac:dyDescent="0.25">
      <c r="A56" s="1">
        <v>34243</v>
      </c>
      <c r="B56">
        <f>papers_obs!H37</f>
        <v>0.98719740364282071</v>
      </c>
      <c r="C56">
        <f t="shared" si="2"/>
        <v>-1.2885255855926092</v>
      </c>
      <c r="D56">
        <f>LN((data!U53/data!R53)/(data!U52/data!R52))*100</f>
        <v>0.25547161672726082</v>
      </c>
      <c r="E56">
        <f t="shared" si="0"/>
        <v>-0.58994194247994713</v>
      </c>
      <c r="F56">
        <f t="shared" si="1"/>
        <v>0.99411794798065556</v>
      </c>
    </row>
    <row r="57" spans="1:6" x14ac:dyDescent="0.25">
      <c r="A57" s="1">
        <v>34335</v>
      </c>
      <c r="B57">
        <f>papers_obs!H38</f>
        <v>0.99718250830624244</v>
      </c>
      <c r="C57">
        <f t="shared" si="2"/>
        <v>-0.2821468294596019</v>
      </c>
      <c r="D57">
        <f>LN((data!U54/data!R54)/(data!U53/data!R53))*100</f>
        <v>1.3952648813317374</v>
      </c>
      <c r="E57">
        <f t="shared" si="0"/>
        <v>0.54985132212452947</v>
      </c>
      <c r="F57">
        <f t="shared" si="1"/>
        <v>1.0055136577898809</v>
      </c>
    </row>
    <row r="58" spans="1:6" x14ac:dyDescent="0.25">
      <c r="A58" s="1">
        <v>34425</v>
      </c>
      <c r="B58">
        <f>papers_obs!H39</f>
        <v>0.99368529298813624</v>
      </c>
      <c r="C58">
        <f t="shared" si="2"/>
        <v>-0.63347291078047707</v>
      </c>
      <c r="D58">
        <f>LN((data!U55/data!R55)/(data!U54/data!R54))*100</f>
        <v>0.82654267955397631</v>
      </c>
      <c r="E58">
        <f t="shared" si="0"/>
        <v>-1.8870879653231643E-2</v>
      </c>
      <c r="F58">
        <f t="shared" si="1"/>
        <v>0.99981130900785264</v>
      </c>
    </row>
    <row r="59" spans="1:6" x14ac:dyDescent="0.25">
      <c r="A59" s="1">
        <v>34516</v>
      </c>
      <c r="B59">
        <f>papers_obs!H40</f>
        <v>0.99063145447752277</v>
      </c>
      <c r="C59">
        <f t="shared" si="2"/>
        <v>-0.94127063768115293</v>
      </c>
      <c r="D59">
        <f>LN((data!U56/data!R56)/(data!U55/data!R55))*100</f>
        <v>0.36809645867561247</v>
      </c>
      <c r="E59">
        <f t="shared" si="0"/>
        <v>-0.47731710053159548</v>
      </c>
      <c r="F59">
        <f t="shared" si="1"/>
        <v>0.99523820247236017</v>
      </c>
    </row>
    <row r="60" spans="1:6" x14ac:dyDescent="0.25">
      <c r="A60" s="1">
        <v>34608</v>
      </c>
      <c r="B60">
        <f>papers_obs!H41</f>
        <v>0.99356992027560065</v>
      </c>
      <c r="C60">
        <f t="shared" si="2"/>
        <v>-0.6450841735810644</v>
      </c>
      <c r="D60">
        <f>LN((data!U57/data!R57)/(data!U56/data!R56))*100</f>
        <v>0.70857158956123323</v>
      </c>
      <c r="E60">
        <f t="shared" si="0"/>
        <v>-0.13684196964597473</v>
      </c>
      <c r="F60">
        <f t="shared" si="1"/>
        <v>0.99863251616284165</v>
      </c>
    </row>
    <row r="61" spans="1:6" x14ac:dyDescent="0.25">
      <c r="A61" s="1">
        <v>34700</v>
      </c>
      <c r="B61">
        <f>papers_obs!H42</f>
        <v>1.0061810651153755</v>
      </c>
      <c r="C61">
        <f t="shared" si="2"/>
        <v>0.61620406863044896</v>
      </c>
      <c r="D61">
        <f>LN((data!U58/data!R58)/(data!U57/data!R57))*100</f>
        <v>1.3630127080472043</v>
      </c>
      <c r="E61">
        <f t="shared" si="0"/>
        <v>0.51759914883999636</v>
      </c>
      <c r="F61">
        <f t="shared" si="1"/>
        <v>1.0051894100738492</v>
      </c>
    </row>
    <row r="62" spans="1:6" x14ac:dyDescent="0.25">
      <c r="A62" s="1">
        <v>34790</v>
      </c>
      <c r="B62">
        <f>papers_obs!H43</f>
        <v>1.0075942990263496</v>
      </c>
      <c r="C62">
        <f t="shared" si="2"/>
        <v>0.75656075072564655</v>
      </c>
      <c r="D62">
        <f>LN((data!U59/data!R59)/(data!U58/data!R58))*100</f>
        <v>1.4924068257699854</v>
      </c>
      <c r="E62">
        <f t="shared" si="0"/>
        <v>0.64699326656277745</v>
      </c>
      <c r="F62">
        <f t="shared" si="1"/>
        <v>1.0064909078916766</v>
      </c>
    </row>
    <row r="63" spans="1:6" x14ac:dyDescent="0.25">
      <c r="A63" s="1">
        <v>34881</v>
      </c>
      <c r="B63">
        <f>papers_obs!H44</f>
        <v>0.99649353037561184</v>
      </c>
      <c r="C63">
        <f t="shared" si="2"/>
        <v>-0.35126316979678041</v>
      </c>
      <c r="D63">
        <f>LN((data!U60/data!R60)/(data!U59/data!R59))*100</f>
        <v>0.37018145043801848</v>
      </c>
      <c r="E63">
        <f t="shared" si="0"/>
        <v>-0.47523210876918948</v>
      </c>
      <c r="F63">
        <f t="shared" si="1"/>
        <v>0.995258953323224</v>
      </c>
    </row>
    <row r="64" spans="1:6" x14ac:dyDescent="0.25">
      <c r="A64" s="1">
        <v>34973</v>
      </c>
      <c r="B64">
        <f>papers_obs!H45</f>
        <v>1.0025887156267468</v>
      </c>
      <c r="C64">
        <f t="shared" si="2"/>
        <v>0.25853706739594523</v>
      </c>
      <c r="D64">
        <f>LN((data!U61/data!R61)/(data!U60/data!R60))*100</f>
        <v>0.89408921536096431</v>
      </c>
      <c r="E64">
        <f t="shared" si="0"/>
        <v>4.8675656153756353E-2</v>
      </c>
      <c r="F64">
        <f t="shared" si="1"/>
        <v>1.0004868750467364</v>
      </c>
    </row>
    <row r="65" spans="1:6" x14ac:dyDescent="0.25">
      <c r="A65" s="1">
        <v>35065</v>
      </c>
      <c r="B65">
        <f>papers_obs!H46</f>
        <v>1.0037174651412519</v>
      </c>
      <c r="C65">
        <f t="shared" si="2"/>
        <v>0.37105724446718097</v>
      </c>
      <c r="D65">
        <f>LN((data!U62/data!R62)/(data!U61/data!R61))*100</f>
        <v>0.85555757938857879</v>
      </c>
      <c r="E65">
        <f t="shared" si="0"/>
        <v>1.0144020181370839E-2</v>
      </c>
      <c r="F65">
        <f t="shared" si="1"/>
        <v>1.0001014453470449</v>
      </c>
    </row>
    <row r="66" spans="1:6" x14ac:dyDescent="0.25">
      <c r="A66" s="1">
        <v>35156</v>
      </c>
      <c r="B66">
        <f>papers_obs!H47</f>
        <v>1.0047222322709586</v>
      </c>
      <c r="C66">
        <f t="shared" si="2"/>
        <v>0.47111175094035479</v>
      </c>
      <c r="D66">
        <f>LN((data!U63/data!R63)/(data!U62/data!R62))*100</f>
        <v>1.399605976097493</v>
      </c>
      <c r="E66">
        <f t="shared" si="0"/>
        <v>0.55419241689028509</v>
      </c>
      <c r="F66">
        <f t="shared" si="1"/>
        <v>1.0055573090381125</v>
      </c>
    </row>
    <row r="67" spans="1:6" x14ac:dyDescent="0.25">
      <c r="A67" s="1">
        <v>35247</v>
      </c>
      <c r="B67">
        <f>papers_obs!H48</f>
        <v>0.99694624649556252</v>
      </c>
      <c r="C67">
        <f t="shared" si="2"/>
        <v>-0.3058425723966115</v>
      </c>
      <c r="D67">
        <f>LN((data!U64/data!R64)/(data!U63/data!R63))*100</f>
        <v>0.59164542991640889</v>
      </c>
      <c r="E67">
        <f t="shared" si="0"/>
        <v>-0.25376812929079906</v>
      </c>
      <c r="F67">
        <f t="shared" si="1"/>
        <v>0.99746553589828679</v>
      </c>
    </row>
    <row r="68" spans="1:6" x14ac:dyDescent="0.25">
      <c r="A68" s="1">
        <v>35339</v>
      </c>
      <c r="B68">
        <f>papers_obs!H49</f>
        <v>0.99529241558097126</v>
      </c>
      <c r="C68">
        <f t="shared" si="2"/>
        <v>-0.47186999932824675</v>
      </c>
      <c r="D68">
        <f>LN((data!U65/data!R65)/(data!U64/data!R64))*100</f>
        <v>0.32141382779610461</v>
      </c>
      <c r="E68">
        <f t="shared" si="0"/>
        <v>-0.52399973141110334</v>
      </c>
      <c r="F68">
        <f t="shared" si="1"/>
        <v>0.99477370752359484</v>
      </c>
    </row>
    <row r="69" spans="1:6" x14ac:dyDescent="0.25">
      <c r="A69" s="1">
        <v>35431</v>
      </c>
      <c r="B69">
        <f>papers_obs!H50</f>
        <v>1.0052793962576525</v>
      </c>
      <c r="C69">
        <f t="shared" si="2"/>
        <v>0.52655091009886235</v>
      </c>
      <c r="D69">
        <f>LN((data!U66/data!R66)/(data!U65/data!R65))*100</f>
        <v>1.408994061855918</v>
      </c>
      <c r="E69">
        <f t="shared" si="0"/>
        <v>0.56358050264871007</v>
      </c>
      <c r="F69">
        <f t="shared" si="1"/>
        <v>1.0056517160520713</v>
      </c>
    </row>
    <row r="70" spans="1:6" x14ac:dyDescent="0.25">
      <c r="A70" s="1">
        <v>35521</v>
      </c>
      <c r="B70">
        <f>papers_obs!H51</f>
        <v>1.0067834933508999</v>
      </c>
      <c r="C70">
        <f t="shared" ref="C70:C122" si="3">LN(B70)*100</f>
        <v>0.6760588982623098</v>
      </c>
      <c r="D70">
        <f>LN((data!U67/data!R67)/(data!U66/data!R66))*100</f>
        <v>1.5895052720410534</v>
      </c>
      <c r="E70">
        <f t="shared" ref="E70:E122" si="4">D70-$D$2</f>
        <v>0.74409171283384545</v>
      </c>
      <c r="F70">
        <f t="shared" ref="F70:F122" si="5">EXP(E70/100)</f>
        <v>1.007468669543965</v>
      </c>
    </row>
    <row r="71" spans="1:6" x14ac:dyDescent="0.25">
      <c r="A71" s="1">
        <v>35612</v>
      </c>
      <c r="B71">
        <f>papers_obs!H52</f>
        <v>1.0067739034586702</v>
      </c>
      <c r="C71">
        <f t="shared" si="3"/>
        <v>0.67510636596847773</v>
      </c>
      <c r="D71">
        <f>LN((data!U68/data!R68)/(data!U67/data!R67))*100</f>
        <v>1.9406578160642749</v>
      </c>
      <c r="E71">
        <f t="shared" si="4"/>
        <v>1.0952442568570668</v>
      </c>
      <c r="F71">
        <f t="shared" si="5"/>
        <v>1.0110126401370856</v>
      </c>
    </row>
    <row r="72" spans="1:6" x14ac:dyDescent="0.25">
      <c r="A72" s="1">
        <v>35704</v>
      </c>
      <c r="B72">
        <f>papers_obs!H53</f>
        <v>1.0150705415419412</v>
      </c>
      <c r="C72">
        <f t="shared" si="3"/>
        <v>1.4958109134902857</v>
      </c>
      <c r="D72">
        <f>LN((data!U69/data!R69)/(data!U68/data!R68))*100</f>
        <v>1.5603630968061226</v>
      </c>
      <c r="E72">
        <f t="shared" si="4"/>
        <v>0.71494953759891466</v>
      </c>
      <c r="F72">
        <f t="shared" si="5"/>
        <v>1.0071751140351575</v>
      </c>
    </row>
    <row r="73" spans="1:6" x14ac:dyDescent="0.25">
      <c r="A73" s="1">
        <v>35796</v>
      </c>
      <c r="B73">
        <f>papers_obs!H54</f>
        <v>1.018672240064606</v>
      </c>
      <c r="C73">
        <f t="shared" si="3"/>
        <v>1.8500053888807635</v>
      </c>
      <c r="D73">
        <f>LN((data!U70/data!R70)/(data!U69/data!R69))*100</f>
        <v>2.9656896724999404</v>
      </c>
      <c r="E73">
        <f t="shared" si="4"/>
        <v>2.1202761132927326</v>
      </c>
      <c r="F73">
        <f t="shared" si="5"/>
        <v>1.0214291367713877</v>
      </c>
    </row>
    <row r="74" spans="1:6" x14ac:dyDescent="0.25">
      <c r="A74" s="1">
        <v>35886</v>
      </c>
      <c r="B74">
        <f>papers_obs!H55</f>
        <v>1.0182309469711204</v>
      </c>
      <c r="C74">
        <f t="shared" si="3"/>
        <v>1.8066755828105869</v>
      </c>
      <c r="D74">
        <f>LN((data!U71/data!R71)/(data!U70/data!R70))*100</f>
        <v>3.1567112787650862</v>
      </c>
      <c r="E74">
        <f t="shared" si="4"/>
        <v>2.3112977195578783</v>
      </c>
      <c r="F74">
        <f t="shared" si="5"/>
        <v>1.0233821518618398</v>
      </c>
    </row>
    <row r="75" spans="1:6" x14ac:dyDescent="0.25">
      <c r="A75" s="1">
        <v>35977</v>
      </c>
      <c r="B75">
        <f>papers_obs!H56</f>
        <v>1.0080536753908762</v>
      </c>
      <c r="C75">
        <f t="shared" si="3"/>
        <v>0.80214176271886473</v>
      </c>
      <c r="D75">
        <f>LN((data!U72/data!R72)/(data!U71/data!R71))*100</f>
        <v>1.7444269027935981</v>
      </c>
      <c r="E75">
        <f t="shared" si="4"/>
        <v>0.89901334358639018</v>
      </c>
      <c r="F75">
        <f t="shared" si="5"/>
        <v>1.0090306660589716</v>
      </c>
    </row>
    <row r="76" spans="1:6" x14ac:dyDescent="0.25">
      <c r="A76" s="1">
        <v>36069</v>
      </c>
      <c r="B76">
        <f>papers_obs!H57</f>
        <v>1.0113652702126512</v>
      </c>
      <c r="C76">
        <f t="shared" si="3"/>
        <v>1.1301170743789213</v>
      </c>
      <c r="D76">
        <f>LN((data!U73/data!R73)/(data!U72/data!R72))*100</f>
        <v>2.1944552414810938</v>
      </c>
      <c r="E76">
        <f t="shared" si="4"/>
        <v>1.349041682273886</v>
      </c>
      <c r="F76">
        <f t="shared" si="5"/>
        <v>1.0135818230693845</v>
      </c>
    </row>
    <row r="77" spans="1:6" x14ac:dyDescent="0.25">
      <c r="A77" s="1">
        <v>36161</v>
      </c>
      <c r="B77">
        <f>papers_obs!H58</f>
        <v>1.0204308269474012</v>
      </c>
      <c r="C77">
        <f t="shared" si="3"/>
        <v>2.0224917479325129</v>
      </c>
      <c r="D77">
        <f>LN((data!U74/data!R74)/(data!U73/data!R73))*100</f>
        <v>2.7985217720035394</v>
      </c>
      <c r="E77">
        <f t="shared" si="4"/>
        <v>1.9531082127963315</v>
      </c>
      <c r="F77">
        <f t="shared" si="5"/>
        <v>1.0197230615307726</v>
      </c>
    </row>
    <row r="78" spans="1:6" x14ac:dyDescent="0.25">
      <c r="A78" s="1">
        <v>36251</v>
      </c>
      <c r="B78">
        <f>papers_obs!H59</f>
        <v>1.0063843085038553</v>
      </c>
      <c r="C78">
        <f t="shared" si="3"/>
        <v>0.63640151332812778</v>
      </c>
      <c r="D78">
        <f>LN((data!U75/data!R75)/(data!U74/data!R74))*100</f>
        <v>1.6283387383314771</v>
      </c>
      <c r="E78">
        <f t="shared" si="4"/>
        <v>0.78292517912426918</v>
      </c>
      <c r="F78">
        <f t="shared" si="5"/>
        <v>1.0078599805250303</v>
      </c>
    </row>
    <row r="79" spans="1:6" x14ac:dyDescent="0.25">
      <c r="A79" s="1">
        <v>36342</v>
      </c>
      <c r="B79">
        <f>papers_obs!H60</f>
        <v>1.0158828875698664</v>
      </c>
      <c r="C79">
        <f t="shared" si="3"/>
        <v>1.5758074372512323</v>
      </c>
      <c r="D79">
        <f>LN((data!U76/data!R76)/(data!U75/data!R75))*100</f>
        <v>2.9262197930878209</v>
      </c>
      <c r="E79">
        <f t="shared" si="4"/>
        <v>2.080806233880613</v>
      </c>
      <c r="F79">
        <f t="shared" si="5"/>
        <v>1.0210260594751182</v>
      </c>
    </row>
    <row r="80" spans="1:6" x14ac:dyDescent="0.25">
      <c r="A80" s="1">
        <v>36434</v>
      </c>
      <c r="B80">
        <f>papers_obs!H61</f>
        <v>1.0063080022320825</v>
      </c>
      <c r="C80">
        <f t="shared" si="3"/>
        <v>0.6288190059173</v>
      </c>
      <c r="D80">
        <f>LN((data!U77/data!R77)/(data!U76/data!R76))*100</f>
        <v>1.5116561606720753</v>
      </c>
      <c r="E80">
        <f t="shared" si="4"/>
        <v>0.66624260146486736</v>
      </c>
      <c r="F80">
        <f t="shared" si="5"/>
        <v>1.0066846693455931</v>
      </c>
    </row>
    <row r="81" spans="1:6" x14ac:dyDescent="0.25">
      <c r="A81" s="1">
        <v>36526</v>
      </c>
      <c r="B81">
        <f>papers_obs!H62</f>
        <v>1.0119864560863761</v>
      </c>
      <c r="C81">
        <f t="shared" si="3"/>
        <v>1.1915187461858803</v>
      </c>
      <c r="D81">
        <f>LN((data!U78/data!R78)/(data!U77/data!R77))*100</f>
        <v>2.1042559419041713</v>
      </c>
      <c r="E81">
        <f t="shared" si="4"/>
        <v>1.2588423826969635</v>
      </c>
      <c r="F81">
        <f t="shared" si="5"/>
        <v>1.0126679915611039</v>
      </c>
    </row>
    <row r="82" spans="1:6" x14ac:dyDescent="0.25">
      <c r="A82" s="1">
        <v>36617</v>
      </c>
      <c r="B82">
        <f>papers_obs!H63</f>
        <v>1.0132001551044705</v>
      </c>
      <c r="C82">
        <f t="shared" si="3"/>
        <v>1.3113792229136172</v>
      </c>
      <c r="D82">
        <f>LN((data!U79/data!R79)/(data!U78/data!R78))*100</f>
        <v>2.4046427791916516</v>
      </c>
      <c r="E82">
        <f t="shared" si="4"/>
        <v>1.5592292199844437</v>
      </c>
      <c r="F82">
        <f t="shared" si="5"/>
        <v>1.0157144862569425</v>
      </c>
    </row>
    <row r="83" spans="1:6" x14ac:dyDescent="0.25">
      <c r="A83" s="1">
        <v>36708</v>
      </c>
      <c r="B83">
        <f>papers_obs!H64</f>
        <v>0.99610618946918261</v>
      </c>
      <c r="C83">
        <f t="shared" si="3"/>
        <v>-0.39014111476991908</v>
      </c>
      <c r="D83">
        <f>LN((data!U80/data!R80)/(data!U79/data!R79))*100</f>
        <v>0.81105527568681945</v>
      </c>
      <c r="E83">
        <f t="shared" si="4"/>
        <v>-3.43582835203885E-2</v>
      </c>
      <c r="F83">
        <f t="shared" si="5"/>
        <v>0.9996564761826191</v>
      </c>
    </row>
    <row r="84" spans="1:6" x14ac:dyDescent="0.25">
      <c r="A84" s="1">
        <v>36800</v>
      </c>
      <c r="B84">
        <f>papers_obs!H65</f>
        <v>1.0015418579007473</v>
      </c>
      <c r="C84">
        <f t="shared" si="3"/>
        <v>0.15406704582759667</v>
      </c>
      <c r="D84">
        <f>LN((data!U81/data!R81)/(data!U80/data!R80))*100</f>
        <v>1.0382738179754112</v>
      </c>
      <c r="E84">
        <f t="shared" si="4"/>
        <v>0.19286025876820323</v>
      </c>
      <c r="F84">
        <f t="shared" si="5"/>
        <v>1.0019304635378048</v>
      </c>
    </row>
    <row r="85" spans="1:6" x14ac:dyDescent="0.25">
      <c r="A85" s="1">
        <v>36892</v>
      </c>
      <c r="B85">
        <f>papers_obs!H66</f>
        <v>0.99740982467647921</v>
      </c>
      <c r="C85">
        <f t="shared" si="3"/>
        <v>-0.25935356314026475</v>
      </c>
      <c r="D85">
        <f>LN((data!U82/data!R82)/(data!U81/data!R81))*100</f>
        <v>0.19695914353333446</v>
      </c>
      <c r="E85">
        <f t="shared" si="4"/>
        <v>-0.64845441567387352</v>
      </c>
      <c r="F85">
        <f t="shared" si="5"/>
        <v>0.99353643512819445</v>
      </c>
    </row>
    <row r="86" spans="1:6" x14ac:dyDescent="0.25">
      <c r="A86" s="1">
        <v>36982</v>
      </c>
      <c r="B86">
        <f>papers_obs!H67</f>
        <v>1.0007892003824919</v>
      </c>
      <c r="C86">
        <f t="shared" si="3"/>
        <v>7.8888912762087537E-2</v>
      </c>
      <c r="D86">
        <f>LN((data!U83/data!R83)/(data!U82/data!R82))*100</f>
        <v>1.0713606105986502</v>
      </c>
      <c r="E86">
        <f t="shared" si="4"/>
        <v>0.22594705139144222</v>
      </c>
      <c r="F86">
        <f t="shared" si="5"/>
        <v>1.0022620250410132</v>
      </c>
    </row>
    <row r="87" spans="1:6" x14ac:dyDescent="0.25">
      <c r="A87" s="1">
        <v>37073</v>
      </c>
      <c r="B87">
        <f>papers_obs!H68</f>
        <v>0.99557042774594462</v>
      </c>
      <c r="C87">
        <f t="shared" si="3"/>
        <v>-0.44394118768636581</v>
      </c>
      <c r="D87">
        <f>LN((data!U84/data!R84)/(data!U83/data!R83))*100</f>
        <v>0.5294025011041108</v>
      </c>
      <c r="E87">
        <f t="shared" si="4"/>
        <v>-0.31601105810309715</v>
      </c>
      <c r="F87">
        <f t="shared" si="5"/>
        <v>0.99684487731292903</v>
      </c>
    </row>
    <row r="88" spans="1:6" x14ac:dyDescent="0.25">
      <c r="A88" s="1">
        <v>37165</v>
      </c>
      <c r="B88">
        <f>papers_obs!H69</f>
        <v>0.99555715876607787</v>
      </c>
      <c r="C88">
        <f t="shared" si="3"/>
        <v>-0.4452739982964779</v>
      </c>
      <c r="D88">
        <f>LN((data!U85/data!R85)/(data!U84/data!R84))*100</f>
        <v>0.58526646237893776</v>
      </c>
      <c r="E88">
        <f t="shared" si="4"/>
        <v>-0.2601470968282702</v>
      </c>
      <c r="F88">
        <f t="shared" si="5"/>
        <v>0.99740190992491606</v>
      </c>
    </row>
    <row r="89" spans="1:6" x14ac:dyDescent="0.25">
      <c r="A89" s="1">
        <v>37257</v>
      </c>
      <c r="B89">
        <f>papers_obs!H70</f>
        <v>0.99526827045040567</v>
      </c>
      <c r="C89">
        <f t="shared" si="3"/>
        <v>-0.47429596209704949</v>
      </c>
      <c r="D89">
        <f>LN((data!U86/data!R86)/(data!U85/data!R85))*100</f>
        <v>0.31026315911571367</v>
      </c>
      <c r="E89">
        <f t="shared" si="4"/>
        <v>-0.53515040009149428</v>
      </c>
      <c r="F89">
        <f t="shared" si="5"/>
        <v>0.99466278978749878</v>
      </c>
    </row>
    <row r="90" spans="1:6" x14ac:dyDescent="0.25">
      <c r="A90" s="1">
        <v>37347</v>
      </c>
      <c r="B90">
        <f>papers_obs!H71</f>
        <v>0.99038435155994109</v>
      </c>
      <c r="C90">
        <f t="shared" si="3"/>
        <v>-0.96621772978512743</v>
      </c>
      <c r="D90">
        <f>LN((data!U87/data!R87)/(data!U86/data!R86))*100</f>
        <v>7.1470002791337778E-2</v>
      </c>
      <c r="E90">
        <f t="shared" si="4"/>
        <v>-0.7739435564158702</v>
      </c>
      <c r="F90">
        <f t="shared" si="5"/>
        <v>0.99229043675263262</v>
      </c>
    </row>
    <row r="91" spans="1:6" x14ac:dyDescent="0.25">
      <c r="A91" s="1">
        <v>37438</v>
      </c>
      <c r="B91">
        <f>papers_obs!H72</f>
        <v>0.98709851289949457</v>
      </c>
      <c r="C91">
        <f t="shared" si="3"/>
        <v>-1.2985434094233992</v>
      </c>
      <c r="D91">
        <f>LN((data!U88/data!R88)/(data!U87/data!R87))*100</f>
        <v>-0.10131645972827716</v>
      </c>
      <c r="E91">
        <f t="shared" si="4"/>
        <v>-0.94673001893548514</v>
      </c>
      <c r="F91">
        <f t="shared" si="5"/>
        <v>0.99057737360585141</v>
      </c>
    </row>
    <row r="92" spans="1:6" x14ac:dyDescent="0.25">
      <c r="A92" s="1">
        <v>37530</v>
      </c>
      <c r="B92">
        <f>papers_obs!H73</f>
        <v>0.99202739821077801</v>
      </c>
      <c r="C92">
        <f t="shared" si="3"/>
        <v>-0.80045529145756134</v>
      </c>
      <c r="D92">
        <f>LN((data!U89/data!R89)/(data!U88/data!R88))*100</f>
        <v>0.15676459127346035</v>
      </c>
      <c r="E92">
        <f t="shared" si="4"/>
        <v>-0.68864896793374764</v>
      </c>
      <c r="F92">
        <f t="shared" si="5"/>
        <v>0.99313716785377804</v>
      </c>
    </row>
    <row r="93" spans="1:6" x14ac:dyDescent="0.25">
      <c r="A93" s="1">
        <v>37622</v>
      </c>
      <c r="B93">
        <f>papers_obs!H74</f>
        <v>0.98965715550126632</v>
      </c>
      <c r="C93">
        <f t="shared" si="3"/>
        <v>-1.0396703406295675</v>
      </c>
      <c r="D93">
        <f>LN((data!U90/data!R90)/(data!U89/data!R89))*100</f>
        <v>-0.47689644405416654</v>
      </c>
      <c r="E93">
        <f t="shared" si="4"/>
        <v>-1.3223100032613746</v>
      </c>
      <c r="F93">
        <f t="shared" si="5"/>
        <v>0.98686394108112285</v>
      </c>
    </row>
    <row r="94" spans="1:6" x14ac:dyDescent="0.25">
      <c r="A94" s="1">
        <v>37712</v>
      </c>
      <c r="B94">
        <f>papers_obs!H75</f>
        <v>0.99572759821640611</v>
      </c>
      <c r="C94">
        <f t="shared" si="3"/>
        <v>-0.42815545709870989</v>
      </c>
      <c r="D94">
        <f>LN((data!U91/data!R91)/(data!U90/data!R90))*100</f>
        <v>3.7197275647103643E-2</v>
      </c>
      <c r="E94">
        <f t="shared" si="4"/>
        <v>-0.80821628356010433</v>
      </c>
      <c r="F94">
        <f t="shared" si="5"/>
        <v>0.9919504100303097</v>
      </c>
    </row>
    <row r="95" spans="1:6" x14ac:dyDescent="0.25">
      <c r="A95" s="1">
        <v>37803</v>
      </c>
      <c r="B95">
        <f>papers_obs!H76</f>
        <v>0.98730551841733538</v>
      </c>
      <c r="C95">
        <f t="shared" si="3"/>
        <v>-1.2775744977603449</v>
      </c>
      <c r="D95">
        <f>LN((data!U92/data!R92)/(data!U91/data!R91))*100</f>
        <v>-7.2964189029837395E-2</v>
      </c>
      <c r="E95">
        <f t="shared" si="4"/>
        <v>-0.91837774823704532</v>
      </c>
      <c r="F95">
        <f t="shared" si="5"/>
        <v>0.99085826460189985</v>
      </c>
    </row>
    <row r="96" spans="1:6" x14ac:dyDescent="0.25">
      <c r="A96" s="1">
        <v>37895</v>
      </c>
      <c r="B96">
        <f>papers_obs!H77</f>
        <v>0.99227310980774619</v>
      </c>
      <c r="C96">
        <f t="shared" si="3"/>
        <v>-0.7756897282546974</v>
      </c>
      <c r="D96">
        <f>LN((data!U93/data!R93)/(data!U92/data!R92))*100</f>
        <v>-0.4516354367884714</v>
      </c>
      <c r="E96">
        <f t="shared" si="4"/>
        <v>-1.2970489959956795</v>
      </c>
      <c r="F96">
        <f t="shared" si="5"/>
        <v>0.98711326434243962</v>
      </c>
    </row>
    <row r="97" spans="1:6" x14ac:dyDescent="0.25">
      <c r="A97" s="1">
        <v>37987</v>
      </c>
      <c r="B97">
        <f>papers_obs!H78</f>
        <v>0.99455499109528478</v>
      </c>
      <c r="C97">
        <f t="shared" si="3"/>
        <v>-0.54598869978452103</v>
      </c>
      <c r="D97">
        <f>LN((data!U94/data!R94)/(data!U93/data!R93))*100</f>
        <v>1.0715120778713147</v>
      </c>
      <c r="E97">
        <f t="shared" si="4"/>
        <v>0.2260985186641068</v>
      </c>
      <c r="F97">
        <f t="shared" si="5"/>
        <v>1.0022635431411173</v>
      </c>
    </row>
    <row r="98" spans="1:6" x14ac:dyDescent="0.25">
      <c r="A98" s="1">
        <v>38078</v>
      </c>
      <c r="B98">
        <f>papers_obs!H79</f>
        <v>0.99228951924674913</v>
      </c>
      <c r="C98">
        <f t="shared" si="3"/>
        <v>-0.77403601989971016</v>
      </c>
      <c r="D98">
        <f>LN((data!U95/data!R95)/(data!U94/data!R94))*100</f>
        <v>0.13731995628908708</v>
      </c>
      <c r="E98">
        <f t="shared" si="4"/>
        <v>-0.70809360291812085</v>
      </c>
      <c r="F98">
        <f t="shared" si="5"/>
        <v>0.99294407473032964</v>
      </c>
    </row>
    <row r="99" spans="1:6" x14ac:dyDescent="0.25">
      <c r="A99" s="1">
        <v>38169</v>
      </c>
      <c r="B99">
        <f>papers_obs!H80</f>
        <v>0.99529909329822674</v>
      </c>
      <c r="C99">
        <f t="shared" si="3"/>
        <v>-0.47119907139293438</v>
      </c>
      <c r="D99">
        <f>LN((data!U96/data!R96)/(data!U95/data!R95))*100</f>
        <v>0.73414718760681563</v>
      </c>
      <c r="E99">
        <f t="shared" si="4"/>
        <v>-0.11126637160039232</v>
      </c>
      <c r="F99">
        <f t="shared" si="5"/>
        <v>0.99888795506474892</v>
      </c>
    </row>
    <row r="100" spans="1:6" x14ac:dyDescent="0.25">
      <c r="A100" s="1">
        <v>38261</v>
      </c>
      <c r="B100">
        <f>papers_obs!H81</f>
        <v>1.0023139055977437</v>
      </c>
      <c r="C100">
        <f t="shared" si="3"/>
        <v>0.23112326407054604</v>
      </c>
      <c r="D100">
        <f>LN((data!U97/data!R97)/(data!U96/data!R96))*100</f>
        <v>0.90318703147855417</v>
      </c>
      <c r="E100">
        <f t="shared" si="4"/>
        <v>5.7773472271346216E-2</v>
      </c>
      <c r="F100">
        <f t="shared" si="5"/>
        <v>1.0005779016435621</v>
      </c>
    </row>
    <row r="101" spans="1:6" x14ac:dyDescent="0.25">
      <c r="A101" s="1">
        <v>38353</v>
      </c>
      <c r="B101">
        <f>papers_obs!H82</f>
        <v>0.99659068577013876</v>
      </c>
      <c r="C101">
        <f t="shared" si="3"/>
        <v>-0.34151391847896501</v>
      </c>
      <c r="D101">
        <f>LN((data!U98/data!R98)/(data!U97/data!R97))*100</f>
        <v>0.67642839001466426</v>
      </c>
      <c r="E101">
        <f t="shared" si="4"/>
        <v>-0.16898516919254369</v>
      </c>
      <c r="F101">
        <f t="shared" si="5"/>
        <v>0.99831157530352821</v>
      </c>
    </row>
    <row r="102" spans="1:6" x14ac:dyDescent="0.25">
      <c r="A102" s="1">
        <v>38443</v>
      </c>
      <c r="B102">
        <f>papers_obs!H83</f>
        <v>1.0044748876463487</v>
      </c>
      <c r="C102">
        <f t="shared" si="3"/>
        <v>0.44649051060436029</v>
      </c>
      <c r="D102">
        <f>LN((data!U99/data!R99)/(data!U98/data!R98))*100</f>
        <v>1.409834089167217</v>
      </c>
      <c r="E102">
        <f t="shared" si="4"/>
        <v>0.56442052996000902</v>
      </c>
      <c r="F102">
        <f t="shared" si="5"/>
        <v>1.0056601638366245</v>
      </c>
    </row>
    <row r="103" spans="1:6" x14ac:dyDescent="0.25">
      <c r="A103" s="1">
        <v>38534</v>
      </c>
      <c r="B103">
        <f>papers_obs!H84</f>
        <v>0.99716405196522939</v>
      </c>
      <c r="C103">
        <f t="shared" si="3"/>
        <v>-0.28399769544059428</v>
      </c>
      <c r="D103">
        <f>LN((data!U100/data!R100)/(data!U99/data!R99))*100</f>
        <v>0.69023510334415816</v>
      </c>
      <c r="E103">
        <f t="shared" si="4"/>
        <v>-0.15517845586304979</v>
      </c>
      <c r="F103">
        <f t="shared" si="5"/>
        <v>0.9984494188364772</v>
      </c>
    </row>
    <row r="104" spans="1:6" x14ac:dyDescent="0.25">
      <c r="A104" s="1">
        <v>38626</v>
      </c>
      <c r="B104">
        <f>papers_obs!H85</f>
        <v>1.0058964025430617</v>
      </c>
      <c r="C104">
        <f t="shared" si="3"/>
        <v>0.58790867953249604</v>
      </c>
      <c r="D104">
        <f>LN((data!U101/data!R101)/(data!U100/data!R100))*100</f>
        <v>1.4694220529894031</v>
      </c>
      <c r="E104">
        <f t="shared" si="4"/>
        <v>0.62400849378219514</v>
      </c>
      <c r="F104">
        <f t="shared" si="5"/>
        <v>1.0062595948278499</v>
      </c>
    </row>
    <row r="105" spans="1:6" x14ac:dyDescent="0.25">
      <c r="A105" s="1">
        <v>38718</v>
      </c>
      <c r="B105">
        <f>papers_obs!H86</f>
        <v>1.006931485385526</v>
      </c>
      <c r="C105">
        <f t="shared" si="3"/>
        <v>0.69075730756603582</v>
      </c>
      <c r="D105">
        <f>LN((data!U102/data!R102)/(data!U101/data!R101))*100</f>
        <v>1.4440990528970001</v>
      </c>
      <c r="E105">
        <f t="shared" si="4"/>
        <v>0.59868549368979218</v>
      </c>
      <c r="F105">
        <f t="shared" si="5"/>
        <v>1.006004811970415</v>
      </c>
    </row>
    <row r="106" spans="1:6" x14ac:dyDescent="0.25">
      <c r="A106" s="1">
        <v>38808</v>
      </c>
      <c r="B106">
        <f>papers_obs!H87</f>
        <v>1.006936980292551</v>
      </c>
      <c r="C106">
        <f t="shared" si="3"/>
        <v>0.69130301421159013</v>
      </c>
      <c r="D106">
        <f>LN((data!U103/data!R103)/(data!U102/data!R102))*100</f>
        <v>1.7640175825124986</v>
      </c>
      <c r="E106">
        <f t="shared" si="4"/>
        <v>0.91860402330529067</v>
      </c>
      <c r="F106">
        <f t="shared" si="5"/>
        <v>1.0092283613893218</v>
      </c>
    </row>
    <row r="107" spans="1:6" x14ac:dyDescent="0.25">
      <c r="A107" s="1">
        <v>38899</v>
      </c>
      <c r="B107">
        <f>papers_obs!H88</f>
        <v>0.99871718738245474</v>
      </c>
      <c r="C107">
        <f t="shared" si="3"/>
        <v>-0.12836361259978205</v>
      </c>
      <c r="D107">
        <f>LN((data!U104/data!R104)/(data!U103/data!R103))*100</f>
        <v>0.90917192163832428</v>
      </c>
      <c r="E107">
        <f t="shared" si="4"/>
        <v>6.3758362431116322E-2</v>
      </c>
      <c r="F107">
        <f t="shared" si="5"/>
        <v>1.0006377869239547</v>
      </c>
    </row>
    <row r="108" spans="1:6" x14ac:dyDescent="0.25">
      <c r="A108" s="1">
        <v>38991</v>
      </c>
      <c r="B108">
        <f>papers_obs!H89</f>
        <v>1.0147283033428376</v>
      </c>
      <c r="C108">
        <f t="shared" si="3"/>
        <v>1.4620895225052466</v>
      </c>
      <c r="D108">
        <f>LN((data!U105/data!R105)/(data!U104/data!R104))*100</f>
        <v>2.5634501348764491</v>
      </c>
      <c r="E108">
        <f t="shared" si="4"/>
        <v>1.7180365756692413</v>
      </c>
      <c r="F108">
        <f t="shared" si="5"/>
        <v>1.0173287970567502</v>
      </c>
    </row>
    <row r="109" spans="1:6" x14ac:dyDescent="0.25">
      <c r="A109" s="1">
        <v>39083</v>
      </c>
      <c r="B109">
        <f>papers_obs!H90</f>
        <v>1.0047346462572326</v>
      </c>
      <c r="C109">
        <f t="shared" si="3"/>
        <v>0.47234730731450325</v>
      </c>
      <c r="D109">
        <f>LN((data!U106/data!R106)/(data!U105/data!R105))*100</f>
        <v>1.388832164229256</v>
      </c>
      <c r="E109">
        <f t="shared" si="4"/>
        <v>0.54341860502204808</v>
      </c>
      <c r="F109">
        <f t="shared" si="5"/>
        <v>1.0054489780212041</v>
      </c>
    </row>
    <row r="110" spans="1:6" x14ac:dyDescent="0.25">
      <c r="A110" s="1">
        <v>39173</v>
      </c>
      <c r="B110">
        <f>papers_obs!H91</f>
        <v>1.0168878046682441</v>
      </c>
      <c r="C110">
        <f t="shared" si="3"/>
        <v>1.6746791087170598</v>
      </c>
      <c r="D110">
        <f>LN((data!U107/data!R107)/(data!U106/data!R106))*100</f>
        <v>2.6081155181661542</v>
      </c>
      <c r="E110">
        <f t="shared" si="4"/>
        <v>1.7627019589589463</v>
      </c>
      <c r="F110">
        <f t="shared" si="5"/>
        <v>1.01778329235675</v>
      </c>
    </row>
    <row r="111" spans="1:6" x14ac:dyDescent="0.25">
      <c r="A111" s="1">
        <v>39264</v>
      </c>
      <c r="B111">
        <f>papers_obs!H92</f>
        <v>1.0160329331687503</v>
      </c>
      <c r="C111">
        <f t="shared" si="3"/>
        <v>1.5905763167121996</v>
      </c>
      <c r="D111">
        <f>LN((data!U108/data!R108)/(data!U107/data!R107))*100</f>
        <v>2.5958789956090991</v>
      </c>
      <c r="E111">
        <f t="shared" si="4"/>
        <v>1.7504654364018912</v>
      </c>
      <c r="F111">
        <f t="shared" si="5"/>
        <v>1.0176587586940491</v>
      </c>
    </row>
    <row r="112" spans="1:6" x14ac:dyDescent="0.25">
      <c r="A112" s="1">
        <v>39356</v>
      </c>
      <c r="B112">
        <f>papers_obs!H93</f>
        <v>1.0174926971333356</v>
      </c>
      <c r="C112">
        <f t="shared" si="3"/>
        <v>1.7341461044321242</v>
      </c>
      <c r="D112">
        <f>LN((data!U109/data!R109)/(data!U108/data!R108))*100</f>
        <v>2.6479193880628351</v>
      </c>
      <c r="E112">
        <f t="shared" si="4"/>
        <v>1.8025058288556273</v>
      </c>
      <c r="F112">
        <f t="shared" si="5"/>
        <v>1.0181884901311176</v>
      </c>
    </row>
    <row r="113" spans="1:6" x14ac:dyDescent="0.25">
      <c r="A113" s="1">
        <v>39448</v>
      </c>
      <c r="B113">
        <f>papers_obs!H94</f>
        <v>1.0048095938820241</v>
      </c>
      <c r="C113">
        <f t="shared" si="3"/>
        <v>0.47980647375922791</v>
      </c>
      <c r="D113">
        <f>LN((data!U110/data!R110)/(data!U109/data!R109))*100</f>
        <v>1.4396706547579206</v>
      </c>
      <c r="E113">
        <f t="shared" si="4"/>
        <v>0.5942570955507126</v>
      </c>
      <c r="F113">
        <f t="shared" si="5"/>
        <v>1.0059602630584514</v>
      </c>
    </row>
    <row r="114" spans="1:6" x14ac:dyDescent="0.25">
      <c r="A114" s="1">
        <v>39539</v>
      </c>
      <c r="B114">
        <f>papers_obs!H95</f>
        <v>0.99980654115851542</v>
      </c>
      <c r="C114">
        <f t="shared" si="3"/>
        <v>-1.9347755706009283E-2</v>
      </c>
      <c r="D114">
        <f>LN((data!U111/data!R111)/(data!U110/data!R110))*100</f>
        <v>1.276252376198441</v>
      </c>
      <c r="E114">
        <f t="shared" si="4"/>
        <v>0.43083881699123305</v>
      </c>
      <c r="F114">
        <f t="shared" si="5"/>
        <v>1.0043176826174591</v>
      </c>
    </row>
    <row r="115" spans="1:6" x14ac:dyDescent="0.25">
      <c r="A115" s="1">
        <v>39630</v>
      </c>
      <c r="B115">
        <f>papers_obs!H96</f>
        <v>0.9899632309213352</v>
      </c>
      <c r="C115">
        <f t="shared" si="3"/>
        <v>-1.0087477026726073</v>
      </c>
      <c r="D115">
        <f>LN((data!U112/data!R112)/(data!U111/data!R111))*100</f>
        <v>0.13477800538592152</v>
      </c>
      <c r="E115">
        <f t="shared" si="4"/>
        <v>-0.7106355538212864</v>
      </c>
      <c r="F115">
        <f t="shared" si="5"/>
        <v>0.99291883490024757</v>
      </c>
    </row>
    <row r="116" spans="1:6" x14ac:dyDescent="0.25">
      <c r="A116" s="1">
        <v>39722</v>
      </c>
      <c r="B116">
        <f>papers_obs!H97</f>
        <v>0.99544368695722585</v>
      </c>
      <c r="C116">
        <f t="shared" si="3"/>
        <v>-0.45667246748533963</v>
      </c>
      <c r="D116">
        <f>LN((data!U113/data!R113)/(data!U112/data!R112))*100</f>
        <v>0.53647374590047592</v>
      </c>
      <c r="E116">
        <f t="shared" si="4"/>
        <v>-0.30893981330673204</v>
      </c>
      <c r="F116">
        <f t="shared" si="5"/>
        <v>0.99691536914673951</v>
      </c>
    </row>
    <row r="117" spans="1:6" x14ac:dyDescent="0.25">
      <c r="A117" s="1">
        <v>39814</v>
      </c>
      <c r="B117">
        <f>papers_obs!H98</f>
        <v>0.98577555906613124</v>
      </c>
      <c r="C117">
        <f t="shared" si="3"/>
        <v>-1.4326578012600111</v>
      </c>
      <c r="D117">
        <f>LN((data!U114/data!R114)/(data!U113/data!R113))*100</f>
        <v>-1.0225525290880171</v>
      </c>
      <c r="E117">
        <f t="shared" si="4"/>
        <v>-1.8679660882952249</v>
      </c>
      <c r="F117">
        <f t="shared" si="5"/>
        <v>0.98149372272166324</v>
      </c>
    </row>
    <row r="118" spans="1:6" x14ac:dyDescent="0.25">
      <c r="A118" s="1">
        <v>39904</v>
      </c>
      <c r="B118">
        <f>papers_obs!H99</f>
        <v>0.98280832490205494</v>
      </c>
      <c r="C118">
        <f t="shared" si="3"/>
        <v>-1.73411677746768</v>
      </c>
      <c r="D118">
        <f>LN((data!U115/data!R115)/(data!U114/data!R114))*100</f>
        <v>-0.81750057597538306</v>
      </c>
      <c r="E118">
        <f t="shared" si="4"/>
        <v>-1.6629141351825911</v>
      </c>
      <c r="F118">
        <f t="shared" si="5"/>
        <v>0.98350835959000504</v>
      </c>
    </row>
    <row r="119" spans="1:6" x14ac:dyDescent="0.25">
      <c r="A119" s="1">
        <v>39995</v>
      </c>
      <c r="B119">
        <f>papers_obs!H100</f>
        <v>0.976522770280561</v>
      </c>
      <c r="C119">
        <f t="shared" si="3"/>
        <v>-2.375721067760673</v>
      </c>
      <c r="D119">
        <f>LN((data!U116/data!R116)/(data!U115/data!R115))*100</f>
        <v>-1.6406500637308894</v>
      </c>
      <c r="E119">
        <f t="shared" si="4"/>
        <v>-2.4860636229380972</v>
      </c>
      <c r="F119">
        <f t="shared" si="5"/>
        <v>0.97544584436699666</v>
      </c>
    </row>
    <row r="120" spans="1:6" x14ac:dyDescent="0.25">
      <c r="A120" s="1">
        <v>40087</v>
      </c>
      <c r="B120">
        <f>papers_obs!H101</f>
        <v>0.98212421528404248</v>
      </c>
      <c r="C120">
        <f t="shared" si="3"/>
        <v>-1.8037486484518215</v>
      </c>
      <c r="D120">
        <f>LN((data!U117/data!R117)/(data!U116/data!R116))*100</f>
        <v>-1.9521283725453049</v>
      </c>
      <c r="E120">
        <f t="shared" si="4"/>
        <v>-2.7975419317525128</v>
      </c>
      <c r="F120">
        <f t="shared" si="5"/>
        <v>0.97241226906469924</v>
      </c>
    </row>
    <row r="121" spans="1:6" x14ac:dyDescent="0.25">
      <c r="A121" s="1">
        <v>40179</v>
      </c>
      <c r="B121">
        <f>papers_obs!H102</f>
        <v>0.98769577932964325</v>
      </c>
      <c r="C121">
        <f t="shared" si="3"/>
        <v>-1.2380544308284973</v>
      </c>
      <c r="D121">
        <f>LN((data!U118/data!R118)/(data!U117/data!R117))*100</f>
        <v>-0.55570301279465506</v>
      </c>
      <c r="E121">
        <f t="shared" si="4"/>
        <v>-1.401116572001863</v>
      </c>
      <c r="F121">
        <f t="shared" si="5"/>
        <v>0.98608653383524136</v>
      </c>
    </row>
    <row r="122" spans="1:6" x14ac:dyDescent="0.25">
      <c r="A122" s="1">
        <v>40269</v>
      </c>
      <c r="B122">
        <f>papers_obs!H103</f>
        <v>0.9828323833172341</v>
      </c>
      <c r="C122">
        <f t="shared" si="3"/>
        <v>-1.7316688819718489</v>
      </c>
      <c r="D122">
        <f>LN((data!U119/data!R119)/(data!U118/data!R118))*100</f>
        <v>-1.3649147283367202</v>
      </c>
      <c r="E122">
        <f t="shared" si="4"/>
        <v>-2.2103282875439283</v>
      </c>
      <c r="F122">
        <f t="shared" si="5"/>
        <v>0.97813920480430061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81C4-4047-4418-BB85-7335946E76AF}">
  <dimension ref="A1:I132"/>
  <sheetViews>
    <sheetView workbookViewId="0">
      <selection activeCell="B5" sqref="B5:C20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0.99930728414720993</v>
      </c>
      <c r="C2" s="3">
        <f>AVERAGE(C21:C122)</f>
        <v>-7.0511042484714334E-2</v>
      </c>
      <c r="D2" s="3">
        <f>AVERAGE(D21:D122)</f>
        <v>0.66359398169263728</v>
      </c>
      <c r="E2">
        <f>AVERAGE(E21:E122)</f>
        <v>-2.2313305887074225E-17</v>
      </c>
      <c r="F2">
        <f>AVERAGE(F21:F122)</f>
        <v>1.0000077825816227</v>
      </c>
    </row>
    <row r="3" spans="1:9" x14ac:dyDescent="0.25">
      <c r="D3" s="6">
        <f>-D2+C2</f>
        <v>-0.73410502417735157</v>
      </c>
    </row>
    <row r="4" spans="1:9" x14ac:dyDescent="0.25">
      <c r="B4" t="s">
        <v>140</v>
      </c>
      <c r="C4" t="s">
        <v>164</v>
      </c>
      <c r="D4" s="3" t="s">
        <v>175</v>
      </c>
      <c r="E4" t="s">
        <v>165</v>
      </c>
      <c r="F4" s="3" t="s">
        <v>173</v>
      </c>
    </row>
    <row r="5" spans="1:9" x14ac:dyDescent="0.25">
      <c r="A5" s="1">
        <v>29587</v>
      </c>
      <c r="E5">
        <f>D5-$D$2</f>
        <v>-0.66359398169263728</v>
      </c>
      <c r="F5">
        <f>EXP(E5/100)</f>
        <v>0.99338602940935161</v>
      </c>
      <c r="H5" t="s">
        <v>141</v>
      </c>
    </row>
    <row r="6" spans="1:9" x14ac:dyDescent="0.25">
      <c r="A6" s="1">
        <v>29677</v>
      </c>
      <c r="D6">
        <f>LN((data!L3+data!M3)/(data!L2+data!M2))*100</f>
        <v>0.59806014107127736</v>
      </c>
      <c r="E6">
        <f t="shared" ref="E6:E69" si="0">D6-$D$2</f>
        <v>-6.5533840621359918E-2</v>
      </c>
      <c r="F6">
        <f t="shared" ref="F6:F69" si="1">EXP(E6/100)</f>
        <v>0.99934487628109958</v>
      </c>
      <c r="H6" t="e">
        <f t="array" ref="H6:I10">LINEST(B5:B122,F5:F122,TRUE,TRUE)</f>
        <v>#VALUE!</v>
      </c>
      <c r="I6" t="e">
        <v>#VALUE!</v>
      </c>
    </row>
    <row r="7" spans="1:9" x14ac:dyDescent="0.25">
      <c r="A7" s="1">
        <v>29768</v>
      </c>
      <c r="D7">
        <f>LN((data!L4+data!M4)/(data!L3+data!M3))*100</f>
        <v>5.4452884655041452E-3</v>
      </c>
      <c r="E7">
        <f t="shared" si="0"/>
        <v>-0.6581486932271331</v>
      </c>
      <c r="F7">
        <f t="shared" si="1"/>
        <v>0.9934401236170084</v>
      </c>
      <c r="H7" t="e">
        <v>#VALUE!</v>
      </c>
      <c r="I7" t="e">
        <v>#VALUE!</v>
      </c>
    </row>
    <row r="8" spans="1:9" x14ac:dyDescent="0.25">
      <c r="A8" s="1">
        <v>29860</v>
      </c>
      <c r="D8">
        <f>LN((data!L5+data!M5)/(data!L4+data!M4))*100</f>
        <v>0.16050276164226962</v>
      </c>
      <c r="E8">
        <f t="shared" si="0"/>
        <v>-0.50309122005036766</v>
      </c>
      <c r="F8">
        <f t="shared" si="1"/>
        <v>0.99498172164281606</v>
      </c>
      <c r="H8" t="e">
        <v>#VALUE!</v>
      </c>
      <c r="I8" t="e">
        <v>#VALUE!</v>
      </c>
    </row>
    <row r="9" spans="1:9" x14ac:dyDescent="0.25">
      <c r="A9" s="1">
        <v>29952</v>
      </c>
      <c r="D9">
        <f>LN((data!L6+data!M6)/(data!L5+data!M5))*100</f>
        <v>0.32836295939085447</v>
      </c>
      <c r="E9">
        <f t="shared" si="0"/>
        <v>-0.33523102230178281</v>
      </c>
      <c r="F9">
        <f t="shared" si="1"/>
        <v>0.9966533024952885</v>
      </c>
      <c r="H9" t="e">
        <v>#VALUE!</v>
      </c>
      <c r="I9" t="e">
        <v>#VALUE!</v>
      </c>
    </row>
    <row r="10" spans="1:9" x14ac:dyDescent="0.25">
      <c r="A10" s="1">
        <v>30042</v>
      </c>
      <c r="D10">
        <f>LN((data!L7+data!M7)/(data!L6+data!M6))*100</f>
        <v>0.41906110667757912</v>
      </c>
      <c r="E10">
        <f t="shared" si="0"/>
        <v>-0.24453287501505816</v>
      </c>
      <c r="F10">
        <f t="shared" si="1"/>
        <v>0.99755765863065871</v>
      </c>
      <c r="H10" t="e">
        <v>#VALUE!</v>
      </c>
      <c r="I10" t="e">
        <v>#VALUE!</v>
      </c>
    </row>
    <row r="11" spans="1:9" x14ac:dyDescent="0.25">
      <c r="A11" s="1">
        <v>30133</v>
      </c>
      <c r="D11">
        <f>LN((data!L8+data!M8)/(data!L7+data!M7))*100</f>
        <v>0.79542514890290195</v>
      </c>
      <c r="E11">
        <f t="shared" si="0"/>
        <v>0.13183116721026467</v>
      </c>
      <c r="F11">
        <f t="shared" si="1"/>
        <v>1.00131918102692</v>
      </c>
    </row>
    <row r="12" spans="1:9" x14ac:dyDescent="0.25">
      <c r="A12" s="1">
        <v>30225</v>
      </c>
      <c r="D12">
        <f>LN((data!L9+data!M9)/(data!L8+data!M8))*100</f>
        <v>1.4824926133363099</v>
      </c>
      <c r="E12">
        <f t="shared" si="0"/>
        <v>0.8188986316436726</v>
      </c>
      <c r="F12">
        <f t="shared" si="1"/>
        <v>1.0082226077774472</v>
      </c>
    </row>
    <row r="13" spans="1:9" x14ac:dyDescent="0.25">
      <c r="A13" s="1">
        <v>30317</v>
      </c>
      <c r="D13">
        <f>LN((data!L10+data!M10)/(data!L9+data!M9))*100</f>
        <v>1.031085730923299</v>
      </c>
      <c r="E13">
        <f t="shared" si="0"/>
        <v>0.36749174923066175</v>
      </c>
      <c r="F13">
        <f t="shared" si="1"/>
        <v>1.0036816782808373</v>
      </c>
    </row>
    <row r="14" spans="1:9" x14ac:dyDescent="0.25">
      <c r="A14" s="1">
        <v>30407</v>
      </c>
      <c r="D14">
        <f>LN((data!L11+data!M11)/(data!L10+data!M10))*100</f>
        <v>1.2450876762742873</v>
      </c>
      <c r="E14">
        <f t="shared" si="0"/>
        <v>0.58149369458165001</v>
      </c>
      <c r="F14">
        <f t="shared" si="1"/>
        <v>1.0058318765099072</v>
      </c>
    </row>
    <row r="15" spans="1:9" x14ac:dyDescent="0.25">
      <c r="A15" s="1">
        <v>30498</v>
      </c>
      <c r="D15">
        <f>LN((data!L12+data!M12)/(data!L11+data!M11))*100</f>
        <v>1.4459809963951913</v>
      </c>
      <c r="E15">
        <f t="shared" si="0"/>
        <v>0.78238701470255401</v>
      </c>
      <c r="F15">
        <f t="shared" si="1"/>
        <v>1.0078545565957893</v>
      </c>
    </row>
    <row r="16" spans="1:9" x14ac:dyDescent="0.25">
      <c r="A16" s="1">
        <v>30590</v>
      </c>
      <c r="D16">
        <f>LN((data!L13+data!M13)/(data!L12+data!M12))*100</f>
        <v>1.0740698915866023</v>
      </c>
      <c r="E16">
        <f t="shared" si="0"/>
        <v>0.41047590989396499</v>
      </c>
      <c r="F16">
        <f t="shared" si="1"/>
        <v>1.0041131951612883</v>
      </c>
    </row>
    <row r="17" spans="1:6" x14ac:dyDescent="0.25">
      <c r="A17" s="1">
        <v>30682</v>
      </c>
      <c r="D17">
        <f>LN((data!L14+data!M14)/(data!L13+data!M13))*100</f>
        <v>0.42641848545483518</v>
      </c>
      <c r="E17">
        <f t="shared" si="0"/>
        <v>-0.2371754962378021</v>
      </c>
      <c r="F17">
        <f t="shared" si="1"/>
        <v>0.99763105542613273</v>
      </c>
    </row>
    <row r="18" spans="1:6" x14ac:dyDescent="0.25">
      <c r="A18" s="1">
        <v>30773</v>
      </c>
      <c r="D18">
        <f>LN((data!L15+data!M15)/(data!L14+data!M14))*100</f>
        <v>1.2066473886824922</v>
      </c>
      <c r="E18">
        <f t="shared" si="0"/>
        <v>0.54305340698985494</v>
      </c>
      <c r="F18">
        <f t="shared" si="1"/>
        <v>1.0054453061480264</v>
      </c>
    </row>
    <row r="19" spans="1:6" x14ac:dyDescent="0.25">
      <c r="A19" s="1">
        <v>30864</v>
      </c>
      <c r="D19">
        <f>LN((data!L16+data!M16)/(data!L15+data!M15))*100</f>
        <v>0.95739259271499855</v>
      </c>
      <c r="E19">
        <f t="shared" si="0"/>
        <v>0.29379861102236127</v>
      </c>
      <c r="F19">
        <f t="shared" si="1"/>
        <v>1.0029423062211882</v>
      </c>
    </row>
    <row r="20" spans="1:6" x14ac:dyDescent="0.25">
      <c r="A20" s="1">
        <v>30956</v>
      </c>
      <c r="D20">
        <f>LN((data!L17+data!M17)/(data!L16+data!M16))*100</f>
        <v>1.0331979429297617</v>
      </c>
      <c r="E20">
        <f t="shared" si="0"/>
        <v>0.36960396123712447</v>
      </c>
      <c r="F20">
        <f t="shared" si="1"/>
        <v>1.0037028783896476</v>
      </c>
    </row>
    <row r="21" spans="1:6" x14ac:dyDescent="0.25">
      <c r="A21" s="5">
        <v>31048</v>
      </c>
      <c r="B21">
        <f>papers_obs!C2</f>
        <v>1.0055960584132584</v>
      </c>
      <c r="C21">
        <f t="shared" ref="C21:C69" si="2">LN(B21)*100</f>
        <v>0.55804586494431485</v>
      </c>
      <c r="D21">
        <f>LN((data!L18+data!M18)/(data!L17+data!M17))*100</f>
        <v>1.4703493106146379</v>
      </c>
      <c r="E21">
        <f t="shared" si="0"/>
        <v>0.80675532892200064</v>
      </c>
      <c r="F21">
        <f t="shared" si="1"/>
        <v>1.0081001836873908</v>
      </c>
    </row>
    <row r="22" spans="1:6" x14ac:dyDescent="0.25">
      <c r="A22" s="1">
        <v>31138</v>
      </c>
      <c r="B22">
        <f>papers_obs!C3</f>
        <v>1.0032516306942312</v>
      </c>
      <c r="C22">
        <f t="shared" si="2"/>
        <v>0.32463555752114109</v>
      </c>
      <c r="D22">
        <f>LN((data!L19+data!M19)/(data!L18+data!M18))*100</f>
        <v>0.87052209902408373</v>
      </c>
      <c r="E22">
        <f t="shared" si="0"/>
        <v>0.20692811733144645</v>
      </c>
      <c r="F22">
        <f t="shared" si="1"/>
        <v>1.0020714236131167</v>
      </c>
    </row>
    <row r="23" spans="1:6" x14ac:dyDescent="0.25">
      <c r="A23" s="1">
        <v>31229</v>
      </c>
      <c r="B23">
        <f>papers_obs!C4</f>
        <v>1.0060899941734076</v>
      </c>
      <c r="C23">
        <f t="shared" si="2"/>
        <v>0.60715251053048935</v>
      </c>
      <c r="D23">
        <f>LN((data!L20+data!M20)/(data!L19+data!M19))*100</f>
        <v>1.1981829490528004</v>
      </c>
      <c r="E23">
        <f t="shared" si="0"/>
        <v>0.53458896736016315</v>
      </c>
      <c r="F23">
        <f t="shared" si="1"/>
        <v>1.0053602044388201</v>
      </c>
    </row>
    <row r="24" spans="1:6" x14ac:dyDescent="0.25">
      <c r="A24" s="1">
        <v>31321</v>
      </c>
      <c r="B24">
        <f>papers_obs!C5</f>
        <v>1.0023441232141423</v>
      </c>
      <c r="C24">
        <f t="shared" si="2"/>
        <v>0.2341380043371292</v>
      </c>
      <c r="D24">
        <f>LN((data!L21+data!M21)/(data!L20+data!M20))*100</f>
        <v>0.82260877501901963</v>
      </c>
      <c r="E24">
        <f t="shared" si="0"/>
        <v>0.15901479332638235</v>
      </c>
      <c r="F24">
        <f t="shared" si="1"/>
        <v>1.0015914128888888</v>
      </c>
    </row>
    <row r="25" spans="1:6" x14ac:dyDescent="0.25">
      <c r="A25" s="1">
        <v>31413</v>
      </c>
      <c r="B25">
        <f>papers_obs!C6</f>
        <v>1.0008170162000911</v>
      </c>
      <c r="C25">
        <f t="shared" si="2"/>
        <v>8.1668262403450487E-2</v>
      </c>
      <c r="D25">
        <f>LN((data!L22+data!M22)/(data!L21+data!M21))*100</f>
        <v>0.59697525617884917</v>
      </c>
      <c r="E25">
        <f t="shared" si="0"/>
        <v>-6.6618725513788113E-2</v>
      </c>
      <c r="F25">
        <f t="shared" si="1"/>
        <v>0.99933403459832348</v>
      </c>
    </row>
    <row r="26" spans="1:6" x14ac:dyDescent="0.25">
      <c r="A26" s="1">
        <v>31503</v>
      </c>
      <c r="B26">
        <f>papers_obs!C7</f>
        <v>0.99295552848591373</v>
      </c>
      <c r="C26">
        <f t="shared" si="2"/>
        <v>-0.70694009489932474</v>
      </c>
      <c r="D26">
        <f>LN((data!L23+data!M23)/(data!L22+data!M22))*100</f>
        <v>0.65304102024430311</v>
      </c>
      <c r="E26">
        <f t="shared" si="0"/>
        <v>-1.0552961448334175E-2</v>
      </c>
      <c r="F26">
        <f t="shared" si="1"/>
        <v>0.99989447595357051</v>
      </c>
    </row>
    <row r="27" spans="1:6" x14ac:dyDescent="0.25">
      <c r="A27" s="1">
        <v>31594</v>
      </c>
      <c r="B27">
        <f>papers_obs!C8</f>
        <v>0.99824931705579456</v>
      </c>
      <c r="C27">
        <f t="shared" si="2"/>
        <v>-0.17522171804933542</v>
      </c>
      <c r="D27">
        <f>LN((data!L24+data!M24)/(data!L23+data!M23))*100</f>
        <v>0.64197243655611391</v>
      </c>
      <c r="E27">
        <f t="shared" si="0"/>
        <v>-2.1621545136523368E-2</v>
      </c>
      <c r="F27">
        <f t="shared" si="1"/>
        <v>0.99978380792151089</v>
      </c>
    </row>
    <row r="28" spans="1:6" x14ac:dyDescent="0.25">
      <c r="A28" s="1">
        <v>31686</v>
      </c>
      <c r="B28">
        <f>papers_obs!C9</f>
        <v>1.0016145462958599</v>
      </c>
      <c r="C28">
        <f t="shared" si="2"/>
        <v>0.16132443172039698</v>
      </c>
      <c r="D28">
        <f>LN((data!L25+data!M25)/(data!L24+data!M24))*100</f>
        <v>1.008290045352964</v>
      </c>
      <c r="E28">
        <f t="shared" si="0"/>
        <v>0.34469606366032668</v>
      </c>
      <c r="F28">
        <f t="shared" si="1"/>
        <v>1.0034529082371699</v>
      </c>
    </row>
    <row r="29" spans="1:6" x14ac:dyDescent="0.25">
      <c r="A29" s="1">
        <v>31778</v>
      </c>
      <c r="B29">
        <f>papers_obs!C10</f>
        <v>1.0059099428825187</v>
      </c>
      <c r="C29">
        <f t="shared" si="2"/>
        <v>0.58925476728969883</v>
      </c>
      <c r="D29">
        <f>LN((data!L26+data!M26)/(data!L25+data!M25))*100</f>
        <v>1.0495487790078928</v>
      </c>
      <c r="E29">
        <f t="shared" si="0"/>
        <v>0.3859547973152555</v>
      </c>
      <c r="F29">
        <f t="shared" si="1"/>
        <v>1.0038670056197261</v>
      </c>
    </row>
    <row r="30" spans="1:6" x14ac:dyDescent="0.25">
      <c r="A30" s="1">
        <v>31868</v>
      </c>
      <c r="B30">
        <f>papers_obs!C11</f>
        <v>1.0034842252326188</v>
      </c>
      <c r="C30">
        <f t="shared" si="2"/>
        <v>0.34781693824369808</v>
      </c>
      <c r="D30">
        <f>LN((data!L27+data!M27)/(data!L26+data!M26))*100</f>
        <v>0.89945639985551595</v>
      </c>
      <c r="E30">
        <f t="shared" si="0"/>
        <v>0.23586241816287867</v>
      </c>
      <c r="F30">
        <f t="shared" si="1"/>
        <v>1.0023614079238141</v>
      </c>
    </row>
    <row r="31" spans="1:6" x14ac:dyDescent="0.25">
      <c r="A31" s="1">
        <v>31959</v>
      </c>
      <c r="B31">
        <f>papers_obs!C12</f>
        <v>1.000297981587466</v>
      </c>
      <c r="C31">
        <f t="shared" si="2"/>
        <v>2.9793719977032486E-2</v>
      </c>
      <c r="D31">
        <f>LN((data!L28+data!M28)/(data!L27+data!M27))*100</f>
        <v>0.64351420942411863</v>
      </c>
      <c r="E31">
        <f t="shared" si="0"/>
        <v>-2.0079772268518647E-2</v>
      </c>
      <c r="F31">
        <f t="shared" si="1"/>
        <v>0.99979922243582819</v>
      </c>
    </row>
    <row r="32" spans="1:6" x14ac:dyDescent="0.25">
      <c r="A32" s="1">
        <v>32051</v>
      </c>
      <c r="B32">
        <f>papers_obs!C13</f>
        <v>1.0008112275541352</v>
      </c>
      <c r="C32">
        <f t="shared" si="2"/>
        <v>8.1089868690833247E-2</v>
      </c>
      <c r="D32">
        <f>LN((data!L29+data!M29)/(data!L28+data!M28))*100</f>
        <v>0.77681765706769401</v>
      </c>
      <c r="E32">
        <f t="shared" si="0"/>
        <v>0.11322367537505673</v>
      </c>
      <c r="F32">
        <f t="shared" si="1"/>
        <v>1.001132877975766</v>
      </c>
    </row>
    <row r="33" spans="1:6" x14ac:dyDescent="0.25">
      <c r="A33" s="1">
        <v>32143</v>
      </c>
      <c r="B33">
        <f>papers_obs!C14</f>
        <v>1.0056390513441675</v>
      </c>
      <c r="C33">
        <f t="shared" si="2"/>
        <v>0.5623211414355731</v>
      </c>
      <c r="D33">
        <f>LN((data!L30+data!M30)/(data!L29+data!M29))*100</f>
        <v>1.161569025037142</v>
      </c>
      <c r="E33">
        <f t="shared" si="0"/>
        <v>0.49797504334450471</v>
      </c>
      <c r="F33">
        <f t="shared" si="1"/>
        <v>1.0049921699975202</v>
      </c>
    </row>
    <row r="34" spans="1:6" x14ac:dyDescent="0.25">
      <c r="A34" s="1">
        <v>32234</v>
      </c>
      <c r="B34">
        <f>papers_obs!C15</f>
        <v>1.0022464521552632</v>
      </c>
      <c r="C34">
        <f t="shared" si="2"/>
        <v>0.22439326542071114</v>
      </c>
      <c r="D34">
        <f>LN((data!L31+data!M31)/(data!L30+data!M30))*100</f>
        <v>0.84104424186666771</v>
      </c>
      <c r="E34">
        <f t="shared" si="0"/>
        <v>0.17745026017403043</v>
      </c>
      <c r="F34">
        <f t="shared" si="1"/>
        <v>1.0017760779631719</v>
      </c>
    </row>
    <row r="35" spans="1:6" x14ac:dyDescent="0.25">
      <c r="A35" s="1">
        <v>32325</v>
      </c>
      <c r="B35">
        <f>papers_obs!C16</f>
        <v>1.0043608933661139</v>
      </c>
      <c r="C35">
        <f t="shared" si="2"/>
        <v>0.43514122248089326</v>
      </c>
      <c r="D35">
        <f>LN((data!L32+data!M32)/(data!L31+data!M31))*100</f>
        <v>1.1513424828633274</v>
      </c>
      <c r="E35">
        <f t="shared" si="0"/>
        <v>0.48774850117069013</v>
      </c>
      <c r="F35">
        <f t="shared" si="1"/>
        <v>1.0048893993044454</v>
      </c>
    </row>
    <row r="36" spans="1:6" x14ac:dyDescent="0.25">
      <c r="A36" s="1">
        <v>32417</v>
      </c>
      <c r="B36">
        <f>papers_obs!C17</f>
        <v>1.0031928288723722</v>
      </c>
      <c r="C36">
        <f t="shared" si="2"/>
        <v>0.31877426177527646</v>
      </c>
      <c r="D36">
        <f>LN((data!L33+data!M33)/(data!L32+data!M32))*100</f>
        <v>0.94175718633847449</v>
      </c>
      <c r="E36">
        <f t="shared" si="0"/>
        <v>0.27816320464583721</v>
      </c>
      <c r="F36">
        <f t="shared" si="1"/>
        <v>1.0027855043745109</v>
      </c>
    </row>
    <row r="37" spans="1:6" x14ac:dyDescent="0.25">
      <c r="A37" s="1">
        <v>32509</v>
      </c>
      <c r="B37">
        <f>papers_obs!C18</f>
        <v>0.99965640415311574</v>
      </c>
      <c r="C37">
        <f t="shared" si="2"/>
        <v>-3.4365488946216771E-2</v>
      </c>
      <c r="D37">
        <f>LN((data!L34+data!M34)/(data!L33+data!M33))*100</f>
        <v>0.50088803459759734</v>
      </c>
      <c r="E37">
        <f t="shared" si="0"/>
        <v>-0.16270594709503994</v>
      </c>
      <c r="F37">
        <f t="shared" si="1"/>
        <v>0.99837426347271063</v>
      </c>
    </row>
    <row r="38" spans="1:6" x14ac:dyDescent="0.25">
      <c r="A38" s="1">
        <v>32599</v>
      </c>
      <c r="B38">
        <f>papers_obs!C19</f>
        <v>1.0001374112799124</v>
      </c>
      <c r="C38">
        <f t="shared" si="2"/>
        <v>1.3740183984725023E-2</v>
      </c>
      <c r="D38">
        <f>LN((data!L35+data!M35)/(data!L34+data!M34))*100</f>
        <v>0.31386105726782976</v>
      </c>
      <c r="E38">
        <f t="shared" si="0"/>
        <v>-0.34973292442480752</v>
      </c>
      <c r="F38">
        <f t="shared" si="1"/>
        <v>0.99650877928841497</v>
      </c>
    </row>
    <row r="39" spans="1:6" x14ac:dyDescent="0.25">
      <c r="A39" s="1">
        <v>32690</v>
      </c>
      <c r="B39">
        <f>papers_obs!C20</f>
        <v>0.99957100973138624</v>
      </c>
      <c r="C39">
        <f t="shared" si="2"/>
        <v>-4.2908231126358498E-2</v>
      </c>
      <c r="D39">
        <f>LN((data!L36+data!M36)/(data!L35+data!M35))*100</f>
        <v>0.83286454053222181</v>
      </c>
      <c r="E39">
        <f t="shared" si="0"/>
        <v>0.16927055883958453</v>
      </c>
      <c r="F39">
        <f t="shared" si="1"/>
        <v>1.0016941390231806</v>
      </c>
    </row>
    <row r="40" spans="1:6" x14ac:dyDescent="0.25">
      <c r="A40" s="1">
        <v>32782</v>
      </c>
      <c r="B40">
        <f>papers_obs!C21</f>
        <v>1.0049072773644212</v>
      </c>
      <c r="C40">
        <f t="shared" si="2"/>
        <v>0.48952759257667405</v>
      </c>
      <c r="D40">
        <f>LN((data!L37+data!M37)/(data!L36+data!M36))*100</f>
        <v>1.0543330037677938</v>
      </c>
      <c r="E40">
        <f t="shared" si="0"/>
        <v>0.39073902207515654</v>
      </c>
      <c r="F40">
        <f t="shared" si="1"/>
        <v>1.0039150340224496</v>
      </c>
    </row>
    <row r="41" spans="1:6" x14ac:dyDescent="0.25">
      <c r="A41" s="1">
        <v>32874</v>
      </c>
      <c r="B41">
        <f>papers_obs!C22</f>
        <v>0.99895904604175889</v>
      </c>
      <c r="C41">
        <f t="shared" si="2"/>
        <v>-0.10414961270938961</v>
      </c>
      <c r="D41">
        <f>LN((data!L38+data!M38)/(data!L37+data!M37))*100</f>
        <v>0.28673417442853782</v>
      </c>
      <c r="E41">
        <f t="shared" si="0"/>
        <v>-0.37685980726409946</v>
      </c>
      <c r="F41">
        <f t="shared" si="1"/>
        <v>0.99623849418099386</v>
      </c>
    </row>
    <row r="42" spans="1:6" x14ac:dyDescent="0.25">
      <c r="A42" s="1">
        <v>32964</v>
      </c>
      <c r="B42">
        <f>papers_obs!C23</f>
        <v>1.0015617954732803</v>
      </c>
      <c r="C42">
        <f t="shared" si="2"/>
        <v>0.15605771390910217</v>
      </c>
      <c r="D42">
        <f>LN((data!L39+data!M39)/(data!L38+data!M38))*100</f>
        <v>0.94385130290258101</v>
      </c>
      <c r="E42">
        <f t="shared" si="0"/>
        <v>0.28025732120994373</v>
      </c>
      <c r="F42">
        <f t="shared" si="1"/>
        <v>1.0028065040917389</v>
      </c>
    </row>
    <row r="43" spans="1:6" x14ac:dyDescent="0.25">
      <c r="A43" s="1">
        <v>33055</v>
      </c>
      <c r="B43">
        <f>papers_obs!C24</f>
        <v>1.0030215984295872</v>
      </c>
      <c r="C43">
        <f t="shared" si="2"/>
        <v>0.30170425760517805</v>
      </c>
      <c r="D43">
        <f>LN((data!L40+data!M40)/(data!L39+data!M39))*100</f>
        <v>0.60766077864525847</v>
      </c>
      <c r="E43">
        <f t="shared" si="0"/>
        <v>-5.593320304737881E-2</v>
      </c>
      <c r="F43">
        <f t="shared" si="1"/>
        <v>0.9994408243665257</v>
      </c>
    </row>
    <row r="44" spans="1:6" x14ac:dyDescent="0.25">
      <c r="A44" s="1">
        <v>33147</v>
      </c>
      <c r="B44">
        <f>papers_obs!C25</f>
        <v>0.99340799490986142</v>
      </c>
      <c r="C44">
        <f t="shared" si="2"/>
        <v>-0.66138283144335541</v>
      </c>
      <c r="D44">
        <f>LN((data!L41+data!M41)/(data!L40+data!M40))*100</f>
        <v>-0.46494001468366736</v>
      </c>
      <c r="E44">
        <f t="shared" si="0"/>
        <v>-1.1285339963763046</v>
      </c>
      <c r="F44">
        <f t="shared" si="1"/>
        <v>0.9887781006115316</v>
      </c>
    </row>
    <row r="45" spans="1:6" x14ac:dyDescent="0.25">
      <c r="A45" s="1">
        <v>33239</v>
      </c>
      <c r="B45">
        <f>papers_obs!C26</f>
        <v>0.98721367871319032</v>
      </c>
      <c r="C45">
        <f t="shared" si="2"/>
        <v>-1.2868769856110331</v>
      </c>
      <c r="D45">
        <f>LN((data!L42+data!M42)/(data!L41+data!M41))*100</f>
        <v>6.4258320651218656E-2</v>
      </c>
      <c r="E45">
        <f t="shared" si="0"/>
        <v>-0.59933566104141867</v>
      </c>
      <c r="F45">
        <f t="shared" si="1"/>
        <v>0.99402456772446113</v>
      </c>
    </row>
    <row r="46" spans="1:6" x14ac:dyDescent="0.25">
      <c r="A46" s="1">
        <v>33329</v>
      </c>
      <c r="B46">
        <f>papers_obs!C27</f>
        <v>0.99872877999450749</v>
      </c>
      <c r="C46">
        <f t="shared" si="2"/>
        <v>-0.1272028691061195</v>
      </c>
      <c r="D46">
        <f>LN((data!L43+data!M43)/(data!L42+data!M42))*100</f>
        <v>0.80175575184111958</v>
      </c>
      <c r="E46">
        <f t="shared" si="0"/>
        <v>0.1381617701484823</v>
      </c>
      <c r="F46">
        <f t="shared" si="1"/>
        <v>1.0013825725749275</v>
      </c>
    </row>
    <row r="47" spans="1:6" x14ac:dyDescent="0.25">
      <c r="A47" s="1">
        <v>33420</v>
      </c>
      <c r="B47">
        <f>papers_obs!C28</f>
        <v>0.99391549794582845</v>
      </c>
      <c r="C47">
        <f t="shared" si="2"/>
        <v>-0.61030880662318343</v>
      </c>
      <c r="D47">
        <f>LN((data!L44+data!M44)/(data!L43+data!M43))*100</f>
        <v>0.22874884411425805</v>
      </c>
      <c r="E47">
        <f t="shared" si="0"/>
        <v>-0.43484513757837923</v>
      </c>
      <c r="F47">
        <f t="shared" si="1"/>
        <v>0.99566098944961923</v>
      </c>
    </row>
    <row r="48" spans="1:6" x14ac:dyDescent="0.25">
      <c r="A48" s="1">
        <v>33512</v>
      </c>
      <c r="B48">
        <f>papers_obs!C29</f>
        <v>0.99596655332593698</v>
      </c>
      <c r="C48">
        <f t="shared" si="2"/>
        <v>-0.40416029594484021</v>
      </c>
      <c r="D48">
        <f>LN((data!L45+data!M45)/(data!L44+data!M44))*100</f>
        <v>0.21633216403456976</v>
      </c>
      <c r="E48">
        <f t="shared" si="0"/>
        <v>-0.4472618176580675</v>
      </c>
      <c r="F48">
        <f t="shared" si="1"/>
        <v>0.99553736908481238</v>
      </c>
    </row>
    <row r="49" spans="1:6" x14ac:dyDescent="0.25">
      <c r="A49" s="1">
        <v>33604</v>
      </c>
      <c r="B49">
        <f>papers_obs!C30</f>
        <v>1.0084077218260337</v>
      </c>
      <c r="C49">
        <f t="shared" si="2"/>
        <v>0.83725738053175758</v>
      </c>
      <c r="D49">
        <f>LN((data!L46+data!M46)/(data!L45+data!M45))*100</f>
        <v>1.4095276474354947</v>
      </c>
      <c r="E49">
        <f t="shared" si="0"/>
        <v>0.74593366574285747</v>
      </c>
      <c r="F49">
        <f t="shared" si="1"/>
        <v>1.0074872268133386</v>
      </c>
    </row>
    <row r="50" spans="1:6" x14ac:dyDescent="0.25">
      <c r="A50" s="1">
        <v>33695</v>
      </c>
      <c r="B50">
        <f>papers_obs!C31</f>
        <v>0.99838380826099449</v>
      </c>
      <c r="C50">
        <f t="shared" si="2"/>
        <v>-0.16174991857871465</v>
      </c>
      <c r="D50">
        <f>LN((data!L47+data!M47)/(data!L46+data!M46))*100</f>
        <v>0.58278517169813149</v>
      </c>
      <c r="E50">
        <f t="shared" si="0"/>
        <v>-8.0808809994505792E-2</v>
      </c>
      <c r="F50">
        <f t="shared" si="1"/>
        <v>0.99919223831531356</v>
      </c>
    </row>
    <row r="51" spans="1:6" x14ac:dyDescent="0.25">
      <c r="A51" s="1">
        <v>33786</v>
      </c>
      <c r="B51">
        <f>papers_obs!C32</f>
        <v>1.0035454893657723</v>
      </c>
      <c r="C51">
        <f t="shared" si="2"/>
        <v>0.35392189351435038</v>
      </c>
      <c r="D51">
        <f>LN((data!L48+data!M48)/(data!L47+data!M47))*100</f>
        <v>0.97665525143438425</v>
      </c>
      <c r="E51">
        <f t="shared" si="0"/>
        <v>0.31306126974174697</v>
      </c>
      <c r="F51">
        <f t="shared" si="1"/>
        <v>1.0031355181830708</v>
      </c>
    </row>
    <row r="52" spans="1:6" x14ac:dyDescent="0.25">
      <c r="A52" s="1">
        <v>33878</v>
      </c>
      <c r="B52">
        <f>papers_obs!C33</f>
        <v>1.0031856687051364</v>
      </c>
      <c r="C52">
        <f t="shared" si="2"/>
        <v>0.31806052134748958</v>
      </c>
      <c r="D52">
        <f>LN((data!L49+data!M49)/(data!L48+data!M48))*100</f>
        <v>1.1157690177762813</v>
      </c>
      <c r="E52">
        <f t="shared" si="0"/>
        <v>0.45217503608364407</v>
      </c>
      <c r="F52">
        <f t="shared" si="1"/>
        <v>1.0045319889002222</v>
      </c>
    </row>
    <row r="53" spans="1:6" x14ac:dyDescent="0.25">
      <c r="A53" s="1">
        <v>33970</v>
      </c>
      <c r="B53">
        <f>papers_obs!C34</f>
        <v>0.99378514037107801</v>
      </c>
      <c r="C53">
        <f t="shared" si="2"/>
        <v>-0.62342522590930993</v>
      </c>
      <c r="D53">
        <f>LN((data!L50+data!M50)/(data!L49+data!M49))*100</f>
        <v>0.33630082140900913</v>
      </c>
      <c r="E53">
        <f t="shared" si="0"/>
        <v>-0.32729316028362815</v>
      </c>
      <c r="F53">
        <f t="shared" si="1"/>
        <v>0.99673241859926198</v>
      </c>
    </row>
    <row r="54" spans="1:6" x14ac:dyDescent="0.25">
      <c r="A54" s="1">
        <v>34060</v>
      </c>
      <c r="B54">
        <f>papers_obs!C35</f>
        <v>0.99779083316049944</v>
      </c>
      <c r="C54">
        <f t="shared" si="2"/>
        <v>-0.22116106484140638</v>
      </c>
      <c r="D54">
        <f>LN((data!L51+data!M51)/(data!L50+data!M50))*100</f>
        <v>0.63907646274010466</v>
      </c>
      <c r="E54">
        <f t="shared" si="0"/>
        <v>-2.4517518952532624E-2</v>
      </c>
      <c r="F54">
        <f t="shared" si="1"/>
        <v>0.99975485486345528</v>
      </c>
    </row>
    <row r="55" spans="1:6" x14ac:dyDescent="0.25">
      <c r="A55" s="1">
        <v>34151</v>
      </c>
      <c r="B55">
        <f>papers_obs!C36</f>
        <v>1.0003697864594947</v>
      </c>
      <c r="C55">
        <f t="shared" si="2"/>
        <v>3.6971810533233361E-2</v>
      </c>
      <c r="D55">
        <f>LN((data!L52+data!M52)/(data!L51+data!M51))*100</f>
        <v>1.0778895448863817</v>
      </c>
      <c r="E55">
        <f t="shared" si="0"/>
        <v>0.41429556319374439</v>
      </c>
      <c r="F55">
        <f t="shared" si="1"/>
        <v>1.0041515495365783</v>
      </c>
    </row>
    <row r="56" spans="1:6" x14ac:dyDescent="0.25">
      <c r="A56" s="1">
        <v>34243</v>
      </c>
      <c r="B56">
        <f>papers_obs!C37</f>
        <v>0.99775996253021682</v>
      </c>
      <c r="C56">
        <f t="shared" si="2"/>
        <v>-0.22425501066846792</v>
      </c>
      <c r="D56">
        <f>LN((data!L53+data!M53)/(data!L52+data!M52))*100</f>
        <v>0.67268994142063177</v>
      </c>
      <c r="E56">
        <f t="shared" si="0"/>
        <v>9.0959597279944848E-3</v>
      </c>
      <c r="F56">
        <f t="shared" si="1"/>
        <v>1.0000909637342295</v>
      </c>
    </row>
    <row r="57" spans="1:6" x14ac:dyDescent="0.25">
      <c r="A57" s="1">
        <v>34335</v>
      </c>
      <c r="B57">
        <f>papers_obs!C38</f>
        <v>0.99918562718781834</v>
      </c>
      <c r="C57">
        <f t="shared" si="2"/>
        <v>-8.147045938618229E-2</v>
      </c>
      <c r="D57">
        <f>LN((data!L54+data!M54)/(data!L53+data!M53))*100</f>
        <v>0.91624522190912261</v>
      </c>
      <c r="E57">
        <f t="shared" si="0"/>
        <v>0.25265124021648533</v>
      </c>
      <c r="F57">
        <f t="shared" si="1"/>
        <v>1.0025297067242223</v>
      </c>
    </row>
    <row r="58" spans="1:6" x14ac:dyDescent="0.25">
      <c r="A58" s="1">
        <v>34425</v>
      </c>
      <c r="B58">
        <f>papers_obs!C39</f>
        <v>0.99850410889223562</v>
      </c>
      <c r="C58">
        <f t="shared" si="2"/>
        <v>-0.14970110699011324</v>
      </c>
      <c r="D58">
        <f>LN((data!L55+data!M55)/(data!L54+data!M54))*100</f>
        <v>0.68763987123461889</v>
      </c>
      <c r="E58">
        <f t="shared" si="0"/>
        <v>2.4045889541981613E-2</v>
      </c>
      <c r="F58">
        <f t="shared" si="1"/>
        <v>1.0002404878079774</v>
      </c>
    </row>
    <row r="59" spans="1:6" x14ac:dyDescent="0.25">
      <c r="A59" s="1">
        <v>34516</v>
      </c>
      <c r="B59">
        <f>papers_obs!C40</f>
        <v>1.0014244090251514</v>
      </c>
      <c r="C59">
        <f t="shared" si="2"/>
        <v>0.14233955169352752</v>
      </c>
      <c r="D59">
        <f>LN((data!L56+data!M56)/(data!L55+data!M55))*100</f>
        <v>0.75894113036105071</v>
      </c>
      <c r="E59">
        <f t="shared" si="0"/>
        <v>9.5347148668413428E-2</v>
      </c>
      <c r="F59">
        <f t="shared" si="1"/>
        <v>1.0009539261851246</v>
      </c>
    </row>
    <row r="60" spans="1:6" x14ac:dyDescent="0.25">
      <c r="A60" s="1">
        <v>34608</v>
      </c>
      <c r="B60">
        <f>papers_obs!C41</f>
        <v>0.99731961655496282</v>
      </c>
      <c r="C60">
        <f t="shared" si="2"/>
        <v>-0.26839821047070123</v>
      </c>
      <c r="D60">
        <f>LN((data!L57+data!M57)/(data!L56+data!M56))*100</f>
        <v>0.60590945279494546</v>
      </c>
      <c r="E60">
        <f t="shared" si="0"/>
        <v>-5.7684528897691822E-2</v>
      </c>
      <c r="F60">
        <f t="shared" si="1"/>
        <v>0.99942332105428044</v>
      </c>
    </row>
    <row r="61" spans="1:6" x14ac:dyDescent="0.25">
      <c r="A61" s="1">
        <v>34700</v>
      </c>
      <c r="B61">
        <f>papers_obs!C42</f>
        <v>0.99503405510901755</v>
      </c>
      <c r="C61">
        <f t="shared" si="2"/>
        <v>-0.49783161690300393</v>
      </c>
      <c r="D61">
        <f>LN((data!L58+data!M58)/(data!L57+data!M57))*100</f>
        <v>0.44845537694146204</v>
      </c>
      <c r="E61">
        <f t="shared" si="0"/>
        <v>-0.21513860475117524</v>
      </c>
      <c r="F61">
        <f t="shared" si="1"/>
        <v>0.99785092652474183</v>
      </c>
    </row>
    <row r="62" spans="1:6" x14ac:dyDescent="0.25">
      <c r="A62" s="1">
        <v>34790</v>
      </c>
      <c r="B62">
        <f>papers_obs!C43</f>
        <v>1.0013285723120244</v>
      </c>
      <c r="C62">
        <f t="shared" si="2"/>
        <v>0.13276905407418299</v>
      </c>
      <c r="D62">
        <f>LN((data!L59+data!M59)/(data!L58+data!M58))*100</f>
        <v>0.79626771099869686</v>
      </c>
      <c r="E62">
        <f t="shared" si="0"/>
        <v>0.13267372930605958</v>
      </c>
      <c r="F62">
        <f t="shared" si="1"/>
        <v>1.0013276177983397</v>
      </c>
    </row>
    <row r="63" spans="1:6" x14ac:dyDescent="0.25">
      <c r="A63" s="1">
        <v>34881</v>
      </c>
      <c r="B63">
        <f>papers_obs!C44</f>
        <v>0.99831907770884953</v>
      </c>
      <c r="C63">
        <f t="shared" si="2"/>
        <v>-0.16823366261719633</v>
      </c>
      <c r="D63">
        <f>LN((data!L60+data!M60)/(data!L59+data!M59))*100</f>
        <v>0.61954045498513544</v>
      </c>
      <c r="E63">
        <f t="shared" si="0"/>
        <v>-4.4053526707501844E-2</v>
      </c>
      <c r="F63">
        <f t="shared" si="1"/>
        <v>0.99955956175433813</v>
      </c>
    </row>
    <row r="64" spans="1:6" x14ac:dyDescent="0.25">
      <c r="A64" s="1">
        <v>34973</v>
      </c>
      <c r="B64">
        <f>papers_obs!C45</f>
        <v>0.99672425238555884</v>
      </c>
      <c r="C64">
        <f t="shared" si="2"/>
        <v>-0.32811246213473438</v>
      </c>
      <c r="D64">
        <f>LN((data!L61+data!M61)/(data!L60+data!M60))*100</f>
        <v>0.55081367942636228</v>
      </c>
      <c r="E64">
        <f t="shared" si="0"/>
        <v>-0.112780302266275</v>
      </c>
      <c r="F64">
        <f t="shared" si="1"/>
        <v>0.99887283270815075</v>
      </c>
    </row>
    <row r="65" spans="1:6" x14ac:dyDescent="0.25">
      <c r="A65" s="1">
        <v>35065</v>
      </c>
      <c r="B65">
        <f>papers_obs!C46</f>
        <v>1.0009639728335546</v>
      </c>
      <c r="C65">
        <f t="shared" si="2"/>
        <v>9.6350851011556299E-2</v>
      </c>
      <c r="D65">
        <f>LN((data!L62+data!M62)/(data!L61+data!M61))*100</f>
        <v>0.89046331342842699</v>
      </c>
      <c r="E65">
        <f t="shared" si="0"/>
        <v>0.22686933173578971</v>
      </c>
      <c r="F65">
        <f t="shared" si="1"/>
        <v>1.0022712687492954</v>
      </c>
    </row>
    <row r="66" spans="1:6" x14ac:dyDescent="0.25">
      <c r="A66" s="1">
        <v>35156</v>
      </c>
      <c r="B66">
        <f>papers_obs!C47</f>
        <v>1.0038328269969596</v>
      </c>
      <c r="C66">
        <f t="shared" si="2"/>
        <v>0.38255004305722939</v>
      </c>
      <c r="D66">
        <f>LN((data!L63+data!M63)/(data!L62+data!M62))*100</f>
        <v>0.81936670574544435</v>
      </c>
      <c r="E66">
        <f t="shared" si="0"/>
        <v>0.15577272405280707</v>
      </c>
      <c r="F66">
        <f t="shared" si="1"/>
        <v>1.0015589411278261</v>
      </c>
    </row>
    <row r="67" spans="1:6" x14ac:dyDescent="0.25">
      <c r="A67" s="1">
        <v>35247</v>
      </c>
      <c r="B67">
        <f>papers_obs!C48</f>
        <v>0.99737987330780808</v>
      </c>
      <c r="C67">
        <f t="shared" si="2"/>
        <v>-0.26235652317195512</v>
      </c>
      <c r="D67">
        <f>LN((data!L64+data!M64)/(data!L63+data!M63))*100</f>
        <v>0.57799320300122448</v>
      </c>
      <c r="E67">
        <f t="shared" si="0"/>
        <v>-8.5600778691412804E-2</v>
      </c>
      <c r="F67">
        <f t="shared" si="1"/>
        <v>0.99914435848323402</v>
      </c>
    </row>
    <row r="68" spans="1:6" x14ac:dyDescent="0.25">
      <c r="A68" s="1">
        <v>35339</v>
      </c>
      <c r="B68">
        <f>papers_obs!C49</f>
        <v>1.0013419564116217</v>
      </c>
      <c r="C68">
        <f t="shared" si="2"/>
        <v>0.13410567928592054</v>
      </c>
      <c r="D68">
        <f>LN((data!L65+data!M65)/(data!L64+data!M64))*100</f>
        <v>0.64286546307893622</v>
      </c>
      <c r="E68">
        <f t="shared" si="0"/>
        <v>-2.0728518613701064E-2</v>
      </c>
      <c r="F68">
        <f t="shared" si="1"/>
        <v>0.99979273629595289</v>
      </c>
    </row>
    <row r="69" spans="1:6" x14ac:dyDescent="0.25">
      <c r="A69" s="1">
        <v>35431</v>
      </c>
      <c r="B69">
        <f>papers_obs!C50</f>
        <v>0.99971841980582909</v>
      </c>
      <c r="C69">
        <f t="shared" si="2"/>
        <v>-2.8161984531727278E-2</v>
      </c>
      <c r="D69">
        <f>LN((data!L66+data!M66)/(data!L65+data!M65))*100</f>
        <v>0.75835540777060262</v>
      </c>
      <c r="E69">
        <f t="shared" si="0"/>
        <v>9.4761426077965338E-2</v>
      </c>
      <c r="F69">
        <f t="shared" si="1"/>
        <v>1.0009480633890289</v>
      </c>
    </row>
    <row r="70" spans="1:6" x14ac:dyDescent="0.25">
      <c r="A70" s="1">
        <v>35521</v>
      </c>
      <c r="B70">
        <f>papers_obs!C51</f>
        <v>0.99602146667135272</v>
      </c>
      <c r="C70">
        <f t="shared" ref="C70:C122" si="3">LN(B70)*100</f>
        <v>-0.39864687469146065</v>
      </c>
      <c r="D70">
        <f>LN((data!L67+data!M67)/(data!L66+data!M66))*100</f>
        <v>0.51791297770835754</v>
      </c>
      <c r="E70">
        <f t="shared" ref="E70:E122" si="4">D70-$D$2</f>
        <v>-0.14568100398427974</v>
      </c>
      <c r="F70">
        <f t="shared" ref="F70:F122" si="5">EXP(E70/100)</f>
        <v>0.99854425059279406</v>
      </c>
    </row>
    <row r="71" spans="1:6" x14ac:dyDescent="0.25">
      <c r="A71" s="1">
        <v>35612</v>
      </c>
      <c r="B71">
        <f>papers_obs!C52</f>
        <v>1.0051224189233194</v>
      </c>
      <c r="C71">
        <f t="shared" si="3"/>
        <v>0.51093439667684692</v>
      </c>
      <c r="D71">
        <f>LN((data!L68+data!M68)/(data!L67+data!M67))*100</f>
        <v>1.2862128677767095</v>
      </c>
      <c r="E71">
        <f t="shared" si="4"/>
        <v>0.62261888608407223</v>
      </c>
      <c r="F71">
        <f t="shared" si="5"/>
        <v>1.0062456118642116</v>
      </c>
    </row>
    <row r="72" spans="1:6" x14ac:dyDescent="0.25">
      <c r="A72" s="1">
        <v>35704</v>
      </c>
      <c r="B72">
        <f>papers_obs!C53</f>
        <v>1.0013257410152958</v>
      </c>
      <c r="C72">
        <f t="shared" si="3"/>
        <v>0.13248629966072453</v>
      </c>
      <c r="D72">
        <f>LN((data!L69+data!M69)/(data!L68+data!M68))*100</f>
        <v>0.93417159782893644</v>
      </c>
      <c r="E72">
        <f t="shared" si="4"/>
        <v>0.27057761613629916</v>
      </c>
      <c r="F72">
        <f t="shared" si="5"/>
        <v>1.0027094400775145</v>
      </c>
    </row>
    <row r="73" spans="1:6" x14ac:dyDescent="0.25">
      <c r="A73" s="1">
        <v>35796</v>
      </c>
      <c r="B73">
        <f>papers_obs!C54</f>
        <v>1.0011493890246503</v>
      </c>
      <c r="C73">
        <f t="shared" si="3"/>
        <v>0.11487289828001701</v>
      </c>
      <c r="D73">
        <f>LN((data!L70+data!M70)/(data!L69+data!M69))*100</f>
        <v>1.0119068988574307</v>
      </c>
      <c r="E73">
        <f t="shared" si="4"/>
        <v>0.3483129171647934</v>
      </c>
      <c r="F73">
        <f t="shared" si="5"/>
        <v>1.0034892023151951</v>
      </c>
    </row>
    <row r="74" spans="1:6" x14ac:dyDescent="0.25">
      <c r="A74" s="1">
        <v>35886</v>
      </c>
      <c r="B74">
        <f>papers_obs!C55</f>
        <v>1.0043287607596765</v>
      </c>
      <c r="C74">
        <f t="shared" si="3"/>
        <v>0.43194186250269462</v>
      </c>
      <c r="D74">
        <f>LN((data!L71+data!M71)/(data!L70+data!M70))*100</f>
        <v>1.2171280116353222</v>
      </c>
      <c r="E74">
        <f t="shared" si="4"/>
        <v>0.55353402994268497</v>
      </c>
      <c r="F74">
        <f t="shared" si="5"/>
        <v>1.0055506886018331</v>
      </c>
    </row>
    <row r="75" spans="1:6" x14ac:dyDescent="0.25">
      <c r="A75" s="1">
        <v>35977</v>
      </c>
      <c r="B75">
        <f>papers_obs!C56</f>
        <v>1.0029480919450646</v>
      </c>
      <c r="C75">
        <f t="shared" si="3"/>
        <v>0.29437548440305589</v>
      </c>
      <c r="D75">
        <f>LN((data!L72+data!M72)/(data!L71+data!M71))*100</f>
        <v>1.0884635425719997</v>
      </c>
      <c r="E75">
        <f t="shared" si="4"/>
        <v>0.42486956087936245</v>
      </c>
      <c r="F75">
        <f t="shared" si="5"/>
        <v>1.0042577341120646</v>
      </c>
    </row>
    <row r="76" spans="1:6" x14ac:dyDescent="0.25">
      <c r="A76" s="1">
        <v>36069</v>
      </c>
      <c r="B76">
        <f>papers_obs!C57</f>
        <v>1.0015122043782829</v>
      </c>
      <c r="C76">
        <f t="shared" si="3"/>
        <v>0.15110621486202097</v>
      </c>
      <c r="D76">
        <f>LN((data!L73+data!M73)/(data!L72+data!M72))*100</f>
        <v>0.86179416634555916</v>
      </c>
      <c r="E76">
        <f t="shared" si="4"/>
        <v>0.19820018465292188</v>
      </c>
      <c r="F76">
        <f t="shared" si="5"/>
        <v>1.0019839673104922</v>
      </c>
    </row>
    <row r="77" spans="1:6" x14ac:dyDescent="0.25">
      <c r="A77" s="1">
        <v>36161</v>
      </c>
      <c r="B77">
        <f>papers_obs!C58</f>
        <v>1.0026178557898628</v>
      </c>
      <c r="C77">
        <f t="shared" si="3"/>
        <v>0.26144351738803001</v>
      </c>
      <c r="D77">
        <f>LN((data!L74+data!M74)/(data!L73+data!M73))*100</f>
        <v>1.0930557374011276</v>
      </c>
      <c r="E77">
        <f t="shared" si="4"/>
        <v>0.42946175570849032</v>
      </c>
      <c r="F77">
        <f t="shared" si="5"/>
        <v>1.0043038526427199</v>
      </c>
    </row>
    <row r="78" spans="1:6" x14ac:dyDescent="0.25">
      <c r="A78" s="1">
        <v>36251</v>
      </c>
      <c r="B78">
        <f>papers_obs!C59</f>
        <v>1.0047009352775451</v>
      </c>
      <c r="C78">
        <f t="shared" si="3"/>
        <v>0.46899203880025381</v>
      </c>
      <c r="D78">
        <f>LN((data!L75+data!M75)/(data!L74+data!M74))*100</f>
        <v>1.0750593316851427</v>
      </c>
      <c r="E78">
        <f t="shared" si="4"/>
        <v>0.41146534999250539</v>
      </c>
      <c r="F78">
        <f t="shared" si="5"/>
        <v>1.004123130309027</v>
      </c>
    </row>
    <row r="79" spans="1:6" x14ac:dyDescent="0.25">
      <c r="A79" s="1">
        <v>36342</v>
      </c>
      <c r="B79">
        <f>papers_obs!C60</f>
        <v>1.0042648850571156</v>
      </c>
      <c r="C79">
        <f t="shared" si="3"/>
        <v>0.42558162107552511</v>
      </c>
      <c r="D79">
        <f>LN((data!L76+data!M76)/(data!L75+data!M75))*100</f>
        <v>1.0106347752748777</v>
      </c>
      <c r="E79">
        <f t="shared" si="4"/>
        <v>0.34704079358224038</v>
      </c>
      <c r="F79">
        <f t="shared" si="5"/>
        <v>1.0034764367736011</v>
      </c>
    </row>
    <row r="80" spans="1:6" x14ac:dyDescent="0.25">
      <c r="A80" s="1">
        <v>36434</v>
      </c>
      <c r="B80">
        <f>papers_obs!C61</f>
        <v>1.0083592549059914</v>
      </c>
      <c r="C80">
        <f t="shared" si="3"/>
        <v>0.83245098290518593</v>
      </c>
      <c r="D80">
        <f>LN((data!L77+data!M77)/(data!L76+data!M76))*100</f>
        <v>1.4244786572521613</v>
      </c>
      <c r="E80">
        <f t="shared" si="4"/>
        <v>0.76088467555952399</v>
      </c>
      <c r="F80">
        <f t="shared" si="5"/>
        <v>1.007637867588399</v>
      </c>
    </row>
    <row r="81" spans="1:6" x14ac:dyDescent="0.25">
      <c r="A81" s="1">
        <v>36526</v>
      </c>
      <c r="B81">
        <f>papers_obs!C62</f>
        <v>1.0033620704953192</v>
      </c>
      <c r="C81">
        <f t="shared" si="3"/>
        <v>0.33564313721962419</v>
      </c>
      <c r="D81">
        <f>LN((data!L78+data!M78)/(data!L77+data!M77))*100</f>
        <v>0.90133057874633593</v>
      </c>
      <c r="E81">
        <f t="shared" si="4"/>
        <v>0.23773659705369865</v>
      </c>
      <c r="F81">
        <f t="shared" si="5"/>
        <v>1.0023801941457744</v>
      </c>
    </row>
    <row r="82" spans="1:6" x14ac:dyDescent="0.25">
      <c r="A82" s="1">
        <v>36617</v>
      </c>
      <c r="B82">
        <f>papers_obs!C63</f>
        <v>1.0050824434294121</v>
      </c>
      <c r="C82">
        <f t="shared" si="3"/>
        <v>0.50695714095915745</v>
      </c>
      <c r="D82">
        <f>LN((data!L79+data!M79)/(data!L78+data!M78))*100</f>
        <v>1.3624896426243731</v>
      </c>
      <c r="E82">
        <f t="shared" si="4"/>
        <v>0.69889566093173583</v>
      </c>
      <c r="F82">
        <f t="shared" si="5"/>
        <v>1.007013436362642</v>
      </c>
    </row>
    <row r="83" spans="1:6" x14ac:dyDescent="0.25">
      <c r="A83" s="1">
        <v>36708</v>
      </c>
      <c r="B83">
        <f>papers_obs!C64</f>
        <v>1.001412787675813</v>
      </c>
      <c r="C83">
        <f t="shared" si="3"/>
        <v>0.14117906302698172</v>
      </c>
      <c r="D83">
        <f>LN((data!L80+data!M80)/(data!L79+data!M79))*100</f>
        <v>0.86127953064589891</v>
      </c>
      <c r="E83">
        <f t="shared" si="4"/>
        <v>0.19768554895326163</v>
      </c>
      <c r="F83">
        <f t="shared" si="5"/>
        <v>1.0019788107565604</v>
      </c>
    </row>
    <row r="84" spans="1:6" x14ac:dyDescent="0.25">
      <c r="A84" s="1">
        <v>36800</v>
      </c>
      <c r="B84">
        <f>papers_obs!C65</f>
        <v>1.0017862527160308</v>
      </c>
      <c r="C84">
        <f t="shared" si="3"/>
        <v>0.17846592639046741</v>
      </c>
      <c r="D84">
        <f>LN((data!L81+data!M81)/(data!L80+data!M80))*100</f>
        <v>0.89833663959523069</v>
      </c>
      <c r="E84">
        <f t="shared" si="4"/>
        <v>0.23474265790259341</v>
      </c>
      <c r="F84">
        <f t="shared" si="5"/>
        <v>1.0023501839419449</v>
      </c>
    </row>
    <row r="85" spans="1:6" x14ac:dyDescent="0.25">
      <c r="A85" s="1">
        <v>36892</v>
      </c>
      <c r="B85">
        <f>papers_obs!C66</f>
        <v>0.99497917017380866</v>
      </c>
      <c r="C85">
        <f t="shared" si="3"/>
        <v>-0.50334765413587235</v>
      </c>
      <c r="D85">
        <f>LN((data!L82+data!M82)/(data!L81+data!M81))*100</f>
        <v>0.20490773066197432</v>
      </c>
      <c r="E85">
        <f t="shared" si="4"/>
        <v>-0.45868625103066296</v>
      </c>
      <c r="F85">
        <f t="shared" si="5"/>
        <v>0.99542364107789594</v>
      </c>
    </row>
    <row r="86" spans="1:6" x14ac:dyDescent="0.25">
      <c r="A86" s="1">
        <v>36982</v>
      </c>
      <c r="B86">
        <f>papers_obs!C67</f>
        <v>0.99522866676758071</v>
      </c>
      <c r="C86">
        <f t="shared" si="3"/>
        <v>-0.47827523803459909</v>
      </c>
      <c r="D86">
        <f>LN((data!L83+data!M83)/(data!L82+data!M82))*100</f>
        <v>0.43637761063694502</v>
      </c>
      <c r="E86">
        <f t="shared" si="4"/>
        <v>-0.22721637105569226</v>
      </c>
      <c r="F86">
        <f t="shared" si="5"/>
        <v>0.99773041569942311</v>
      </c>
    </row>
    <row r="87" spans="1:6" x14ac:dyDescent="0.25">
      <c r="A87" s="1">
        <v>37073</v>
      </c>
      <c r="B87">
        <f>papers_obs!C68</f>
        <v>0.99239657225953071</v>
      </c>
      <c r="C87">
        <f t="shared" si="3"/>
        <v>-0.76324811612555199</v>
      </c>
      <c r="D87">
        <f>LN((data!L84+data!M84)/(data!L83+data!M83))*100</f>
        <v>0.32221412247867764</v>
      </c>
      <c r="E87">
        <f t="shared" si="4"/>
        <v>-0.34137985921395964</v>
      </c>
      <c r="F87">
        <f t="shared" si="5"/>
        <v>0.99659202179318274</v>
      </c>
    </row>
    <row r="88" spans="1:6" x14ac:dyDescent="0.25">
      <c r="A88" s="1">
        <v>37165</v>
      </c>
      <c r="B88">
        <f>papers_obs!C69</f>
        <v>0.99527549958677175</v>
      </c>
      <c r="C88">
        <f t="shared" si="3"/>
        <v>-0.47356961420408367</v>
      </c>
      <c r="D88">
        <f>LN((data!L85+data!M85)/(data!L84+data!M84))*100</f>
        <v>0.54867271944625906</v>
      </c>
      <c r="E88">
        <f t="shared" si="4"/>
        <v>-0.11492126224637822</v>
      </c>
      <c r="F88">
        <f t="shared" si="5"/>
        <v>0.99885144746947585</v>
      </c>
    </row>
    <row r="89" spans="1:6" x14ac:dyDescent="0.25">
      <c r="A89" s="1">
        <v>37257</v>
      </c>
      <c r="B89">
        <f>papers_obs!C70</f>
        <v>0.99755142748086534</v>
      </c>
      <c r="C89">
        <f t="shared" si="3"/>
        <v>-0.24515751753077633</v>
      </c>
      <c r="D89">
        <f>LN((data!L86+data!M86)/(data!L85+data!M85))*100</f>
        <v>0.58633124247404167</v>
      </c>
      <c r="E89">
        <f t="shared" si="4"/>
        <v>-7.7262739218595611E-2</v>
      </c>
      <c r="F89">
        <f t="shared" si="5"/>
        <v>0.99922767100750209</v>
      </c>
    </row>
    <row r="90" spans="1:6" x14ac:dyDescent="0.25">
      <c r="A90" s="1">
        <v>37347</v>
      </c>
      <c r="B90">
        <f>papers_obs!C71</f>
        <v>1.0009263009170861</v>
      </c>
      <c r="C90">
        <f t="shared" si="3"/>
        <v>9.2587216514007573E-2</v>
      </c>
      <c r="D90">
        <f>LN((data!L87+data!M87)/(data!L86+data!M86))*100</f>
        <v>0.4263272571825959</v>
      </c>
      <c r="E90">
        <f t="shared" si="4"/>
        <v>-0.23726672451004138</v>
      </c>
      <c r="F90">
        <f t="shared" si="5"/>
        <v>0.99763014530497263</v>
      </c>
    </row>
    <row r="91" spans="1:6" x14ac:dyDescent="0.25">
      <c r="A91" s="1">
        <v>37438</v>
      </c>
      <c r="B91">
        <f>papers_obs!C72</f>
        <v>0.99673818784009038</v>
      </c>
      <c r="C91">
        <f t="shared" si="3"/>
        <v>-0.32671434654945219</v>
      </c>
      <c r="D91">
        <f>LN((data!L88+data!M88)/(data!L87+data!M87))*100</f>
        <v>0.33403601154420021</v>
      </c>
      <c r="E91">
        <f t="shared" si="4"/>
        <v>-0.32955797014843707</v>
      </c>
      <c r="F91">
        <f t="shared" si="5"/>
        <v>0.99670984476074798</v>
      </c>
    </row>
    <row r="92" spans="1:6" x14ac:dyDescent="0.25">
      <c r="A92" s="1">
        <v>37530</v>
      </c>
      <c r="B92">
        <f>papers_obs!C73</f>
        <v>0.99792610264775372</v>
      </c>
      <c r="C92">
        <f t="shared" si="3"/>
        <v>-0.20760508553047768</v>
      </c>
      <c r="D92">
        <f>LN((data!L89+data!M89)/(data!L88+data!M88))*100</f>
        <v>0.60881707564801357</v>
      </c>
      <c r="E92">
        <f t="shared" si="4"/>
        <v>-5.4776906044623708E-2</v>
      </c>
      <c r="F92">
        <f t="shared" si="5"/>
        <v>0.99945238093763622</v>
      </c>
    </row>
    <row r="93" spans="1:6" x14ac:dyDescent="0.25">
      <c r="A93" s="1">
        <v>37622</v>
      </c>
      <c r="B93">
        <f>papers_obs!C74</f>
        <v>1.0001542379535051</v>
      </c>
      <c r="C93">
        <f t="shared" si="3"/>
        <v>1.542260600548909E-2</v>
      </c>
      <c r="D93">
        <f>LN((data!L90+data!M90)/(data!L89+data!M89))*100</f>
        <v>0.57222834174668546</v>
      </c>
      <c r="E93">
        <f t="shared" si="4"/>
        <v>-9.1365639945951815E-2</v>
      </c>
      <c r="F93">
        <f t="shared" si="5"/>
        <v>0.99908676085746251</v>
      </c>
    </row>
    <row r="94" spans="1:6" x14ac:dyDescent="0.25">
      <c r="A94" s="1">
        <v>37712</v>
      </c>
      <c r="B94">
        <f>papers_obs!C75</f>
        <v>0.99589530090711342</v>
      </c>
      <c r="C94">
        <f t="shared" si="3"/>
        <v>-0.41131464941594265</v>
      </c>
      <c r="D94">
        <f>LN((data!L91+data!M91)/(data!L90+data!M90))*100</f>
        <v>0.49012906182076699</v>
      </c>
      <c r="E94">
        <f t="shared" si="4"/>
        <v>-0.17346491987187029</v>
      </c>
      <c r="F94">
        <f t="shared" si="5"/>
        <v>0.99826685443565089</v>
      </c>
    </row>
    <row r="95" spans="1:6" x14ac:dyDescent="0.25">
      <c r="A95" s="1">
        <v>37803</v>
      </c>
      <c r="B95">
        <f>papers_obs!C76</f>
        <v>1.0049691488946706</v>
      </c>
      <c r="C95">
        <f t="shared" si="3"/>
        <v>0.49568434226143887</v>
      </c>
      <c r="D95">
        <f>LN((data!L92+data!M92)/(data!L91+data!M91))*100</f>
        <v>1.0027964754561451</v>
      </c>
      <c r="E95">
        <f t="shared" si="4"/>
        <v>0.33920249376350786</v>
      </c>
      <c r="F95">
        <f t="shared" si="5"/>
        <v>1.0033977843644224</v>
      </c>
    </row>
    <row r="96" spans="1:6" x14ac:dyDescent="0.25">
      <c r="A96" s="1">
        <v>37895</v>
      </c>
      <c r="B96">
        <f>papers_obs!C77</f>
        <v>0.99818690792302567</v>
      </c>
      <c r="C96">
        <f t="shared" si="3"/>
        <v>-0.18147377178472421</v>
      </c>
      <c r="D96">
        <f>LN((data!L93+data!M93)/(data!L92+data!M92))*100</f>
        <v>0.53694888645313221</v>
      </c>
      <c r="E96">
        <f t="shared" si="4"/>
        <v>-0.12664509523950507</v>
      </c>
      <c r="F96">
        <f t="shared" si="5"/>
        <v>0.99873435065817651</v>
      </c>
    </row>
    <row r="97" spans="1:6" x14ac:dyDescent="0.25">
      <c r="A97" s="1">
        <v>37987</v>
      </c>
      <c r="B97">
        <f>papers_obs!C78</f>
        <v>1.0016311267249525</v>
      </c>
      <c r="C97">
        <f t="shared" si="3"/>
        <v>0.16297978825666831</v>
      </c>
      <c r="D97">
        <f>LN((data!L94+data!M94)/(data!L93+data!M93))*100</f>
        <v>0.92816587451503263</v>
      </c>
      <c r="E97">
        <f t="shared" si="4"/>
        <v>0.26457189282239535</v>
      </c>
      <c r="F97">
        <f t="shared" si="5"/>
        <v>1.0026492219311867</v>
      </c>
    </row>
    <row r="98" spans="1:6" x14ac:dyDescent="0.25">
      <c r="A98" s="1">
        <v>38078</v>
      </c>
      <c r="B98">
        <f>papers_obs!C79</f>
        <v>0.99651835529530386</v>
      </c>
      <c r="C98">
        <f t="shared" si="3"/>
        <v>-0.34877197344498834</v>
      </c>
      <c r="D98">
        <f>LN((data!L95+data!M95)/(data!L94+data!M94))*100</f>
        <v>0.51662536217844801</v>
      </c>
      <c r="E98">
        <f t="shared" si="4"/>
        <v>-0.14696861951418927</v>
      </c>
      <c r="F98">
        <f t="shared" si="5"/>
        <v>0.99853139326472706</v>
      </c>
    </row>
    <row r="99" spans="1:6" x14ac:dyDescent="0.25">
      <c r="A99" s="1">
        <v>38169</v>
      </c>
      <c r="B99">
        <f>papers_obs!C80</f>
        <v>0.99903987225677593</v>
      </c>
      <c r="C99">
        <f t="shared" si="3"/>
        <v>-9.6058896110808173E-2</v>
      </c>
      <c r="D99">
        <f>LN((data!L96+data!M96)/(data!L95+data!M95))*100</f>
        <v>0.69374858592904542</v>
      </c>
      <c r="E99">
        <f t="shared" si="4"/>
        <v>3.0154604236408145E-2</v>
      </c>
      <c r="F99">
        <f t="shared" si="5"/>
        <v>1.0003015915119422</v>
      </c>
    </row>
    <row r="100" spans="1:6" x14ac:dyDescent="0.25">
      <c r="A100" s="1">
        <v>38261</v>
      </c>
      <c r="B100">
        <f>papers_obs!C81</f>
        <v>1.0039599009904543</v>
      </c>
      <c r="C100">
        <f t="shared" si="3"/>
        <v>0.39520812194087018</v>
      </c>
      <c r="D100">
        <f>LN((data!L97+data!M97)/(data!L96+data!M96))*100</f>
        <v>1.073695735504572</v>
      </c>
      <c r="E100">
        <f t="shared" si="4"/>
        <v>0.4101017538119347</v>
      </c>
      <c r="F100">
        <f t="shared" si="5"/>
        <v>1.0041094382177265</v>
      </c>
    </row>
    <row r="101" spans="1:6" x14ac:dyDescent="0.25">
      <c r="A101" s="1">
        <v>38353</v>
      </c>
      <c r="B101">
        <f>papers_obs!C82</f>
        <v>0.99659714578957215</v>
      </c>
      <c r="C101">
        <f t="shared" si="3"/>
        <v>-0.34086570867845134</v>
      </c>
      <c r="D101">
        <f>LN((data!L98+data!M98)/(data!L97+data!M97))*100</f>
        <v>0.75718434630381037</v>
      </c>
      <c r="E101">
        <f t="shared" si="4"/>
        <v>9.3590364611173094E-2</v>
      </c>
      <c r="F101">
        <f t="shared" si="5"/>
        <v>1.0009363417405899</v>
      </c>
    </row>
    <row r="102" spans="1:6" x14ac:dyDescent="0.25">
      <c r="A102" s="1">
        <v>38443</v>
      </c>
      <c r="B102">
        <f>papers_obs!C83</f>
        <v>0.99881412062584973</v>
      </c>
      <c r="C102">
        <f t="shared" si="3"/>
        <v>-0.11865830854948117</v>
      </c>
      <c r="D102">
        <f>LN((data!L99+data!M99)/(data!L98+data!M98))*100</f>
        <v>0.6977551462364634</v>
      </c>
      <c r="E102">
        <f t="shared" si="4"/>
        <v>3.4161164543826117E-2</v>
      </c>
      <c r="F102">
        <f t="shared" si="5"/>
        <v>1.0003416700013412</v>
      </c>
    </row>
    <row r="103" spans="1:6" x14ac:dyDescent="0.25">
      <c r="A103" s="1">
        <v>38534</v>
      </c>
      <c r="B103">
        <f>papers_obs!C84</f>
        <v>1.0014735996133193</v>
      </c>
      <c r="C103">
        <f t="shared" si="3"/>
        <v>0.14725149308700955</v>
      </c>
      <c r="D103">
        <f>LN((data!L100+data!M100)/(data!L99+data!M99))*100</f>
        <v>0.64124666096417182</v>
      </c>
      <c r="E103">
        <f t="shared" si="4"/>
        <v>-2.2347320728465458E-2</v>
      </c>
      <c r="F103">
        <f t="shared" si="5"/>
        <v>0.99977655176099256</v>
      </c>
    </row>
    <row r="104" spans="1:6" x14ac:dyDescent="0.25">
      <c r="A104" s="1">
        <v>38626</v>
      </c>
      <c r="B104">
        <f>papers_obs!C85</f>
        <v>0.99973383459183063</v>
      </c>
      <c r="C104">
        <f t="shared" si="3"/>
        <v>-2.6620083646828961E-2</v>
      </c>
      <c r="D104">
        <f>LN((data!L101+data!M101)/(data!L100+data!M100))*100</f>
        <v>0.65299520436665259</v>
      </c>
      <c r="E104">
        <f t="shared" si="4"/>
        <v>-1.0598777325984687E-2</v>
      </c>
      <c r="F104">
        <f t="shared" si="5"/>
        <v>0.99989401784324572</v>
      </c>
    </row>
    <row r="105" spans="1:6" x14ac:dyDescent="0.25">
      <c r="A105" s="1">
        <v>38718</v>
      </c>
      <c r="B105">
        <f>papers_obs!C86</f>
        <v>0.99586726846044626</v>
      </c>
      <c r="C105">
        <f t="shared" si="3"/>
        <v>-0.41412948759998502</v>
      </c>
      <c r="D105">
        <f>LN((data!L102+data!M102)/(data!L101+data!M101))*100</f>
        <v>0.70528829979300556</v>
      </c>
      <c r="E105">
        <f t="shared" si="4"/>
        <v>4.1694318100368277E-2</v>
      </c>
      <c r="F105">
        <f t="shared" si="5"/>
        <v>1.0004170301138935</v>
      </c>
    </row>
    <row r="106" spans="1:6" x14ac:dyDescent="0.25">
      <c r="A106" s="1">
        <v>38808</v>
      </c>
      <c r="B106">
        <f>papers_obs!C87</f>
        <v>0.9977675982073988</v>
      </c>
      <c r="C106">
        <f t="shared" si="3"/>
        <v>-0.22348973161823038</v>
      </c>
      <c r="D106">
        <f>LN((data!L103+data!M103)/(data!L102+data!M102))*100</f>
        <v>0.64801355063418398</v>
      </c>
      <c r="E106">
        <f t="shared" si="4"/>
        <v>-1.5580431058453303E-2</v>
      </c>
      <c r="F106">
        <f t="shared" si="5"/>
        <v>0.9998442078262767</v>
      </c>
    </row>
    <row r="107" spans="1:6" x14ac:dyDescent="0.25">
      <c r="A107" s="1">
        <v>38899</v>
      </c>
      <c r="B107">
        <f>papers_obs!C88</f>
        <v>0.99789690035648559</v>
      </c>
      <c r="C107">
        <f t="shared" si="3"/>
        <v>-0.21053142631583324</v>
      </c>
      <c r="D107">
        <f>LN((data!L104+data!M104)/(data!L103+data!M103))*100</f>
        <v>0.54437999278600369</v>
      </c>
      <c r="E107">
        <f t="shared" si="4"/>
        <v>-0.11921398890663359</v>
      </c>
      <c r="F107">
        <f t="shared" si="5"/>
        <v>0.99880857042739768</v>
      </c>
    </row>
    <row r="108" spans="1:6" x14ac:dyDescent="0.25">
      <c r="A108" s="1">
        <v>38991</v>
      </c>
      <c r="B108">
        <f>papers_obs!C89</f>
        <v>0.99639125949452989</v>
      </c>
      <c r="C108">
        <f t="shared" si="3"/>
        <v>-0.36152677175626818</v>
      </c>
      <c r="D108">
        <f>LN((data!L105+data!M105)/(data!L104+data!M104))*100</f>
        <v>0.94403205119609224</v>
      </c>
      <c r="E108">
        <f t="shared" si="4"/>
        <v>0.28043806950345496</v>
      </c>
      <c r="F108">
        <f t="shared" si="5"/>
        <v>1.0028083166490203</v>
      </c>
    </row>
    <row r="109" spans="1:6" x14ac:dyDescent="0.25">
      <c r="A109" s="1">
        <v>39083</v>
      </c>
      <c r="B109">
        <f>papers_obs!C90</f>
        <v>0.99716658864237429</v>
      </c>
      <c r="C109">
        <f t="shared" si="3"/>
        <v>-0.28374330661526675</v>
      </c>
      <c r="D109">
        <f>LN((data!L106+data!M106)/(data!L105+data!M105))*100</f>
        <v>0.50449839818820119</v>
      </c>
      <c r="E109">
        <f t="shared" si="4"/>
        <v>-0.15909558350443609</v>
      </c>
      <c r="F109">
        <f t="shared" si="5"/>
        <v>0.99841030906430162</v>
      </c>
    </row>
    <row r="110" spans="1:6" x14ac:dyDescent="0.25">
      <c r="A110" s="1">
        <v>39173</v>
      </c>
      <c r="B110">
        <f>papers_obs!C91</f>
        <v>0.99648979620049061</v>
      </c>
      <c r="C110">
        <f t="shared" si="3"/>
        <v>-0.35163790199563405</v>
      </c>
      <c r="D110">
        <f>LN((data!L107+data!M107)/(data!L106+data!M106))*100</f>
        <v>0.28018978653546772</v>
      </c>
      <c r="E110">
        <f t="shared" si="4"/>
        <v>-0.38340419515716956</v>
      </c>
      <c r="F110">
        <f t="shared" si="5"/>
        <v>0.99617329860294357</v>
      </c>
    </row>
    <row r="111" spans="1:6" x14ac:dyDescent="0.25">
      <c r="A111" s="1">
        <v>39264</v>
      </c>
      <c r="B111">
        <f>papers_obs!C92</f>
        <v>0.99706702866973673</v>
      </c>
      <c r="C111">
        <f t="shared" si="3"/>
        <v>-0.29372809193389532</v>
      </c>
      <c r="D111">
        <f>LN((data!L108+data!M108)/(data!L107+data!M107))*100</f>
        <v>0.35962296924091092</v>
      </c>
      <c r="E111">
        <f t="shared" si="4"/>
        <v>-0.30397101245172636</v>
      </c>
      <c r="F111">
        <f t="shared" si="5"/>
        <v>0.99696490511678704</v>
      </c>
    </row>
    <row r="112" spans="1:6" x14ac:dyDescent="0.25">
      <c r="A112" s="1">
        <v>39356</v>
      </c>
      <c r="B112">
        <f>papers_obs!C93</f>
        <v>1.0044233147425472</v>
      </c>
      <c r="C112">
        <f t="shared" si="3"/>
        <v>0.44135606389605669</v>
      </c>
      <c r="D112">
        <f>LN((data!L109+data!M109)/(data!L108+data!M108))*100</f>
        <v>0.31694316222270996</v>
      </c>
      <c r="E112">
        <f t="shared" si="4"/>
        <v>-0.34665081946992732</v>
      </c>
      <c r="F112">
        <f t="shared" si="5"/>
        <v>0.99653949320819246</v>
      </c>
    </row>
    <row r="113" spans="1:6" x14ac:dyDescent="0.25">
      <c r="A113" s="1">
        <v>39448</v>
      </c>
      <c r="B113">
        <f>papers_obs!C94</f>
        <v>0.99929020534887125</v>
      </c>
      <c r="C113">
        <f t="shared" si="3"/>
        <v>-7.1004667461580531E-2</v>
      </c>
      <c r="D113">
        <f>LN((data!L110+data!M110)/(data!L109+data!M109))*100</f>
        <v>0.16014190927679009</v>
      </c>
      <c r="E113">
        <f t="shared" si="4"/>
        <v>-0.50345207241584722</v>
      </c>
      <c r="F113">
        <f t="shared" si="5"/>
        <v>0.99497813123421552</v>
      </c>
    </row>
    <row r="114" spans="1:6" x14ac:dyDescent="0.25">
      <c r="A114" s="1">
        <v>39539</v>
      </c>
      <c r="B114">
        <f>papers_obs!C95</f>
        <v>0.99810845960551853</v>
      </c>
      <c r="C114">
        <f t="shared" si="3"/>
        <v>-0.18933316161486163</v>
      </c>
      <c r="D114">
        <f>LN((data!L111+data!M111)/(data!L110+data!M110))*100</f>
        <v>0.11860990597026613</v>
      </c>
      <c r="E114">
        <f t="shared" si="4"/>
        <v>-0.54498407572237118</v>
      </c>
      <c r="F114">
        <f t="shared" si="5"/>
        <v>0.99456498268422555</v>
      </c>
    </row>
    <row r="115" spans="1:6" x14ac:dyDescent="0.25">
      <c r="A115" s="1">
        <v>39630</v>
      </c>
      <c r="B115">
        <f>papers_obs!C96</f>
        <v>0.98671360604181324</v>
      </c>
      <c r="C115">
        <f t="shared" si="3"/>
        <v>-1.3375447772705904</v>
      </c>
      <c r="D115">
        <f>LN((data!L112+data!M112)/(data!L111+data!M111))*100</f>
        <v>-0.60515301156278434</v>
      </c>
      <c r="E115">
        <f t="shared" si="4"/>
        <v>-1.2687469932554216</v>
      </c>
      <c r="F115">
        <f t="shared" si="5"/>
        <v>0.9873926767033453</v>
      </c>
    </row>
    <row r="116" spans="1:6" x14ac:dyDescent="0.25">
      <c r="A116" s="1">
        <v>39722</v>
      </c>
      <c r="B116">
        <f>papers_obs!C97</f>
        <v>0.9770713714539514</v>
      </c>
      <c r="C116">
        <f t="shared" si="3"/>
        <v>-2.3195577965784806</v>
      </c>
      <c r="D116">
        <f>LN((data!L113+data!M113)/(data!L112+data!M112))*100</f>
        <v>-0.21036389170753927</v>
      </c>
      <c r="E116">
        <f t="shared" si="4"/>
        <v>-0.8739578734001765</v>
      </c>
      <c r="F116">
        <f t="shared" si="5"/>
        <v>0.99129850037169709</v>
      </c>
    </row>
    <row r="117" spans="1:6" x14ac:dyDescent="0.25">
      <c r="A117" s="1">
        <v>39814</v>
      </c>
      <c r="B117">
        <f>papers_obs!C98</f>
        <v>0.98204140132440376</v>
      </c>
      <c r="C117">
        <f t="shared" si="3"/>
        <v>-1.8121811308237292</v>
      </c>
      <c r="D117">
        <f>LN((data!L114+data!M114)/(data!L113+data!M113))*100</f>
        <v>-0.28475703483417369</v>
      </c>
      <c r="E117">
        <f t="shared" si="4"/>
        <v>-0.94835101652681097</v>
      </c>
      <c r="F117">
        <f t="shared" si="5"/>
        <v>0.99056131650062806</v>
      </c>
    </row>
    <row r="118" spans="1:6" x14ac:dyDescent="0.25">
      <c r="A118" s="1">
        <v>39904</v>
      </c>
      <c r="B118">
        <f>papers_obs!C99</f>
        <v>0.99248523868510563</v>
      </c>
      <c r="C118">
        <f t="shared" si="3"/>
        <v>-0.75431393927482016</v>
      </c>
      <c r="D118">
        <f>LN((data!L115+data!M115)/(data!L114+data!M114))*100</f>
        <v>-0.36725246071138734</v>
      </c>
      <c r="E118">
        <f t="shared" si="4"/>
        <v>-1.0308464424040247</v>
      </c>
      <c r="F118">
        <f t="shared" si="5"/>
        <v>0.98974448569435658</v>
      </c>
    </row>
    <row r="119" spans="1:6" x14ac:dyDescent="0.25">
      <c r="A119" s="1">
        <v>39995</v>
      </c>
      <c r="B119">
        <f>papers_obs!C100</f>
        <v>0.99875394309651166</v>
      </c>
      <c r="C119">
        <f t="shared" si="3"/>
        <v>-0.12468338778949814</v>
      </c>
      <c r="D119">
        <f>LN((data!L116+data!M116)/(data!L115+data!M115))*100</f>
        <v>1.90789828993215E-2</v>
      </c>
      <c r="E119">
        <f t="shared" si="4"/>
        <v>-0.64451499879331575</v>
      </c>
      <c r="F119">
        <f t="shared" si="5"/>
        <v>0.99357557544117936</v>
      </c>
    </row>
    <row r="120" spans="1:6" x14ac:dyDescent="0.25">
      <c r="A120" s="1">
        <v>40087</v>
      </c>
      <c r="B120">
        <f>papers_obs!C101</f>
        <v>1.0024418388069201</v>
      </c>
      <c r="C120">
        <f t="shared" si="3"/>
        <v>0.24388623628869233</v>
      </c>
      <c r="D120">
        <f>LN((data!L117+data!M117)/(data!L116+data!M116))*100</f>
        <v>0.29195166474866902</v>
      </c>
      <c r="E120">
        <f t="shared" si="4"/>
        <v>-0.37164231694396826</v>
      </c>
      <c r="F120">
        <f t="shared" si="5"/>
        <v>0.99629047418400718</v>
      </c>
    </row>
    <row r="121" spans="1:6" x14ac:dyDescent="0.25">
      <c r="A121" s="1">
        <v>40179</v>
      </c>
      <c r="B121">
        <f>papers_obs!C102</f>
        <v>0.998018325048323</v>
      </c>
      <c r="C121">
        <f t="shared" si="3"/>
        <v>-0.19836410673816171</v>
      </c>
      <c r="D121">
        <f>LN((data!L118+data!M118)/(data!L117+data!M117))*100</f>
        <v>0.2725461195433117</v>
      </c>
      <c r="E121">
        <f t="shared" si="4"/>
        <v>-0.39104786214932558</v>
      </c>
      <c r="F121">
        <f t="shared" si="5"/>
        <v>0.99609715734336279</v>
      </c>
    </row>
    <row r="122" spans="1:6" x14ac:dyDescent="0.25">
      <c r="A122" s="1">
        <v>40269</v>
      </c>
      <c r="B122">
        <f>papers_obs!C103</f>
        <v>0.99114575742458444</v>
      </c>
      <c r="C122">
        <f t="shared" si="3"/>
        <v>-0.88936743125424056</v>
      </c>
      <c r="D122">
        <f>LN((data!L119+data!M119)/(data!L118+data!M118))*100</f>
        <v>0.41646664885348661</v>
      </c>
      <c r="E122">
        <f t="shared" si="4"/>
        <v>-0.24712733283915067</v>
      </c>
      <c r="F122">
        <f t="shared" si="5"/>
        <v>0.99753177775367019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4317-DAE9-4859-AE22-3C2EAF11C1A8}">
  <dimension ref="A1:I132"/>
  <sheetViews>
    <sheetView workbookViewId="0">
      <selection activeCell="B5" sqref="B5:C20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0.99832022930337794</v>
      </c>
      <c r="C2" s="3">
        <f>AVERAGE(C21:C122)</f>
        <v>-0.18746335567384725</v>
      </c>
      <c r="D2" s="3">
        <f>AVERAGE(D21:D122)</f>
        <v>0.8113306717183546</v>
      </c>
      <c r="E2">
        <f>AVERAGE(E21:E122)</f>
        <v>-2.0027552601081256E-16</v>
      </c>
      <c r="F2">
        <f>AVERAGE(F21:F122)</f>
        <v>1.0003087259872168</v>
      </c>
    </row>
    <row r="3" spans="1:9" x14ac:dyDescent="0.25">
      <c r="D3" s="6">
        <f>-D2+C2</f>
        <v>-0.9987940273922018</v>
      </c>
    </row>
    <row r="4" spans="1:9" x14ac:dyDescent="0.25">
      <c r="B4" t="s">
        <v>140</v>
      </c>
      <c r="C4" t="s">
        <v>164</v>
      </c>
      <c r="D4" s="3" t="s">
        <v>176</v>
      </c>
      <c r="E4" t="s">
        <v>165</v>
      </c>
      <c r="F4" s="3" t="s">
        <v>173</v>
      </c>
    </row>
    <row r="5" spans="1:9" x14ac:dyDescent="0.25">
      <c r="A5" s="1">
        <v>29587</v>
      </c>
      <c r="E5">
        <f>D5-$D$2</f>
        <v>-0.8113306717183546</v>
      </c>
      <c r="F5">
        <f>EXP(E5/100)</f>
        <v>0.99191951732526595</v>
      </c>
      <c r="H5" t="s">
        <v>141</v>
      </c>
    </row>
    <row r="6" spans="1:9" x14ac:dyDescent="0.25">
      <c r="A6" s="1">
        <v>29677</v>
      </c>
      <c r="D6">
        <f>LN((data!N3+data!K3)/(data!N2+data!K2))*100</f>
        <v>-4.6624399057992294</v>
      </c>
      <c r="E6">
        <f t="shared" ref="E6:E69" si="0">D6-$D$2</f>
        <v>-5.473770577517584</v>
      </c>
      <c r="F6">
        <f t="shared" ref="F6:F69" si="1">EXP(E6/100)</f>
        <v>0.94673343810278654</v>
      </c>
      <c r="H6" t="e">
        <f t="array" ref="H6:I10">LINEST(B5:B122,F5:F122,TRUE,TRUE)</f>
        <v>#VALUE!</v>
      </c>
      <c r="I6" t="e">
        <v>#VALUE!</v>
      </c>
    </row>
    <row r="7" spans="1:9" x14ac:dyDescent="0.25">
      <c r="A7" s="1">
        <v>29768</v>
      </c>
      <c r="D7">
        <f>LN((data!N4+data!K4)/(data!N3+data!K3))*100</f>
        <v>5.2894607706595851</v>
      </c>
      <c r="E7">
        <f t="shared" si="0"/>
        <v>4.4781300989412305</v>
      </c>
      <c r="F7">
        <f t="shared" si="1"/>
        <v>1.045799119664252</v>
      </c>
      <c r="H7" t="e">
        <v>#VALUE!</v>
      </c>
      <c r="I7" t="e">
        <v>#VALUE!</v>
      </c>
    </row>
    <row r="8" spans="1:9" x14ac:dyDescent="0.25">
      <c r="A8" s="1">
        <v>29860</v>
      </c>
      <c r="D8">
        <f>LN((data!N5+data!K5)/(data!N4+data!K4))*100</f>
        <v>-4.7715829077091145</v>
      </c>
      <c r="E8">
        <f t="shared" si="0"/>
        <v>-5.5829135794274691</v>
      </c>
      <c r="F8">
        <f t="shared" si="1"/>
        <v>0.945700708486926</v>
      </c>
      <c r="H8" t="e">
        <v>#VALUE!</v>
      </c>
      <c r="I8" t="e">
        <v>#VALUE!</v>
      </c>
    </row>
    <row r="9" spans="1:9" x14ac:dyDescent="0.25">
      <c r="A9" s="1">
        <v>29952</v>
      </c>
      <c r="D9">
        <f>LN((data!N6+data!K6)/(data!N5+data!K5))*100</f>
        <v>-7.5384852763031436</v>
      </c>
      <c r="E9">
        <f t="shared" si="0"/>
        <v>-8.3498159480214973</v>
      </c>
      <c r="F9">
        <f t="shared" si="1"/>
        <v>0.91989277975053962</v>
      </c>
      <c r="H9" t="e">
        <v>#VALUE!</v>
      </c>
      <c r="I9" t="e">
        <v>#VALUE!</v>
      </c>
    </row>
    <row r="10" spans="1:9" x14ac:dyDescent="0.25">
      <c r="A10" s="1">
        <v>30042</v>
      </c>
      <c r="D10">
        <f>LN((data!N7+data!K7)/(data!N6+data!K6))*100</f>
        <v>2.1420156449037588E-2</v>
      </c>
      <c r="E10">
        <f t="shared" si="0"/>
        <v>-0.78991051526931699</v>
      </c>
      <c r="F10">
        <f t="shared" si="1"/>
        <v>0.99213201079512991</v>
      </c>
      <c r="H10" t="e">
        <v>#VALUE!</v>
      </c>
      <c r="I10" t="e">
        <v>#VALUE!</v>
      </c>
    </row>
    <row r="11" spans="1:9" x14ac:dyDescent="0.25">
      <c r="A11" s="1">
        <v>30133</v>
      </c>
      <c r="D11">
        <f>LN((data!N8+data!K8)/(data!N7+data!K7))*100</f>
        <v>-0.66616771554601162</v>
      </c>
      <c r="E11">
        <f t="shared" si="0"/>
        <v>-1.4774983872643661</v>
      </c>
      <c r="F11">
        <f t="shared" si="1"/>
        <v>0.98533363061781609</v>
      </c>
    </row>
    <row r="12" spans="1:9" x14ac:dyDescent="0.25">
      <c r="A12" s="1">
        <v>30225</v>
      </c>
      <c r="D12">
        <f>LN((data!N9+data!K9)/(data!N8+data!K8))*100</f>
        <v>-5.51818281272429</v>
      </c>
      <c r="E12">
        <f t="shared" si="0"/>
        <v>-6.3295134844426446</v>
      </c>
      <c r="F12">
        <f t="shared" si="1"/>
        <v>0.93866639964221488</v>
      </c>
    </row>
    <row r="13" spans="1:9" x14ac:dyDescent="0.25">
      <c r="A13" s="1">
        <v>30317</v>
      </c>
      <c r="D13">
        <f>LN((data!N10+data!K10)/(data!N9+data!K9))*100</f>
        <v>2.7860710138767164</v>
      </c>
      <c r="E13">
        <f t="shared" si="0"/>
        <v>1.9747403421583618</v>
      </c>
      <c r="F13">
        <f t="shared" si="1"/>
        <v>1.0199436732032183</v>
      </c>
    </row>
    <row r="14" spans="1:9" x14ac:dyDescent="0.25">
      <c r="A14" s="1">
        <v>30407</v>
      </c>
      <c r="D14">
        <f>LN((data!N11+data!K11)/(data!N10+data!K10))*100</f>
        <v>8.6041485125811477</v>
      </c>
      <c r="E14">
        <f t="shared" si="0"/>
        <v>7.7928178408627931</v>
      </c>
      <c r="F14">
        <f t="shared" si="1"/>
        <v>1.081045013508602</v>
      </c>
    </row>
    <row r="15" spans="1:9" x14ac:dyDescent="0.25">
      <c r="A15" s="1">
        <v>30498</v>
      </c>
      <c r="D15">
        <f>LN((data!N12+data!K12)/(data!N11+data!K11))*100</f>
        <v>5.7384292792378737</v>
      </c>
      <c r="E15">
        <f t="shared" si="0"/>
        <v>4.9270986075195191</v>
      </c>
      <c r="F15">
        <f t="shared" si="1"/>
        <v>1.050504984395102</v>
      </c>
    </row>
    <row r="16" spans="1:9" x14ac:dyDescent="0.25">
      <c r="A16" s="1">
        <v>30590</v>
      </c>
      <c r="D16">
        <f>LN((data!N13+data!K13)/(data!N12+data!K12))*100</f>
        <v>8.6035025425534837</v>
      </c>
      <c r="E16">
        <f t="shared" si="0"/>
        <v>7.7921718708351291</v>
      </c>
      <c r="F16">
        <f t="shared" si="1"/>
        <v>1.0810380303043838</v>
      </c>
    </row>
    <row r="17" spans="1:6" x14ac:dyDescent="0.25">
      <c r="A17" s="1">
        <v>30682</v>
      </c>
      <c r="D17">
        <f>LN((data!N14+data!K14)/(data!N13+data!K13))*100</f>
        <v>8.3437975150340495</v>
      </c>
      <c r="E17">
        <f t="shared" si="0"/>
        <v>7.5324668433156949</v>
      </c>
      <c r="F17">
        <f t="shared" si="1"/>
        <v>1.0782341626588365</v>
      </c>
    </row>
    <row r="18" spans="1:6" x14ac:dyDescent="0.25">
      <c r="A18" s="1">
        <v>30773</v>
      </c>
      <c r="D18">
        <f>LN((data!N15+data!K15)/(data!N14+data!K14))*100</f>
        <v>3.0560482537711557</v>
      </c>
      <c r="E18">
        <f t="shared" si="0"/>
        <v>2.2447175820528011</v>
      </c>
      <c r="F18">
        <f t="shared" si="1"/>
        <v>1.022701009395885</v>
      </c>
    </row>
    <row r="19" spans="1:6" x14ac:dyDescent="0.25">
      <c r="A19" s="1">
        <v>30864</v>
      </c>
      <c r="D19">
        <f>LN((data!N16+data!K16)/(data!N15+data!K15))*100</f>
        <v>1.7372773627411469</v>
      </c>
      <c r="E19">
        <f t="shared" si="0"/>
        <v>0.92594669102279226</v>
      </c>
      <c r="F19">
        <f t="shared" si="1"/>
        <v>1.0093024683950917</v>
      </c>
    </row>
    <row r="20" spans="1:6" x14ac:dyDescent="0.25">
      <c r="A20" s="1">
        <v>30956</v>
      </c>
      <c r="D20">
        <f>LN((data!N17+data!K17)/(data!N16+data!K16))*100</f>
        <v>-0.43343721108063837</v>
      </c>
      <c r="E20">
        <f t="shared" si="0"/>
        <v>-1.244767882798993</v>
      </c>
      <c r="F20">
        <f t="shared" si="1"/>
        <v>0.98762947307362758</v>
      </c>
    </row>
    <row r="21" spans="1:6" x14ac:dyDescent="0.25">
      <c r="A21" s="5">
        <v>31048</v>
      </c>
      <c r="B21">
        <f>papers_obs!L2</f>
        <v>1.009423361238883</v>
      </c>
      <c r="C21">
        <f t="shared" ref="C21:C69" si="2">LN(B21)*100</f>
        <v>0.93792383444277139</v>
      </c>
      <c r="D21">
        <f>LN((data!N18+data!K18)/(data!N17+data!K17))*100</f>
        <v>-1.5713883125164239</v>
      </c>
      <c r="E21">
        <f t="shared" si="0"/>
        <v>-2.3827189842347787</v>
      </c>
      <c r="F21">
        <f t="shared" si="1"/>
        <v>0.97645443642374719</v>
      </c>
    </row>
    <row r="22" spans="1:6" x14ac:dyDescent="0.25">
      <c r="A22" s="1">
        <v>31138</v>
      </c>
      <c r="B22">
        <f>papers_obs!L3</f>
        <v>1.0043048419946341</v>
      </c>
      <c r="C22">
        <f t="shared" si="2"/>
        <v>0.42956026687363547</v>
      </c>
      <c r="D22">
        <f>LN((data!N19+data!K19)/(data!N18+data!K18))*100</f>
        <v>1.5713883125164161</v>
      </c>
      <c r="E22">
        <f t="shared" si="0"/>
        <v>0.76005764079806148</v>
      </c>
      <c r="F22">
        <f t="shared" si="1"/>
        <v>1.0076295341074248</v>
      </c>
    </row>
    <row r="23" spans="1:6" x14ac:dyDescent="0.25">
      <c r="A23" s="1">
        <v>31229</v>
      </c>
      <c r="B23">
        <f>papers_obs!L4</f>
        <v>1.0049621143884946</v>
      </c>
      <c r="C23">
        <f t="shared" si="2"/>
        <v>0.49498436746085339</v>
      </c>
      <c r="D23">
        <f>LN((data!N20+data!K20)/(data!N19+data!K19))*100</f>
        <v>0.90344616662305699</v>
      </c>
      <c r="E23">
        <f t="shared" si="0"/>
        <v>9.2115494904702389E-2</v>
      </c>
      <c r="F23">
        <f t="shared" si="1"/>
        <v>1.0009215793425679</v>
      </c>
    </row>
    <row r="24" spans="1:6" x14ac:dyDescent="0.25">
      <c r="A24" s="1">
        <v>31321</v>
      </c>
      <c r="B24">
        <f>papers_obs!L5</f>
        <v>0.99009402666179858</v>
      </c>
      <c r="C24">
        <f t="shared" si="2"/>
        <v>-0.99553639374174685</v>
      </c>
      <c r="D24">
        <f>LN((data!N21+data!K21)/(data!N20+data!K20))*100</f>
        <v>1.8054194443365492</v>
      </c>
      <c r="E24">
        <f t="shared" si="0"/>
        <v>0.99408877261819462</v>
      </c>
      <c r="F24">
        <f t="shared" si="1"/>
        <v>1.0099904624867762</v>
      </c>
    </row>
    <row r="25" spans="1:6" x14ac:dyDescent="0.25">
      <c r="A25" s="1">
        <v>31413</v>
      </c>
      <c r="B25">
        <f>papers_obs!L6</f>
        <v>0.99847120662245925</v>
      </c>
      <c r="C25">
        <f t="shared" si="2"/>
        <v>-0.15299631745403089</v>
      </c>
      <c r="D25">
        <f>LN((data!N22+data!K22)/(data!N21+data!K21))*100</f>
        <v>0.39180279174756327</v>
      </c>
      <c r="E25">
        <f t="shared" si="0"/>
        <v>-0.41952787997079133</v>
      </c>
      <c r="F25">
        <f t="shared" si="1"/>
        <v>0.99581350908888633</v>
      </c>
    </row>
    <row r="26" spans="1:6" x14ac:dyDescent="0.25">
      <c r="A26" s="1">
        <v>31503</v>
      </c>
      <c r="B26">
        <f>papers_obs!L7</f>
        <v>1.0008241173625059</v>
      </c>
      <c r="C26">
        <f t="shared" si="2"/>
        <v>8.237779642488105E-2</v>
      </c>
      <c r="D26">
        <f>LN((data!N23+data!K23)/(data!N22+data!K22))*100</f>
        <v>-0.64881404517199026</v>
      </c>
      <c r="E26">
        <f t="shared" si="0"/>
        <v>-1.460144716890345</v>
      </c>
      <c r="F26">
        <f t="shared" si="1"/>
        <v>0.98550463700567115</v>
      </c>
    </row>
    <row r="27" spans="1:6" x14ac:dyDescent="0.25">
      <c r="A27" s="1">
        <v>31594</v>
      </c>
      <c r="B27">
        <f>papers_obs!L8</f>
        <v>1.0174823383787555</v>
      </c>
      <c r="C27">
        <f t="shared" si="2"/>
        <v>1.7331280325246632</v>
      </c>
      <c r="D27">
        <f>LN((data!N24+data!K24)/(data!N23+data!K23))*100</f>
        <v>0.17393281505214048</v>
      </c>
      <c r="E27">
        <f t="shared" si="0"/>
        <v>-0.63739785666621418</v>
      </c>
      <c r="F27">
        <f t="shared" si="1"/>
        <v>0.99364629214349798</v>
      </c>
    </row>
    <row r="28" spans="1:6" x14ac:dyDescent="0.25">
      <c r="A28" s="1">
        <v>31686</v>
      </c>
      <c r="B28">
        <f>papers_obs!L9</f>
        <v>0.98967701283336096</v>
      </c>
      <c r="C28">
        <f t="shared" si="2"/>
        <v>-1.0376638747772637</v>
      </c>
      <c r="D28">
        <f>LN((data!N25+data!K25)/(data!N24+data!K24))*100</f>
        <v>-0.38608625119486162</v>
      </c>
      <c r="E28">
        <f t="shared" si="0"/>
        <v>-1.1974169229132161</v>
      </c>
      <c r="F28">
        <f t="shared" si="1"/>
        <v>0.98809723584558418</v>
      </c>
    </row>
    <row r="29" spans="1:6" x14ac:dyDescent="0.25">
      <c r="A29" s="1">
        <v>31778</v>
      </c>
      <c r="B29">
        <f>papers_obs!L10</f>
        <v>0.958561683440604</v>
      </c>
      <c r="C29">
        <f t="shared" si="2"/>
        <v>-4.2321364429774491</v>
      </c>
      <c r="D29">
        <f>LN((data!N26+data!K26)/(data!N25+data!K25))*100</f>
        <v>0.33318219524304221</v>
      </c>
      <c r="E29">
        <f t="shared" si="0"/>
        <v>-0.47814847647531239</v>
      </c>
      <c r="F29">
        <f t="shared" si="1"/>
        <v>0.99522992833575674</v>
      </c>
    </row>
    <row r="30" spans="1:6" x14ac:dyDescent="0.25">
      <c r="A30" s="1">
        <v>31868</v>
      </c>
      <c r="B30">
        <f>papers_obs!L11</f>
        <v>1.0199382885325003</v>
      </c>
      <c r="C30">
        <f t="shared" si="2"/>
        <v>1.9742124027168697</v>
      </c>
      <c r="D30">
        <f>LN((data!N27+data!K27)/(data!N26+data!K26))*100</f>
        <v>1.2545707877025645</v>
      </c>
      <c r="E30">
        <f t="shared" si="0"/>
        <v>0.44324011598420987</v>
      </c>
      <c r="F30">
        <f t="shared" si="1"/>
        <v>1.0044422387792513</v>
      </c>
    </row>
    <row r="31" spans="1:6" x14ac:dyDescent="0.25">
      <c r="A31" s="1">
        <v>31959</v>
      </c>
      <c r="B31">
        <f>papers_obs!L12</f>
        <v>1.0225137319438526</v>
      </c>
      <c r="C31">
        <f t="shared" si="2"/>
        <v>2.2264038618580169</v>
      </c>
      <c r="D31">
        <f>LN((data!N28+data!K28)/(data!N27+data!K27))*100</f>
        <v>1.2832576052975082</v>
      </c>
      <c r="E31">
        <f t="shared" si="0"/>
        <v>0.47192693357915361</v>
      </c>
      <c r="F31">
        <f t="shared" si="1"/>
        <v>1.0047304226255473</v>
      </c>
    </row>
    <row r="32" spans="1:6" x14ac:dyDescent="0.25">
      <c r="A32" s="1">
        <v>32051</v>
      </c>
      <c r="B32">
        <f>papers_obs!L13</f>
        <v>0.9793185382919688</v>
      </c>
      <c r="C32">
        <f t="shared" si="2"/>
        <v>-2.0898318288570401</v>
      </c>
      <c r="D32">
        <f>LN((data!N29+data!K29)/(data!N28+data!K28))*100</f>
        <v>4.5316595631889696</v>
      </c>
      <c r="E32">
        <f t="shared" si="0"/>
        <v>3.720328891470615</v>
      </c>
      <c r="F32">
        <f t="shared" si="1"/>
        <v>1.0379039937696639</v>
      </c>
    </row>
    <row r="33" spans="1:6" x14ac:dyDescent="0.25">
      <c r="A33" s="1">
        <v>32143</v>
      </c>
      <c r="B33">
        <f>papers_obs!L14</f>
        <v>1.0045585998406401</v>
      </c>
      <c r="C33">
        <f t="shared" si="2"/>
        <v>0.4548240893984633</v>
      </c>
      <c r="D33">
        <f>LN((data!N30+data!K30)/(data!N29+data!K29))*100</f>
        <v>-2.7710121178222784</v>
      </c>
      <c r="E33">
        <f t="shared" si="0"/>
        <v>-3.582342789540633</v>
      </c>
      <c r="F33">
        <f t="shared" si="1"/>
        <v>0.96481063708844106</v>
      </c>
    </row>
    <row r="34" spans="1:6" x14ac:dyDescent="0.25">
      <c r="A34" s="1">
        <v>32234</v>
      </c>
      <c r="B34">
        <f>papers_obs!L15</f>
        <v>1.0038752496201007</v>
      </c>
      <c r="C34">
        <f t="shared" si="2"/>
        <v>0.38677601830148106</v>
      </c>
      <c r="D34">
        <f>LN((data!N31+data!K31)/(data!N30+data!K30))*100</f>
        <v>1.7017104233614571</v>
      </c>
      <c r="E34">
        <f t="shared" si="0"/>
        <v>0.89037975164310246</v>
      </c>
      <c r="F34">
        <f t="shared" si="1"/>
        <v>1.0089435542291756</v>
      </c>
    </row>
    <row r="35" spans="1:6" x14ac:dyDescent="0.25">
      <c r="A35" s="1">
        <v>32325</v>
      </c>
      <c r="B35">
        <f>papers_obs!L16</f>
        <v>0.99015300116178995</v>
      </c>
      <c r="C35">
        <f t="shared" si="2"/>
        <v>-0.98958011665306223</v>
      </c>
      <c r="D35">
        <f>LN((data!N32+data!K32)/(data!N31+data!K31))*100</f>
        <v>5.6939503317734931E-2</v>
      </c>
      <c r="E35">
        <f t="shared" si="0"/>
        <v>-0.7543911684006197</v>
      </c>
      <c r="F35">
        <f t="shared" si="1"/>
        <v>0.99248447219772806</v>
      </c>
    </row>
    <row r="36" spans="1:6" x14ac:dyDescent="0.25">
      <c r="A36" s="1">
        <v>32417</v>
      </c>
      <c r="B36">
        <f>papers_obs!L17</f>
        <v>1.0067709814707997</v>
      </c>
      <c r="C36">
        <f t="shared" si="2"/>
        <v>0.6748161327690666</v>
      </c>
      <c r="D36">
        <f>LN((data!N33+data!K33)/(data!N32+data!K32))*100</f>
        <v>1.6862854156972111</v>
      </c>
      <c r="E36">
        <f t="shared" si="0"/>
        <v>0.87495474397885653</v>
      </c>
      <c r="F36">
        <f t="shared" si="1"/>
        <v>1.0087879366109311</v>
      </c>
    </row>
    <row r="37" spans="1:6" x14ac:dyDescent="0.25">
      <c r="A37" s="1">
        <v>32509</v>
      </c>
      <c r="B37">
        <f>papers_obs!L18</f>
        <v>0.99696930790113814</v>
      </c>
      <c r="C37">
        <f t="shared" si="2"/>
        <v>-0.3035293946368216</v>
      </c>
      <c r="D37">
        <f>LN((data!N34+data!K34)/(data!N33+data!K33))*100</f>
        <v>2.5352789531527331</v>
      </c>
      <c r="E37">
        <f t="shared" si="0"/>
        <v>1.7239482814343785</v>
      </c>
      <c r="F37">
        <f t="shared" si="1"/>
        <v>1.017388940319625</v>
      </c>
    </row>
    <row r="38" spans="1:6" x14ac:dyDescent="0.25">
      <c r="A38" s="1">
        <v>32599</v>
      </c>
      <c r="B38">
        <f>papers_obs!L19</f>
        <v>0.99601582070103956</v>
      </c>
      <c r="C38">
        <f t="shared" si="2"/>
        <v>-0.39921372857004689</v>
      </c>
      <c r="D38">
        <f>LN((data!N35+data!K35)/(data!N34+data!K34))*100</f>
        <v>-0.45122111150770361</v>
      </c>
      <c r="E38">
        <f t="shared" si="0"/>
        <v>-1.2625517832260582</v>
      </c>
      <c r="F38">
        <f t="shared" si="1"/>
        <v>0.98745384964835825</v>
      </c>
    </row>
    <row r="39" spans="1:6" x14ac:dyDescent="0.25">
      <c r="A39" s="1">
        <v>32690</v>
      </c>
      <c r="B39">
        <f>papers_obs!L20</f>
        <v>1.0112785884365549</v>
      </c>
      <c r="C39">
        <f t="shared" si="2"/>
        <v>1.1215459385579831</v>
      </c>
      <c r="D39">
        <f>LN((data!N36+data!K36)/(data!N35+data!K35))*100</f>
        <v>-0.17831429181216601</v>
      </c>
      <c r="E39">
        <f t="shared" si="0"/>
        <v>-0.98964496353052067</v>
      </c>
      <c r="F39">
        <f t="shared" si="1"/>
        <v>0.99015235907869481</v>
      </c>
    </row>
    <row r="40" spans="1:6" x14ac:dyDescent="0.25">
      <c r="A40" s="1">
        <v>32782</v>
      </c>
      <c r="B40">
        <f>papers_obs!L21</f>
        <v>0.96929860779025334</v>
      </c>
      <c r="C40">
        <f t="shared" si="2"/>
        <v>-3.1182553788894585</v>
      </c>
      <c r="D40">
        <f>LN((data!N37+data!K37)/(data!N36+data!K36))*100</f>
        <v>-1.640231934937243</v>
      </c>
      <c r="E40">
        <f t="shared" si="0"/>
        <v>-2.4515626066555978</v>
      </c>
      <c r="F40">
        <f t="shared" si="1"/>
        <v>0.97578244115790669</v>
      </c>
    </row>
    <row r="41" spans="1:6" x14ac:dyDescent="0.25">
      <c r="A41" s="1">
        <v>32874</v>
      </c>
      <c r="B41">
        <f>papers_obs!L22</f>
        <v>1.0159909167384535</v>
      </c>
      <c r="C41">
        <f t="shared" si="2"/>
        <v>1.5864408898268627</v>
      </c>
      <c r="D41">
        <f>LN((data!N38+data!K38)/(data!N37+data!K37))*100</f>
        <v>1.9281202686673586</v>
      </c>
      <c r="E41">
        <f t="shared" si="0"/>
        <v>1.116789596949004</v>
      </c>
      <c r="F41">
        <f t="shared" si="1"/>
        <v>1.0112304897161493</v>
      </c>
    </row>
    <row r="42" spans="1:6" x14ac:dyDescent="0.25">
      <c r="A42" s="1">
        <v>32964</v>
      </c>
      <c r="B42">
        <f>papers_obs!L23</f>
        <v>0.96394832536399755</v>
      </c>
      <c r="C42">
        <f t="shared" si="2"/>
        <v>-3.6717590202551733</v>
      </c>
      <c r="D42">
        <f>LN((data!N39+data!K39)/(data!N38+data!K38))*100</f>
        <v>-0.98360321151548746</v>
      </c>
      <c r="E42">
        <f t="shared" si="0"/>
        <v>-1.794933883233842</v>
      </c>
      <c r="F42">
        <f t="shared" si="1"/>
        <v>0.98221079104343756</v>
      </c>
    </row>
    <row r="43" spans="1:6" x14ac:dyDescent="0.25">
      <c r="A43" s="1">
        <v>33055</v>
      </c>
      <c r="B43">
        <f>papers_obs!L24</f>
        <v>0.97865472497486961</v>
      </c>
      <c r="C43">
        <f t="shared" si="2"/>
        <v>-2.1576379991440597</v>
      </c>
      <c r="D43">
        <f>LN((data!N40+data!K40)/(data!N39+data!K39))*100</f>
        <v>-1.9826129334982692</v>
      </c>
      <c r="E43">
        <f t="shared" si="0"/>
        <v>-2.793943605216624</v>
      </c>
      <c r="F43">
        <f t="shared" si="1"/>
        <v>0.97244726026296024</v>
      </c>
    </row>
    <row r="44" spans="1:6" x14ac:dyDescent="0.25">
      <c r="A44" s="1">
        <v>33147</v>
      </c>
      <c r="B44">
        <f>papers_obs!L25</f>
        <v>0.96293030198082652</v>
      </c>
      <c r="C44">
        <f t="shared" si="2"/>
        <v>-3.7774245731804448</v>
      </c>
      <c r="D44">
        <f>LN((data!N41+data!K41)/(data!N40+data!K40))*100</f>
        <v>-5.4106392562424261</v>
      </c>
      <c r="E44">
        <f t="shared" si="0"/>
        <v>-6.2219699279607807</v>
      </c>
      <c r="F44">
        <f t="shared" si="1"/>
        <v>0.93967641787931133</v>
      </c>
    </row>
    <row r="45" spans="1:6" x14ac:dyDescent="0.25">
      <c r="A45" s="1">
        <v>33239</v>
      </c>
      <c r="B45">
        <f>papers_obs!L26</f>
        <v>0.96060201014322455</v>
      </c>
      <c r="C45">
        <f t="shared" si="2"/>
        <v>-4.0195097162279856</v>
      </c>
      <c r="D45">
        <f>LN((data!N42+data!K42)/(data!N41+data!K41))*100</f>
        <v>-3.7382570289745032</v>
      </c>
      <c r="E45">
        <f t="shared" si="0"/>
        <v>-4.5495877006928573</v>
      </c>
      <c r="F45">
        <f t="shared" si="1"/>
        <v>0.95552354218077695</v>
      </c>
    </row>
    <row r="46" spans="1:6" x14ac:dyDescent="0.25">
      <c r="A46" s="1">
        <v>33329</v>
      </c>
      <c r="B46">
        <f>papers_obs!L27</f>
        <v>0.99311034123343911</v>
      </c>
      <c r="C46">
        <f t="shared" si="2"/>
        <v>-0.69135020433232064</v>
      </c>
      <c r="D46">
        <f>LN((data!N43+data!K43)/(data!N42+data!K42))*100</f>
        <v>-0.1933413850020087</v>
      </c>
      <c r="E46">
        <f t="shared" si="0"/>
        <v>-1.0046720567203633</v>
      </c>
      <c r="F46">
        <f t="shared" si="1"/>
        <v>0.99000357913990467</v>
      </c>
    </row>
    <row r="47" spans="1:6" x14ac:dyDescent="0.25">
      <c r="A47" s="1">
        <v>33420</v>
      </c>
      <c r="B47">
        <f>papers_obs!L28</f>
        <v>1.0001922908869645</v>
      </c>
      <c r="C47">
        <f t="shared" si="2"/>
        <v>1.9227240144157467E-2</v>
      </c>
      <c r="D47">
        <f>LN((data!N44+data!K44)/(data!N43+data!K43))*100</f>
        <v>2.174664565629794</v>
      </c>
      <c r="E47">
        <f t="shared" si="0"/>
        <v>1.3633338939114394</v>
      </c>
      <c r="F47">
        <f t="shared" si="1"/>
        <v>1.0137266966812324</v>
      </c>
    </row>
    <row r="48" spans="1:6" x14ac:dyDescent="0.25">
      <c r="A48" s="1">
        <v>33512</v>
      </c>
      <c r="B48">
        <f>papers_obs!L29</f>
        <v>0.98854337161917327</v>
      </c>
      <c r="C48">
        <f t="shared" si="2"/>
        <v>-1.1522761138576949</v>
      </c>
      <c r="D48">
        <f>LN((data!N45+data!K45)/(data!N44+data!K44))*100</f>
        <v>2.1209623325114091</v>
      </c>
      <c r="E48">
        <f t="shared" si="0"/>
        <v>1.3096316607930545</v>
      </c>
      <c r="F48">
        <f t="shared" si="1"/>
        <v>1.0131824489570678</v>
      </c>
    </row>
    <row r="49" spans="1:6" x14ac:dyDescent="0.25">
      <c r="A49" s="1">
        <v>33604</v>
      </c>
      <c r="B49">
        <f>papers_obs!L30</f>
        <v>1.0133410765792346</v>
      </c>
      <c r="C49">
        <f t="shared" si="2"/>
        <v>1.3252868081912319</v>
      </c>
      <c r="D49">
        <f>LN((data!N46+data!K46)/(data!N45+data!K45))*100</f>
        <v>-0.40124886647552022</v>
      </c>
      <c r="E49">
        <f t="shared" si="0"/>
        <v>-1.2125795381938749</v>
      </c>
      <c r="F49">
        <f t="shared" si="1"/>
        <v>0.98794742582095996</v>
      </c>
    </row>
    <row r="50" spans="1:6" x14ac:dyDescent="0.25">
      <c r="A50" s="1">
        <v>33695</v>
      </c>
      <c r="B50">
        <f>papers_obs!L31</f>
        <v>1.0181602824471285</v>
      </c>
      <c r="C50">
        <f t="shared" si="2"/>
        <v>1.799735411099044</v>
      </c>
      <c r="D50">
        <f>LN((data!N47+data!K47)/(data!N46+data!K46))*100</f>
        <v>4.6550473879180574</v>
      </c>
      <c r="E50">
        <f t="shared" si="0"/>
        <v>3.8437167161997028</v>
      </c>
      <c r="F50">
        <f t="shared" si="1"/>
        <v>1.0391854313367448</v>
      </c>
    </row>
    <row r="51" spans="1:6" x14ac:dyDescent="0.25">
      <c r="A51" s="1">
        <v>33786</v>
      </c>
      <c r="B51">
        <f>papers_obs!L32</f>
        <v>1.0086853188064546</v>
      </c>
      <c r="C51">
        <f t="shared" si="2"/>
        <v>0.86478184039370487</v>
      </c>
      <c r="D51">
        <f>LN((data!N48+data!K48)/(data!N47+data!K47))*100</f>
        <v>1.3482715799993341</v>
      </c>
      <c r="E51">
        <f t="shared" si="0"/>
        <v>0.53694090828097951</v>
      </c>
      <c r="F51">
        <f t="shared" si="1"/>
        <v>1.0053838501949359</v>
      </c>
    </row>
    <row r="52" spans="1:6" x14ac:dyDescent="0.25">
      <c r="A52" s="1">
        <v>33878</v>
      </c>
      <c r="B52">
        <f>papers_obs!L33</f>
        <v>1.0178601158431202</v>
      </c>
      <c r="C52">
        <f t="shared" si="2"/>
        <v>1.770249792346392</v>
      </c>
      <c r="D52">
        <f>LN((data!N49+data!K49)/(data!N48+data!K48))*100</f>
        <v>2.7796852931291993</v>
      </c>
      <c r="E52">
        <f t="shared" si="0"/>
        <v>1.9683546214108447</v>
      </c>
      <c r="F52">
        <f t="shared" si="1"/>
        <v>1.0198785445279555</v>
      </c>
    </row>
    <row r="53" spans="1:6" x14ac:dyDescent="0.25">
      <c r="A53" s="1">
        <v>33970</v>
      </c>
      <c r="B53">
        <f>papers_obs!L34</f>
        <v>0.99596716366609883</v>
      </c>
      <c r="C53">
        <f t="shared" si="2"/>
        <v>-0.40409901477301713</v>
      </c>
      <c r="D53">
        <f>LN((data!N50+data!K50)/(data!N49+data!K49))*100</f>
        <v>1.9182001085833404</v>
      </c>
      <c r="E53">
        <f t="shared" si="0"/>
        <v>1.1068694368649858</v>
      </c>
      <c r="F53">
        <f t="shared" si="1"/>
        <v>1.0111301790083247</v>
      </c>
    </row>
    <row r="54" spans="1:6" x14ac:dyDescent="0.25">
      <c r="A54" s="1">
        <v>34060</v>
      </c>
      <c r="B54">
        <f>papers_obs!L35</f>
        <v>1.0175256608751118</v>
      </c>
      <c r="C54">
        <f t="shared" si="2"/>
        <v>1.737385754988529</v>
      </c>
      <c r="D54">
        <f>LN((data!N51+data!K51)/(data!N50+data!K50))*100</f>
        <v>1.5005925292645677</v>
      </c>
      <c r="E54">
        <f t="shared" si="0"/>
        <v>0.68926185754621305</v>
      </c>
      <c r="F54">
        <f t="shared" si="1"/>
        <v>1.0069164273410212</v>
      </c>
    </row>
    <row r="55" spans="1:6" x14ac:dyDescent="0.25">
      <c r="A55" s="1">
        <v>34151</v>
      </c>
      <c r="B55">
        <f>papers_obs!L36</f>
        <v>1.0074394955294306</v>
      </c>
      <c r="C55">
        <f t="shared" si="2"/>
        <v>0.74119589703021138</v>
      </c>
      <c r="D55">
        <f>LN((data!N52+data!K52)/(data!N51+data!K51))*100</f>
        <v>0.27640688871512009</v>
      </c>
      <c r="E55">
        <f t="shared" si="0"/>
        <v>-0.53492378300323451</v>
      </c>
      <c r="F55">
        <f t="shared" si="1"/>
        <v>0.99466504386590504</v>
      </c>
    </row>
    <row r="56" spans="1:6" x14ac:dyDescent="0.25">
      <c r="A56" s="1">
        <v>34243</v>
      </c>
      <c r="B56">
        <f>papers_obs!L37</f>
        <v>1.0299700512889982</v>
      </c>
      <c r="C56">
        <f t="shared" si="2"/>
        <v>2.9529725400368814</v>
      </c>
      <c r="D56">
        <f>LN((data!N53+data!K53)/(data!N52+data!K52))*100</f>
        <v>4.3216601499782232</v>
      </c>
      <c r="E56">
        <f t="shared" si="0"/>
        <v>3.5103294782598686</v>
      </c>
      <c r="F56">
        <f t="shared" si="1"/>
        <v>1.0357266884374228</v>
      </c>
    </row>
    <row r="57" spans="1:6" x14ac:dyDescent="0.25">
      <c r="A57" s="1">
        <v>34335</v>
      </c>
      <c r="B57">
        <f>papers_obs!L38</f>
        <v>1.0070334896920543</v>
      </c>
      <c r="C57">
        <f t="shared" si="2"/>
        <v>0.70088700772247325</v>
      </c>
      <c r="D57">
        <f>LN((data!N54+data!K54)/(data!N53+data!K53))*100</f>
        <v>3.6704769038374989</v>
      </c>
      <c r="E57">
        <f t="shared" si="0"/>
        <v>2.8591462321191443</v>
      </c>
      <c r="F57">
        <f t="shared" si="1"/>
        <v>1.0290041216361425</v>
      </c>
    </row>
    <row r="58" spans="1:6" x14ac:dyDescent="0.25">
      <c r="A58" s="1">
        <v>34425</v>
      </c>
      <c r="B58">
        <f>papers_obs!L39</f>
        <v>1.0111031552647638</v>
      </c>
      <c r="C58">
        <f t="shared" si="2"/>
        <v>1.1041967736164424</v>
      </c>
      <c r="D58">
        <f>LN((data!N55+data!K55)/(data!N54+data!K54))*100</f>
        <v>4.3512220449295462</v>
      </c>
      <c r="E58">
        <f t="shared" si="0"/>
        <v>3.5398913732111916</v>
      </c>
      <c r="F58">
        <f t="shared" si="1"/>
        <v>1.0360329141338707</v>
      </c>
    </row>
    <row r="59" spans="1:6" x14ac:dyDescent="0.25">
      <c r="A59" s="1">
        <v>34516</v>
      </c>
      <c r="B59">
        <f>papers_obs!L40</f>
        <v>1.0031008031671813</v>
      </c>
      <c r="C59">
        <f t="shared" si="2"/>
        <v>0.30960055920395019</v>
      </c>
      <c r="D59">
        <f>LN((data!N56+data!K56)/(data!N55+data!K55))*100</f>
        <v>-0.9982861152821465</v>
      </c>
      <c r="E59">
        <f t="shared" si="0"/>
        <v>-1.8096167870005011</v>
      </c>
      <c r="F59">
        <f t="shared" si="1"/>
        <v>0.98206658456531126</v>
      </c>
    </row>
    <row r="60" spans="1:6" x14ac:dyDescent="0.25">
      <c r="A60" s="1">
        <v>34608</v>
      </c>
      <c r="B60">
        <f>papers_obs!L41</f>
        <v>1.0211193943991581</v>
      </c>
      <c r="C60">
        <f t="shared" si="2"/>
        <v>2.0899471032469901</v>
      </c>
      <c r="D60">
        <f>LN((data!N57+data!K57)/(data!N56+data!K56))*100</f>
        <v>4.2388474061281673</v>
      </c>
      <c r="E60">
        <f t="shared" si="0"/>
        <v>3.4275167344098127</v>
      </c>
      <c r="F60">
        <f t="shared" si="1"/>
        <v>1.0348693297980449</v>
      </c>
    </row>
    <row r="61" spans="1:6" x14ac:dyDescent="0.25">
      <c r="A61" s="1">
        <v>34700</v>
      </c>
      <c r="B61">
        <f>papers_obs!L42</f>
        <v>0.99752107915078225</v>
      </c>
      <c r="C61">
        <f t="shared" si="2"/>
        <v>-0.24819984606616019</v>
      </c>
      <c r="D61">
        <f>LN((data!N58+data!K58)/(data!N57+data!K57))*100</f>
        <v>0.13487694525321356</v>
      </c>
      <c r="E61">
        <f t="shared" si="0"/>
        <v>-0.67645372646514101</v>
      </c>
      <c r="F61">
        <f t="shared" si="1"/>
        <v>0.99325829071497496</v>
      </c>
    </row>
    <row r="62" spans="1:6" x14ac:dyDescent="0.25">
      <c r="A62" s="1">
        <v>34790</v>
      </c>
      <c r="B62">
        <f>papers_obs!L43</f>
        <v>0.99086359711041017</v>
      </c>
      <c r="C62">
        <f t="shared" si="2"/>
        <v>-0.91783957902032554</v>
      </c>
      <c r="D62">
        <f>LN((data!N59+data!K59)/(data!N58+data!K58))*100</f>
        <v>-1.6668153678850957</v>
      </c>
      <c r="E62">
        <f t="shared" si="0"/>
        <v>-2.47814603960345</v>
      </c>
      <c r="F62">
        <f t="shared" si="1"/>
        <v>0.9755230791621331</v>
      </c>
    </row>
    <row r="63" spans="1:6" x14ac:dyDescent="0.25">
      <c r="A63" s="1">
        <v>34881</v>
      </c>
      <c r="B63">
        <f>papers_obs!L44</f>
        <v>1.0083119292037568</v>
      </c>
      <c r="C63">
        <f t="shared" si="2"/>
        <v>0.82775753534504481</v>
      </c>
      <c r="D63">
        <f>LN((data!N60+data!K60)/(data!N59+data!K59))*100</f>
        <v>0.12555168290552882</v>
      </c>
      <c r="E63">
        <f t="shared" si="0"/>
        <v>-0.68577898881282584</v>
      </c>
      <c r="F63">
        <f t="shared" si="1"/>
        <v>0.99316567109215415</v>
      </c>
    </row>
    <row r="64" spans="1:6" x14ac:dyDescent="0.25">
      <c r="A64" s="1">
        <v>34973</v>
      </c>
      <c r="B64">
        <f>papers_obs!L45</f>
        <v>1.0098822820944784</v>
      </c>
      <c r="C64">
        <f t="shared" si="2"/>
        <v>0.98337716787068652</v>
      </c>
      <c r="D64">
        <f>LN((data!N61+data!K61)/(data!N60+data!K60))*100</f>
        <v>2.4673601364242055</v>
      </c>
      <c r="E64">
        <f t="shared" si="0"/>
        <v>1.6560294647058509</v>
      </c>
      <c r="F64">
        <f t="shared" si="1"/>
        <v>1.0166981763957286</v>
      </c>
    </row>
    <row r="65" spans="1:6" x14ac:dyDescent="0.25">
      <c r="A65" s="1">
        <v>35065</v>
      </c>
      <c r="B65">
        <f>papers_obs!L46</f>
        <v>1.0124691952572062</v>
      </c>
      <c r="C65">
        <f t="shared" si="2"/>
        <v>1.2392095098397407</v>
      </c>
      <c r="D65">
        <f>LN((data!N62+data!K62)/(data!N61+data!K61))*100</f>
        <v>1.2387026829557148</v>
      </c>
      <c r="E65">
        <f t="shared" si="0"/>
        <v>0.42737201123736024</v>
      </c>
      <c r="F65">
        <f t="shared" si="1"/>
        <v>1.0042828654777758</v>
      </c>
    </row>
    <row r="66" spans="1:6" x14ac:dyDescent="0.25">
      <c r="A66" s="1">
        <v>35156</v>
      </c>
      <c r="B66">
        <f>papers_obs!L47</f>
        <v>1.0220435087254054</v>
      </c>
      <c r="C66">
        <f t="shared" si="2"/>
        <v>2.180406301370637</v>
      </c>
      <c r="D66">
        <f>LN((data!N63+data!K63)/(data!N62+data!K62))*100</f>
        <v>4.4938302505173526</v>
      </c>
      <c r="E66">
        <f t="shared" si="0"/>
        <v>3.682499578798998</v>
      </c>
      <c r="F66">
        <f t="shared" si="1"/>
        <v>1.0375114360782494</v>
      </c>
    </row>
    <row r="67" spans="1:6" x14ac:dyDescent="0.25">
      <c r="A67" s="1">
        <v>35247</v>
      </c>
      <c r="B67">
        <f>papers_obs!L48</f>
        <v>1.0058538165500845</v>
      </c>
      <c r="C67">
        <f t="shared" si="2"/>
        <v>0.58367495383640167</v>
      </c>
      <c r="D67">
        <f>LN((data!N64+data!K64)/(data!N63+data!K63))*100</f>
        <v>3.7234229485278991</v>
      </c>
      <c r="E67">
        <f t="shared" si="0"/>
        <v>2.9120922768095445</v>
      </c>
      <c r="F67">
        <f t="shared" si="1"/>
        <v>1.0295490828732294</v>
      </c>
    </row>
    <row r="68" spans="1:6" x14ac:dyDescent="0.25">
      <c r="A68" s="1">
        <v>35339</v>
      </c>
      <c r="B68">
        <f>papers_obs!L49</f>
        <v>1.0078112396196581</v>
      </c>
      <c r="C68">
        <f t="shared" si="2"/>
        <v>0.77808898313213104</v>
      </c>
      <c r="D68">
        <f>LN((data!N65+data!K65)/(data!N64+data!K64))*100</f>
        <v>0.34868772221378314</v>
      </c>
      <c r="E68">
        <f t="shared" si="0"/>
        <v>-0.46264294950457147</v>
      </c>
      <c r="F68">
        <f t="shared" si="1"/>
        <v>0.99538425594506108</v>
      </c>
    </row>
    <row r="69" spans="1:6" x14ac:dyDescent="0.25">
      <c r="A69" s="1">
        <v>35431</v>
      </c>
      <c r="B69">
        <f>papers_obs!L50</f>
        <v>1.0116894650913177</v>
      </c>
      <c r="C69">
        <f t="shared" si="2"/>
        <v>1.1621671099794595</v>
      </c>
      <c r="D69">
        <f>LN((data!N66+data!K66)/(data!N65+data!K65))*100</f>
        <v>2.4106359650777578</v>
      </c>
      <c r="E69">
        <f t="shared" si="0"/>
        <v>1.5993052933594032</v>
      </c>
      <c r="F69">
        <f t="shared" si="1"/>
        <v>1.0161216263171604</v>
      </c>
    </row>
    <row r="70" spans="1:6" x14ac:dyDescent="0.25">
      <c r="A70" s="1">
        <v>35521</v>
      </c>
      <c r="B70">
        <f>papers_obs!L51</f>
        <v>1.0005215641047065</v>
      </c>
      <c r="C70">
        <f t="shared" ref="C70:C122" si="3">LN(B70)*100</f>
        <v>5.2142813742388487E-2</v>
      </c>
      <c r="D70">
        <f>LN((data!N67+data!K67)/(data!N66+data!K66))*100</f>
        <v>4.3774951325352829</v>
      </c>
      <c r="E70">
        <f t="shared" ref="E70:E122" si="4">D70-$D$2</f>
        <v>3.5661644608169283</v>
      </c>
      <c r="F70">
        <f t="shared" ref="F70:F122" si="5">EXP(E70/100)</f>
        <v>1.0363051477295449</v>
      </c>
    </row>
    <row r="71" spans="1:6" x14ac:dyDescent="0.25">
      <c r="A71" s="1">
        <v>35612</v>
      </c>
      <c r="B71">
        <f>papers_obs!L52</f>
        <v>1.0290418521225755</v>
      </c>
      <c r="C71">
        <f t="shared" si="3"/>
        <v>2.862812864149554</v>
      </c>
      <c r="D71">
        <f>LN((data!N68+data!K68)/(data!N67+data!K67))*100</f>
        <v>2.4736298400499224</v>
      </c>
      <c r="E71">
        <f t="shared" si="4"/>
        <v>1.6622991683315678</v>
      </c>
      <c r="F71">
        <f t="shared" si="5"/>
        <v>1.0167619223564772</v>
      </c>
    </row>
    <row r="72" spans="1:6" x14ac:dyDescent="0.25">
      <c r="A72" s="1">
        <v>35704</v>
      </c>
      <c r="B72">
        <f>papers_obs!L53</f>
        <v>1.0034925879510406</v>
      </c>
      <c r="C72">
        <f t="shared" si="3"/>
        <v>0.3486503029708703</v>
      </c>
      <c r="D72">
        <f>LN((data!N69+data!K69)/(data!N68+data!K68))*100</f>
        <v>1.8452249120482982</v>
      </c>
      <c r="E72">
        <f t="shared" si="4"/>
        <v>1.0338942403299436</v>
      </c>
      <c r="F72">
        <f t="shared" si="5"/>
        <v>1.0103925739400759</v>
      </c>
    </row>
    <row r="73" spans="1:6" x14ac:dyDescent="0.25">
      <c r="A73" s="1">
        <v>35796</v>
      </c>
      <c r="B73">
        <f>papers_obs!L54</f>
        <v>1.012936836545919</v>
      </c>
      <c r="C73">
        <f t="shared" si="3"/>
        <v>1.2853870455713119</v>
      </c>
      <c r="D73">
        <f>LN((data!N70+data!K70)/(data!N69+data!K69))*100</f>
        <v>3.6087608834067959</v>
      </c>
      <c r="E73">
        <f t="shared" si="4"/>
        <v>2.7974302116884413</v>
      </c>
      <c r="F73">
        <f t="shared" si="5"/>
        <v>1.0283692571688938</v>
      </c>
    </row>
    <row r="74" spans="1:6" x14ac:dyDescent="0.25">
      <c r="A74" s="1">
        <v>35886</v>
      </c>
      <c r="B74">
        <f>papers_obs!L55</f>
        <v>1.0299556676090345</v>
      </c>
      <c r="C74">
        <f t="shared" si="3"/>
        <v>2.9515760158970026</v>
      </c>
      <c r="D74">
        <f>LN((data!N71+data!K71)/(data!N70+data!K70))*100</f>
        <v>0.51249496890345581</v>
      </c>
      <c r="E74">
        <f t="shared" si="4"/>
        <v>-0.2988357028148988</v>
      </c>
      <c r="F74">
        <f t="shared" si="5"/>
        <v>0.99701610366622606</v>
      </c>
    </row>
    <row r="75" spans="1:6" x14ac:dyDescent="0.25">
      <c r="A75" s="1">
        <v>35977</v>
      </c>
      <c r="B75">
        <f>papers_obs!L56</f>
        <v>1.0100072761605225</v>
      </c>
      <c r="C75">
        <f t="shared" si="3"/>
        <v>0.99575349465477958</v>
      </c>
      <c r="D75">
        <f>LN((data!N72+data!K72)/(data!N71+data!K71))*100</f>
        <v>2.8344946746656987</v>
      </c>
      <c r="E75">
        <f t="shared" si="4"/>
        <v>2.0231640029473441</v>
      </c>
      <c r="F75">
        <f t="shared" si="5"/>
        <v>1.0204376868678662</v>
      </c>
    </row>
    <row r="76" spans="1:6" x14ac:dyDescent="0.25">
      <c r="A76" s="1">
        <v>36069</v>
      </c>
      <c r="B76">
        <f>papers_obs!L57</f>
        <v>1.0292277817103279</v>
      </c>
      <c r="C76">
        <f t="shared" si="3"/>
        <v>2.8808794561258373</v>
      </c>
      <c r="D76">
        <f>LN((data!N73+data!K73)/(data!N72+data!K72))*100</f>
        <v>3.9063058194868376</v>
      </c>
      <c r="E76">
        <f t="shared" si="4"/>
        <v>3.094975147768483</v>
      </c>
      <c r="F76">
        <f t="shared" si="5"/>
        <v>1.0314336745663473</v>
      </c>
    </row>
    <row r="77" spans="1:6" x14ac:dyDescent="0.25">
      <c r="A77" s="1">
        <v>36161</v>
      </c>
      <c r="B77">
        <f>papers_obs!L58</f>
        <v>1.0006089147794643</v>
      </c>
      <c r="C77">
        <f t="shared" si="3"/>
        <v>6.0872946608290582E-2</v>
      </c>
      <c r="D77">
        <f>LN((data!N74+data!K74)/(data!N73+data!K73))*100</f>
        <v>2.28471558434721</v>
      </c>
      <c r="E77">
        <f t="shared" si="4"/>
        <v>1.4733849126288554</v>
      </c>
      <c r="F77">
        <f t="shared" si="5"/>
        <v>1.0148429273368866</v>
      </c>
    </row>
    <row r="78" spans="1:6" x14ac:dyDescent="0.25">
      <c r="A78" s="1">
        <v>36251</v>
      </c>
      <c r="B78">
        <f>papers_obs!L59</f>
        <v>1.0208717445667546</v>
      </c>
      <c r="C78">
        <f t="shared" si="3"/>
        <v>2.0656913825543772</v>
      </c>
      <c r="D78">
        <f>LN((data!N75+data!K75)/(data!N74+data!K74))*100</f>
        <v>1.1087242664956092</v>
      </c>
      <c r="E78">
        <f t="shared" si="4"/>
        <v>0.29739359477725458</v>
      </c>
      <c r="F78">
        <f t="shared" si="5"/>
        <v>1.0029783624822723</v>
      </c>
    </row>
    <row r="79" spans="1:6" x14ac:dyDescent="0.25">
      <c r="A79" s="1">
        <v>36342</v>
      </c>
      <c r="B79">
        <f>papers_obs!L60</f>
        <v>1.0129986781070153</v>
      </c>
      <c r="C79">
        <f t="shared" si="3"/>
        <v>1.2914920336785995</v>
      </c>
      <c r="D79">
        <f>LN((data!N76+data!K76)/(data!N75+data!K75))*100</f>
        <v>2.4553524710637569</v>
      </c>
      <c r="E79">
        <f t="shared" si="4"/>
        <v>1.6440217993454023</v>
      </c>
      <c r="F79">
        <f t="shared" si="5"/>
        <v>1.0165761020102697</v>
      </c>
    </row>
    <row r="80" spans="1:6" x14ac:dyDescent="0.25">
      <c r="A80" s="1">
        <v>36434</v>
      </c>
      <c r="B80">
        <f>papers_obs!L61</f>
        <v>0.996655986729584</v>
      </c>
      <c r="C80">
        <f t="shared" si="3"/>
        <v>-0.33496169788634717</v>
      </c>
      <c r="D80">
        <f>LN((data!N77+data!K77)/(data!N76+data!K76))*100</f>
        <v>2.8331075655850069</v>
      </c>
      <c r="E80">
        <f t="shared" si="4"/>
        <v>2.0217768938666523</v>
      </c>
      <c r="F80">
        <f t="shared" si="5"/>
        <v>1.0204235323822182</v>
      </c>
    </row>
    <row r="81" spans="1:6" x14ac:dyDescent="0.25">
      <c r="A81" s="1">
        <v>36526</v>
      </c>
      <c r="B81">
        <f>papers_obs!L62</f>
        <v>1.0250871973601421</v>
      </c>
      <c r="C81">
        <f t="shared" si="3"/>
        <v>2.4777679567334192</v>
      </c>
      <c r="D81">
        <f>LN((data!N78+data!K78)/(data!N77+data!K77))*100</f>
        <v>0.63044210069063122</v>
      </c>
      <c r="E81">
        <f t="shared" si="4"/>
        <v>-0.18088857102772338</v>
      </c>
      <c r="F81">
        <f t="shared" si="5"/>
        <v>0.99819274933745905</v>
      </c>
    </row>
    <row r="82" spans="1:6" x14ac:dyDescent="0.25">
      <c r="A82" s="1">
        <v>36617</v>
      </c>
      <c r="B82">
        <f>papers_obs!L63</f>
        <v>0.99902295541888952</v>
      </c>
      <c r="C82">
        <f t="shared" si="3"/>
        <v>-9.7752220029604903E-2</v>
      </c>
      <c r="D82">
        <f>LN((data!N79+data!K79)/(data!N78+data!K78))*100</f>
        <v>4.1861424608917686</v>
      </c>
      <c r="E82">
        <f t="shared" si="4"/>
        <v>3.374811789173414</v>
      </c>
      <c r="F82">
        <f t="shared" si="5"/>
        <v>1.0343240461928418</v>
      </c>
    </row>
    <row r="83" spans="1:6" x14ac:dyDescent="0.25">
      <c r="A83" s="1">
        <v>36708</v>
      </c>
      <c r="B83">
        <f>papers_obs!L64</f>
        <v>0.99587354796407745</v>
      </c>
      <c r="C83">
        <f t="shared" si="3"/>
        <v>-0.41349893330502568</v>
      </c>
      <c r="D83">
        <f>LN((data!N80+data!K80)/(data!N79+data!K79))*100</f>
        <v>-0.62113103206840314</v>
      </c>
      <c r="E83">
        <f t="shared" si="4"/>
        <v>-1.4324617037867577</v>
      </c>
      <c r="F83">
        <f t="shared" si="5"/>
        <v>0.98577749214898991</v>
      </c>
    </row>
    <row r="84" spans="1:6" x14ac:dyDescent="0.25">
      <c r="A84" s="1">
        <v>36800</v>
      </c>
      <c r="B84">
        <f>papers_obs!L65</f>
        <v>0.99385112136399012</v>
      </c>
      <c r="C84">
        <f t="shared" si="3"/>
        <v>-0.616786084311164</v>
      </c>
      <c r="D84">
        <f>LN((data!N81+data!K81)/(data!N80+data!K80))*100</f>
        <v>0.24181228667114443</v>
      </c>
      <c r="E84">
        <f t="shared" si="4"/>
        <v>-0.5695183850472102</v>
      </c>
      <c r="F84">
        <f t="shared" si="5"/>
        <v>0.9943210029655305</v>
      </c>
    </row>
    <row r="85" spans="1:6" x14ac:dyDescent="0.25">
      <c r="A85" s="1">
        <v>36892</v>
      </c>
      <c r="B85">
        <f>papers_obs!L66</f>
        <v>0.99260131764567328</v>
      </c>
      <c r="C85">
        <f t="shared" si="3"/>
        <v>-0.74261883607342516</v>
      </c>
      <c r="D85">
        <f>LN((data!N82+data!K82)/(data!N81+data!K81))*100</f>
        <v>-3.2879410292486768</v>
      </c>
      <c r="E85">
        <f t="shared" si="4"/>
        <v>-4.0992717009670319</v>
      </c>
      <c r="F85">
        <f t="shared" si="5"/>
        <v>0.95983612039952615</v>
      </c>
    </row>
    <row r="86" spans="1:6" x14ac:dyDescent="0.25">
      <c r="A86" s="1">
        <v>36982</v>
      </c>
      <c r="B86">
        <f>papers_obs!L67</f>
        <v>0.97761799038850206</v>
      </c>
      <c r="C86">
        <f t="shared" si="3"/>
        <v>-2.2636288127235527</v>
      </c>
      <c r="D86">
        <f>LN((data!N83+data!K83)/(data!N82+data!K82))*100</f>
        <v>-0.23641396910973833</v>
      </c>
      <c r="E86">
        <f t="shared" si="4"/>
        <v>-1.047744640828093</v>
      </c>
      <c r="F86">
        <f t="shared" si="5"/>
        <v>0.98957725083750958</v>
      </c>
    </row>
    <row r="87" spans="1:6" x14ac:dyDescent="0.25">
      <c r="A87" s="1">
        <v>37073</v>
      </c>
      <c r="B87">
        <f>papers_obs!L68</f>
        <v>0.98486663869028157</v>
      </c>
      <c r="C87">
        <f t="shared" si="3"/>
        <v>-1.5249039169006</v>
      </c>
      <c r="D87">
        <f>LN((data!N84+data!K84)/(data!N83+data!K83))*100</f>
        <v>-1.0863305741557261</v>
      </c>
      <c r="E87">
        <f t="shared" si="4"/>
        <v>-1.8976612458740807</v>
      </c>
      <c r="F87">
        <f t="shared" si="5"/>
        <v>0.98120230988396651</v>
      </c>
    </row>
    <row r="88" spans="1:6" x14ac:dyDescent="0.25">
      <c r="A88" s="1">
        <v>37165</v>
      </c>
      <c r="B88">
        <f>papers_obs!L69</f>
        <v>1.0025314014695379</v>
      </c>
      <c r="C88">
        <f t="shared" si="3"/>
        <v>0.25282028696610281</v>
      </c>
      <c r="D88">
        <f>LN((data!N85+data!K85)/(data!N84+data!K84))*100</f>
        <v>-1.2864601857863047</v>
      </c>
      <c r="E88">
        <f t="shared" si="4"/>
        <v>-2.0977908575046591</v>
      </c>
      <c r="F88">
        <f t="shared" si="5"/>
        <v>0.97924059715067469</v>
      </c>
    </row>
    <row r="89" spans="1:6" x14ac:dyDescent="0.25">
      <c r="A89" s="1">
        <v>37257</v>
      </c>
      <c r="B89">
        <f>papers_obs!L70</f>
        <v>0.97897400259155454</v>
      </c>
      <c r="C89">
        <f t="shared" si="3"/>
        <v>-2.1250191869025041</v>
      </c>
      <c r="D89">
        <f>LN((data!N86+data!K86)/(data!N85+data!K85))*100</f>
        <v>1.7749809423912517</v>
      </c>
      <c r="E89">
        <f t="shared" si="4"/>
        <v>0.9636502706728971</v>
      </c>
      <c r="F89">
        <f t="shared" si="5"/>
        <v>1.0096830833033872</v>
      </c>
    </row>
    <row r="90" spans="1:6" x14ac:dyDescent="0.25">
      <c r="A90" s="1">
        <v>37347</v>
      </c>
      <c r="B90">
        <f>papers_obs!L71</f>
        <v>0.98986836738304795</v>
      </c>
      <c r="C90">
        <f t="shared" si="3"/>
        <v>-1.0183306933109113</v>
      </c>
      <c r="D90">
        <f>LN((data!N87+data!K87)/(data!N86+data!K86))*100</f>
        <v>1.1432901765019348</v>
      </c>
      <c r="E90">
        <f t="shared" si="4"/>
        <v>0.33195950478358016</v>
      </c>
      <c r="F90">
        <f t="shared" si="5"/>
        <v>1.0033251110053696</v>
      </c>
    </row>
    <row r="91" spans="1:6" x14ac:dyDescent="0.25">
      <c r="A91" s="1">
        <v>37438</v>
      </c>
      <c r="B91">
        <f>papers_obs!L72</f>
        <v>0.99946853242624756</v>
      </c>
      <c r="C91">
        <f t="shared" si="3"/>
        <v>-5.3160885270242209E-2</v>
      </c>
      <c r="D91">
        <f>LN((data!N88+data!K88)/(data!N87+data!K87))*100</f>
        <v>1.1170996679084424</v>
      </c>
      <c r="E91">
        <f t="shared" si="4"/>
        <v>0.30576899619008779</v>
      </c>
      <c r="F91">
        <f t="shared" si="5"/>
        <v>1.0030623694641259</v>
      </c>
    </row>
    <row r="92" spans="1:6" x14ac:dyDescent="0.25">
      <c r="A92" s="1">
        <v>37530</v>
      </c>
      <c r="B92">
        <f>papers_obs!L73</f>
        <v>0.97614535903951893</v>
      </c>
      <c r="C92">
        <f t="shared" si="3"/>
        <v>-2.4143770216398552</v>
      </c>
      <c r="D92">
        <f>LN((data!N89+data!K89)/(data!N88+data!K88))*100</f>
        <v>-0.50060564037529898</v>
      </c>
      <c r="E92">
        <f t="shared" si="4"/>
        <v>-1.3119363120936536</v>
      </c>
      <c r="F92">
        <f t="shared" si="5"/>
        <v>0.98696632060879241</v>
      </c>
    </row>
    <row r="93" spans="1:6" x14ac:dyDescent="0.25">
      <c r="A93" s="1">
        <v>37622</v>
      </c>
      <c r="B93">
        <f>papers_obs!L74</f>
        <v>0.9854817596721871</v>
      </c>
      <c r="C93">
        <f t="shared" si="3"/>
        <v>-1.4624661264671546</v>
      </c>
      <c r="D93">
        <f>LN((data!N90+data!K90)/(data!N89+data!K89))*100</f>
        <v>2.9089146317474671E-2</v>
      </c>
      <c r="E93">
        <f t="shared" si="4"/>
        <v>-0.78224152540087988</v>
      </c>
      <c r="F93">
        <f t="shared" si="5"/>
        <v>0.99220810021612704</v>
      </c>
    </row>
    <row r="94" spans="1:6" x14ac:dyDescent="0.25">
      <c r="A94" s="1">
        <v>37712</v>
      </c>
      <c r="B94">
        <f>papers_obs!L75</f>
        <v>1.0191931906431086</v>
      </c>
      <c r="C94">
        <f t="shared" si="3"/>
        <v>1.9011324733290906</v>
      </c>
      <c r="D94">
        <f>LN((data!N91+data!K91)/(data!N90+data!K90))*100</f>
        <v>1.7026443003223677</v>
      </c>
      <c r="E94">
        <f t="shared" si="4"/>
        <v>0.89131362860401309</v>
      </c>
      <c r="F94">
        <f t="shared" si="5"/>
        <v>1.0089529765645735</v>
      </c>
    </row>
    <row r="95" spans="1:6" x14ac:dyDescent="0.25">
      <c r="A95" s="1">
        <v>37803</v>
      </c>
      <c r="B95">
        <f>papers_obs!L76</f>
        <v>1.0213699670765541</v>
      </c>
      <c r="C95">
        <f t="shared" si="3"/>
        <v>2.114483111451416</v>
      </c>
      <c r="D95">
        <f>LN((data!N92+data!K92)/(data!N91+data!K91))*100</f>
        <v>3.6957219425791643</v>
      </c>
      <c r="E95">
        <f t="shared" si="4"/>
        <v>2.8843912708608097</v>
      </c>
      <c r="F95">
        <f t="shared" si="5"/>
        <v>1.0292639269178951</v>
      </c>
    </row>
    <row r="96" spans="1:6" x14ac:dyDescent="0.25">
      <c r="A96" s="1">
        <v>37895</v>
      </c>
      <c r="B96">
        <f>papers_obs!L77</f>
        <v>0.99893109931453661</v>
      </c>
      <c r="C96">
        <f t="shared" si="3"/>
        <v>-0.10694723672180718</v>
      </c>
      <c r="D96">
        <f>LN((data!N93+data!K93)/(data!N92+data!K92))*100</f>
        <v>2.5987262587458089</v>
      </c>
      <c r="E96">
        <f t="shared" si="4"/>
        <v>1.7873955870274543</v>
      </c>
      <c r="F96">
        <f t="shared" si="5"/>
        <v>1.0180346510110163</v>
      </c>
    </row>
    <row r="97" spans="1:6" x14ac:dyDescent="0.25">
      <c r="A97" s="1">
        <v>37987</v>
      </c>
      <c r="B97">
        <f>papers_obs!L78</f>
        <v>0.99077615624725235</v>
      </c>
      <c r="C97">
        <f t="shared" si="3"/>
        <v>-0.92666468086503861</v>
      </c>
      <c r="D97">
        <f>LN((data!N94+data!K94)/(data!N93+data!K93))*100</f>
        <v>0.71899049553228045</v>
      </c>
      <c r="E97">
        <f t="shared" si="4"/>
        <v>-9.2340176186074152E-2</v>
      </c>
      <c r="F97">
        <f t="shared" si="5"/>
        <v>0.99907702444235014</v>
      </c>
    </row>
    <row r="98" spans="1:6" x14ac:dyDescent="0.25">
      <c r="A98" s="1">
        <v>38078</v>
      </c>
      <c r="B98">
        <f>papers_obs!L79</f>
        <v>1.0079597656858339</v>
      </c>
      <c r="C98">
        <f t="shared" si="3"/>
        <v>0.79282538583398898</v>
      </c>
      <c r="D98">
        <f>LN((data!N95+data!K95)/(data!N94+data!K94))*100</f>
        <v>3.0453876032785288</v>
      </c>
      <c r="E98">
        <f t="shared" si="4"/>
        <v>2.2340569315601742</v>
      </c>
      <c r="F98">
        <f t="shared" si="5"/>
        <v>1.0225919886269534</v>
      </c>
    </row>
    <row r="99" spans="1:6" x14ac:dyDescent="0.25">
      <c r="A99" s="1">
        <v>38169</v>
      </c>
      <c r="B99">
        <f>papers_obs!L80</f>
        <v>1.0057395370352524</v>
      </c>
      <c r="C99">
        <f t="shared" si="3"/>
        <v>0.57231286469931297</v>
      </c>
      <c r="D99">
        <f>LN((data!N96+data!K96)/(data!N95+data!K95))*100</f>
        <v>1.5087725993562882</v>
      </c>
      <c r="E99">
        <f t="shared" si="4"/>
        <v>0.69744192763793356</v>
      </c>
      <c r="F99">
        <f t="shared" si="5"/>
        <v>1.0069987971794521</v>
      </c>
    </row>
    <row r="100" spans="1:6" x14ac:dyDescent="0.25">
      <c r="A100" s="1">
        <v>38261</v>
      </c>
      <c r="B100">
        <f>papers_obs!L81</f>
        <v>1.0049604694501275</v>
      </c>
      <c r="C100">
        <f t="shared" si="3"/>
        <v>0.49482068569715754</v>
      </c>
      <c r="D100">
        <f>LN((data!N97+data!K97)/(data!N96+data!K96))*100</f>
        <v>1.9037181762551931</v>
      </c>
      <c r="E100">
        <f t="shared" si="4"/>
        <v>1.0923875045368385</v>
      </c>
      <c r="F100">
        <f t="shared" si="5"/>
        <v>1.0109837584225723</v>
      </c>
    </row>
    <row r="101" spans="1:6" x14ac:dyDescent="0.25">
      <c r="A101" s="1">
        <v>38353</v>
      </c>
      <c r="B101">
        <f>papers_obs!L82</f>
        <v>0.99768467996643873</v>
      </c>
      <c r="C101">
        <f t="shared" si="3"/>
        <v>-0.23180045314384676</v>
      </c>
      <c r="D101">
        <f>LN((data!N98+data!K98)/(data!N97+data!K97))*100</f>
        <v>1.621551079321204</v>
      </c>
      <c r="E101">
        <f t="shared" si="4"/>
        <v>0.81022040760284941</v>
      </c>
      <c r="F101">
        <f t="shared" si="5"/>
        <v>1.0081351157571457</v>
      </c>
    </row>
    <row r="102" spans="1:6" x14ac:dyDescent="0.25">
      <c r="A102" s="1">
        <v>38443</v>
      </c>
      <c r="B102">
        <f>papers_obs!L83</f>
        <v>1.0080912968609663</v>
      </c>
      <c r="C102">
        <f t="shared" si="3"/>
        <v>0.8058737830460011</v>
      </c>
      <c r="D102">
        <f>LN((data!N99+data!K99)/(data!N98+data!K98))*100</f>
        <v>-0.26159092886613711</v>
      </c>
      <c r="E102">
        <f t="shared" si="4"/>
        <v>-1.0729216005844917</v>
      </c>
      <c r="F102">
        <f t="shared" si="5"/>
        <v>0.98932813673230269</v>
      </c>
    </row>
    <row r="103" spans="1:6" x14ac:dyDescent="0.25">
      <c r="A103" s="1">
        <v>38534</v>
      </c>
      <c r="B103">
        <f>papers_obs!L84</f>
        <v>0.9961569580253905</v>
      </c>
      <c r="C103">
        <f t="shared" si="3"/>
        <v>-0.38504454343769051</v>
      </c>
      <c r="D103">
        <f>LN((data!N100+data!K100)/(data!N99+data!K99))*100</f>
        <v>1.1184942013762789</v>
      </c>
      <c r="E103">
        <f t="shared" si="4"/>
        <v>0.30716352965792426</v>
      </c>
      <c r="F103">
        <f t="shared" si="5"/>
        <v>1.0030763576021058</v>
      </c>
    </row>
    <row r="104" spans="1:6" x14ac:dyDescent="0.25">
      <c r="A104" s="1">
        <v>38626</v>
      </c>
      <c r="B104">
        <f>papers_obs!L85</f>
        <v>0.9803788419156253</v>
      </c>
      <c r="C104">
        <f t="shared" si="3"/>
        <v>-1.9816208634467865</v>
      </c>
      <c r="D104">
        <f>LN((data!N101+data!K101)/(data!N100+data!K100))*100</f>
        <v>1.4821359606051243</v>
      </c>
      <c r="E104">
        <f t="shared" si="4"/>
        <v>0.67080528888676971</v>
      </c>
      <c r="F104">
        <f t="shared" si="5"/>
        <v>1.0067306022682594</v>
      </c>
    </row>
    <row r="105" spans="1:6" x14ac:dyDescent="0.25">
      <c r="A105" s="1">
        <v>38718</v>
      </c>
      <c r="B105">
        <f>papers_obs!L86</f>
        <v>1.0145113397807364</v>
      </c>
      <c r="C105">
        <f t="shared" si="3"/>
        <v>1.4407057925290285</v>
      </c>
      <c r="D105">
        <f>LN((data!N102+data!K102)/(data!N101+data!K101))*100</f>
        <v>2.2669886910440242</v>
      </c>
      <c r="E105">
        <f t="shared" si="4"/>
        <v>1.4556580193256696</v>
      </c>
      <c r="F105">
        <f t="shared" si="5"/>
        <v>1.0146630431583719</v>
      </c>
    </row>
    <row r="106" spans="1:6" x14ac:dyDescent="0.25">
      <c r="A106" s="1">
        <v>38808</v>
      </c>
      <c r="B106">
        <f>papers_obs!L87</f>
        <v>0.983171647185349</v>
      </c>
      <c r="C106">
        <f t="shared" si="3"/>
        <v>-1.6971558427085691</v>
      </c>
      <c r="D106">
        <f>LN((data!N103+data!K103)/(data!N102+data!K102))*100</f>
        <v>-0.18704682112254295</v>
      </c>
      <c r="E106">
        <f t="shared" si="4"/>
        <v>-0.9983774928408975</v>
      </c>
      <c r="F106">
        <f t="shared" si="5"/>
        <v>0.99006589750891683</v>
      </c>
    </row>
    <row r="107" spans="1:6" x14ac:dyDescent="0.25">
      <c r="A107" s="1">
        <v>38899</v>
      </c>
      <c r="B107">
        <f>papers_obs!L88</f>
        <v>0.98325639398527853</v>
      </c>
      <c r="C107">
        <f t="shared" si="3"/>
        <v>-1.6885364782357601</v>
      </c>
      <c r="D107">
        <f>LN((data!N104+data!K104)/(data!N103+data!K103))*100</f>
        <v>-0.5573345007708238</v>
      </c>
      <c r="E107">
        <f t="shared" si="4"/>
        <v>-1.3686651724891785</v>
      </c>
      <c r="F107">
        <f t="shared" si="5"/>
        <v>0.98640658464355158</v>
      </c>
    </row>
    <row r="108" spans="1:6" x14ac:dyDescent="0.25">
      <c r="A108" s="1">
        <v>38991</v>
      </c>
      <c r="B108">
        <f>papers_obs!L89</f>
        <v>0.9817738018710781</v>
      </c>
      <c r="C108">
        <f t="shared" si="3"/>
        <v>-1.83943414878046</v>
      </c>
      <c r="D108">
        <f>LN((data!N105+data!K105)/(data!N104+data!K104))*100</f>
        <v>-1.4225753505658498</v>
      </c>
      <c r="E108">
        <f t="shared" si="4"/>
        <v>-2.2339060222842044</v>
      </c>
      <c r="F108">
        <f t="shared" si="5"/>
        <v>0.97790860892291209</v>
      </c>
    </row>
    <row r="109" spans="1:6" x14ac:dyDescent="0.25">
      <c r="A109" s="1">
        <v>39083</v>
      </c>
      <c r="B109">
        <f>papers_obs!L90</f>
        <v>0.99072574238462541</v>
      </c>
      <c r="C109">
        <f t="shared" si="3"/>
        <v>-0.93175313045700003</v>
      </c>
      <c r="D109">
        <f>LN((data!N106+data!K106)/(data!N105+data!K105))*100</f>
        <v>-0.20016420142143207</v>
      </c>
      <c r="E109">
        <f t="shared" si="4"/>
        <v>-1.0114948731397866</v>
      </c>
      <c r="F109">
        <f t="shared" si="5"/>
        <v>0.98993603531737595</v>
      </c>
    </row>
    <row r="110" spans="1:6" x14ac:dyDescent="0.25">
      <c r="A110" s="1">
        <v>39173</v>
      </c>
      <c r="B110">
        <f>papers_obs!L91</f>
        <v>0.99930608007087807</v>
      </c>
      <c r="C110">
        <f t="shared" si="3"/>
        <v>-6.9416080299384911E-2</v>
      </c>
      <c r="D110">
        <f>LN((data!N107+data!K107)/(data!N106+data!K106))*100</f>
        <v>1.8550940166146661</v>
      </c>
      <c r="E110">
        <f t="shared" si="4"/>
        <v>1.0437633448963115</v>
      </c>
      <c r="F110">
        <f t="shared" si="5"/>
        <v>1.0104922955604634</v>
      </c>
    </row>
    <row r="111" spans="1:6" x14ac:dyDescent="0.25">
      <c r="A111" s="1">
        <v>39264</v>
      </c>
      <c r="B111">
        <f>papers_obs!L92</f>
        <v>0.99126452157800082</v>
      </c>
      <c r="C111">
        <f t="shared" si="3"/>
        <v>-0.87738563769552047</v>
      </c>
      <c r="D111">
        <f>LN((data!N108+data!K108)/(data!N107+data!K107))*100</f>
        <v>-0.14762038660760401</v>
      </c>
      <c r="E111">
        <f t="shared" si="4"/>
        <v>-0.95895105832595862</v>
      </c>
      <c r="F111">
        <f t="shared" si="5"/>
        <v>0.99045632215185353</v>
      </c>
    </row>
    <row r="112" spans="1:6" x14ac:dyDescent="0.25">
      <c r="A112" s="1">
        <v>39356</v>
      </c>
      <c r="B112">
        <f>papers_obs!L93</f>
        <v>0.98372472037584402</v>
      </c>
      <c r="C112">
        <f t="shared" si="3"/>
        <v>-1.6409176784419235</v>
      </c>
      <c r="D112">
        <f>LN((data!N109+data!K109)/(data!N108+data!K108))*100</f>
        <v>-1.355452145222042</v>
      </c>
      <c r="E112">
        <f t="shared" si="4"/>
        <v>-2.1667828169403966</v>
      </c>
      <c r="F112">
        <f t="shared" si="5"/>
        <v>0.97856523287542252</v>
      </c>
    </row>
    <row r="113" spans="1:6" x14ac:dyDescent="0.25">
      <c r="A113" s="1">
        <v>39448</v>
      </c>
      <c r="B113">
        <f>papers_obs!L94</f>
        <v>0.97116380217433573</v>
      </c>
      <c r="C113">
        <f t="shared" si="3"/>
        <v>-2.9260130608791521</v>
      </c>
      <c r="D113">
        <f>LN((data!N110+data!K110)/(data!N109+data!K109))*100</f>
        <v>-2.611420758336779</v>
      </c>
      <c r="E113">
        <f t="shared" si="4"/>
        <v>-3.4227514300551336</v>
      </c>
      <c r="F113">
        <f t="shared" si="5"/>
        <v>0.9663516208120021</v>
      </c>
    </row>
    <row r="114" spans="1:6" x14ac:dyDescent="0.25">
      <c r="A114" s="1">
        <v>39539</v>
      </c>
      <c r="B114">
        <f>papers_obs!L95</f>
        <v>0.97831743276119487</v>
      </c>
      <c r="C114">
        <f t="shared" si="3"/>
        <v>-2.1921088234407931</v>
      </c>
      <c r="D114">
        <f>LN((data!N111+data!K111)/(data!N110+data!K110))*100</f>
        <v>-1.5219548092903763</v>
      </c>
      <c r="E114">
        <f t="shared" si="4"/>
        <v>-2.3332854810087307</v>
      </c>
      <c r="F114">
        <f t="shared" si="5"/>
        <v>0.97693725138542042</v>
      </c>
    </row>
    <row r="115" spans="1:6" x14ac:dyDescent="0.25">
      <c r="A115" s="1">
        <v>39630</v>
      </c>
      <c r="B115">
        <f>papers_obs!L96</f>
        <v>0.95827945123737335</v>
      </c>
      <c r="C115">
        <f t="shared" si="3"/>
        <v>-4.2615840795253348</v>
      </c>
      <c r="D115">
        <f>LN((data!N112+data!K112)/(data!N111+data!K111))*100</f>
        <v>-3.2817221218728889</v>
      </c>
      <c r="E115">
        <f t="shared" si="4"/>
        <v>-4.0930527935912435</v>
      </c>
      <c r="F115">
        <f t="shared" si="5"/>
        <v>0.95989581357492559</v>
      </c>
    </row>
    <row r="116" spans="1:6" x14ac:dyDescent="0.25">
      <c r="A116" s="1">
        <v>39722</v>
      </c>
      <c r="B116">
        <f>papers_obs!L97</f>
        <v>0.92130723281477056</v>
      </c>
      <c r="C116">
        <f t="shared" si="3"/>
        <v>-8.1961712236208122</v>
      </c>
      <c r="D116">
        <f>LN((data!N113+data!K113)/(data!N112+data!K112))*100</f>
        <v>-9.5599434738327922</v>
      </c>
      <c r="E116">
        <f t="shared" si="4"/>
        <v>-10.371274145551148</v>
      </c>
      <c r="F116">
        <f t="shared" si="5"/>
        <v>0.90148421927537525</v>
      </c>
    </row>
    <row r="117" spans="1:6" x14ac:dyDescent="0.25">
      <c r="A117" s="1">
        <v>39814</v>
      </c>
      <c r="B117">
        <f>papers_obs!L98</f>
        <v>0.92875706225920662</v>
      </c>
      <c r="C117">
        <f t="shared" si="3"/>
        <v>-7.390807893148077</v>
      </c>
      <c r="D117">
        <f>LN((data!N114+data!K114)/(data!N113+data!K113))*100</f>
        <v>-7.8066098376338777</v>
      </c>
      <c r="E117">
        <f t="shared" si="4"/>
        <v>-8.6179405093522323</v>
      </c>
      <c r="F117">
        <f t="shared" si="5"/>
        <v>0.91742962490733038</v>
      </c>
    </row>
    <row r="118" spans="1:6" x14ac:dyDescent="0.25">
      <c r="A118" s="1">
        <v>39904</v>
      </c>
      <c r="B118">
        <f>papers_obs!L99</f>
        <v>0.97708371390100224</v>
      </c>
      <c r="C118">
        <f t="shared" si="3"/>
        <v>-2.3182945962170041</v>
      </c>
      <c r="D118">
        <f>LN((data!N115+data!K115)/(data!N114+data!K114))*100</f>
        <v>-3.3027328055513201</v>
      </c>
      <c r="E118">
        <f t="shared" si="4"/>
        <v>-4.1140634772696743</v>
      </c>
      <c r="F118">
        <f t="shared" si="5"/>
        <v>0.95969415408765313</v>
      </c>
    </row>
    <row r="119" spans="1:6" x14ac:dyDescent="0.25">
      <c r="A119" s="1">
        <v>39995</v>
      </c>
      <c r="B119">
        <f>papers_obs!L100</f>
        <v>1.0125007563301474</v>
      </c>
      <c r="C119">
        <f t="shared" si="3"/>
        <v>1.2423266991016284</v>
      </c>
      <c r="D119">
        <f>LN((data!N116+data!K116)/(data!N115+data!K115))*100</f>
        <v>3.5607677962003579</v>
      </c>
      <c r="E119">
        <f t="shared" si="4"/>
        <v>2.7494371244820033</v>
      </c>
      <c r="F119">
        <f t="shared" si="5"/>
        <v>1.0278758294295702</v>
      </c>
    </row>
    <row r="120" spans="1:6" x14ac:dyDescent="0.25">
      <c r="A120" s="1">
        <v>40087</v>
      </c>
      <c r="B120">
        <f>papers_obs!L101</f>
        <v>0.9906323315568567</v>
      </c>
      <c r="C120">
        <f t="shared" si="3"/>
        <v>-0.94118210032029059</v>
      </c>
      <c r="D120">
        <f>LN((data!N117+data!K117)/(data!N116+data!K116))*100</f>
        <v>3.3112824561163183</v>
      </c>
      <c r="E120">
        <f t="shared" si="4"/>
        <v>2.4999517843979637</v>
      </c>
      <c r="F120">
        <f t="shared" si="5"/>
        <v>1.02531462616269</v>
      </c>
    </row>
    <row r="121" spans="1:6" x14ac:dyDescent="0.25">
      <c r="A121" s="1">
        <v>40179</v>
      </c>
      <c r="B121">
        <f>papers_obs!L102</f>
        <v>1.0044783219659523</v>
      </c>
      <c r="C121">
        <f t="shared" si="3"/>
        <v>0.44683241200725621</v>
      </c>
      <c r="D121">
        <f>LN((data!N118+data!K118)/(data!N117+data!K117))*100</f>
        <v>4.6410614454762396</v>
      </c>
      <c r="E121">
        <f t="shared" si="4"/>
        <v>3.829730773757885</v>
      </c>
      <c r="F121">
        <f t="shared" si="5"/>
        <v>1.0390401016235562</v>
      </c>
    </row>
    <row r="122" spans="1:6" x14ac:dyDescent="0.25">
      <c r="A122" s="1">
        <v>40269</v>
      </c>
      <c r="B122">
        <f>papers_obs!L103</f>
        <v>1.0232421707753483</v>
      </c>
      <c r="C122">
        <f t="shared" si="3"/>
        <v>2.2976185029902467</v>
      </c>
      <c r="D122">
        <f>LN((data!N119+data!K119)/(data!N118+data!K118))*100</f>
        <v>4.1620516237604956</v>
      </c>
      <c r="E122">
        <f t="shared" si="4"/>
        <v>3.350720952042141</v>
      </c>
      <c r="F122">
        <f t="shared" si="5"/>
        <v>1.0340748988835051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5891-7F91-4018-9E5A-F3FB273F8057}">
  <dimension ref="A1:I132"/>
  <sheetViews>
    <sheetView workbookViewId="0">
      <selection activeCell="D26" sqref="D26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0.99971749446360691</v>
      </c>
      <c r="C2" s="3">
        <f>AVERAGE(C21:C122)</f>
        <v>-2.905554356972976E-2</v>
      </c>
      <c r="D2" s="3">
        <f>AVERAGE(D21:D122)</f>
        <v>-0.44490245779934035</v>
      </c>
      <c r="E2">
        <f>AVERAGE(E21:E122)</f>
        <v>-1.0775694062538284E-16</v>
      </c>
      <c r="F2">
        <f>AVERAGE(F21:F122)</f>
        <v>1.0000100780005241</v>
      </c>
    </row>
    <row r="3" spans="1:9" x14ac:dyDescent="0.25">
      <c r="D3" s="6">
        <f>-D2+C2</f>
        <v>0.41584691422961056</v>
      </c>
    </row>
    <row r="4" spans="1:9" x14ac:dyDescent="0.25">
      <c r="B4" t="s">
        <v>140</v>
      </c>
      <c r="C4" t="s">
        <v>164</v>
      </c>
      <c r="D4" s="3" t="s">
        <v>177</v>
      </c>
      <c r="E4" t="s">
        <v>165</v>
      </c>
      <c r="F4" s="3" t="s">
        <v>173</v>
      </c>
    </row>
    <row r="5" spans="1:9" x14ac:dyDescent="0.25">
      <c r="A5" s="1">
        <v>29587</v>
      </c>
      <c r="E5">
        <f>D5-$D$2</f>
        <v>0.44490245779934035</v>
      </c>
      <c r="F5">
        <f>EXP(E5/100)</f>
        <v>1.0044589361813789</v>
      </c>
      <c r="H5" t="s">
        <v>141</v>
      </c>
    </row>
    <row r="6" spans="1:9" x14ac:dyDescent="0.25">
      <c r="A6" s="1">
        <v>29677</v>
      </c>
      <c r="D6">
        <f>LN((data!AC3/data!R3)/(data!AC2/data!R2))*10</f>
        <v>8.0012105540050199E-2</v>
      </c>
      <c r="E6">
        <f t="shared" ref="E6:E69" si="0">D6-$D$2</f>
        <v>0.52491456333939057</v>
      </c>
      <c r="F6">
        <f t="shared" ref="F6:F69" si="1">EXP(E6/100)</f>
        <v>1.0052629465354159</v>
      </c>
      <c r="H6" t="e">
        <f t="array" ref="H6:I10">LINEST(B5:B122,F5:F122,TRUE,TRUE)</f>
        <v>#VALUE!</v>
      </c>
      <c r="I6" t="e">
        <v>#VALUE!</v>
      </c>
    </row>
    <row r="7" spans="1:9" x14ac:dyDescent="0.25">
      <c r="A7" s="1">
        <v>29768</v>
      </c>
      <c r="D7">
        <f>LN((data!AC4/data!R4)/(data!AC3/data!R3))*100</f>
        <v>-0.71086999594591571</v>
      </c>
      <c r="E7">
        <f t="shared" si="0"/>
        <v>-0.26596753814657537</v>
      </c>
      <c r="F7">
        <f t="shared" si="1"/>
        <v>0.99734385842148443</v>
      </c>
      <c r="H7" t="e">
        <v>#VALUE!</v>
      </c>
      <c r="I7" t="e">
        <v>#VALUE!</v>
      </c>
    </row>
    <row r="8" spans="1:9" x14ac:dyDescent="0.25">
      <c r="A8" s="1">
        <v>29860</v>
      </c>
      <c r="D8">
        <f>LN((data!AC5/data!R5)/(data!AC4/data!R4))*100</f>
        <v>-4.2880007666210113E-2</v>
      </c>
      <c r="E8">
        <f t="shared" si="0"/>
        <v>0.4020224501331302</v>
      </c>
      <c r="F8">
        <f t="shared" si="1"/>
        <v>1.0040283164440267</v>
      </c>
      <c r="H8" t="e">
        <v>#VALUE!</v>
      </c>
      <c r="I8" t="e">
        <v>#VALUE!</v>
      </c>
    </row>
    <row r="9" spans="1:9" x14ac:dyDescent="0.25">
      <c r="A9" s="1">
        <v>29952</v>
      </c>
      <c r="D9">
        <f>LN((data!AC6/data!R6)/(data!AC5/data!R5))*100</f>
        <v>0.34254134366055095</v>
      </c>
      <c r="E9">
        <f t="shared" si="0"/>
        <v>0.78744380145989123</v>
      </c>
      <c r="F9">
        <f t="shared" si="1"/>
        <v>1.0079055229401592</v>
      </c>
      <c r="H9" t="e">
        <v>#VALUE!</v>
      </c>
      <c r="I9" t="e">
        <v>#VALUE!</v>
      </c>
    </row>
    <row r="10" spans="1:9" x14ac:dyDescent="0.25">
      <c r="A10" s="1">
        <v>30042</v>
      </c>
      <c r="D10">
        <f>LN((data!AC7/data!R7)/(data!AC6/data!R6))*100</f>
        <v>-0.3395332246098417</v>
      </c>
      <c r="E10">
        <f t="shared" si="0"/>
        <v>0.10536923318949865</v>
      </c>
      <c r="F10">
        <f t="shared" si="1"/>
        <v>1.0010542476606916</v>
      </c>
      <c r="H10" t="e">
        <v>#VALUE!</v>
      </c>
      <c r="I10" t="e">
        <v>#VALUE!</v>
      </c>
    </row>
    <row r="11" spans="1:9" x14ac:dyDescent="0.25">
      <c r="A11" s="1">
        <v>30133</v>
      </c>
      <c r="D11">
        <f>LN((data!AC8/data!R8)/(data!AC7/data!R7))*100</f>
        <v>-0.61003585408809646</v>
      </c>
      <c r="E11">
        <f t="shared" si="0"/>
        <v>-0.16513339628875612</v>
      </c>
      <c r="F11">
        <f t="shared" si="1"/>
        <v>0.99835002873884582</v>
      </c>
    </row>
    <row r="12" spans="1:9" x14ac:dyDescent="0.25">
      <c r="A12" s="1">
        <v>30225</v>
      </c>
      <c r="D12">
        <f>LN((data!AC9/data!R9)/(data!AC8/data!R8))*100</f>
        <v>6.396066890362892E-2</v>
      </c>
      <c r="E12">
        <f t="shared" si="0"/>
        <v>0.50886312670296929</v>
      </c>
      <c r="F12">
        <f t="shared" si="1"/>
        <v>1.0051016003400608</v>
      </c>
    </row>
    <row r="13" spans="1:9" x14ac:dyDescent="0.25">
      <c r="A13" s="1">
        <v>30317</v>
      </c>
      <c r="D13">
        <f>LN((data!AC10/data!R10)/(data!AC9/data!R9))*100</f>
        <v>-1.222688595264231</v>
      </c>
      <c r="E13">
        <f t="shared" si="0"/>
        <v>-0.77778613746489067</v>
      </c>
      <c r="F13">
        <f t="shared" si="1"/>
        <v>0.992252307920929</v>
      </c>
    </row>
    <row r="14" spans="1:9" x14ac:dyDescent="0.25">
      <c r="A14" s="1">
        <v>30407</v>
      </c>
      <c r="D14">
        <f>LN((data!AC11/data!R11)/(data!AC10/data!R10))*100</f>
        <v>-1.0297360263969177</v>
      </c>
      <c r="E14">
        <f t="shared" si="0"/>
        <v>-0.5848335685975774</v>
      </c>
      <c r="F14">
        <f t="shared" si="1"/>
        <v>0.99416873253939175</v>
      </c>
    </row>
    <row r="15" spans="1:9" x14ac:dyDescent="0.25">
      <c r="A15" s="1">
        <v>30498</v>
      </c>
      <c r="D15">
        <f>LN((data!AC12/data!R12)/(data!AC11/data!R11))*100</f>
        <v>-1.1047444675315816</v>
      </c>
      <c r="E15">
        <f t="shared" si="0"/>
        <v>-0.65984200973224127</v>
      </c>
      <c r="F15">
        <f t="shared" si="1"/>
        <v>0.99342330167385162</v>
      </c>
    </row>
    <row r="16" spans="1:9" x14ac:dyDescent="0.25">
      <c r="A16" s="1">
        <v>30590</v>
      </c>
      <c r="D16">
        <f>LN((data!AC13/data!R13)/(data!AC12/data!R12))*100</f>
        <v>-0.63420071778058584</v>
      </c>
      <c r="E16">
        <f t="shared" si="0"/>
        <v>-0.1892982599812455</v>
      </c>
      <c r="F16">
        <f t="shared" si="1"/>
        <v>0.99810880796173695</v>
      </c>
    </row>
    <row r="17" spans="1:6" x14ac:dyDescent="0.25">
      <c r="A17" s="1">
        <v>30682</v>
      </c>
      <c r="D17">
        <f>LN((data!AC14/data!R14)/(data!AC13/data!R13))*100</f>
        <v>-1.4651217264334757</v>
      </c>
      <c r="E17">
        <f t="shared" si="0"/>
        <v>-1.0202192686341354</v>
      </c>
      <c r="F17">
        <f t="shared" si="1"/>
        <v>0.98984967314985706</v>
      </c>
    </row>
    <row r="18" spans="1:6" x14ac:dyDescent="0.25">
      <c r="A18" s="1">
        <v>30773</v>
      </c>
      <c r="D18">
        <f>LN((data!AC15/data!R15)/(data!AC14/data!R14))*100</f>
        <v>-0.62587230000927563</v>
      </c>
      <c r="E18">
        <f t="shared" si="0"/>
        <v>-0.18096984220993528</v>
      </c>
      <c r="F18">
        <f t="shared" si="1"/>
        <v>0.99819193809474061</v>
      </c>
    </row>
    <row r="19" spans="1:6" x14ac:dyDescent="0.25">
      <c r="A19" s="1">
        <v>30864</v>
      </c>
      <c r="D19">
        <f>LN((data!AC16/data!R16)/(data!AC15/data!R15))*100</f>
        <v>-0.78268878818554299</v>
      </c>
      <c r="E19">
        <f t="shared" si="0"/>
        <v>-0.33778633038620265</v>
      </c>
      <c r="F19">
        <f t="shared" si="1"/>
        <v>0.99662783525826071</v>
      </c>
    </row>
    <row r="20" spans="1:6" x14ac:dyDescent="0.25">
      <c r="A20" s="1">
        <v>30956</v>
      </c>
      <c r="D20">
        <f>LN((data!AC17/data!R17)/(data!AC16/data!R16))*100</f>
        <v>7.8603700525586614E-2</v>
      </c>
      <c r="E20">
        <f t="shared" si="0"/>
        <v>0.52350615832492697</v>
      </c>
      <c r="F20">
        <f t="shared" si="1"/>
        <v>1.0052487884613701</v>
      </c>
    </row>
    <row r="21" spans="1:6" x14ac:dyDescent="0.25">
      <c r="A21" s="5">
        <v>31048</v>
      </c>
      <c r="B21">
        <f>papers_obs!J2</f>
        <v>0.99390143339379466</v>
      </c>
      <c r="C21">
        <f t="shared" ref="C21:C69" si="2">LN(B21)*100</f>
        <v>-0.61172388180563952</v>
      </c>
      <c r="D21">
        <f>LN((data!AC18/data!R18)/(data!AC17/data!R17))*100</f>
        <v>-0.49198416605724921</v>
      </c>
      <c r="E21">
        <f t="shared" si="0"/>
        <v>-4.7081708257908861E-2</v>
      </c>
      <c r="F21">
        <f t="shared" si="1"/>
        <v>0.99952929373439137</v>
      </c>
    </row>
    <row r="22" spans="1:6" x14ac:dyDescent="0.25">
      <c r="A22" s="1">
        <v>31138</v>
      </c>
      <c r="B22">
        <f>papers_obs!J3</f>
        <v>0.99885863441267053</v>
      </c>
      <c r="C22">
        <f t="shared" si="2"/>
        <v>-0.11420174410809367</v>
      </c>
      <c r="D22">
        <f>LN((data!AC19/data!R19)/(data!AC18/data!R18))*100</f>
        <v>-0.21384019655554171</v>
      </c>
      <c r="E22">
        <f t="shared" si="0"/>
        <v>0.23106226124379864</v>
      </c>
      <c r="F22">
        <f t="shared" si="1"/>
        <v>1.002313294158115</v>
      </c>
    </row>
    <row r="23" spans="1:6" x14ac:dyDescent="0.25">
      <c r="A23" s="1">
        <v>31229</v>
      </c>
      <c r="B23">
        <f>papers_obs!J4</f>
        <v>1.0031242540586895</v>
      </c>
      <c r="C23">
        <f t="shared" si="2"/>
        <v>0.31193837184614021</v>
      </c>
      <c r="D23">
        <f>LN((data!AC20/data!R20)/(data!AC19/data!R19))*100</f>
        <v>-2.4376037997035912E-2</v>
      </c>
      <c r="E23">
        <f t="shared" si="0"/>
        <v>0.42052641980230443</v>
      </c>
      <c r="F23">
        <f t="shared" si="1"/>
        <v>1.0042141187290405</v>
      </c>
    </row>
    <row r="24" spans="1:6" x14ac:dyDescent="0.25">
      <c r="A24" s="1">
        <v>31321</v>
      </c>
      <c r="B24">
        <f>papers_obs!J5</f>
        <v>1.0029637951081749</v>
      </c>
      <c r="C24">
        <f t="shared" si="2"/>
        <v>0.2959411726281424</v>
      </c>
      <c r="D24">
        <f>LN((data!AC21/data!R21)/(data!AC20/data!R20))*100</f>
        <v>-0.45198427239389377</v>
      </c>
      <c r="E24">
        <f t="shared" si="0"/>
        <v>-7.0818145945534261E-3</v>
      </c>
      <c r="F24">
        <f t="shared" si="1"/>
        <v>0.99992918436160017</v>
      </c>
    </row>
    <row r="25" spans="1:6" x14ac:dyDescent="0.25">
      <c r="A25" s="1">
        <v>31413</v>
      </c>
      <c r="B25">
        <f>papers_obs!J6</f>
        <v>1.0013420179419024</v>
      </c>
      <c r="C25">
        <f t="shared" si="2"/>
        <v>0.13411182406776695</v>
      </c>
      <c r="D25">
        <f>LN((data!AC22/data!R22)/(data!AC21/data!R21))*100</f>
        <v>-7.1824830185748909E-2</v>
      </c>
      <c r="E25">
        <f t="shared" si="0"/>
        <v>0.37307762761359142</v>
      </c>
      <c r="F25">
        <f t="shared" si="1"/>
        <v>1.0037377442846127</v>
      </c>
    </row>
    <row r="26" spans="1:6" x14ac:dyDescent="0.25">
      <c r="A26" s="1">
        <v>31503</v>
      </c>
      <c r="B26">
        <f>papers_obs!J7</f>
        <v>1.0053697802879207</v>
      </c>
      <c r="C26">
        <f t="shared" si="2"/>
        <v>0.53554144224971145</v>
      </c>
      <c r="D26">
        <f>LN((data!AC23/data!R23)/(data!AC22/data!R22))*100</f>
        <v>0.57082777732266088</v>
      </c>
      <c r="E26">
        <f t="shared" si="0"/>
        <v>1.0157302351220012</v>
      </c>
      <c r="F26">
        <f t="shared" si="1"/>
        <v>1.0102090628473115</v>
      </c>
    </row>
    <row r="27" spans="1:6" x14ac:dyDescent="0.25">
      <c r="A27" s="1">
        <v>31594</v>
      </c>
      <c r="B27">
        <f>papers_obs!J8</f>
        <v>1.0051767756922483</v>
      </c>
      <c r="C27">
        <f t="shared" si="2"/>
        <v>0.51634222543066433</v>
      </c>
      <c r="D27">
        <f>LN((data!AC24/data!R24)/(data!AC23/data!R23))*100</f>
        <v>0.72809003267887717</v>
      </c>
      <c r="E27">
        <f t="shared" si="0"/>
        <v>1.1729924904782174</v>
      </c>
      <c r="F27">
        <f t="shared" si="1"/>
        <v>1.0117989902535305</v>
      </c>
    </row>
    <row r="28" spans="1:6" x14ac:dyDescent="0.25">
      <c r="A28" s="1">
        <v>31686</v>
      </c>
      <c r="B28">
        <f>papers_obs!J9</f>
        <v>1.0018245159332282</v>
      </c>
      <c r="C28">
        <f t="shared" si="2"/>
        <v>0.18228535257849901</v>
      </c>
      <c r="D28">
        <f>LN((data!AC25/data!R25)/(data!AC24/data!R24))*100</f>
        <v>-0.36593673128551701</v>
      </c>
      <c r="E28">
        <f t="shared" si="0"/>
        <v>7.8965726513823331E-2</v>
      </c>
      <c r="F28">
        <f t="shared" si="1"/>
        <v>1.000789969126519</v>
      </c>
    </row>
    <row r="29" spans="1:6" x14ac:dyDescent="0.25">
      <c r="A29" s="1">
        <v>31778</v>
      </c>
      <c r="B29">
        <f>papers_obs!J10</f>
        <v>0.9985479259388651</v>
      </c>
      <c r="C29">
        <f t="shared" si="2"/>
        <v>-0.14531293423624539</v>
      </c>
      <c r="D29">
        <f>LN((data!AC26/data!R26)/(data!AC25/data!R25))*100</f>
        <v>-0.63604607499888033</v>
      </c>
      <c r="E29">
        <f t="shared" si="0"/>
        <v>-0.19114361719953998</v>
      </c>
      <c r="F29">
        <f t="shared" si="1"/>
        <v>0.99809038945874695</v>
      </c>
    </row>
    <row r="30" spans="1:6" x14ac:dyDescent="0.25">
      <c r="A30" s="1">
        <v>31868</v>
      </c>
      <c r="B30">
        <f>papers_obs!J11</f>
        <v>0.99826075697664052</v>
      </c>
      <c r="C30">
        <f t="shared" si="2"/>
        <v>-0.1740757262514602</v>
      </c>
      <c r="D30">
        <f>LN((data!AC27/data!R27)/(data!AC26/data!R26))*100</f>
        <v>0.1268906932233162</v>
      </c>
      <c r="E30">
        <f t="shared" si="0"/>
        <v>0.5717931510226566</v>
      </c>
      <c r="F30">
        <f t="shared" si="1"/>
        <v>1.0057343100829095</v>
      </c>
    </row>
    <row r="31" spans="1:6" x14ac:dyDescent="0.25">
      <c r="A31" s="1">
        <v>31959</v>
      </c>
      <c r="B31">
        <f>papers_obs!J12</f>
        <v>0.99598620603438837</v>
      </c>
      <c r="C31">
        <f t="shared" si="2"/>
        <v>-0.40218708565060218</v>
      </c>
      <c r="D31">
        <f>LN((data!AC28/data!R28)/(data!AC27/data!R27))*100</f>
        <v>-0.15279646814555192</v>
      </c>
      <c r="E31">
        <f t="shared" si="0"/>
        <v>0.29210598965378842</v>
      </c>
      <c r="F31">
        <f t="shared" si="1"/>
        <v>1.0029253303490677</v>
      </c>
    </row>
    <row r="32" spans="1:6" x14ac:dyDescent="0.25">
      <c r="A32" s="1">
        <v>32051</v>
      </c>
      <c r="B32">
        <f>papers_obs!J13</f>
        <v>1.0041295372461114</v>
      </c>
      <c r="C32">
        <f t="shared" si="2"/>
        <v>0.41210341084888091</v>
      </c>
      <c r="D32">
        <f>LN((data!AC29/data!R29)/(data!AC28/data!R28))*100</f>
        <v>-0.65931623502764902</v>
      </c>
      <c r="E32">
        <f t="shared" si="0"/>
        <v>-0.21441377722830868</v>
      </c>
      <c r="F32">
        <f t="shared" si="1"/>
        <v>0.99785815924910681</v>
      </c>
    </row>
    <row r="33" spans="1:6" x14ac:dyDescent="0.25">
      <c r="A33" s="1">
        <v>32143</v>
      </c>
      <c r="B33">
        <f>papers_obs!J14</f>
        <v>1.0033446457356443</v>
      </c>
      <c r="C33">
        <f t="shared" si="2"/>
        <v>0.33390648486934077</v>
      </c>
      <c r="D33">
        <f>LN((data!AC30/data!R30)/(data!AC29/data!R29))*100</f>
        <v>0.42902838263850801</v>
      </c>
      <c r="E33">
        <f t="shared" si="0"/>
        <v>0.8739308404378483</v>
      </c>
      <c r="F33">
        <f t="shared" si="1"/>
        <v>1.0087776076484063</v>
      </c>
    </row>
    <row r="34" spans="1:6" x14ac:dyDescent="0.25">
      <c r="A34" s="1">
        <v>32234</v>
      </c>
      <c r="B34">
        <f>papers_obs!J15</f>
        <v>0.99908257571597481</v>
      </c>
      <c r="C34">
        <f t="shared" si="2"/>
        <v>-9.1784537524956133E-2</v>
      </c>
      <c r="D34">
        <f>LN((data!AC31/data!R31)/(data!AC30/data!R30))*100</f>
        <v>-0.66228051267800492</v>
      </c>
      <c r="E34">
        <f t="shared" si="0"/>
        <v>-0.21737805487866457</v>
      </c>
      <c r="F34">
        <f t="shared" si="1"/>
        <v>0.99782858040111166</v>
      </c>
    </row>
    <row r="35" spans="1:6" x14ac:dyDescent="0.25">
      <c r="A35" s="1">
        <v>32325</v>
      </c>
      <c r="B35">
        <f>papers_obs!J16</f>
        <v>0.99570287008611691</v>
      </c>
      <c r="C35">
        <f t="shared" si="2"/>
        <v>-0.43063891114684905</v>
      </c>
      <c r="D35">
        <f>LN((data!AC32/data!R32)/(data!AC31/data!R31))*100</f>
        <v>-1.0479097241121456</v>
      </c>
      <c r="E35">
        <f t="shared" si="0"/>
        <v>-0.60300726631280521</v>
      </c>
      <c r="F35">
        <f t="shared" si="1"/>
        <v>0.9939880717360321</v>
      </c>
    </row>
    <row r="36" spans="1:6" x14ac:dyDescent="0.25">
      <c r="A36" s="1">
        <v>32417</v>
      </c>
      <c r="B36">
        <f>papers_obs!J17</f>
        <v>1.0043199386867538</v>
      </c>
      <c r="C36">
        <f t="shared" si="2"/>
        <v>0.43106345375704186</v>
      </c>
      <c r="D36">
        <f>LN((data!AC33/data!R33)/(data!AC32/data!R32))*100</f>
        <v>1.5801378529109349E-3</v>
      </c>
      <c r="E36">
        <f t="shared" si="0"/>
        <v>0.44648259565225129</v>
      </c>
      <c r="F36">
        <f t="shared" si="1"/>
        <v>1.0044748081426456</v>
      </c>
    </row>
    <row r="37" spans="1:6" x14ac:dyDescent="0.25">
      <c r="A37" s="1">
        <v>32509</v>
      </c>
      <c r="B37">
        <f>papers_obs!J18</f>
        <v>0.99702159295167425</v>
      </c>
      <c r="C37">
        <f t="shared" si="2"/>
        <v>-0.29828513293775999</v>
      </c>
      <c r="D37">
        <f>LN((data!AC34/data!R34)/(data!AC33/data!R33))*100</f>
        <v>-0.4799132299712342</v>
      </c>
      <c r="E37">
        <f t="shared" si="0"/>
        <v>-3.5010772171893856E-2</v>
      </c>
      <c r="F37">
        <f t="shared" si="1"/>
        <v>0.99964995355883768</v>
      </c>
    </row>
    <row r="38" spans="1:6" x14ac:dyDescent="0.25">
      <c r="A38" s="1">
        <v>32599</v>
      </c>
      <c r="B38">
        <f>papers_obs!J19</f>
        <v>0.99858304474249016</v>
      </c>
      <c r="C38">
        <f t="shared" si="2"/>
        <v>-0.14179600879227269</v>
      </c>
      <c r="D38">
        <f>LN((data!AC35/data!R35)/(data!AC34/data!R34))*100</f>
        <v>-0.4695283127580539</v>
      </c>
      <c r="E38">
        <f t="shared" si="0"/>
        <v>-2.4625854958713556E-2</v>
      </c>
      <c r="F38">
        <f t="shared" si="1"/>
        <v>0.99975377176956071</v>
      </c>
    </row>
    <row r="39" spans="1:6" x14ac:dyDescent="0.25">
      <c r="A39" s="1">
        <v>32690</v>
      </c>
      <c r="B39">
        <f>papers_obs!J20</f>
        <v>0.99941921611427442</v>
      </c>
      <c r="C39">
        <f t="shared" si="2"/>
        <v>-5.809526060163836E-2</v>
      </c>
      <c r="D39">
        <f>LN((data!AC36/data!R36)/(data!AC35/data!R35))*100</f>
        <v>-0.17686469530505772</v>
      </c>
      <c r="E39">
        <f t="shared" si="0"/>
        <v>0.26803776249428263</v>
      </c>
      <c r="F39">
        <f t="shared" si="1"/>
        <v>1.0026839730486958</v>
      </c>
    </row>
    <row r="40" spans="1:6" x14ac:dyDescent="0.25">
      <c r="A40" s="1">
        <v>32782</v>
      </c>
      <c r="B40">
        <f>papers_obs!J21</f>
        <v>1.0022451463589195</v>
      </c>
      <c r="C40">
        <f t="shared" si="2"/>
        <v>0.22426297838486739</v>
      </c>
      <c r="D40">
        <f>LN((data!AC37/data!R37)/(data!AC36/data!R36))*100</f>
        <v>-0.2140706489085441</v>
      </c>
      <c r="E40">
        <f t="shared" si="0"/>
        <v>0.23083180889079624</v>
      </c>
      <c r="F40">
        <f t="shared" si="1"/>
        <v>1.0023109843062057</v>
      </c>
    </row>
    <row r="41" spans="1:6" x14ac:dyDescent="0.25">
      <c r="A41" s="1">
        <v>32874</v>
      </c>
      <c r="B41">
        <f>papers_obs!J22</f>
        <v>0.99530127510811794</v>
      </c>
      <c r="C41">
        <f t="shared" si="2"/>
        <v>-0.47097986015135829</v>
      </c>
      <c r="D41">
        <f>LN((data!AC38/data!R38)/(data!AC37/data!R37))*100</f>
        <v>-0.50639425643689551</v>
      </c>
      <c r="E41">
        <f t="shared" si="0"/>
        <v>-6.1491798637555162E-2</v>
      </c>
      <c r="F41">
        <f t="shared" si="1"/>
        <v>0.99938527103694286</v>
      </c>
    </row>
    <row r="42" spans="1:6" x14ac:dyDescent="0.25">
      <c r="A42" s="1">
        <v>32964</v>
      </c>
      <c r="B42">
        <f>papers_obs!J23</f>
        <v>0.99453369031844774</v>
      </c>
      <c r="C42">
        <f t="shared" si="2"/>
        <v>-0.54813046219430117</v>
      </c>
      <c r="D42">
        <f>LN((data!AC39/data!R39)/(data!AC38/data!R38))*100</f>
        <v>-1.2124516799404275</v>
      </c>
      <c r="E42">
        <f t="shared" si="0"/>
        <v>-0.76754922214108712</v>
      </c>
      <c r="F42">
        <f t="shared" si="1"/>
        <v>0.99235388914879274</v>
      </c>
    </row>
    <row r="43" spans="1:6" x14ac:dyDescent="0.25">
      <c r="A43" s="1">
        <v>33055</v>
      </c>
      <c r="B43">
        <f>papers_obs!J24</f>
        <v>1.0004729182212011</v>
      </c>
      <c r="C43">
        <f t="shared" si="2"/>
        <v>4.7280643062294209E-2</v>
      </c>
      <c r="D43">
        <f>LN((data!AC40/data!R40)/(data!AC39/data!R39))*100</f>
        <v>-0.44223803766201458</v>
      </c>
      <c r="E43">
        <f t="shared" si="0"/>
        <v>2.6644201373257625E-3</v>
      </c>
      <c r="F43">
        <f t="shared" si="1"/>
        <v>1.0000266445563331</v>
      </c>
    </row>
    <row r="44" spans="1:6" x14ac:dyDescent="0.25">
      <c r="A44" s="1">
        <v>33147</v>
      </c>
      <c r="B44">
        <f>papers_obs!J25</f>
        <v>1.0001707276550302</v>
      </c>
      <c r="C44">
        <f t="shared" si="2"/>
        <v>1.707130827227115E-2</v>
      </c>
      <c r="D44">
        <f>LN((data!AC41/data!R41)/(data!AC40/data!R40))*100</f>
        <v>-0.2928154177309672</v>
      </c>
      <c r="E44">
        <f t="shared" si="0"/>
        <v>0.15208704006837315</v>
      </c>
      <c r="F44">
        <f t="shared" si="1"/>
        <v>1.001522027510602</v>
      </c>
    </row>
    <row r="45" spans="1:6" x14ac:dyDescent="0.25">
      <c r="A45" s="1">
        <v>33239</v>
      </c>
      <c r="B45">
        <f>papers_obs!J26</f>
        <v>0.99878277790186709</v>
      </c>
      <c r="C45">
        <f t="shared" si="2"/>
        <v>-0.12179635146577864</v>
      </c>
      <c r="D45">
        <f>LN((data!AC42/data!R42)/(data!AC41/data!R41))*100</f>
        <v>-0.13852972019887325</v>
      </c>
      <c r="E45">
        <f t="shared" si="0"/>
        <v>0.30637273760046713</v>
      </c>
      <c r="F45">
        <f t="shared" si="1"/>
        <v>1.0030684253853033</v>
      </c>
    </row>
    <row r="46" spans="1:6" x14ac:dyDescent="0.25">
      <c r="A46" s="1">
        <v>33329</v>
      </c>
      <c r="B46">
        <f>papers_obs!J27</f>
        <v>0.99574400063153379</v>
      </c>
      <c r="C46">
        <f t="shared" si="2"/>
        <v>-0.42650819131419748</v>
      </c>
      <c r="D46">
        <f>LN((data!AC43/data!R43)/(data!AC42/data!R42))*100</f>
        <v>-0.52553390601441963</v>
      </c>
      <c r="E46">
        <f t="shared" si="0"/>
        <v>-8.0631448215079282E-2</v>
      </c>
      <c r="F46">
        <f t="shared" si="1"/>
        <v>0.99919401050201895</v>
      </c>
    </row>
    <row r="47" spans="1:6" x14ac:dyDescent="0.25">
      <c r="A47" s="1">
        <v>33420</v>
      </c>
      <c r="B47">
        <f>papers_obs!J28</f>
        <v>0.99499477642197576</v>
      </c>
      <c r="C47">
        <f t="shared" si="2"/>
        <v>-0.50177916644847165</v>
      </c>
      <c r="D47">
        <f>LN((data!AC44/data!R44)/(data!AC43/data!R43))*100</f>
        <v>-0.54869940710052112</v>
      </c>
      <c r="E47">
        <f t="shared" si="0"/>
        <v>-0.10379694930118077</v>
      </c>
      <c r="F47">
        <f t="shared" si="1"/>
        <v>0.99896256901098934</v>
      </c>
    </row>
    <row r="48" spans="1:6" x14ac:dyDescent="0.25">
      <c r="A48" s="1">
        <v>33512</v>
      </c>
      <c r="B48">
        <f>papers_obs!J29</f>
        <v>0.99359524521713083</v>
      </c>
      <c r="C48">
        <f t="shared" si="2"/>
        <v>-0.64253532238627487</v>
      </c>
      <c r="D48">
        <f>LN((data!AC45/data!R45)/(data!AC44/data!R44))*100</f>
        <v>-0.98896348354877461</v>
      </c>
      <c r="E48">
        <f t="shared" si="0"/>
        <v>-0.54406102574943427</v>
      </c>
      <c r="F48">
        <f t="shared" si="1"/>
        <v>0.99457416305839863</v>
      </c>
    </row>
    <row r="49" spans="1:6" x14ac:dyDescent="0.25">
      <c r="A49" s="1">
        <v>33604</v>
      </c>
      <c r="B49">
        <f>papers_obs!J30</f>
        <v>0.99463179189091511</v>
      </c>
      <c r="C49">
        <f t="shared" si="2"/>
        <v>-0.5382668713141755</v>
      </c>
      <c r="D49">
        <f>LN((data!AC46/data!R46)/(data!AC45/data!R45))*100</f>
        <v>-0.57019585712933318</v>
      </c>
      <c r="E49">
        <f t="shared" si="0"/>
        <v>-0.12529339932999284</v>
      </c>
      <c r="F49">
        <f t="shared" si="1"/>
        <v>0.99874785060078008</v>
      </c>
    </row>
    <row r="50" spans="1:6" x14ac:dyDescent="0.25">
      <c r="A50" s="1">
        <v>33695</v>
      </c>
      <c r="B50">
        <f>papers_obs!J31</f>
        <v>0.99785068125492027</v>
      </c>
      <c r="C50">
        <f t="shared" si="2"/>
        <v>-0.21516318456015696</v>
      </c>
      <c r="D50">
        <f>LN((data!AC47/data!R47)/(data!AC46/data!R46))*100</f>
        <v>-0.76066483089017056</v>
      </c>
      <c r="E50">
        <f t="shared" si="0"/>
        <v>-0.31576237309083022</v>
      </c>
      <c r="F50">
        <f t="shared" si="1"/>
        <v>0.99684735631981691</v>
      </c>
    </row>
    <row r="51" spans="1:6" x14ac:dyDescent="0.25">
      <c r="A51" s="1">
        <v>33786</v>
      </c>
      <c r="B51">
        <f>papers_obs!J32</f>
        <v>0.99931493810593175</v>
      </c>
      <c r="C51">
        <f t="shared" si="2"/>
        <v>-6.8529665619144919E-2</v>
      </c>
      <c r="D51">
        <f>LN((data!AC48/data!R48)/(data!AC47/data!R47))*100</f>
        <v>-0.15788327163842453</v>
      </c>
      <c r="E51">
        <f t="shared" si="0"/>
        <v>0.28701918616091582</v>
      </c>
      <c r="F51">
        <f t="shared" si="1"/>
        <v>1.0028743148058739</v>
      </c>
    </row>
    <row r="52" spans="1:6" x14ac:dyDescent="0.25">
      <c r="A52" s="1">
        <v>33878</v>
      </c>
      <c r="B52">
        <f>papers_obs!J33</f>
        <v>0.99918642181956874</v>
      </c>
      <c r="C52">
        <f t="shared" si="2"/>
        <v>-8.1390931477373196E-2</v>
      </c>
      <c r="D52">
        <f>LN((data!AC49/data!R49)/(data!AC48/data!R48))*100</f>
        <v>-0.44413114230415046</v>
      </c>
      <c r="E52">
        <f t="shared" si="0"/>
        <v>7.7131549518988374E-4</v>
      </c>
      <c r="F52">
        <f t="shared" si="1"/>
        <v>1.0000077131846983</v>
      </c>
    </row>
    <row r="53" spans="1:6" x14ac:dyDescent="0.25">
      <c r="A53" s="1">
        <v>33970</v>
      </c>
      <c r="B53">
        <f>papers_obs!J34</f>
        <v>1.0022637806031029</v>
      </c>
      <c r="C53">
        <f t="shared" si="2"/>
        <v>0.22612221123071424</v>
      </c>
      <c r="D53">
        <f>LN((data!AC50/data!R50)/(data!AC49/data!R49))*100</f>
        <v>-0.49760052479358013</v>
      </c>
      <c r="E53">
        <f t="shared" si="0"/>
        <v>-5.2698066994239789E-2</v>
      </c>
      <c r="F53">
        <f t="shared" si="1"/>
        <v>0.99947315815998283</v>
      </c>
    </row>
    <row r="54" spans="1:6" x14ac:dyDescent="0.25">
      <c r="A54" s="1">
        <v>34060</v>
      </c>
      <c r="B54">
        <f>papers_obs!J35</f>
        <v>1.0006306107496707</v>
      </c>
      <c r="C54">
        <f t="shared" si="2"/>
        <v>6.3041199826407185E-2</v>
      </c>
      <c r="D54">
        <f>LN((data!AC51/data!R51)/(data!AC50/data!R50))*100</f>
        <v>6.1737570384355935E-2</v>
      </c>
      <c r="E54">
        <f t="shared" si="0"/>
        <v>0.50664002818369624</v>
      </c>
      <c r="F54">
        <f t="shared" si="1"/>
        <v>1.0050792561896336</v>
      </c>
    </row>
    <row r="55" spans="1:6" x14ac:dyDescent="0.25">
      <c r="A55" s="1">
        <v>34151</v>
      </c>
      <c r="B55">
        <f>papers_obs!J36</f>
        <v>1.0001494650529161</v>
      </c>
      <c r="C55">
        <f t="shared" si="2"/>
        <v>1.4945388412799141E-2</v>
      </c>
      <c r="D55">
        <f>LN((data!AC52/data!R52)/(data!AC51/data!R51))*100</f>
        <v>-8.5628270532271858E-2</v>
      </c>
      <c r="E55">
        <f t="shared" si="0"/>
        <v>0.3592741872670685</v>
      </c>
      <c r="F55">
        <f t="shared" si="1"/>
        <v>1.0035992035057617</v>
      </c>
    </row>
    <row r="56" spans="1:6" x14ac:dyDescent="0.25">
      <c r="A56" s="1">
        <v>34243</v>
      </c>
      <c r="B56">
        <f>papers_obs!J37</f>
        <v>0.99852559947283115</v>
      </c>
      <c r="C56">
        <f t="shared" si="2"/>
        <v>-0.14754885251875111</v>
      </c>
      <c r="D56">
        <f>LN((data!AC53/data!R53)/(data!AC52/data!R52))*100</f>
        <v>-0.26782370531869643</v>
      </c>
      <c r="E56">
        <f t="shared" si="0"/>
        <v>0.17707875248064392</v>
      </c>
      <c r="F56">
        <f t="shared" si="1"/>
        <v>1.001772356294885</v>
      </c>
    </row>
    <row r="57" spans="1:6" x14ac:dyDescent="0.25">
      <c r="A57" s="1">
        <v>34335</v>
      </c>
      <c r="B57">
        <f>papers_obs!J38</f>
        <v>1.0028267660030343</v>
      </c>
      <c r="C57">
        <f t="shared" si="2"/>
        <v>0.28227782132811041</v>
      </c>
      <c r="D57">
        <f>LN((data!AC54/data!R54)/(data!AC53/data!R53))*100</f>
        <v>-0.33274154668836492</v>
      </c>
      <c r="E57">
        <f t="shared" si="0"/>
        <v>0.11216091111097543</v>
      </c>
      <c r="F57">
        <f t="shared" si="1"/>
        <v>1.0011222383498402</v>
      </c>
    </row>
    <row r="58" spans="1:6" x14ac:dyDescent="0.25">
      <c r="A58" s="1">
        <v>34425</v>
      </c>
      <c r="B58">
        <f>papers_obs!J39</f>
        <v>1.0012016072840082</v>
      </c>
      <c r="C58">
        <f t="shared" si="2"/>
        <v>0.12008859317726164</v>
      </c>
      <c r="D58">
        <f>LN((data!AC55/data!R55)/(data!AC54/data!R54))*100</f>
        <v>-0.44686334046671494</v>
      </c>
      <c r="E58">
        <f t="shared" si="0"/>
        <v>-1.9608826673745972E-3</v>
      </c>
      <c r="F58">
        <f t="shared" si="1"/>
        <v>0.99998039136557804</v>
      </c>
    </row>
    <row r="59" spans="1:6" x14ac:dyDescent="0.25">
      <c r="A59" s="1">
        <v>34516</v>
      </c>
      <c r="B59">
        <f>papers_obs!J40</f>
        <v>1.0003378199117041</v>
      </c>
      <c r="C59">
        <f t="shared" si="2"/>
        <v>3.3776286340541868E-2</v>
      </c>
      <c r="D59">
        <f>LN((data!AC56/data!R56)/(data!AC55/data!R55))*100</f>
        <v>0.23703397465696599</v>
      </c>
      <c r="E59">
        <f t="shared" si="0"/>
        <v>0.68193643245630631</v>
      </c>
      <c r="F59">
        <f t="shared" si="1"/>
        <v>1.0068426691340024</v>
      </c>
    </row>
    <row r="60" spans="1:6" x14ac:dyDescent="0.25">
      <c r="A60" s="1">
        <v>34608</v>
      </c>
      <c r="B60">
        <f>papers_obs!J41</f>
        <v>0.99961276270658628</v>
      </c>
      <c r="C60">
        <f t="shared" si="2"/>
        <v>-3.8731228913581286E-2</v>
      </c>
      <c r="D60">
        <f>LN((data!AC57/data!R57)/(data!AC56/data!R56))*100</f>
        <v>-0.43704392306439183</v>
      </c>
      <c r="E60">
        <f t="shared" si="0"/>
        <v>7.8585347349485191E-3</v>
      </c>
      <c r="F60">
        <f t="shared" si="1"/>
        <v>1.0000785884352588</v>
      </c>
    </row>
    <row r="61" spans="1:6" x14ac:dyDescent="0.25">
      <c r="A61" s="1">
        <v>34700</v>
      </c>
      <c r="B61">
        <f>papers_obs!J42</f>
        <v>1.0010003818757005</v>
      </c>
      <c r="C61">
        <f t="shared" si="2"/>
        <v>9.9988182721706481E-2</v>
      </c>
      <c r="D61">
        <f>LN((data!AC58/data!R58)/(data!AC57/data!R57))*100</f>
        <v>-0.48646497230434782</v>
      </c>
      <c r="E61">
        <f t="shared" si="0"/>
        <v>-4.1562514505007475E-2</v>
      </c>
      <c r="F61">
        <f t="shared" si="1"/>
        <v>0.99958446121511557</v>
      </c>
    </row>
    <row r="62" spans="1:6" x14ac:dyDescent="0.25">
      <c r="A62" s="1">
        <v>34790</v>
      </c>
      <c r="B62">
        <f>papers_obs!J43</f>
        <v>1.0015052722235136</v>
      </c>
      <c r="C62">
        <f t="shared" si="2"/>
        <v>0.15041404369024347</v>
      </c>
      <c r="D62">
        <f>LN((data!AC59/data!R59)/(data!AC58/data!R58))*100</f>
        <v>-3.5454964675919243E-2</v>
      </c>
      <c r="E62">
        <f t="shared" si="0"/>
        <v>0.4094474931234211</v>
      </c>
      <c r="F62">
        <f t="shared" si="1"/>
        <v>1.0041028687458935</v>
      </c>
    </row>
    <row r="63" spans="1:6" x14ac:dyDescent="0.25">
      <c r="A63" s="1">
        <v>34881</v>
      </c>
      <c r="B63">
        <f>papers_obs!J44</f>
        <v>0.99954269989404887</v>
      </c>
      <c r="C63">
        <f t="shared" si="2"/>
        <v>-4.5740469953290154E-2</v>
      </c>
      <c r="D63">
        <f>LN((data!AC60/data!R60)/(data!AC59/data!R59))*100</f>
        <v>-3.105422819958643E-2</v>
      </c>
      <c r="E63">
        <f t="shared" si="0"/>
        <v>0.41384822959975393</v>
      </c>
      <c r="F63">
        <f t="shared" si="1"/>
        <v>1.0041470576394094</v>
      </c>
    </row>
    <row r="64" spans="1:6" x14ac:dyDescent="0.25">
      <c r="A64" s="1">
        <v>34973</v>
      </c>
      <c r="B64">
        <f>papers_obs!J45</f>
        <v>0.99747906108491757</v>
      </c>
      <c r="C64">
        <f t="shared" si="2"/>
        <v>-0.25241218320072578</v>
      </c>
      <c r="D64">
        <f>LN((data!AC61/data!R61)/(data!AC60/data!R60))*100</f>
        <v>-0.72974560634693264</v>
      </c>
      <c r="E64">
        <f t="shared" si="0"/>
        <v>-0.2848431485475923</v>
      </c>
      <c r="F64">
        <f t="shared" si="1"/>
        <v>0.99715562144640824</v>
      </c>
    </row>
    <row r="65" spans="1:6" x14ac:dyDescent="0.25">
      <c r="A65" s="1">
        <v>35065</v>
      </c>
      <c r="B65">
        <f>papers_obs!J46</f>
        <v>0.99394664612024897</v>
      </c>
      <c r="C65">
        <f t="shared" si="2"/>
        <v>-0.60717497015307986</v>
      </c>
      <c r="D65">
        <f>LN((data!AC62/data!R62)/(data!AC61/data!R61))*100</f>
        <v>-0.63107316148582504</v>
      </c>
      <c r="E65">
        <f t="shared" si="0"/>
        <v>-0.1861707036864847</v>
      </c>
      <c r="F65">
        <f t="shared" si="1"/>
        <v>0.99814002486474951</v>
      </c>
    </row>
    <row r="66" spans="1:6" x14ac:dyDescent="0.25">
      <c r="A66" s="1">
        <v>35156</v>
      </c>
      <c r="B66">
        <f>papers_obs!J47</f>
        <v>0.99552325737461234</v>
      </c>
      <c r="C66">
        <f t="shared" si="2"/>
        <v>-0.44867932448963255</v>
      </c>
      <c r="D66">
        <f>LN((data!AC63/data!R63)/(data!AC62/data!R62))*100</f>
        <v>-0.88239719545180961</v>
      </c>
      <c r="E66">
        <f t="shared" si="0"/>
        <v>-0.43749473765246927</v>
      </c>
      <c r="F66">
        <f t="shared" si="1"/>
        <v>0.99563460876479792</v>
      </c>
    </row>
    <row r="67" spans="1:6" x14ac:dyDescent="0.25">
      <c r="A67" s="1">
        <v>35247</v>
      </c>
      <c r="B67">
        <f>papers_obs!J48</f>
        <v>1.0010113234761926</v>
      </c>
      <c r="C67">
        <f t="shared" si="2"/>
        <v>0.10108124331300533</v>
      </c>
      <c r="D67">
        <f>LN((data!AC64/data!R64)/(data!AC63/data!R63))*100</f>
        <v>-1.3677941671442999</v>
      </c>
      <c r="E67">
        <f t="shared" si="0"/>
        <v>-0.92289170934495957</v>
      </c>
      <c r="F67">
        <f t="shared" si="1"/>
        <v>0.9908135386546647</v>
      </c>
    </row>
    <row r="68" spans="1:6" x14ac:dyDescent="0.25">
      <c r="A68" s="1">
        <v>35339</v>
      </c>
      <c r="B68">
        <f>papers_obs!J49</f>
        <v>0.99694272419534069</v>
      </c>
      <c r="C68">
        <f t="shared" si="2"/>
        <v>-0.30619588196134706</v>
      </c>
      <c r="D68">
        <f>LN((data!AC65/data!R65)/(data!AC64/data!R64))*100</f>
        <v>-0.11511264303237966</v>
      </c>
      <c r="E68">
        <f t="shared" si="0"/>
        <v>0.32978981476696068</v>
      </c>
      <c r="F68">
        <f t="shared" si="1"/>
        <v>1.0033033421967605</v>
      </c>
    </row>
    <row r="69" spans="1:6" x14ac:dyDescent="0.25">
      <c r="A69" s="1">
        <v>35431</v>
      </c>
      <c r="B69">
        <f>papers_obs!J50</f>
        <v>0.9963691965208098</v>
      </c>
      <c r="C69">
        <f t="shared" si="2"/>
        <v>-0.36374108443538583</v>
      </c>
      <c r="D69">
        <f>LN((data!AC66/data!R66)/(data!AC65/data!R65))*100</f>
        <v>-0.24321321467825133</v>
      </c>
      <c r="E69">
        <f t="shared" si="0"/>
        <v>0.20168924312108902</v>
      </c>
      <c r="F69">
        <f t="shared" si="1"/>
        <v>1.0020189277268445</v>
      </c>
    </row>
    <row r="70" spans="1:6" x14ac:dyDescent="0.25">
      <c r="A70" s="1">
        <v>35521</v>
      </c>
      <c r="B70">
        <f>papers_obs!J51</f>
        <v>0.9971019362836544</v>
      </c>
      <c r="C70">
        <f t="shared" ref="C70:C122" si="3">LN(B70)*100</f>
        <v>-0.29022712340668239</v>
      </c>
      <c r="D70">
        <f>LN((data!AC67/data!R67)/(data!AC66/data!R66))*100</f>
        <v>-2.1282652973198708</v>
      </c>
      <c r="E70">
        <f t="shared" ref="E70:E122" si="4">D70-$D$2</f>
        <v>-1.6833628395205305</v>
      </c>
      <c r="F70">
        <f t="shared" ref="F70:F122" si="5">EXP(E70/100)</f>
        <v>0.98330726543468883</v>
      </c>
    </row>
    <row r="71" spans="1:6" x14ac:dyDescent="0.25">
      <c r="A71" s="1">
        <v>35612</v>
      </c>
      <c r="B71">
        <f>papers_obs!J52</f>
        <v>0.99976623418270139</v>
      </c>
      <c r="C71">
        <f t="shared" si="3"/>
        <v>-2.3379314478618782E-2</v>
      </c>
      <c r="D71">
        <f>LN((data!AC68/data!R68)/(data!AC67/data!R67))*100</f>
        <v>-9.0127080069794294E-2</v>
      </c>
      <c r="E71">
        <f t="shared" si="4"/>
        <v>0.35477537772954604</v>
      </c>
      <c r="F71">
        <f t="shared" si="5"/>
        <v>1.0035540545046673</v>
      </c>
    </row>
    <row r="72" spans="1:6" x14ac:dyDescent="0.25">
      <c r="A72" s="1">
        <v>35704</v>
      </c>
      <c r="B72">
        <f>papers_obs!J53</f>
        <v>0.99771864040451952</v>
      </c>
      <c r="C72">
        <f t="shared" si="3"/>
        <v>-0.22839658609227156</v>
      </c>
      <c r="D72">
        <f>LN((data!AC69/data!R69)/(data!AC68/data!R68))*100</f>
        <v>-0.66706786503569016</v>
      </c>
      <c r="E72">
        <f t="shared" si="4"/>
        <v>-0.22216540723634981</v>
      </c>
      <c r="F72">
        <f t="shared" si="5"/>
        <v>0.99778081197447277</v>
      </c>
    </row>
    <row r="73" spans="1:6" x14ac:dyDescent="0.25">
      <c r="A73" s="1">
        <v>35796</v>
      </c>
      <c r="B73">
        <f>papers_obs!J54</f>
        <v>0.99560094005417188</v>
      </c>
      <c r="C73">
        <f t="shared" si="3"/>
        <v>-0.44087642804557625</v>
      </c>
      <c r="D73">
        <f>LN((data!AC70/data!R70)/(data!AC69/data!R69))*100</f>
        <v>-0.96194477805119494</v>
      </c>
      <c r="E73">
        <f t="shared" si="4"/>
        <v>-0.51704232025185459</v>
      </c>
      <c r="F73">
        <f t="shared" si="5"/>
        <v>0.99484292042821665</v>
      </c>
    </row>
    <row r="74" spans="1:6" x14ac:dyDescent="0.25">
      <c r="A74" s="1">
        <v>35886</v>
      </c>
      <c r="B74">
        <f>papers_obs!J55</f>
        <v>0.99676906698828682</v>
      </c>
      <c r="C74">
        <f t="shared" si="3"/>
        <v>-0.3236163745582174</v>
      </c>
      <c r="D74">
        <f>LN((data!AC71/data!R71)/(data!AC70/data!R70))*100</f>
        <v>-0.37889605076542243</v>
      </c>
      <c r="E74">
        <f t="shared" si="4"/>
        <v>6.6006407033917913E-2</v>
      </c>
      <c r="F74">
        <f t="shared" si="5"/>
        <v>1.0006602819605654</v>
      </c>
    </row>
    <row r="75" spans="1:6" x14ac:dyDescent="0.25">
      <c r="A75" s="1">
        <v>35977</v>
      </c>
      <c r="B75">
        <f>papers_obs!J56</f>
        <v>0.99886204806645362</v>
      </c>
      <c r="C75">
        <f t="shared" si="3"/>
        <v>-0.11385998924586158</v>
      </c>
      <c r="D75">
        <f>LN((data!AC72/data!R72)/(data!AC71/data!R71))*100</f>
        <v>-0.68026024761765613</v>
      </c>
      <c r="E75">
        <f t="shared" si="4"/>
        <v>-0.23535778981831579</v>
      </c>
      <c r="F75">
        <f t="shared" si="5"/>
        <v>0.99764918959468252</v>
      </c>
    </row>
    <row r="76" spans="1:6" x14ac:dyDescent="0.25">
      <c r="A76" s="1">
        <v>36069</v>
      </c>
      <c r="B76">
        <f>papers_obs!J57</f>
        <v>0.99879535340945313</v>
      </c>
      <c r="C76">
        <f t="shared" si="3"/>
        <v>-0.12053727604949399</v>
      </c>
      <c r="D76">
        <f>LN((data!AC73/data!R73)/(data!AC72/data!R72))*100</f>
        <v>-0.25686598510603331</v>
      </c>
      <c r="E76">
        <f t="shared" si="4"/>
        <v>0.18803647269330703</v>
      </c>
      <c r="F76">
        <f t="shared" si="5"/>
        <v>1.0018821337212973</v>
      </c>
    </row>
    <row r="77" spans="1:6" x14ac:dyDescent="0.25">
      <c r="A77" s="1">
        <v>36161</v>
      </c>
      <c r="B77">
        <f>papers_obs!J58</f>
        <v>0.99954957957582491</v>
      </c>
      <c r="C77">
        <f t="shared" si="3"/>
        <v>-4.5052189392485696E-2</v>
      </c>
      <c r="D77">
        <f>LN((data!AC74/data!R74)/(data!AC73/data!R73))*100</f>
        <v>-0.7098945030277527</v>
      </c>
      <c r="E77">
        <f t="shared" si="4"/>
        <v>-0.26499204522841235</v>
      </c>
      <c r="F77">
        <f t="shared" si="5"/>
        <v>0.99735358748764624</v>
      </c>
    </row>
    <row r="78" spans="1:6" x14ac:dyDescent="0.25">
      <c r="A78" s="1">
        <v>36251</v>
      </c>
      <c r="B78">
        <f>papers_obs!J59</f>
        <v>0.99832481934396833</v>
      </c>
      <c r="C78">
        <f t="shared" si="3"/>
        <v>-0.16765853400990832</v>
      </c>
      <c r="D78">
        <f>LN((data!AC75/data!R75)/(data!AC74/data!R74))*100</f>
        <v>-0.60756212278864064</v>
      </c>
      <c r="E78">
        <f t="shared" si="4"/>
        <v>-0.16265966498930029</v>
      </c>
      <c r="F78">
        <f t="shared" si="5"/>
        <v>0.9983747255414499</v>
      </c>
    </row>
    <row r="79" spans="1:6" x14ac:dyDescent="0.25">
      <c r="A79" s="1">
        <v>36342</v>
      </c>
      <c r="B79">
        <f>papers_obs!J60</f>
        <v>0.99802060482024169</v>
      </c>
      <c r="C79">
        <f t="shared" si="3"/>
        <v>-0.19813567713345051</v>
      </c>
      <c r="D79">
        <f>LN((data!AC76/data!R76)/(data!AC75/data!R75))*100</f>
        <v>-0.53733499300545384</v>
      </c>
      <c r="E79">
        <f t="shared" si="4"/>
        <v>-9.2432535206113497E-2</v>
      </c>
      <c r="F79">
        <f t="shared" si="5"/>
        <v>0.99907610170502703</v>
      </c>
    </row>
    <row r="80" spans="1:6" x14ac:dyDescent="0.25">
      <c r="A80" s="1">
        <v>36434</v>
      </c>
      <c r="B80">
        <f>papers_obs!J61</f>
        <v>0.99959902051659433</v>
      </c>
      <c r="C80">
        <f t="shared" si="3"/>
        <v>-4.0105989717562823E-2</v>
      </c>
      <c r="D80">
        <f>LN((data!AC77/data!R77)/(data!AC76/data!R76))*100</f>
        <v>-0.87109506069710063</v>
      </c>
      <c r="E80">
        <f t="shared" si="4"/>
        <v>-0.42619260289776029</v>
      </c>
      <c r="F80">
        <f t="shared" si="5"/>
        <v>0.99574714308921575</v>
      </c>
    </row>
    <row r="81" spans="1:6" x14ac:dyDescent="0.25">
      <c r="A81" s="1">
        <v>36526</v>
      </c>
      <c r="B81">
        <f>papers_obs!J62</f>
        <v>1.0018139140293079</v>
      </c>
      <c r="C81">
        <f t="shared" si="3"/>
        <v>0.18122708739832641</v>
      </c>
      <c r="D81">
        <f>LN((data!AC78/data!R78)/(data!AC77/data!R77))*100</f>
        <v>-6.6677526485344099E-2</v>
      </c>
      <c r="E81">
        <f t="shared" si="4"/>
        <v>0.37822493131399626</v>
      </c>
      <c r="F81">
        <f t="shared" si="5"/>
        <v>1.0037894110443777</v>
      </c>
    </row>
    <row r="82" spans="1:6" x14ac:dyDescent="0.25">
      <c r="A82" s="1">
        <v>36617</v>
      </c>
      <c r="B82">
        <f>papers_obs!J63</f>
        <v>1.0008542139462488</v>
      </c>
      <c r="C82">
        <f t="shared" si="3"/>
        <v>8.5384931315087689E-2</v>
      </c>
      <c r="D82">
        <f>LN((data!AC79/data!R79)/(data!AC78/data!R78))*100</f>
        <v>-0.80397742796066796</v>
      </c>
      <c r="E82">
        <f t="shared" si="4"/>
        <v>-0.35907497016132761</v>
      </c>
      <c r="F82">
        <f t="shared" si="5"/>
        <v>0.99641568933080638</v>
      </c>
    </row>
    <row r="83" spans="1:6" x14ac:dyDescent="0.25">
      <c r="A83" s="1">
        <v>36708</v>
      </c>
      <c r="B83">
        <f>papers_obs!J64</f>
        <v>1.0011933753304347</v>
      </c>
      <c r="C83">
        <f t="shared" si="3"/>
        <v>0.11926638241015655</v>
      </c>
      <c r="D83">
        <f>LN((data!AC80/data!R80)/(data!AC79/data!R79))*100</f>
        <v>-0.30703985913164561</v>
      </c>
      <c r="E83">
        <f t="shared" si="4"/>
        <v>0.13786259866769474</v>
      </c>
      <c r="F83">
        <f t="shared" si="5"/>
        <v>1.001379576728338</v>
      </c>
    </row>
    <row r="84" spans="1:6" x14ac:dyDescent="0.25">
      <c r="A84" s="1">
        <v>36800</v>
      </c>
      <c r="B84">
        <f>papers_obs!J65</f>
        <v>0.99977534388429279</v>
      </c>
      <c r="C84">
        <f t="shared" si="3"/>
        <v>-2.2468135467250305E-2</v>
      </c>
      <c r="D84">
        <f>LN((data!AC81/data!R81)/(data!AC80/data!R80))*100</f>
        <v>-0.37166621206623979</v>
      </c>
      <c r="E84">
        <f t="shared" si="4"/>
        <v>7.3236245733100558E-2</v>
      </c>
      <c r="F84">
        <f t="shared" si="5"/>
        <v>1.0007326307001951</v>
      </c>
    </row>
    <row r="85" spans="1:6" x14ac:dyDescent="0.25">
      <c r="A85" s="1">
        <v>36892</v>
      </c>
      <c r="B85">
        <f>papers_obs!J66</f>
        <v>0.99459522208241835</v>
      </c>
      <c r="C85">
        <f t="shared" si="3"/>
        <v>-0.54194365714545478</v>
      </c>
      <c r="D85">
        <f>LN((data!AC82/data!R82)/(data!AC81/data!R81))*100</f>
        <v>-0.56838390739482647</v>
      </c>
      <c r="E85">
        <f t="shared" si="4"/>
        <v>-0.12348144959548613</v>
      </c>
      <c r="F85">
        <f t="shared" si="5"/>
        <v>0.99876594757376103</v>
      </c>
    </row>
    <row r="86" spans="1:6" x14ac:dyDescent="0.25">
      <c r="A86" s="1">
        <v>36982</v>
      </c>
      <c r="B86">
        <f>papers_obs!J67</f>
        <v>0.99906184802283515</v>
      </c>
      <c r="C86">
        <f t="shared" si="3"/>
        <v>-9.3859231715640715E-2</v>
      </c>
      <c r="D86">
        <f>LN((data!AC83/data!R83)/(data!AC82/data!R82))*100</f>
        <v>-0.79686980933558316</v>
      </c>
      <c r="E86">
        <f t="shared" si="4"/>
        <v>-0.35196735153624281</v>
      </c>
      <c r="F86">
        <f t="shared" si="5"/>
        <v>0.99648651327484261</v>
      </c>
    </row>
    <row r="87" spans="1:6" x14ac:dyDescent="0.25">
      <c r="A87" s="1">
        <v>37073</v>
      </c>
      <c r="B87">
        <f>papers_obs!J68</f>
        <v>1.0038306599568245</v>
      </c>
      <c r="C87">
        <f t="shared" si="3"/>
        <v>0.3823341662283487</v>
      </c>
      <c r="D87">
        <f>LN((data!AC84/data!R84)/(data!AC83/data!R83))*100</f>
        <v>-0.15268930064172129</v>
      </c>
      <c r="E87">
        <f t="shared" si="4"/>
        <v>0.29221315715761909</v>
      </c>
      <c r="F87">
        <f t="shared" si="5"/>
        <v>1.0029264051596853</v>
      </c>
    </row>
    <row r="88" spans="1:6" x14ac:dyDescent="0.25">
      <c r="A88" s="1">
        <v>37165</v>
      </c>
      <c r="B88">
        <f>papers_obs!J69</f>
        <v>0.99985730301203879</v>
      </c>
      <c r="C88">
        <f t="shared" si="3"/>
        <v>-1.4270717014505331E-2</v>
      </c>
      <c r="D88">
        <f>LN((data!AC85/data!R85)/(data!AC84/data!R84))*100</f>
        <v>0.20115804502786211</v>
      </c>
      <c r="E88">
        <f t="shared" si="4"/>
        <v>0.6460605028272024</v>
      </c>
      <c r="F88">
        <f t="shared" si="5"/>
        <v>1.0064815197532706</v>
      </c>
    </row>
    <row r="89" spans="1:6" x14ac:dyDescent="0.25">
      <c r="A89" s="1">
        <v>37257</v>
      </c>
      <c r="B89">
        <f>papers_obs!J70</f>
        <v>0.99789013112524261</v>
      </c>
      <c r="C89">
        <f t="shared" si="3"/>
        <v>-0.21120977837807581</v>
      </c>
      <c r="D89">
        <f>LN((data!AC86/data!R86)/(data!AC85/data!R85))*100</f>
        <v>-0.93704623183004498</v>
      </c>
      <c r="E89">
        <f t="shared" si="4"/>
        <v>-0.49214377403070464</v>
      </c>
      <c r="F89">
        <f t="shared" si="5"/>
        <v>0.99509065269217356</v>
      </c>
    </row>
    <row r="90" spans="1:6" x14ac:dyDescent="0.25">
      <c r="A90" s="1">
        <v>37347</v>
      </c>
      <c r="B90">
        <f>papers_obs!J71</f>
        <v>0.99934275448648313</v>
      </c>
      <c r="C90">
        <f t="shared" si="3"/>
        <v>-6.5746159403320834E-2</v>
      </c>
      <c r="D90">
        <f>LN((data!AC87/data!R87)/(data!AC86/data!R86))*100</f>
        <v>-0.62158962108959559</v>
      </c>
      <c r="E90">
        <f t="shared" si="4"/>
        <v>-0.17668716329025524</v>
      </c>
      <c r="F90">
        <f t="shared" si="5"/>
        <v>0.99823468836587326</v>
      </c>
    </row>
    <row r="91" spans="1:6" x14ac:dyDescent="0.25">
      <c r="A91" s="1">
        <v>37438</v>
      </c>
      <c r="B91">
        <f>papers_obs!J72</f>
        <v>0.99815290349901087</v>
      </c>
      <c r="C91">
        <f t="shared" si="3"/>
        <v>-0.18488044872654866</v>
      </c>
      <c r="D91">
        <f>LN((data!AC88/data!R88)/(data!AC87/data!R87))*100</f>
        <v>-0.57046757218154298</v>
      </c>
      <c r="E91">
        <f t="shared" si="4"/>
        <v>-0.12556511438220264</v>
      </c>
      <c r="F91">
        <f t="shared" si="5"/>
        <v>0.99874513685622324</v>
      </c>
    </row>
    <row r="92" spans="1:6" x14ac:dyDescent="0.25">
      <c r="A92" s="1">
        <v>37530</v>
      </c>
      <c r="B92">
        <f>papers_obs!J73</f>
        <v>1.0043507884195109</v>
      </c>
      <c r="C92">
        <f t="shared" si="3"/>
        <v>0.4341351102852265</v>
      </c>
      <c r="D92">
        <f>LN((data!AC89/data!R89)/(data!AC88/data!R88))*100</f>
        <v>-0.43567973150831546</v>
      </c>
      <c r="E92">
        <f t="shared" si="4"/>
        <v>9.2227262910248853E-3</v>
      </c>
      <c r="F92">
        <f t="shared" si="5"/>
        <v>1.000092231515975</v>
      </c>
    </row>
    <row r="93" spans="1:6" x14ac:dyDescent="0.25">
      <c r="A93" s="1">
        <v>37622</v>
      </c>
      <c r="B93">
        <f>papers_obs!J74</f>
        <v>1.0019503921772155</v>
      </c>
      <c r="C93">
        <f t="shared" si="3"/>
        <v>0.19484926318975448</v>
      </c>
      <c r="D93">
        <f>LN((data!AC90/data!R90)/(data!AC89/data!R89))*100</f>
        <v>-0.77535854993734721</v>
      </c>
      <c r="E93">
        <f t="shared" si="4"/>
        <v>-0.33045609213800686</v>
      </c>
      <c r="F93">
        <f t="shared" si="5"/>
        <v>0.99670089313065835</v>
      </c>
    </row>
    <row r="94" spans="1:6" x14ac:dyDescent="0.25">
      <c r="A94" s="1">
        <v>37712</v>
      </c>
      <c r="B94">
        <f>papers_obs!J75</f>
        <v>0.99744327726572313</v>
      </c>
      <c r="C94">
        <f t="shared" si="3"/>
        <v>-0.25599967315062228</v>
      </c>
      <c r="D94">
        <f>LN((data!AC91/data!R91)/(data!AC90/data!R90))*100</f>
        <v>-0.69018371616592655</v>
      </c>
      <c r="E94">
        <f t="shared" si="4"/>
        <v>-0.24528125836658621</v>
      </c>
      <c r="F94">
        <f t="shared" si="5"/>
        <v>0.99755019310315507</v>
      </c>
    </row>
    <row r="95" spans="1:6" x14ac:dyDescent="0.25">
      <c r="A95" s="1">
        <v>37803</v>
      </c>
      <c r="B95">
        <f>papers_obs!J76</f>
        <v>1.0003336754151082</v>
      </c>
      <c r="C95">
        <f t="shared" si="3"/>
        <v>3.3361975784750836E-2</v>
      </c>
      <c r="D95">
        <f>LN((data!AC92/data!R92)/(data!AC91/data!R91))*100</f>
        <v>-0.71593372200754912</v>
      </c>
      <c r="E95">
        <f t="shared" si="4"/>
        <v>-0.27103126420820878</v>
      </c>
      <c r="F95">
        <f t="shared" si="5"/>
        <v>0.99729335693924059</v>
      </c>
    </row>
    <row r="96" spans="1:6" x14ac:dyDescent="0.25">
      <c r="A96" s="1">
        <v>37895</v>
      </c>
      <c r="B96">
        <f>papers_obs!J77</f>
        <v>1.0058669010801713</v>
      </c>
      <c r="C96">
        <f t="shared" si="3"/>
        <v>0.58497578351641288</v>
      </c>
      <c r="D96">
        <f>LN((data!AC93/data!R93)/(data!AC92/data!R92))*100</f>
        <v>-0.44472563373784735</v>
      </c>
      <c r="E96">
        <f t="shared" si="4"/>
        <v>1.7682406149299723E-4</v>
      </c>
      <c r="F96">
        <f t="shared" si="5"/>
        <v>1.0000017682421782</v>
      </c>
    </row>
    <row r="97" spans="1:6" x14ac:dyDescent="0.25">
      <c r="A97" s="1">
        <v>37987</v>
      </c>
      <c r="B97">
        <f>papers_obs!J78</f>
        <v>1.0037348304900118</v>
      </c>
      <c r="C97">
        <f t="shared" si="3"/>
        <v>0.37278733277842707</v>
      </c>
      <c r="D97">
        <f>LN((data!AC94/data!R94)/(data!AC93/data!R93))*100</f>
        <v>-0.15005660513772245</v>
      </c>
      <c r="E97">
        <f t="shared" si="4"/>
        <v>0.29484585266161789</v>
      </c>
      <c r="F97">
        <f t="shared" si="5"/>
        <v>1.0029528095056339</v>
      </c>
    </row>
    <row r="98" spans="1:6" x14ac:dyDescent="0.25">
      <c r="A98" s="1">
        <v>38078</v>
      </c>
      <c r="B98">
        <f>papers_obs!J79</f>
        <v>1.0067865527434581</v>
      </c>
      <c r="C98">
        <f t="shared" si="3"/>
        <v>0.67636277570269154</v>
      </c>
      <c r="D98">
        <f>LN((data!AC95/data!R95)/(data!AC94/data!R94))*100</f>
        <v>-0.21016443007739624</v>
      </c>
      <c r="E98">
        <f t="shared" si="4"/>
        <v>0.2347380277219441</v>
      </c>
      <c r="F98">
        <f t="shared" si="5"/>
        <v>1.0023501375313215</v>
      </c>
    </row>
    <row r="99" spans="1:6" x14ac:dyDescent="0.25">
      <c r="A99" s="1">
        <v>38169</v>
      </c>
      <c r="B99">
        <f>papers_obs!J80</f>
        <v>1.0057457623834616</v>
      </c>
      <c r="C99">
        <f t="shared" si="3"/>
        <v>0.57293184493356808</v>
      </c>
      <c r="D99">
        <f>LN((data!AC96/data!R96)/(data!AC95/data!R95))*100</f>
        <v>-0.32639464557154013</v>
      </c>
      <c r="E99">
        <f t="shared" si="4"/>
        <v>0.11850781222780021</v>
      </c>
      <c r="F99">
        <f t="shared" si="5"/>
        <v>1.0011857806048274</v>
      </c>
    </row>
    <row r="100" spans="1:6" x14ac:dyDescent="0.25">
      <c r="A100" s="1">
        <v>38261</v>
      </c>
      <c r="B100">
        <f>papers_obs!J81</f>
        <v>1.0046548473234627</v>
      </c>
      <c r="C100">
        <f t="shared" si="3"/>
        <v>0.46440470245199633</v>
      </c>
      <c r="D100">
        <f>LN((data!AC97/data!R97)/(data!AC96/data!R96))*100</f>
        <v>-6.3508584020835437E-2</v>
      </c>
      <c r="E100">
        <f t="shared" si="4"/>
        <v>0.38139387377850492</v>
      </c>
      <c r="F100">
        <f t="shared" si="5"/>
        <v>1.0038212210572963</v>
      </c>
    </row>
    <row r="101" spans="1:6" x14ac:dyDescent="0.25">
      <c r="A101" s="1">
        <v>38353</v>
      </c>
      <c r="B101">
        <f>papers_obs!J82</f>
        <v>1.0046351628309143</v>
      </c>
      <c r="C101">
        <f t="shared" si="3"/>
        <v>0.4624453543788401</v>
      </c>
      <c r="D101">
        <f>LN((data!AC98/data!R98)/(data!AC97/data!R97))*100</f>
        <v>-0.2348503700906085</v>
      </c>
      <c r="E101">
        <f t="shared" si="4"/>
        <v>0.21005208770873185</v>
      </c>
      <c r="F101">
        <f t="shared" si="5"/>
        <v>1.0021027285165252</v>
      </c>
    </row>
    <row r="102" spans="1:6" x14ac:dyDescent="0.25">
      <c r="A102" s="1">
        <v>38443</v>
      </c>
      <c r="B102">
        <f>papers_obs!J83</f>
        <v>1.0069174677873109</v>
      </c>
      <c r="C102">
        <f t="shared" si="3"/>
        <v>0.68936518744767172</v>
      </c>
      <c r="D102">
        <f>LN((data!AC99/data!R99)/(data!AC98/data!R98))*100</f>
        <v>-8.39842466814128E-3</v>
      </c>
      <c r="E102">
        <f t="shared" si="4"/>
        <v>0.43650403313119907</v>
      </c>
      <c r="F102">
        <f t="shared" si="5"/>
        <v>1.0043745809966043</v>
      </c>
    </row>
    <row r="103" spans="1:6" x14ac:dyDescent="0.25">
      <c r="A103" s="1">
        <v>38534</v>
      </c>
      <c r="B103">
        <f>papers_obs!J84</f>
        <v>1.0064347825614333</v>
      </c>
      <c r="C103">
        <f t="shared" si="3"/>
        <v>0.64141677354824334</v>
      </c>
      <c r="D103">
        <f>LN((data!AC100/data!R100)/(data!AC99/data!R99))*100</f>
        <v>-0.42769826745516648</v>
      </c>
      <c r="E103">
        <f t="shared" si="4"/>
        <v>1.7204190344173864E-2</v>
      </c>
      <c r="F103">
        <f t="shared" si="5"/>
        <v>1.0001720567034988</v>
      </c>
    </row>
    <row r="104" spans="1:6" x14ac:dyDescent="0.25">
      <c r="A104" s="1">
        <v>38626</v>
      </c>
      <c r="B104">
        <f>papers_obs!J85</f>
        <v>1.0081315857642581</v>
      </c>
      <c r="C104">
        <f t="shared" si="3"/>
        <v>0.80987025621812159</v>
      </c>
      <c r="D104">
        <f>LN((data!AC101/data!R101)/(data!AC100/data!R100))*100</f>
        <v>7.4613322425030951E-2</v>
      </c>
      <c r="E104">
        <f t="shared" si="4"/>
        <v>0.51951578022437128</v>
      </c>
      <c r="F104">
        <f t="shared" si="5"/>
        <v>1.0052086760341832</v>
      </c>
    </row>
    <row r="105" spans="1:6" x14ac:dyDescent="0.25">
      <c r="A105" s="1">
        <v>38718</v>
      </c>
      <c r="B105">
        <f>papers_obs!J86</f>
        <v>1.0068497579593356</v>
      </c>
      <c r="C105">
        <f t="shared" si="3"/>
        <v>0.68264049482827149</v>
      </c>
      <c r="D105">
        <f>LN((data!AC102/data!R102)/(data!AC101/data!R101))*100</f>
        <v>-7.843224313021456E-2</v>
      </c>
      <c r="E105">
        <f t="shared" si="4"/>
        <v>0.36647021466912577</v>
      </c>
      <c r="F105">
        <f t="shared" si="5"/>
        <v>1.0036714253779746</v>
      </c>
    </row>
    <row r="106" spans="1:6" x14ac:dyDescent="0.25">
      <c r="A106" s="1">
        <v>38808</v>
      </c>
      <c r="B106">
        <f>papers_obs!J87</f>
        <v>1.0024141843671539</v>
      </c>
      <c r="C106">
        <f t="shared" si="3"/>
        <v>0.24112749057845148</v>
      </c>
      <c r="D106">
        <f>LN((data!AC103/data!R103)/(data!AC102/data!R102))*100</f>
        <v>-0.46442589092862574</v>
      </c>
      <c r="E106">
        <f t="shared" si="4"/>
        <v>-1.9523433129285395E-2</v>
      </c>
      <c r="F106">
        <f t="shared" si="5"/>
        <v>0.99980478472568901</v>
      </c>
    </row>
    <row r="107" spans="1:6" x14ac:dyDescent="0.25">
      <c r="A107" s="1">
        <v>38899</v>
      </c>
      <c r="B107">
        <f>papers_obs!J88</f>
        <v>1.0008058158956052</v>
      </c>
      <c r="C107">
        <f t="shared" si="3"/>
        <v>8.0549140028706182E-2</v>
      </c>
      <c r="D107">
        <f>LN((data!AC104/data!R104)/(data!AC103/data!R103))*100</f>
        <v>-0.52563771429236961</v>
      </c>
      <c r="E107">
        <f t="shared" si="4"/>
        <v>-8.0735256493029262E-2</v>
      </c>
      <c r="F107">
        <f t="shared" si="5"/>
        <v>0.99919297325646161</v>
      </c>
    </row>
    <row r="108" spans="1:6" x14ac:dyDescent="0.25">
      <c r="A108" s="1">
        <v>38991</v>
      </c>
      <c r="B108">
        <f>papers_obs!J89</f>
        <v>1.0075226306058291</v>
      </c>
      <c r="C108">
        <f t="shared" si="3"/>
        <v>0.7494476726211694</v>
      </c>
      <c r="D108">
        <f>LN((data!AC105/data!R105)/(data!AC104/data!R104))*100</f>
        <v>-0.11232096241628815</v>
      </c>
      <c r="E108">
        <f t="shared" si="4"/>
        <v>0.33258149538305221</v>
      </c>
      <c r="F108">
        <f t="shared" si="5"/>
        <v>1.0033313516126501</v>
      </c>
    </row>
    <row r="109" spans="1:6" x14ac:dyDescent="0.25">
      <c r="A109" s="1">
        <v>39083</v>
      </c>
      <c r="B109">
        <f>papers_obs!J90</f>
        <v>0.99654725216176543</v>
      </c>
      <c r="C109">
        <f t="shared" si="3"/>
        <v>-0.34587223282877616</v>
      </c>
      <c r="D109">
        <f>LN((data!AC106/data!R106)/(data!AC105/data!R105))*100</f>
        <v>-0.91893400921290758</v>
      </c>
      <c r="E109">
        <f t="shared" si="4"/>
        <v>-0.47403155141356723</v>
      </c>
      <c r="F109">
        <f t="shared" si="5"/>
        <v>0.99527090204952118</v>
      </c>
    </row>
    <row r="110" spans="1:6" x14ac:dyDescent="0.25">
      <c r="A110" s="1">
        <v>39173</v>
      </c>
      <c r="B110">
        <f>papers_obs!J91</f>
        <v>0.99580213006300311</v>
      </c>
      <c r="C110">
        <f t="shared" si="3"/>
        <v>-0.42067057293419463</v>
      </c>
      <c r="D110">
        <f>LN((data!AC107/data!R107)/(data!AC106/data!R106))*100</f>
        <v>-0.86608606317704395</v>
      </c>
      <c r="E110">
        <f t="shared" si="4"/>
        <v>-0.42118360537770361</v>
      </c>
      <c r="F110">
        <f t="shared" si="5"/>
        <v>0.99579702128810754</v>
      </c>
    </row>
    <row r="111" spans="1:6" x14ac:dyDescent="0.25">
      <c r="A111" s="1">
        <v>39264</v>
      </c>
      <c r="B111">
        <f>papers_obs!J92</f>
        <v>0.99678317089960389</v>
      </c>
      <c r="C111">
        <f t="shared" si="3"/>
        <v>-0.32220142178705319</v>
      </c>
      <c r="D111">
        <f>LN((data!AC108/data!R108)/(data!AC107/data!R107))*100</f>
        <v>-0.67874862270232539</v>
      </c>
      <c r="E111">
        <f t="shared" si="4"/>
        <v>-0.23384616490298504</v>
      </c>
      <c r="F111">
        <f t="shared" si="5"/>
        <v>0.99766427042238248</v>
      </c>
    </row>
    <row r="112" spans="1:6" x14ac:dyDescent="0.25">
      <c r="A112" s="1">
        <v>39356</v>
      </c>
      <c r="B112">
        <f>papers_obs!J93</f>
        <v>1.0013931857657181</v>
      </c>
      <c r="C112">
        <f t="shared" si="3"/>
        <v>0.13922161828640991</v>
      </c>
      <c r="D112">
        <f>LN((data!AC109/data!R109)/(data!AC108/data!R108))*100</f>
        <v>-0.31429741055057236</v>
      </c>
      <c r="E112">
        <f t="shared" si="4"/>
        <v>0.13060504724876798</v>
      </c>
      <c r="F112">
        <f t="shared" si="5"/>
        <v>1.0013069037278304</v>
      </c>
    </row>
    <row r="113" spans="1:6" x14ac:dyDescent="0.25">
      <c r="A113" s="1">
        <v>39448</v>
      </c>
      <c r="B113">
        <f>papers_obs!J94</f>
        <v>0.99784871829754362</v>
      </c>
      <c r="C113">
        <f t="shared" si="3"/>
        <v>-0.21535990330217644</v>
      </c>
      <c r="D113">
        <f>LN((data!AC110/data!R110)/(data!AC109/data!R109))*100</f>
        <v>-0.72585960770416769</v>
      </c>
      <c r="E113">
        <f t="shared" si="4"/>
        <v>-0.28095714990482734</v>
      </c>
      <c r="F113">
        <f t="shared" si="5"/>
        <v>0.99719437165323532</v>
      </c>
    </row>
    <row r="114" spans="1:6" x14ac:dyDescent="0.25">
      <c r="A114" s="1">
        <v>39539</v>
      </c>
      <c r="B114">
        <f>papers_obs!J95</f>
        <v>0.99848159052821661</v>
      </c>
      <c r="C114">
        <f t="shared" si="3"/>
        <v>-0.15195634237076699</v>
      </c>
      <c r="D114">
        <f>LN((data!AC111/data!R111)/(data!AC110/data!R110))*100</f>
        <v>-0.52192359169392599</v>
      </c>
      <c r="E114">
        <f t="shared" si="4"/>
        <v>-7.7021133894585647E-2</v>
      </c>
      <c r="F114">
        <f t="shared" si="5"/>
        <v>0.99923008519767065</v>
      </c>
    </row>
    <row r="115" spans="1:6" x14ac:dyDescent="0.25">
      <c r="A115" s="1">
        <v>39630</v>
      </c>
      <c r="B115">
        <f>papers_obs!J96</f>
        <v>0.99821664349689343</v>
      </c>
      <c r="C115">
        <f t="shared" si="3"/>
        <v>-0.17849485764195866</v>
      </c>
      <c r="D115">
        <f>LN((data!AC112/data!R112)/(data!AC111/data!R111))*100</f>
        <v>-0.79477818697995473</v>
      </c>
      <c r="E115">
        <f t="shared" si="4"/>
        <v>-0.34987572918061438</v>
      </c>
      <c r="F115">
        <f t="shared" si="5"/>
        <v>0.99650735622750231</v>
      </c>
    </row>
    <row r="116" spans="1:6" x14ac:dyDescent="0.25">
      <c r="A116" s="1">
        <v>39722</v>
      </c>
      <c r="B116">
        <f>papers_obs!J97</f>
        <v>1.0113491964390344</v>
      </c>
      <c r="C116">
        <f t="shared" si="3"/>
        <v>1.1285277473748252</v>
      </c>
      <c r="D116">
        <f>LN((data!AC113/data!R113)/(data!AC112/data!R112))*100</f>
        <v>0.67852449531457881</v>
      </c>
      <c r="E116">
        <f t="shared" si="4"/>
        <v>1.1234269531139192</v>
      </c>
      <c r="F116">
        <f t="shared" si="5"/>
        <v>1.0112976109129117</v>
      </c>
    </row>
    <row r="117" spans="1:6" x14ac:dyDescent="0.25">
      <c r="A117" s="1">
        <v>39814</v>
      </c>
      <c r="B117">
        <f>papers_obs!J98</f>
        <v>0.99134605160103773</v>
      </c>
      <c r="C117">
        <f t="shared" si="3"/>
        <v>-0.86916112561172487</v>
      </c>
      <c r="D117">
        <f>LN((data!AC114/data!R114)/(data!AC113/data!R113))*100</f>
        <v>-1.7837345051112883</v>
      </c>
      <c r="E117">
        <f t="shared" si="4"/>
        <v>-1.3388320473119479</v>
      </c>
      <c r="F117">
        <f t="shared" si="5"/>
        <v>0.98670090445492065</v>
      </c>
    </row>
    <row r="118" spans="1:6" x14ac:dyDescent="0.25">
      <c r="A118" s="1">
        <v>39904</v>
      </c>
      <c r="B118">
        <f>papers_obs!J99</f>
        <v>0.98775329194470274</v>
      </c>
      <c r="C118">
        <f t="shared" si="3"/>
        <v>-1.232231692504129</v>
      </c>
      <c r="D118">
        <f>LN((data!AC115/data!R115)/(data!AC114/data!R114))*100</f>
        <v>-1.3219483368979286</v>
      </c>
      <c r="E118">
        <f t="shared" si="4"/>
        <v>-0.87704587909858822</v>
      </c>
      <c r="F118">
        <f t="shared" si="5"/>
        <v>0.99126788949015265</v>
      </c>
    </row>
    <row r="119" spans="1:6" x14ac:dyDescent="0.25">
      <c r="A119" s="1">
        <v>39995</v>
      </c>
      <c r="B119">
        <f>papers_obs!J100</f>
        <v>0.98846036397924253</v>
      </c>
      <c r="C119">
        <f t="shared" si="3"/>
        <v>-1.1606734313219835</v>
      </c>
      <c r="D119">
        <f>LN((data!AC116/data!R116)/(data!AC115/data!R115))*100</f>
        <v>-1.4536189447870442</v>
      </c>
      <c r="E119">
        <f t="shared" si="4"/>
        <v>-1.0087164869877039</v>
      </c>
      <c r="F119">
        <f t="shared" si="5"/>
        <v>0.98996353994518627</v>
      </c>
    </row>
    <row r="120" spans="1:6" x14ac:dyDescent="0.25">
      <c r="A120" s="1">
        <v>40087</v>
      </c>
      <c r="B120">
        <f>papers_obs!J101</f>
        <v>1.0003616556055159</v>
      </c>
      <c r="C120">
        <f t="shared" si="3"/>
        <v>3.6159022389071011E-2</v>
      </c>
      <c r="D120">
        <f>LN((data!AC117/data!R117)/(data!AC116/data!R116))*100</f>
        <v>8.5501128712114044E-2</v>
      </c>
      <c r="E120">
        <f t="shared" si="4"/>
        <v>0.53040358651145436</v>
      </c>
      <c r="F120">
        <f t="shared" si="5"/>
        <v>1.0053181271659162</v>
      </c>
    </row>
    <row r="121" spans="1:6" x14ac:dyDescent="0.25">
      <c r="A121" s="1">
        <v>40179</v>
      </c>
      <c r="B121">
        <f>papers_obs!J102</f>
        <v>0.99629893323869501</v>
      </c>
      <c r="C121">
        <f t="shared" si="3"/>
        <v>-0.37079326548797198</v>
      </c>
      <c r="D121">
        <f>LN((data!AC118/data!R118)/(data!AC117/data!R117))*100</f>
        <v>-0.54845231477946577</v>
      </c>
      <c r="E121">
        <f t="shared" si="4"/>
        <v>-0.10354985698012542</v>
      </c>
      <c r="F121">
        <f t="shared" si="5"/>
        <v>0.99896503737383724</v>
      </c>
    </row>
    <row r="122" spans="1:6" x14ac:dyDescent="0.25">
      <c r="A122" s="1">
        <v>40269</v>
      </c>
      <c r="B122">
        <f>papers_obs!J103</f>
        <v>0.9968350406636286</v>
      </c>
      <c r="C122">
        <f t="shared" si="3"/>
        <v>-0.31699784130854758</v>
      </c>
      <c r="D122">
        <f>LN((data!AC119/data!R119)/(data!AC118/data!R118))*100</f>
        <v>-0.59997910826711487</v>
      </c>
      <c r="E122">
        <f t="shared" si="4"/>
        <v>-0.15507665046777452</v>
      </c>
      <c r="F122">
        <f t="shared" si="5"/>
        <v>0.9984504353123721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papers_obs</vt:lpstr>
      <vt:lpstr>data</vt:lpstr>
      <vt:lpstr>gdp_rgd</vt:lpstr>
      <vt:lpstr>gdpdef</vt:lpstr>
      <vt:lpstr>ffr</vt:lpstr>
      <vt:lpstr>wage_rgd</vt:lpstr>
      <vt:lpstr>baag10</vt:lpstr>
      <vt:lpstr>g10ffr</vt:lpstr>
      <vt:lpstr>nw_rgd</vt:lpstr>
      <vt:lpstr>hours_cmr14</vt:lpstr>
      <vt:lpstr>credit</vt:lpstr>
      <vt:lpstr>cnds_rim</vt:lpstr>
      <vt:lpstr>igicd_rim</vt:lpstr>
      <vt:lpstr>igiddef_gdpdef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2020-05-02T11:19:07Z</dcterms:created>
  <dcterms:modified xsi:type="dcterms:W3CDTF">2020-06-04T21:39:30Z</dcterms:modified>
</cp:coreProperties>
</file>