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3256" windowHeight="13140"/>
  </bookViews>
  <sheets>
    <sheet name="系统开发报价明细分析表" sheetId="5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5" l="1"/>
  <c r="M54" i="5"/>
  <c r="M61" i="5"/>
  <c r="E12" i="5" l="1"/>
  <c r="E13" i="5"/>
  <c r="E14" i="5"/>
  <c r="E15" i="5"/>
  <c r="E16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G12" i="5"/>
  <c r="G17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I35" i="5" s="1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I51" i="5" s="1"/>
  <c r="H52" i="5"/>
  <c r="H53" i="5"/>
  <c r="G13" i="5"/>
  <c r="G14" i="5"/>
  <c r="G15" i="5"/>
  <c r="G16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E17" i="5"/>
  <c r="F54" i="5"/>
  <c r="F10" i="5"/>
  <c r="G10" i="5"/>
  <c r="H10" i="5"/>
  <c r="E10" i="5"/>
  <c r="I61" i="5"/>
  <c r="H61" i="5"/>
  <c r="G61" i="5"/>
  <c r="F61" i="5"/>
  <c r="E61" i="5"/>
  <c r="I9" i="5"/>
  <c r="I8" i="5"/>
  <c r="I7" i="5"/>
  <c r="I6" i="5"/>
  <c r="I10" i="5" s="1"/>
  <c r="I60" i="5"/>
  <c r="I59" i="5"/>
  <c r="I58" i="5"/>
  <c r="I57" i="5"/>
  <c r="I43" i="5" l="1"/>
  <c r="I12" i="5"/>
  <c r="H54" i="5"/>
  <c r="I31" i="5"/>
  <c r="I47" i="5"/>
  <c r="I39" i="5"/>
  <c r="G54" i="5"/>
  <c r="E54" i="5"/>
  <c r="I14" i="5"/>
  <c r="I18" i="5"/>
  <c r="I22" i="5"/>
  <c r="I26" i="5"/>
  <c r="I30" i="5"/>
  <c r="I34" i="5"/>
  <c r="I38" i="5"/>
  <c r="I42" i="5"/>
  <c r="I46" i="5"/>
  <c r="I50" i="5"/>
  <c r="I15" i="5"/>
  <c r="I19" i="5"/>
  <c r="I23" i="5"/>
  <c r="I27" i="5"/>
  <c r="I16" i="5"/>
  <c r="I20" i="5"/>
  <c r="I24" i="5"/>
  <c r="I28" i="5"/>
  <c r="I32" i="5"/>
  <c r="I36" i="5"/>
  <c r="I40" i="5"/>
  <c r="I44" i="5"/>
  <c r="I48" i="5"/>
  <c r="I52" i="5"/>
  <c r="I13" i="5"/>
  <c r="I17" i="5"/>
  <c r="I21" i="5"/>
  <c r="I25" i="5"/>
  <c r="I29" i="5"/>
  <c r="I33" i="5"/>
  <c r="I37" i="5"/>
  <c r="I41" i="5"/>
  <c r="I45" i="5"/>
  <c r="I49" i="5"/>
  <c r="I53" i="5"/>
  <c r="K10" i="5"/>
  <c r="I54" i="5" l="1"/>
</calcChain>
</file>

<file path=xl/sharedStrings.xml><?xml version="1.0" encoding="utf-8"?>
<sst xmlns="http://schemas.openxmlformats.org/spreadsheetml/2006/main" count="84" uniqueCount="81">
  <si>
    <t>工数</t>
  </si>
  <si>
    <t>No</t>
  </si>
  <si>
    <t>项目</t>
  </si>
  <si>
    <t>设计</t>
  </si>
  <si>
    <t>开发</t>
  </si>
  <si>
    <t>内部测试</t>
  </si>
  <si>
    <t>用户测试</t>
  </si>
  <si>
    <t>合计人日</t>
  </si>
  <si>
    <t>ESL目标值</t>
  </si>
  <si>
    <t>双方商定结果</t>
  </si>
  <si>
    <t>金额（RMB）</t>
  </si>
  <si>
    <t>一</t>
  </si>
  <si>
    <t>小计</t>
  </si>
  <si>
    <t>二</t>
  </si>
  <si>
    <t>构筑</t>
  </si>
  <si>
    <t>报价</t>
  </si>
  <si>
    <t>承认</t>
  </si>
  <si>
    <t>Date:</t>
  </si>
  <si>
    <t>人/天(RMB)</t>
    <phoneticPr fontId="5" type="noConversion"/>
  </si>
  <si>
    <t>起案</t>
    <phoneticPr fontId="5" type="noConversion"/>
  </si>
  <si>
    <t>确认</t>
    <phoneticPr fontId="5" type="noConversion"/>
  </si>
  <si>
    <t xml:space="preserve">
Date:</t>
    <phoneticPr fontId="5" type="noConversion"/>
  </si>
  <si>
    <t>Date:</t>
    <phoneticPr fontId="5" type="noConversion"/>
  </si>
  <si>
    <t>系统开发报价明细分析表</t>
    <phoneticPr fontId="5" type="noConversion"/>
  </si>
  <si>
    <t>增值税(6%)</t>
    <phoneticPr fontId="5" type="noConversion"/>
  </si>
  <si>
    <t>供应商:</t>
    <phoneticPr fontId="5" type="noConversion"/>
  </si>
  <si>
    <t xml:space="preserve">珠海爱浦京软件股份有限公司 </t>
    <phoneticPr fontId="5" type="noConversion"/>
  </si>
  <si>
    <t>三</t>
    <phoneticPr fontId="5" type="noConversion"/>
  </si>
  <si>
    <t>标准工时制作管理系统</t>
    <phoneticPr fontId="5" type="noConversion"/>
  </si>
  <si>
    <t>需求说明书</t>
    <phoneticPr fontId="5" type="noConversion"/>
  </si>
  <si>
    <t>需求调查</t>
    <phoneticPr fontId="5" type="noConversion"/>
  </si>
  <si>
    <t>要件定义</t>
    <phoneticPr fontId="5" type="noConversion"/>
  </si>
  <si>
    <t>UI设计</t>
    <phoneticPr fontId="5" type="noConversion"/>
  </si>
  <si>
    <t>OU(组织机构)</t>
    <phoneticPr fontId="5" type="noConversion"/>
  </si>
  <si>
    <t>用户</t>
    <phoneticPr fontId="5" type="noConversion"/>
  </si>
  <si>
    <t>框架、角色、权限</t>
    <phoneticPr fontId="5" type="noConversion"/>
  </si>
  <si>
    <t>机种系列/机种</t>
    <phoneticPr fontId="5" type="noConversion"/>
  </si>
  <si>
    <t>工位类型/工位</t>
    <phoneticPr fontId="5" type="noConversion"/>
  </si>
  <si>
    <t>生产阶段</t>
    <phoneticPr fontId="5" type="noConversion"/>
  </si>
  <si>
    <t>部品</t>
    <phoneticPr fontId="5" type="noConversion"/>
  </si>
  <si>
    <t>治工具</t>
    <phoneticPr fontId="5" type="noConversion"/>
  </si>
  <si>
    <t>关键字/衔接词</t>
    <phoneticPr fontId="5" type="noConversion"/>
  </si>
  <si>
    <t>常用指标组合</t>
    <phoneticPr fontId="5" type="noConversion"/>
  </si>
  <si>
    <t>手顺组合</t>
    <phoneticPr fontId="5" type="noConversion"/>
  </si>
  <si>
    <t>报表/报表组</t>
    <phoneticPr fontId="5" type="noConversion"/>
  </si>
  <si>
    <t>审批结果</t>
    <phoneticPr fontId="5" type="noConversion"/>
  </si>
  <si>
    <t>系统配置</t>
    <phoneticPr fontId="5" type="noConversion"/>
  </si>
  <si>
    <t>常规字典表</t>
    <phoneticPr fontId="5" type="noConversion"/>
  </si>
  <si>
    <t>分析表列表</t>
    <phoneticPr fontId="5" type="noConversion"/>
  </si>
  <si>
    <t>新增分析表</t>
    <phoneticPr fontId="5" type="noConversion"/>
  </si>
  <si>
    <t>编辑权限控制</t>
    <phoneticPr fontId="5" type="noConversion"/>
  </si>
  <si>
    <t>手顺录入界面</t>
    <phoneticPr fontId="5" type="noConversion"/>
  </si>
  <si>
    <t>视频播放</t>
    <phoneticPr fontId="5" type="noConversion"/>
  </si>
  <si>
    <t>手顺录入</t>
    <phoneticPr fontId="5" type="noConversion"/>
  </si>
  <si>
    <t>指标录入</t>
    <phoneticPr fontId="5" type="noConversion"/>
  </si>
  <si>
    <t>分析表行编辑功能</t>
    <phoneticPr fontId="5" type="noConversion"/>
  </si>
  <si>
    <t>分析表数据存储</t>
    <phoneticPr fontId="5" type="noConversion"/>
  </si>
  <si>
    <t>版本修订</t>
    <phoneticPr fontId="5" type="noConversion"/>
  </si>
  <si>
    <t>位置记录</t>
    <phoneticPr fontId="5" type="noConversion"/>
  </si>
  <si>
    <t>分析表报表</t>
    <phoneticPr fontId="5" type="noConversion"/>
  </si>
  <si>
    <t>人机联合表</t>
    <phoneticPr fontId="5" type="noConversion"/>
  </si>
  <si>
    <t xml:space="preserve"> Collection - 工位时间表</t>
    <phoneticPr fontId="5" type="noConversion"/>
  </si>
  <si>
    <t>报表审批</t>
    <phoneticPr fontId="5" type="noConversion"/>
  </si>
  <si>
    <r>
      <t>登录/登出</t>
    </r>
    <r>
      <rPr>
        <sz val="11"/>
        <color theme="1"/>
        <rFont val="等线"/>
        <family val="3"/>
        <charset val="134"/>
        <scheme val="minor"/>
      </rPr>
      <t>/修改密码</t>
    </r>
    <phoneticPr fontId="5" type="noConversion"/>
  </si>
  <si>
    <t>操作日志</t>
    <phoneticPr fontId="5" type="noConversion"/>
  </si>
  <si>
    <t>Collection - Compare表</t>
    <phoneticPr fontId="5" type="noConversion"/>
  </si>
  <si>
    <t>Collection - MOST Value 表</t>
    <phoneticPr fontId="5" type="noConversion"/>
  </si>
  <si>
    <t>Collection - Revision History 表</t>
    <phoneticPr fontId="5" type="noConversion"/>
  </si>
  <si>
    <t>Report - Total表</t>
    <phoneticPr fontId="5" type="noConversion"/>
  </si>
  <si>
    <t>Report - 拖机Total表</t>
    <phoneticPr fontId="5" type="noConversion"/>
  </si>
  <si>
    <t>Report - 时间联络表</t>
    <phoneticPr fontId="5" type="noConversion"/>
  </si>
  <si>
    <t>Process List 表</t>
    <phoneticPr fontId="5" type="noConversion"/>
  </si>
  <si>
    <t>标准时间表</t>
    <phoneticPr fontId="5" type="noConversion"/>
  </si>
  <si>
    <t>标准工数表</t>
    <phoneticPr fontId="5" type="noConversion"/>
  </si>
  <si>
    <t>履历表</t>
    <phoneticPr fontId="5" type="noConversion"/>
  </si>
  <si>
    <t>三</t>
    <phoneticPr fontId="5" type="noConversion"/>
  </si>
  <si>
    <t>手册和培训</t>
    <phoneticPr fontId="5" type="noConversion"/>
  </si>
  <si>
    <t>用户手册</t>
    <phoneticPr fontId="5" type="noConversion"/>
  </si>
  <si>
    <t>维护手册</t>
    <phoneticPr fontId="5" type="noConversion"/>
  </si>
  <si>
    <t>现场培训</t>
    <phoneticPr fontId="5" type="noConversion"/>
  </si>
  <si>
    <t>部署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</si>
</sst>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\¥#,##0.00"/>
    <numFmt numFmtId="178" formatCode="0.00_ "/>
    <numFmt numFmtId="179" formatCode="#,##0;&quot;▲ &quot;#,##0"/>
    <numFmt numFmtId="180" formatCode="#,##0_);[Red]\(#,##0\)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28"/>
      <scheme val="minor"/>
    </font>
    <font>
      <sz val="11"/>
      <color rgb="FF000000"/>
      <name val="宋体"/>
      <charset val="134"/>
    </font>
    <font>
      <sz val="11"/>
      <color theme="1"/>
      <name val="等线"/>
      <charset val="128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Fill="1" applyBorder="1" applyAlignment="1">
      <alignment horizontal="left" vertical="center" wrapText="1" readingOrder="1"/>
    </xf>
    <xf numFmtId="0" fontId="0" fillId="0" borderId="10" xfId="0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Border="1">
      <alignment vertical="center"/>
    </xf>
    <xf numFmtId="0" fontId="2" fillId="0" borderId="6" xfId="0" applyFont="1" applyBorder="1" applyAlignment="1">
      <alignment horizontal="right" vertical="center" wrapText="1" readingOrder="1"/>
    </xf>
    <xf numFmtId="0" fontId="0" fillId="0" borderId="5" xfId="0" applyBorder="1" applyAlignment="1">
      <alignment vertical="center" wrapText="1"/>
    </xf>
    <xf numFmtId="0" fontId="4" fillId="0" borderId="5" xfId="3" applyBorder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7" fontId="0" fillId="0" borderId="13" xfId="0" applyNumberFormat="1" applyBorder="1">
      <alignment vertical="center"/>
    </xf>
    <xf numFmtId="31" fontId="0" fillId="0" borderId="0" xfId="0" applyNumberFormat="1" applyFont="1" applyAlignment="1">
      <alignment horizontal="right" vertical="center" shrinkToFit="1"/>
    </xf>
    <xf numFmtId="0" fontId="0" fillId="0" borderId="15" xfId="0" applyBorder="1" applyAlignment="1">
      <alignment horizontal="center" vertical="center"/>
    </xf>
    <xf numFmtId="0" fontId="0" fillId="0" borderId="17" xfId="0" applyFill="1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  <xf numFmtId="179" fontId="1" fillId="0" borderId="18" xfId="0" applyNumberFormat="1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80" fontId="1" fillId="0" borderId="21" xfId="0" applyNumberFormat="1" applyFont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6" fillId="0" borderId="1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1" xfId="0" applyFont="1" applyBorder="1" applyAlignment="1">
      <alignment wrapText="1"/>
    </xf>
    <xf numFmtId="0" fontId="6" fillId="0" borderId="13" xfId="0" applyFont="1" applyBorder="1" applyAlignment="1">
      <alignment horizontal="left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80" fontId="1" fillId="0" borderId="0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0" fillId="0" borderId="28" xfId="0" applyBorder="1" applyAlignment="1">
      <alignment horizontal="center" vertical="center"/>
    </xf>
    <xf numFmtId="0" fontId="1" fillId="0" borderId="5" xfId="0" applyFont="1" applyBorder="1">
      <alignment vertical="center"/>
    </xf>
    <xf numFmtId="0" fontId="2" fillId="0" borderId="5" xfId="0" applyFont="1" applyFill="1" applyBorder="1" applyAlignment="1">
      <alignment horizontal="left" vertical="center" wrapText="1" readingOrder="1"/>
    </xf>
    <xf numFmtId="0" fontId="6" fillId="0" borderId="5" xfId="0" applyFont="1" applyBorder="1">
      <alignment vertical="center"/>
    </xf>
    <xf numFmtId="0" fontId="9" fillId="0" borderId="7" xfId="0" applyFont="1" applyFill="1" applyBorder="1" applyAlignment="1">
      <alignment horizontal="left" vertical="center" wrapText="1" readingOrder="1"/>
    </xf>
    <xf numFmtId="0" fontId="10" fillId="0" borderId="7" xfId="0" applyFont="1" applyBorder="1">
      <alignment vertical="center"/>
    </xf>
    <xf numFmtId="0" fontId="10" fillId="0" borderId="6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25" xfId="3" applyBorder="1" applyAlignment="1">
      <alignment horizontal="center" vertical="center"/>
    </xf>
    <xf numFmtId="0" fontId="4" fillId="0" borderId="26" xfId="3" applyBorder="1" applyAlignment="1">
      <alignment horizontal="center" vertical="center"/>
    </xf>
    <xf numFmtId="0" fontId="4" fillId="0" borderId="27" xfId="3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30" xfId="0" applyFon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justify"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</cellXfs>
  <cellStyles count="4">
    <cellStyle name="標準 2" xfId="2"/>
    <cellStyle name="標準 2 2" xfId="1"/>
    <cellStyle name="常规" xfId="0" builtinId="0"/>
    <cellStyle name="常规 2" xfId="3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"/>
  <sheetViews>
    <sheetView tabSelected="1" topLeftCell="A61" zoomScaleNormal="100" zoomScaleSheetLayoutView="100" workbookViewId="0">
      <selection activeCell="M6" sqref="M6:M61"/>
    </sheetView>
  </sheetViews>
  <sheetFormatPr defaultColWidth="9" defaultRowHeight="13.8" x14ac:dyDescent="0.25"/>
  <cols>
    <col min="1" max="1" width="4.44140625" customWidth="1"/>
    <col min="3" max="3" width="18.109375" customWidth="1"/>
    <col min="4" max="4" width="29.88671875" bestFit="1" customWidth="1"/>
    <col min="5" max="5" width="7.21875" customWidth="1"/>
    <col min="6" max="6" width="5.21875" customWidth="1"/>
    <col min="7" max="7" width="9" customWidth="1"/>
    <col min="10" max="10" width="10" customWidth="1"/>
    <col min="11" max="11" width="13" customWidth="1"/>
    <col min="12" max="12" width="11.109375" customWidth="1"/>
    <col min="13" max="13" width="13" customWidth="1"/>
    <col min="14" max="14" width="9.33203125"/>
    <col min="15" max="15" width="12.6640625"/>
  </cols>
  <sheetData>
    <row r="1" spans="2:13" ht="42" customHeight="1" x14ac:dyDescent="0.25">
      <c r="B1" s="62" t="s">
        <v>23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2:13" ht="24" customHeight="1" thickBot="1" x14ac:dyDescent="0.3">
      <c r="D2" s="49"/>
      <c r="E2" s="49"/>
      <c r="F2" s="49"/>
      <c r="G2" s="49"/>
      <c r="H2" s="49"/>
      <c r="I2" s="49"/>
      <c r="J2" s="49"/>
      <c r="K2" s="49"/>
      <c r="M2" s="26">
        <v>43730</v>
      </c>
    </row>
    <row r="3" spans="2:13" ht="38.25" customHeight="1" x14ac:dyDescent="0.25">
      <c r="B3" s="63" t="s">
        <v>25</v>
      </c>
      <c r="C3" s="64"/>
      <c r="D3" s="71" t="s">
        <v>26</v>
      </c>
      <c r="E3" s="72" t="s">
        <v>0</v>
      </c>
      <c r="F3" s="72"/>
      <c r="G3" s="72"/>
      <c r="H3" s="72"/>
      <c r="I3" s="72"/>
      <c r="J3" s="72"/>
      <c r="K3" s="72"/>
      <c r="L3" s="27"/>
      <c r="M3" s="42"/>
    </row>
    <row r="4" spans="2:13" ht="34.5" customHeight="1" x14ac:dyDescent="0.25">
      <c r="B4" s="1" t="s">
        <v>1</v>
      </c>
      <c r="C4" s="2" t="s">
        <v>2</v>
      </c>
      <c r="D4" s="53" t="s">
        <v>28</v>
      </c>
      <c r="E4" s="55" t="s">
        <v>3</v>
      </c>
      <c r="F4" s="48" t="s">
        <v>4</v>
      </c>
      <c r="G4" s="48" t="s">
        <v>5</v>
      </c>
      <c r="H4" s="48" t="s">
        <v>6</v>
      </c>
      <c r="I4" s="48" t="s">
        <v>7</v>
      </c>
      <c r="J4" s="41" t="s">
        <v>8</v>
      </c>
      <c r="K4" s="41" t="s">
        <v>9</v>
      </c>
      <c r="L4" s="43" t="s">
        <v>18</v>
      </c>
      <c r="M4" s="28" t="s">
        <v>10</v>
      </c>
    </row>
    <row r="5" spans="2:13" ht="33.75" customHeight="1" x14ac:dyDescent="0.25">
      <c r="B5" s="4" t="s">
        <v>11</v>
      </c>
      <c r="C5" s="60" t="s">
        <v>31</v>
      </c>
      <c r="D5" s="56"/>
      <c r="E5" s="3"/>
      <c r="F5" s="3"/>
      <c r="G5" s="3"/>
      <c r="H5" s="3"/>
      <c r="I5" s="3"/>
      <c r="J5" s="3"/>
      <c r="K5" s="3"/>
      <c r="L5" s="20"/>
      <c r="M5" s="73"/>
    </row>
    <row r="6" spans="2:13" ht="33.75" customHeight="1" x14ac:dyDescent="0.25">
      <c r="B6" s="9">
        <v>1</v>
      </c>
      <c r="C6" s="10" t="s">
        <v>30</v>
      </c>
      <c r="D6" s="57"/>
      <c r="E6" s="3">
        <v>13</v>
      </c>
      <c r="F6" s="3"/>
      <c r="G6" s="3"/>
      <c r="H6" s="3"/>
      <c r="I6" s="3">
        <f t="shared" ref="I6:I9" si="0">SUM(E6:H6)</f>
        <v>13</v>
      </c>
      <c r="J6" s="3"/>
      <c r="K6" s="16"/>
      <c r="L6" s="66"/>
      <c r="M6" s="74"/>
    </row>
    <row r="7" spans="2:13" ht="33.75" customHeight="1" x14ac:dyDescent="0.25">
      <c r="B7" s="9">
        <v>2</v>
      </c>
      <c r="C7" s="10" t="s">
        <v>29</v>
      </c>
      <c r="D7" s="57"/>
      <c r="E7" s="3">
        <v>3</v>
      </c>
      <c r="F7" s="3"/>
      <c r="G7" s="3"/>
      <c r="H7" s="3"/>
      <c r="I7" s="3">
        <f t="shared" si="0"/>
        <v>3</v>
      </c>
      <c r="J7" s="3"/>
      <c r="K7" s="16"/>
      <c r="L7" s="67"/>
      <c r="M7" s="74"/>
    </row>
    <row r="8" spans="2:13" ht="34.5" customHeight="1" x14ac:dyDescent="0.25">
      <c r="B8" s="9">
        <v>3</v>
      </c>
      <c r="C8" s="10" t="s">
        <v>32</v>
      </c>
      <c r="D8" s="57"/>
      <c r="E8" s="3">
        <v>5</v>
      </c>
      <c r="F8" s="3"/>
      <c r="G8" s="3"/>
      <c r="H8" s="3"/>
      <c r="I8" s="3">
        <f t="shared" si="0"/>
        <v>5</v>
      </c>
      <c r="J8" s="3"/>
      <c r="K8" s="16"/>
      <c r="L8" s="67"/>
      <c r="M8" s="74"/>
    </row>
    <row r="9" spans="2:13" ht="34.5" customHeight="1" x14ac:dyDescent="0.25">
      <c r="B9" s="9">
        <v>4</v>
      </c>
      <c r="C9" s="59" t="s">
        <v>31</v>
      </c>
      <c r="D9" s="57"/>
      <c r="E9" s="3">
        <v>5</v>
      </c>
      <c r="F9" s="3"/>
      <c r="G9" s="3"/>
      <c r="H9" s="3"/>
      <c r="I9" s="3">
        <f t="shared" si="0"/>
        <v>5</v>
      </c>
      <c r="J9" s="3"/>
      <c r="K9" s="16"/>
      <c r="L9" s="68"/>
      <c r="M9" s="74"/>
    </row>
    <row r="10" spans="2:13" x14ac:dyDescent="0.25">
      <c r="B10" s="11"/>
      <c r="C10" s="12"/>
      <c r="D10" s="18" t="s">
        <v>12</v>
      </c>
      <c r="E10" s="7">
        <f>SUM(E6:E9)</f>
        <v>26</v>
      </c>
      <c r="F10" s="7">
        <f t="shared" ref="F10:I10" si="1">SUM(F6:F9)</f>
        <v>0</v>
      </c>
      <c r="G10" s="7">
        <f t="shared" si="1"/>
        <v>0</v>
      </c>
      <c r="H10" s="7">
        <f t="shared" si="1"/>
        <v>0</v>
      </c>
      <c r="I10" s="7">
        <f t="shared" si="1"/>
        <v>26</v>
      </c>
      <c r="J10" s="3">
        <v>0</v>
      </c>
      <c r="K10" s="3">
        <f>SUM(K6:K8)</f>
        <v>0</v>
      </c>
      <c r="L10" s="20">
        <v>1200</v>
      </c>
      <c r="M10" s="29">
        <f>I10*L10</f>
        <v>31200</v>
      </c>
    </row>
    <row r="11" spans="2:13" ht="18.75" customHeight="1" x14ac:dyDescent="0.25">
      <c r="B11" s="4" t="s">
        <v>13</v>
      </c>
      <c r="C11" s="5" t="s">
        <v>14</v>
      </c>
      <c r="D11" s="6"/>
      <c r="E11" s="7"/>
      <c r="F11" s="7"/>
      <c r="G11" s="13"/>
      <c r="H11" s="7"/>
      <c r="I11" s="7"/>
      <c r="J11" s="7"/>
      <c r="K11" s="7"/>
      <c r="L11" s="7"/>
      <c r="M11" s="29"/>
    </row>
    <row r="12" spans="2:13" ht="14.4" x14ac:dyDescent="0.25">
      <c r="B12" s="14">
        <v>5</v>
      </c>
      <c r="C12" s="15" t="s">
        <v>35</v>
      </c>
      <c r="D12" s="15"/>
      <c r="E12" s="16">
        <f>F12/5</f>
        <v>0.8</v>
      </c>
      <c r="F12" s="16">
        <v>4</v>
      </c>
      <c r="G12" s="16">
        <f>F12*0.3</f>
        <v>1.2</v>
      </c>
      <c r="H12" s="16">
        <f>F12*0.3</f>
        <v>1.2</v>
      </c>
      <c r="I12" s="3">
        <f>SUM(E12:H12)</f>
        <v>7.2</v>
      </c>
      <c r="J12" s="31"/>
      <c r="K12" s="3"/>
      <c r="L12" s="65">
        <v>1200</v>
      </c>
      <c r="M12" s="74"/>
    </row>
    <row r="13" spans="2:13" ht="14.4" x14ac:dyDescent="0.25">
      <c r="B13" s="14">
        <v>6</v>
      </c>
      <c r="C13" s="3" t="s">
        <v>33</v>
      </c>
      <c r="D13" s="17"/>
      <c r="E13" s="16">
        <f t="shared" ref="E13:E53" si="2">F13/5</f>
        <v>0.4</v>
      </c>
      <c r="F13" s="16">
        <v>2</v>
      </c>
      <c r="G13" s="16">
        <f t="shared" ref="G13" si="3">F13*0.3</f>
        <v>0.6</v>
      </c>
      <c r="H13" s="16">
        <f t="shared" ref="H13:H53" si="4">F13*0.3</f>
        <v>0.6</v>
      </c>
      <c r="I13" s="3">
        <f t="shared" ref="I13:I53" si="5">SUM(E13:H13)</f>
        <v>3.6</v>
      </c>
      <c r="J13" s="31"/>
      <c r="K13" s="3"/>
      <c r="L13" s="69"/>
      <c r="M13" s="74"/>
    </row>
    <row r="14" spans="2:13" ht="14.4" x14ac:dyDescent="0.25">
      <c r="B14" s="14">
        <v>7</v>
      </c>
      <c r="C14" s="3" t="s">
        <v>34</v>
      </c>
      <c r="D14" s="15"/>
      <c r="E14" s="16">
        <f t="shared" si="2"/>
        <v>0.2</v>
      </c>
      <c r="F14" s="16">
        <v>1</v>
      </c>
      <c r="G14" s="16">
        <f t="shared" ref="G14" si="6">F14*0.3</f>
        <v>0.3</v>
      </c>
      <c r="H14" s="16">
        <f t="shared" si="4"/>
        <v>0.3</v>
      </c>
      <c r="I14" s="3">
        <f t="shared" si="5"/>
        <v>1.8</v>
      </c>
      <c r="J14" s="31"/>
      <c r="K14" s="3"/>
      <c r="L14" s="69"/>
      <c r="M14" s="74"/>
    </row>
    <row r="15" spans="2:13" ht="14.4" x14ac:dyDescent="0.25">
      <c r="B15" s="14">
        <v>8</v>
      </c>
      <c r="C15" s="3" t="s">
        <v>36</v>
      </c>
      <c r="D15" s="15"/>
      <c r="E15" s="16">
        <f t="shared" si="2"/>
        <v>0.4</v>
      </c>
      <c r="F15" s="16">
        <v>2</v>
      </c>
      <c r="G15" s="16">
        <f t="shared" ref="G15" si="7">F15*0.3</f>
        <v>0.6</v>
      </c>
      <c r="H15" s="16">
        <f t="shared" si="4"/>
        <v>0.6</v>
      </c>
      <c r="I15" s="3">
        <f t="shared" si="5"/>
        <v>3.6</v>
      </c>
      <c r="J15" s="31"/>
      <c r="K15" s="3"/>
      <c r="L15" s="69"/>
      <c r="M15" s="74"/>
    </row>
    <row r="16" spans="2:13" ht="14.4" x14ac:dyDescent="0.25">
      <c r="B16" s="14">
        <v>9</v>
      </c>
      <c r="C16" s="3" t="s">
        <v>37</v>
      </c>
      <c r="D16" s="15"/>
      <c r="E16" s="16">
        <f t="shared" si="2"/>
        <v>0.4</v>
      </c>
      <c r="F16" s="16">
        <v>2</v>
      </c>
      <c r="G16" s="16">
        <f t="shared" ref="G16" si="8">F16*0.3</f>
        <v>0.6</v>
      </c>
      <c r="H16" s="16">
        <f t="shared" si="4"/>
        <v>0.6</v>
      </c>
      <c r="I16" s="3">
        <f t="shared" si="5"/>
        <v>3.6</v>
      </c>
      <c r="J16" s="31"/>
      <c r="K16" s="3"/>
      <c r="L16" s="69"/>
      <c r="M16" s="74"/>
    </row>
    <row r="17" spans="2:13" ht="14.4" x14ac:dyDescent="0.25">
      <c r="B17" s="14">
        <v>10</v>
      </c>
      <c r="C17" s="3" t="s">
        <v>38</v>
      </c>
      <c r="D17" s="15"/>
      <c r="E17" s="16">
        <f>ROUNDDOWN(F17/5, 1)</f>
        <v>0.1</v>
      </c>
      <c r="F17" s="16">
        <v>0.5</v>
      </c>
      <c r="G17" s="16">
        <f t="shared" ref="G17" si="9">F17*0.3</f>
        <v>0.15</v>
      </c>
      <c r="H17" s="16">
        <f t="shared" si="4"/>
        <v>0.15</v>
      </c>
      <c r="I17" s="3">
        <f t="shared" si="5"/>
        <v>0.9</v>
      </c>
      <c r="J17" s="31"/>
      <c r="K17" s="3"/>
      <c r="L17" s="69"/>
      <c r="M17" s="74"/>
    </row>
    <row r="18" spans="2:13" ht="14.4" x14ac:dyDescent="0.25">
      <c r="B18" s="14">
        <v>11</v>
      </c>
      <c r="C18" s="3" t="s">
        <v>39</v>
      </c>
      <c r="D18" s="15"/>
      <c r="E18" s="16">
        <f t="shared" si="2"/>
        <v>0.2</v>
      </c>
      <c r="F18" s="16">
        <v>1</v>
      </c>
      <c r="G18" s="16">
        <f t="shared" ref="G18" si="10">F18*0.3</f>
        <v>0.3</v>
      </c>
      <c r="H18" s="16">
        <f t="shared" si="4"/>
        <v>0.3</v>
      </c>
      <c r="I18" s="3">
        <f t="shared" si="5"/>
        <v>1.8</v>
      </c>
      <c r="J18" s="31"/>
      <c r="K18" s="3"/>
      <c r="L18" s="69"/>
      <c r="M18" s="74"/>
    </row>
    <row r="19" spans="2:13" ht="14.4" x14ac:dyDescent="0.25">
      <c r="B19" s="14">
        <v>12</v>
      </c>
      <c r="C19" s="3" t="s">
        <v>40</v>
      </c>
      <c r="D19" s="15"/>
      <c r="E19" s="16">
        <f t="shared" si="2"/>
        <v>0.2</v>
      </c>
      <c r="F19" s="16">
        <v>1</v>
      </c>
      <c r="G19" s="16">
        <f t="shared" ref="G19" si="11">F19*0.3</f>
        <v>0.3</v>
      </c>
      <c r="H19" s="16">
        <f t="shared" si="4"/>
        <v>0.3</v>
      </c>
      <c r="I19" s="3">
        <f t="shared" si="5"/>
        <v>1.8</v>
      </c>
      <c r="J19" s="31"/>
      <c r="K19" s="3"/>
      <c r="L19" s="69"/>
      <c r="M19" s="74"/>
    </row>
    <row r="20" spans="2:13" ht="14.4" x14ac:dyDescent="0.25">
      <c r="B20" s="14">
        <v>13</v>
      </c>
      <c r="C20" s="3" t="s">
        <v>41</v>
      </c>
      <c r="D20" s="15"/>
      <c r="E20" s="16">
        <f t="shared" si="2"/>
        <v>0.2</v>
      </c>
      <c r="F20" s="16">
        <v>1</v>
      </c>
      <c r="G20" s="16">
        <f t="shared" ref="G20" si="12">F20*0.3</f>
        <v>0.3</v>
      </c>
      <c r="H20" s="16">
        <f t="shared" si="4"/>
        <v>0.3</v>
      </c>
      <c r="I20" s="3">
        <f t="shared" si="5"/>
        <v>1.8</v>
      </c>
      <c r="J20" s="31"/>
      <c r="K20" s="3"/>
      <c r="L20" s="69"/>
      <c r="M20" s="74"/>
    </row>
    <row r="21" spans="2:13" ht="14.4" x14ac:dyDescent="0.25">
      <c r="B21" s="14">
        <v>14</v>
      </c>
      <c r="C21" s="3" t="s">
        <v>42</v>
      </c>
      <c r="D21" s="15"/>
      <c r="E21" s="16">
        <f t="shared" si="2"/>
        <v>0.2</v>
      </c>
      <c r="F21" s="16">
        <v>1</v>
      </c>
      <c r="G21" s="16">
        <f t="shared" ref="G21" si="13">F21*0.3</f>
        <v>0.3</v>
      </c>
      <c r="H21" s="16">
        <f t="shared" si="4"/>
        <v>0.3</v>
      </c>
      <c r="I21" s="3">
        <f t="shared" si="5"/>
        <v>1.8</v>
      </c>
      <c r="J21" s="31"/>
      <c r="K21" s="3"/>
      <c r="L21" s="69"/>
      <c r="M21" s="74"/>
    </row>
    <row r="22" spans="2:13" ht="14.4" x14ac:dyDescent="0.25">
      <c r="B22" s="14">
        <v>15</v>
      </c>
      <c r="C22" s="3" t="s">
        <v>43</v>
      </c>
      <c r="D22" s="15"/>
      <c r="E22" s="16">
        <f t="shared" si="2"/>
        <v>0.2</v>
      </c>
      <c r="F22" s="16">
        <v>1</v>
      </c>
      <c r="G22" s="16">
        <f t="shared" ref="G22" si="14">F22*0.3</f>
        <v>0.3</v>
      </c>
      <c r="H22" s="16">
        <f t="shared" si="4"/>
        <v>0.3</v>
      </c>
      <c r="I22" s="3">
        <f t="shared" si="5"/>
        <v>1.8</v>
      </c>
      <c r="J22" s="31"/>
      <c r="K22" s="3"/>
      <c r="L22" s="69"/>
      <c r="M22" s="74"/>
    </row>
    <row r="23" spans="2:13" ht="14.4" x14ac:dyDescent="0.25">
      <c r="B23" s="14">
        <v>16</v>
      </c>
      <c r="C23" s="3" t="s">
        <v>44</v>
      </c>
      <c r="D23" s="15"/>
      <c r="E23" s="16">
        <f t="shared" si="2"/>
        <v>0.2</v>
      </c>
      <c r="F23" s="16">
        <v>1</v>
      </c>
      <c r="G23" s="16">
        <f t="shared" ref="G23" si="15">F23*0.3</f>
        <v>0.3</v>
      </c>
      <c r="H23" s="16">
        <f t="shared" si="4"/>
        <v>0.3</v>
      </c>
      <c r="I23" s="3">
        <f t="shared" si="5"/>
        <v>1.8</v>
      </c>
      <c r="J23" s="31"/>
      <c r="K23" s="3"/>
      <c r="L23" s="69"/>
      <c r="M23" s="74"/>
    </row>
    <row r="24" spans="2:13" ht="14.4" x14ac:dyDescent="0.25">
      <c r="B24" s="14">
        <v>17</v>
      </c>
      <c r="C24" s="3" t="s">
        <v>45</v>
      </c>
      <c r="D24" s="15"/>
      <c r="E24" s="16">
        <f t="shared" si="2"/>
        <v>0.1</v>
      </c>
      <c r="F24" s="16">
        <v>0.5</v>
      </c>
      <c r="G24" s="16">
        <f t="shared" ref="G24" si="16">F24*0.3</f>
        <v>0.15</v>
      </c>
      <c r="H24" s="16">
        <f t="shared" si="4"/>
        <v>0.15</v>
      </c>
      <c r="I24" s="3">
        <f t="shared" si="5"/>
        <v>0.9</v>
      </c>
      <c r="J24" s="31"/>
      <c r="K24" s="3"/>
      <c r="L24" s="69"/>
      <c r="M24" s="74"/>
    </row>
    <row r="25" spans="2:13" ht="14.4" x14ac:dyDescent="0.25">
      <c r="B25" s="14">
        <v>18</v>
      </c>
      <c r="C25" s="3" t="s">
        <v>46</v>
      </c>
      <c r="D25" s="15"/>
      <c r="E25" s="16">
        <f t="shared" si="2"/>
        <v>0.1</v>
      </c>
      <c r="F25" s="16">
        <v>0.5</v>
      </c>
      <c r="G25" s="16">
        <f t="shared" ref="G25" si="17">F25*0.3</f>
        <v>0.15</v>
      </c>
      <c r="H25" s="16">
        <f t="shared" si="4"/>
        <v>0.15</v>
      </c>
      <c r="I25" s="3">
        <f t="shared" si="5"/>
        <v>0.9</v>
      </c>
      <c r="J25" s="31"/>
      <c r="K25" s="3"/>
      <c r="L25" s="69"/>
      <c r="M25" s="74"/>
    </row>
    <row r="26" spans="2:13" ht="14.4" x14ac:dyDescent="0.25">
      <c r="B26" s="14">
        <v>19</v>
      </c>
      <c r="C26" s="3" t="s">
        <v>47</v>
      </c>
      <c r="D26" s="15"/>
      <c r="E26" s="16">
        <f t="shared" si="2"/>
        <v>0.1</v>
      </c>
      <c r="F26" s="16">
        <v>0.5</v>
      </c>
      <c r="G26" s="16">
        <f t="shared" ref="G26" si="18">F26*0.3</f>
        <v>0.15</v>
      </c>
      <c r="H26" s="16">
        <f t="shared" si="4"/>
        <v>0.15</v>
      </c>
      <c r="I26" s="3">
        <f t="shared" si="5"/>
        <v>0.9</v>
      </c>
      <c r="J26" s="31"/>
      <c r="K26" s="3"/>
      <c r="L26" s="69"/>
      <c r="M26" s="74"/>
    </row>
    <row r="27" spans="2:13" ht="14.4" x14ac:dyDescent="0.25">
      <c r="B27" s="14">
        <v>20</v>
      </c>
      <c r="C27" s="3" t="s">
        <v>48</v>
      </c>
      <c r="D27" s="15"/>
      <c r="E27" s="16">
        <f t="shared" si="2"/>
        <v>0.2</v>
      </c>
      <c r="F27" s="16">
        <v>1</v>
      </c>
      <c r="G27" s="16">
        <f t="shared" ref="G27" si="19">F27*0.3</f>
        <v>0.3</v>
      </c>
      <c r="H27" s="16">
        <f t="shared" si="4"/>
        <v>0.3</v>
      </c>
      <c r="I27" s="3">
        <f t="shared" si="5"/>
        <v>1.8</v>
      </c>
      <c r="J27" s="31"/>
      <c r="K27" s="3"/>
      <c r="L27" s="69"/>
      <c r="M27" s="74"/>
    </row>
    <row r="28" spans="2:13" ht="14.4" x14ac:dyDescent="0.25">
      <c r="B28" s="14">
        <v>21</v>
      </c>
      <c r="C28" s="3" t="s">
        <v>49</v>
      </c>
      <c r="D28" s="15"/>
      <c r="E28" s="16">
        <f t="shared" si="2"/>
        <v>0.2</v>
      </c>
      <c r="F28" s="16">
        <v>1</v>
      </c>
      <c r="G28" s="16">
        <f t="shared" ref="G28" si="20">F28*0.3</f>
        <v>0.3</v>
      </c>
      <c r="H28" s="16">
        <f t="shared" si="4"/>
        <v>0.3</v>
      </c>
      <c r="I28" s="3">
        <f t="shared" si="5"/>
        <v>1.8</v>
      </c>
      <c r="J28" s="31"/>
      <c r="K28" s="3"/>
      <c r="L28" s="69"/>
      <c r="M28" s="74"/>
    </row>
    <row r="29" spans="2:13" ht="14.4" x14ac:dyDescent="0.25">
      <c r="B29" s="14">
        <v>22</v>
      </c>
      <c r="C29" s="3" t="s">
        <v>50</v>
      </c>
      <c r="D29" s="15"/>
      <c r="E29" s="16">
        <f t="shared" si="2"/>
        <v>0.1</v>
      </c>
      <c r="F29" s="16">
        <v>0.5</v>
      </c>
      <c r="G29" s="16">
        <f t="shared" ref="G29" si="21">F29*0.3</f>
        <v>0.15</v>
      </c>
      <c r="H29" s="16">
        <f t="shared" si="4"/>
        <v>0.15</v>
      </c>
      <c r="I29" s="3">
        <f t="shared" si="5"/>
        <v>0.9</v>
      </c>
      <c r="J29" s="31"/>
      <c r="K29" s="3"/>
      <c r="L29" s="69"/>
      <c r="M29" s="74"/>
    </row>
    <row r="30" spans="2:13" ht="14.4" x14ac:dyDescent="0.25">
      <c r="B30" s="14">
        <v>23</v>
      </c>
      <c r="C30" s="3" t="s">
        <v>51</v>
      </c>
      <c r="D30" s="15"/>
      <c r="E30" s="16">
        <f t="shared" si="2"/>
        <v>0.4</v>
      </c>
      <c r="F30" s="16">
        <v>2</v>
      </c>
      <c r="G30" s="16">
        <f t="shared" ref="G30" si="22">F30*0.3</f>
        <v>0.6</v>
      </c>
      <c r="H30" s="16">
        <f t="shared" si="4"/>
        <v>0.6</v>
      </c>
      <c r="I30" s="3">
        <f t="shared" si="5"/>
        <v>3.6</v>
      </c>
      <c r="J30" s="31"/>
      <c r="K30" s="3"/>
      <c r="L30" s="69"/>
      <c r="M30" s="74"/>
    </row>
    <row r="31" spans="2:13" ht="14.4" x14ac:dyDescent="0.25">
      <c r="B31" s="14">
        <v>24</v>
      </c>
      <c r="C31" s="3" t="s">
        <v>52</v>
      </c>
      <c r="D31" s="15"/>
      <c r="E31" s="16">
        <f t="shared" si="2"/>
        <v>1.2</v>
      </c>
      <c r="F31" s="16">
        <v>6</v>
      </c>
      <c r="G31" s="16">
        <f t="shared" ref="G31" si="23">F31*0.3</f>
        <v>1.7999999999999998</v>
      </c>
      <c r="H31" s="16">
        <f t="shared" si="4"/>
        <v>1.7999999999999998</v>
      </c>
      <c r="I31" s="3">
        <f t="shared" si="5"/>
        <v>10.8</v>
      </c>
      <c r="J31" s="31"/>
      <c r="K31" s="3"/>
      <c r="L31" s="69"/>
      <c r="M31" s="74"/>
    </row>
    <row r="32" spans="2:13" ht="14.4" x14ac:dyDescent="0.25">
      <c r="B32" s="14">
        <v>25</v>
      </c>
      <c r="C32" s="3" t="s">
        <v>53</v>
      </c>
      <c r="D32" s="15"/>
      <c r="E32" s="16">
        <f t="shared" si="2"/>
        <v>0.6</v>
      </c>
      <c r="F32" s="16">
        <v>3</v>
      </c>
      <c r="G32" s="16">
        <f t="shared" ref="G32" si="24">F32*0.3</f>
        <v>0.89999999999999991</v>
      </c>
      <c r="H32" s="16">
        <f t="shared" si="4"/>
        <v>0.89999999999999991</v>
      </c>
      <c r="I32" s="3">
        <f t="shared" si="5"/>
        <v>5.4</v>
      </c>
      <c r="J32" s="31"/>
      <c r="K32" s="3"/>
      <c r="L32" s="69"/>
      <c r="M32" s="74"/>
    </row>
    <row r="33" spans="2:13" ht="14.4" x14ac:dyDescent="0.25">
      <c r="B33" s="14">
        <v>26</v>
      </c>
      <c r="C33" s="3" t="s">
        <v>54</v>
      </c>
      <c r="D33" s="15"/>
      <c r="E33" s="16">
        <f t="shared" si="2"/>
        <v>0.8</v>
      </c>
      <c r="F33" s="16">
        <v>4</v>
      </c>
      <c r="G33" s="16">
        <f t="shared" ref="G33" si="25">F33*0.3</f>
        <v>1.2</v>
      </c>
      <c r="H33" s="16">
        <f t="shared" si="4"/>
        <v>1.2</v>
      </c>
      <c r="I33" s="3">
        <f t="shared" si="5"/>
        <v>7.2</v>
      </c>
      <c r="J33" s="31"/>
      <c r="K33" s="3"/>
      <c r="L33" s="69"/>
      <c r="M33" s="74"/>
    </row>
    <row r="34" spans="2:13" ht="14.4" x14ac:dyDescent="0.25">
      <c r="B34" s="14">
        <v>27</v>
      </c>
      <c r="C34" s="3" t="s">
        <v>55</v>
      </c>
      <c r="D34" s="15"/>
      <c r="E34" s="16">
        <f t="shared" si="2"/>
        <v>0.5</v>
      </c>
      <c r="F34" s="16">
        <v>2.5</v>
      </c>
      <c r="G34" s="16">
        <f t="shared" ref="G34" si="26">F34*0.3</f>
        <v>0.75</v>
      </c>
      <c r="H34" s="16">
        <f t="shared" si="4"/>
        <v>0.75</v>
      </c>
      <c r="I34" s="3">
        <f t="shared" si="5"/>
        <v>4.5</v>
      </c>
      <c r="J34" s="31"/>
      <c r="K34" s="3"/>
      <c r="L34" s="69"/>
      <c r="M34" s="74"/>
    </row>
    <row r="35" spans="2:13" ht="14.4" x14ac:dyDescent="0.25">
      <c r="B35" s="14">
        <v>28</v>
      </c>
      <c r="C35" s="3" t="s">
        <v>56</v>
      </c>
      <c r="D35" s="15"/>
      <c r="E35" s="16">
        <f t="shared" si="2"/>
        <v>0.4</v>
      </c>
      <c r="F35" s="16">
        <v>2</v>
      </c>
      <c r="G35" s="16">
        <f t="shared" ref="G35" si="27">F35*0.3</f>
        <v>0.6</v>
      </c>
      <c r="H35" s="16">
        <f t="shared" si="4"/>
        <v>0.6</v>
      </c>
      <c r="I35" s="3">
        <f t="shared" si="5"/>
        <v>3.6</v>
      </c>
      <c r="J35" s="31"/>
      <c r="K35" s="3"/>
      <c r="L35" s="69"/>
      <c r="M35" s="74"/>
    </row>
    <row r="36" spans="2:13" ht="14.4" x14ac:dyDescent="0.25">
      <c r="B36" s="14">
        <v>29</v>
      </c>
      <c r="C36" s="3" t="s">
        <v>57</v>
      </c>
      <c r="D36" s="15"/>
      <c r="E36" s="16">
        <f t="shared" si="2"/>
        <v>0.4</v>
      </c>
      <c r="F36" s="16">
        <v>2</v>
      </c>
      <c r="G36" s="16">
        <f t="shared" ref="G36" si="28">F36*0.3</f>
        <v>0.6</v>
      </c>
      <c r="H36" s="16">
        <f t="shared" si="4"/>
        <v>0.6</v>
      </c>
      <c r="I36" s="3">
        <f t="shared" si="5"/>
        <v>3.6</v>
      </c>
      <c r="J36" s="31"/>
      <c r="K36" s="3"/>
      <c r="L36" s="69"/>
      <c r="M36" s="74"/>
    </row>
    <row r="37" spans="2:13" ht="14.4" x14ac:dyDescent="0.25">
      <c r="B37" s="14">
        <v>30</v>
      </c>
      <c r="C37" s="3" t="s">
        <v>58</v>
      </c>
      <c r="D37" s="15"/>
      <c r="E37" s="16">
        <f t="shared" si="2"/>
        <v>0.1</v>
      </c>
      <c r="F37" s="16">
        <v>0.5</v>
      </c>
      <c r="G37" s="16">
        <f t="shared" ref="G37" si="29">F37*0.3</f>
        <v>0.15</v>
      </c>
      <c r="H37" s="16">
        <f t="shared" si="4"/>
        <v>0.15</v>
      </c>
      <c r="I37" s="3">
        <f t="shared" si="5"/>
        <v>0.9</v>
      </c>
      <c r="J37" s="31"/>
      <c r="K37" s="3"/>
      <c r="L37" s="69"/>
      <c r="M37" s="74"/>
    </row>
    <row r="38" spans="2:13" ht="14.4" x14ac:dyDescent="0.25">
      <c r="B38" s="14">
        <v>31</v>
      </c>
      <c r="C38" s="3" t="s">
        <v>59</v>
      </c>
      <c r="D38" s="15"/>
      <c r="E38" s="16">
        <f t="shared" si="2"/>
        <v>0.4</v>
      </c>
      <c r="F38" s="16">
        <v>2</v>
      </c>
      <c r="G38" s="16">
        <f t="shared" ref="G38" si="30">F38*0.3</f>
        <v>0.6</v>
      </c>
      <c r="H38" s="16">
        <f t="shared" si="4"/>
        <v>0.6</v>
      </c>
      <c r="I38" s="3">
        <f t="shared" si="5"/>
        <v>3.6</v>
      </c>
      <c r="J38" s="31"/>
      <c r="K38" s="3"/>
      <c r="L38" s="69"/>
      <c r="M38" s="74"/>
    </row>
    <row r="39" spans="2:13" ht="14.4" x14ac:dyDescent="0.25">
      <c r="B39" s="14">
        <v>32</v>
      </c>
      <c r="C39" s="3" t="s">
        <v>60</v>
      </c>
      <c r="D39" s="15"/>
      <c r="E39" s="16">
        <f t="shared" si="2"/>
        <v>0.4</v>
      </c>
      <c r="F39" s="16">
        <v>2</v>
      </c>
      <c r="G39" s="16">
        <f t="shared" ref="G39" si="31">F39*0.3</f>
        <v>0.6</v>
      </c>
      <c r="H39" s="16">
        <f t="shared" si="4"/>
        <v>0.6</v>
      </c>
      <c r="I39" s="3">
        <f t="shared" si="5"/>
        <v>3.6</v>
      </c>
      <c r="J39" s="31"/>
      <c r="K39" s="3"/>
      <c r="L39" s="69"/>
      <c r="M39" s="74"/>
    </row>
    <row r="40" spans="2:13" ht="14.4" x14ac:dyDescent="0.25">
      <c r="B40" s="14">
        <v>33</v>
      </c>
      <c r="C40" s="58" t="s">
        <v>61</v>
      </c>
      <c r="D40" s="15"/>
      <c r="E40" s="16">
        <f t="shared" si="2"/>
        <v>0.4</v>
      </c>
      <c r="F40" s="16">
        <v>2</v>
      </c>
      <c r="G40" s="16">
        <f t="shared" ref="G40" si="32">F40*0.3</f>
        <v>0.6</v>
      </c>
      <c r="H40" s="16">
        <f t="shared" si="4"/>
        <v>0.6</v>
      </c>
      <c r="I40" s="3">
        <f t="shared" si="5"/>
        <v>3.6</v>
      </c>
      <c r="J40" s="31"/>
      <c r="K40" s="3"/>
      <c r="L40" s="69"/>
      <c r="M40" s="74"/>
    </row>
    <row r="41" spans="2:13" ht="14.4" x14ac:dyDescent="0.25">
      <c r="B41" s="14">
        <v>34</v>
      </c>
      <c r="C41" s="58" t="s">
        <v>65</v>
      </c>
      <c r="D41" s="15"/>
      <c r="E41" s="16">
        <f t="shared" si="2"/>
        <v>0.4</v>
      </c>
      <c r="F41" s="16">
        <v>2</v>
      </c>
      <c r="G41" s="16">
        <f t="shared" ref="G41" si="33">F41*0.3</f>
        <v>0.6</v>
      </c>
      <c r="H41" s="16">
        <f t="shared" si="4"/>
        <v>0.6</v>
      </c>
      <c r="I41" s="3">
        <f t="shared" si="5"/>
        <v>3.6</v>
      </c>
      <c r="J41" s="31"/>
      <c r="K41" s="3"/>
      <c r="L41" s="69"/>
      <c r="M41" s="74"/>
    </row>
    <row r="42" spans="2:13" ht="14.4" x14ac:dyDescent="0.25">
      <c r="B42" s="14">
        <v>35</v>
      </c>
      <c r="C42" s="58" t="s">
        <v>66</v>
      </c>
      <c r="D42" s="15"/>
      <c r="E42" s="16">
        <f t="shared" si="2"/>
        <v>0.4</v>
      </c>
      <c r="F42" s="16">
        <v>2</v>
      </c>
      <c r="G42" s="16">
        <f t="shared" ref="G42" si="34">F42*0.3</f>
        <v>0.6</v>
      </c>
      <c r="H42" s="16">
        <f t="shared" si="4"/>
        <v>0.6</v>
      </c>
      <c r="I42" s="3">
        <f t="shared" si="5"/>
        <v>3.6</v>
      </c>
      <c r="J42" s="31"/>
      <c r="K42" s="3"/>
      <c r="L42" s="69"/>
      <c r="M42" s="74"/>
    </row>
    <row r="43" spans="2:13" ht="14.4" x14ac:dyDescent="0.25">
      <c r="B43" s="14">
        <v>36</v>
      </c>
      <c r="C43" s="58" t="s">
        <v>67</v>
      </c>
      <c r="D43" s="15"/>
      <c r="E43" s="16">
        <f t="shared" si="2"/>
        <v>0.4</v>
      </c>
      <c r="F43" s="16">
        <v>2</v>
      </c>
      <c r="G43" s="16">
        <f t="shared" ref="G43" si="35">F43*0.3</f>
        <v>0.6</v>
      </c>
      <c r="H43" s="16">
        <f t="shared" si="4"/>
        <v>0.6</v>
      </c>
      <c r="I43" s="3">
        <f t="shared" si="5"/>
        <v>3.6</v>
      </c>
      <c r="J43" s="31"/>
      <c r="K43" s="3"/>
      <c r="L43" s="69"/>
      <c r="M43" s="74"/>
    </row>
    <row r="44" spans="2:13" ht="14.4" x14ac:dyDescent="0.25">
      <c r="B44" s="14">
        <v>37</v>
      </c>
      <c r="C44" s="58" t="s">
        <v>68</v>
      </c>
      <c r="D44" s="15"/>
      <c r="E44" s="16">
        <f t="shared" si="2"/>
        <v>0.4</v>
      </c>
      <c r="F44" s="16">
        <v>2</v>
      </c>
      <c r="G44" s="16">
        <f t="shared" ref="G44" si="36">F44*0.3</f>
        <v>0.6</v>
      </c>
      <c r="H44" s="16">
        <f t="shared" si="4"/>
        <v>0.6</v>
      </c>
      <c r="I44" s="3">
        <f t="shared" si="5"/>
        <v>3.6</v>
      </c>
      <c r="J44" s="31"/>
      <c r="K44" s="3"/>
      <c r="L44" s="69"/>
      <c r="M44" s="74"/>
    </row>
    <row r="45" spans="2:13" ht="14.4" x14ac:dyDescent="0.25">
      <c r="B45" s="14">
        <v>38</v>
      </c>
      <c r="C45" s="58" t="s">
        <v>69</v>
      </c>
      <c r="D45" s="15"/>
      <c r="E45" s="16">
        <f t="shared" si="2"/>
        <v>0.4</v>
      </c>
      <c r="F45" s="16">
        <v>2</v>
      </c>
      <c r="G45" s="16">
        <f t="shared" ref="G45" si="37">F45*0.3</f>
        <v>0.6</v>
      </c>
      <c r="H45" s="16">
        <f t="shared" si="4"/>
        <v>0.6</v>
      </c>
      <c r="I45" s="3">
        <f t="shared" si="5"/>
        <v>3.6</v>
      </c>
      <c r="J45" s="31"/>
      <c r="K45" s="3"/>
      <c r="L45" s="69"/>
      <c r="M45" s="74"/>
    </row>
    <row r="46" spans="2:13" ht="14.4" x14ac:dyDescent="0.25">
      <c r="B46" s="14">
        <v>39</v>
      </c>
      <c r="C46" s="58" t="s">
        <v>70</v>
      </c>
      <c r="D46" s="15"/>
      <c r="E46" s="16">
        <f t="shared" si="2"/>
        <v>0.4</v>
      </c>
      <c r="F46" s="16">
        <v>2</v>
      </c>
      <c r="G46" s="16">
        <f t="shared" ref="G46" si="38">F46*0.3</f>
        <v>0.6</v>
      </c>
      <c r="H46" s="16">
        <f t="shared" si="4"/>
        <v>0.6</v>
      </c>
      <c r="I46" s="3">
        <f t="shared" si="5"/>
        <v>3.6</v>
      </c>
      <c r="J46" s="31"/>
      <c r="K46" s="3"/>
      <c r="L46" s="69"/>
      <c r="M46" s="74"/>
    </row>
    <row r="47" spans="2:13" ht="14.4" x14ac:dyDescent="0.25">
      <c r="B47" s="14">
        <v>40</v>
      </c>
      <c r="C47" s="58" t="s">
        <v>71</v>
      </c>
      <c r="D47" s="15"/>
      <c r="E47" s="16">
        <f t="shared" si="2"/>
        <v>0.4</v>
      </c>
      <c r="F47" s="16">
        <v>2</v>
      </c>
      <c r="G47" s="16">
        <f t="shared" ref="G47" si="39">F47*0.3</f>
        <v>0.6</v>
      </c>
      <c r="H47" s="16">
        <f t="shared" si="4"/>
        <v>0.6</v>
      </c>
      <c r="I47" s="3">
        <f t="shared" si="5"/>
        <v>3.6</v>
      </c>
      <c r="J47" s="31"/>
      <c r="K47" s="3"/>
      <c r="L47" s="69"/>
      <c r="M47" s="74"/>
    </row>
    <row r="48" spans="2:13" ht="14.4" x14ac:dyDescent="0.25">
      <c r="B48" s="14">
        <v>41</v>
      </c>
      <c r="C48" s="75" t="s">
        <v>72</v>
      </c>
      <c r="D48" s="15"/>
      <c r="E48" s="16">
        <f t="shared" si="2"/>
        <v>0.4</v>
      </c>
      <c r="F48" s="16">
        <v>2</v>
      </c>
      <c r="G48" s="16">
        <f t="shared" ref="G48" si="40">F48*0.3</f>
        <v>0.6</v>
      </c>
      <c r="H48" s="16">
        <f t="shared" si="4"/>
        <v>0.6</v>
      </c>
      <c r="I48" s="3">
        <f t="shared" si="5"/>
        <v>3.6</v>
      </c>
      <c r="J48" s="31"/>
      <c r="K48" s="3"/>
      <c r="L48" s="69"/>
      <c r="M48" s="74"/>
    </row>
    <row r="49" spans="2:13" ht="14.4" x14ac:dyDescent="0.25">
      <c r="B49" s="14">
        <v>42</v>
      </c>
      <c r="C49" s="75" t="s">
        <v>73</v>
      </c>
      <c r="D49" s="15"/>
      <c r="E49" s="16">
        <f t="shared" si="2"/>
        <v>0.4</v>
      </c>
      <c r="F49" s="16">
        <v>2</v>
      </c>
      <c r="G49" s="16">
        <f t="shared" ref="G49" si="41">F49*0.3</f>
        <v>0.6</v>
      </c>
      <c r="H49" s="16">
        <f t="shared" si="4"/>
        <v>0.6</v>
      </c>
      <c r="I49" s="3">
        <f t="shared" si="5"/>
        <v>3.6</v>
      </c>
      <c r="J49" s="31"/>
      <c r="K49" s="3"/>
      <c r="L49" s="69"/>
      <c r="M49" s="74"/>
    </row>
    <row r="50" spans="2:13" ht="14.4" x14ac:dyDescent="0.25">
      <c r="B50" s="14">
        <v>43</v>
      </c>
      <c r="C50" s="75" t="s">
        <v>74</v>
      </c>
      <c r="D50" s="15"/>
      <c r="E50" s="16">
        <f t="shared" si="2"/>
        <v>0.4</v>
      </c>
      <c r="F50" s="16">
        <v>2</v>
      </c>
      <c r="G50" s="16">
        <f t="shared" ref="G50" si="42">F50*0.3</f>
        <v>0.6</v>
      </c>
      <c r="H50" s="16">
        <f t="shared" si="4"/>
        <v>0.6</v>
      </c>
      <c r="I50" s="3">
        <f t="shared" si="5"/>
        <v>3.6</v>
      </c>
      <c r="J50" s="31"/>
      <c r="K50" s="3"/>
      <c r="L50" s="69"/>
      <c r="M50" s="74"/>
    </row>
    <row r="51" spans="2:13" ht="14.4" x14ac:dyDescent="0.25">
      <c r="B51" s="14">
        <v>44</v>
      </c>
      <c r="C51" s="58" t="s">
        <v>62</v>
      </c>
      <c r="D51" s="15"/>
      <c r="E51" s="16">
        <f t="shared" si="2"/>
        <v>0.6</v>
      </c>
      <c r="F51" s="16">
        <v>3</v>
      </c>
      <c r="G51" s="16">
        <f t="shared" ref="G51" si="43">F51*0.3</f>
        <v>0.89999999999999991</v>
      </c>
      <c r="H51" s="16">
        <f t="shared" si="4"/>
        <v>0.89999999999999991</v>
      </c>
      <c r="I51" s="3">
        <f t="shared" si="5"/>
        <v>5.4</v>
      </c>
      <c r="J51" s="31"/>
      <c r="K51" s="3"/>
      <c r="L51" s="69"/>
      <c r="M51" s="74"/>
    </row>
    <row r="52" spans="2:13" ht="14.4" x14ac:dyDescent="0.25">
      <c r="B52" s="14">
        <v>45</v>
      </c>
      <c r="C52" s="58" t="s">
        <v>63</v>
      </c>
      <c r="D52" s="15"/>
      <c r="E52" s="16">
        <f t="shared" si="2"/>
        <v>0.6</v>
      </c>
      <c r="F52" s="16">
        <v>3</v>
      </c>
      <c r="G52" s="16">
        <f t="shared" ref="G52" si="44">F52*0.3</f>
        <v>0.89999999999999991</v>
      </c>
      <c r="H52" s="16">
        <f t="shared" si="4"/>
        <v>0.89999999999999991</v>
      </c>
      <c r="I52" s="3">
        <f t="shared" si="5"/>
        <v>5.4</v>
      </c>
      <c r="J52" s="31"/>
      <c r="K52" s="3"/>
      <c r="L52" s="69"/>
      <c r="M52" s="74"/>
    </row>
    <row r="53" spans="2:13" ht="14.4" x14ac:dyDescent="0.25">
      <c r="B53" s="14">
        <v>46</v>
      </c>
      <c r="C53" s="58" t="s">
        <v>64</v>
      </c>
      <c r="D53" s="15"/>
      <c r="E53" s="16">
        <f t="shared" si="2"/>
        <v>0.4</v>
      </c>
      <c r="F53" s="16">
        <v>2</v>
      </c>
      <c r="G53" s="16">
        <f t="shared" ref="G53" si="45">F53*0.3</f>
        <v>0.6</v>
      </c>
      <c r="H53" s="16">
        <f t="shared" si="4"/>
        <v>0.6</v>
      </c>
      <c r="I53" s="3">
        <f t="shared" si="5"/>
        <v>3.6</v>
      </c>
      <c r="J53" s="31"/>
      <c r="K53" s="3"/>
      <c r="L53" s="70"/>
      <c r="M53" s="74"/>
    </row>
    <row r="54" spans="2:13" ht="39" customHeight="1" x14ac:dyDescent="0.25">
      <c r="B54" s="11"/>
      <c r="C54" s="12"/>
      <c r="D54" s="18" t="s">
        <v>12</v>
      </c>
      <c r="E54" s="3">
        <f>SUM(E12:E53)</f>
        <v>15.500000000000005</v>
      </c>
      <c r="F54" s="3">
        <f t="shared" ref="F54:I54" si="46">SUM(F12:F53)</f>
        <v>77.5</v>
      </c>
      <c r="G54" s="3">
        <f t="shared" si="46"/>
        <v>23.250000000000007</v>
      </c>
      <c r="H54" s="3">
        <f t="shared" si="46"/>
        <v>23.250000000000007</v>
      </c>
      <c r="I54" s="3">
        <f t="shared" si="46"/>
        <v>139.49999999999991</v>
      </c>
      <c r="J54" s="32"/>
      <c r="K54" s="3"/>
      <c r="L54" s="20">
        <v>1200</v>
      </c>
      <c r="M54" s="29">
        <f>I54*L54</f>
        <v>167399.99999999988</v>
      </c>
    </row>
    <row r="55" spans="2:13" ht="14.4" x14ac:dyDescent="0.25">
      <c r="B55" s="14"/>
      <c r="C55" s="58"/>
      <c r="D55" s="15"/>
      <c r="E55" s="16"/>
      <c r="F55" s="16"/>
      <c r="G55" s="16"/>
      <c r="H55" s="16"/>
      <c r="I55" s="3"/>
      <c r="J55" s="31"/>
      <c r="K55" s="3"/>
      <c r="L55" s="40"/>
      <c r="M55" s="76"/>
    </row>
    <row r="56" spans="2:13" ht="33.75" customHeight="1" x14ac:dyDescent="0.25">
      <c r="B56" s="61" t="s">
        <v>75</v>
      </c>
      <c r="C56" s="60" t="s">
        <v>76</v>
      </c>
      <c r="D56" s="56"/>
      <c r="E56" s="3"/>
      <c r="F56" s="3"/>
      <c r="G56" s="3"/>
      <c r="H56" s="3"/>
      <c r="I56" s="3"/>
      <c r="J56" s="3"/>
      <c r="K56" s="3"/>
      <c r="L56" s="20"/>
      <c r="M56" s="76"/>
    </row>
    <row r="57" spans="2:13" ht="33.75" customHeight="1" x14ac:dyDescent="0.25">
      <c r="B57" s="9">
        <v>47</v>
      </c>
      <c r="C57" s="59" t="s">
        <v>77</v>
      </c>
      <c r="D57" s="57"/>
      <c r="E57" s="3">
        <v>3</v>
      </c>
      <c r="F57" s="3"/>
      <c r="G57" s="3"/>
      <c r="H57" s="3"/>
      <c r="I57" s="3">
        <f t="shared" ref="I57:I60" si="47">SUM(E57:H57)</f>
        <v>3</v>
      </c>
      <c r="J57" s="3"/>
      <c r="K57" s="16"/>
      <c r="L57" s="66"/>
      <c r="M57" s="77"/>
    </row>
    <row r="58" spans="2:13" ht="33.75" customHeight="1" x14ac:dyDescent="0.25">
      <c r="B58" s="9">
        <v>48</v>
      </c>
      <c r="C58" s="59" t="s">
        <v>78</v>
      </c>
      <c r="D58" s="57"/>
      <c r="E58" s="3">
        <v>2</v>
      </c>
      <c r="F58" s="3"/>
      <c r="G58" s="3"/>
      <c r="H58" s="3"/>
      <c r="I58" s="3">
        <f t="shared" si="47"/>
        <v>2</v>
      </c>
      <c r="J58" s="3"/>
      <c r="K58" s="16"/>
      <c r="L58" s="67"/>
      <c r="M58" s="77"/>
    </row>
    <row r="59" spans="2:13" ht="33.75" customHeight="1" x14ac:dyDescent="0.25">
      <c r="B59" s="9">
        <v>49</v>
      </c>
      <c r="C59" s="59" t="s">
        <v>80</v>
      </c>
      <c r="D59" s="57"/>
      <c r="E59" s="3">
        <v>1</v>
      </c>
      <c r="F59" s="3"/>
      <c r="G59" s="3"/>
      <c r="H59" s="3"/>
      <c r="I59" s="3">
        <f t="shared" si="47"/>
        <v>1</v>
      </c>
      <c r="J59" s="3"/>
      <c r="K59" s="16"/>
      <c r="L59" s="67"/>
      <c r="M59" s="77"/>
    </row>
    <row r="60" spans="2:13" ht="33.75" customHeight="1" x14ac:dyDescent="0.25">
      <c r="B60" s="9">
        <v>50</v>
      </c>
      <c r="C60" s="59" t="s">
        <v>79</v>
      </c>
      <c r="D60" s="57"/>
      <c r="E60" s="3">
        <v>4</v>
      </c>
      <c r="F60" s="3"/>
      <c r="G60" s="3"/>
      <c r="H60" s="3"/>
      <c r="I60" s="3">
        <f t="shared" si="47"/>
        <v>4</v>
      </c>
      <c r="J60" s="3"/>
      <c r="K60" s="16"/>
      <c r="L60" s="68"/>
      <c r="M60" s="77"/>
    </row>
    <row r="61" spans="2:13" ht="39" customHeight="1" x14ac:dyDescent="0.25">
      <c r="B61" s="11"/>
      <c r="C61" s="12"/>
      <c r="D61" s="18" t="s">
        <v>12</v>
      </c>
      <c r="E61" s="3">
        <f>SUM(E57:E60)</f>
        <v>10</v>
      </c>
      <c r="F61" s="3">
        <f t="shared" ref="F61:I61" si="48">SUM(F57:F60)</f>
        <v>0</v>
      </c>
      <c r="G61" s="3">
        <f t="shared" si="48"/>
        <v>0</v>
      </c>
      <c r="H61" s="3">
        <f t="shared" si="48"/>
        <v>0</v>
      </c>
      <c r="I61" s="3">
        <f t="shared" si="48"/>
        <v>10</v>
      </c>
      <c r="J61" s="32"/>
      <c r="K61" s="3"/>
      <c r="L61" s="20">
        <v>1200</v>
      </c>
      <c r="M61" s="29">
        <f>I61*L61</f>
        <v>12000</v>
      </c>
    </row>
    <row r="62" spans="2:13" x14ac:dyDescent="0.25">
      <c r="B62" s="11"/>
      <c r="C62" s="12"/>
      <c r="D62" s="19"/>
      <c r="E62" s="7"/>
      <c r="F62" s="7"/>
      <c r="G62" s="7"/>
      <c r="H62" s="7"/>
      <c r="I62" s="7"/>
      <c r="J62" s="33"/>
      <c r="K62" s="33"/>
      <c r="L62" s="33"/>
      <c r="M62" s="30"/>
    </row>
    <row r="63" spans="2:13" ht="31.5" customHeight="1" x14ac:dyDescent="0.25">
      <c r="B63" s="9"/>
      <c r="C63" s="43"/>
      <c r="D63" s="7"/>
      <c r="E63" s="7"/>
      <c r="F63" s="7"/>
      <c r="G63" s="7"/>
      <c r="H63" s="21"/>
      <c r="I63" s="21"/>
      <c r="J63" s="21"/>
      <c r="K63" s="21"/>
      <c r="L63" s="21"/>
      <c r="M63" s="34"/>
    </row>
    <row r="64" spans="2:13" ht="32.25" customHeight="1" x14ac:dyDescent="0.25">
      <c r="B64" s="54" t="s">
        <v>27</v>
      </c>
      <c r="C64" s="43" t="s">
        <v>24</v>
      </c>
      <c r="D64" s="8"/>
      <c r="E64" s="8"/>
      <c r="F64" s="8"/>
      <c r="G64" s="8"/>
      <c r="H64" s="22"/>
      <c r="I64" s="22"/>
      <c r="J64" s="22"/>
      <c r="K64" s="22"/>
      <c r="L64" s="22"/>
      <c r="M64" s="34"/>
    </row>
    <row r="65" spans="2:13" ht="28.5" customHeight="1" thickBot="1" x14ac:dyDescent="0.3">
      <c r="B65" s="23"/>
      <c r="C65" s="24"/>
      <c r="D65" s="24"/>
      <c r="E65" s="24"/>
      <c r="F65" s="24"/>
      <c r="G65" s="24"/>
      <c r="H65" s="25"/>
      <c r="I65" s="35" t="s">
        <v>15</v>
      </c>
      <c r="J65" s="36"/>
      <c r="K65" s="36"/>
      <c r="L65" s="36"/>
      <c r="M65" s="37"/>
    </row>
    <row r="66" spans="2:13" ht="28.5" customHeight="1" x14ac:dyDescent="0.25">
      <c r="B66" s="50"/>
      <c r="C66" s="50"/>
      <c r="D66" s="50"/>
      <c r="E66" s="50"/>
      <c r="F66" s="50"/>
      <c r="G66" s="50"/>
      <c r="H66" s="51"/>
      <c r="I66" s="50"/>
      <c r="J66" s="50"/>
      <c r="K66" s="50"/>
      <c r="L66" s="50"/>
      <c r="M66" s="52"/>
    </row>
    <row r="67" spans="2:13" ht="28.5" customHeight="1" x14ac:dyDescent="0.25">
      <c r="B67" s="50"/>
      <c r="C67" s="50"/>
      <c r="D67" s="50"/>
      <c r="E67" s="50"/>
      <c r="F67" s="50"/>
      <c r="G67" s="50"/>
      <c r="H67" s="51"/>
      <c r="I67" s="50"/>
      <c r="J67" s="50"/>
      <c r="K67" s="50"/>
      <c r="L67" s="50"/>
      <c r="M67" s="52"/>
    </row>
    <row r="68" spans="2:13" ht="14.4" thickBot="1" x14ac:dyDescent="0.3"/>
    <row r="69" spans="2:13" ht="20.25" customHeight="1" x14ac:dyDescent="0.25">
      <c r="K69" s="38" t="s">
        <v>16</v>
      </c>
      <c r="L69" s="45" t="s">
        <v>20</v>
      </c>
      <c r="M69" s="44" t="s">
        <v>19</v>
      </c>
    </row>
    <row r="70" spans="2:13" ht="56.25" customHeight="1" thickBot="1" x14ac:dyDescent="0.3">
      <c r="K70" s="39" t="s">
        <v>17</v>
      </c>
      <c r="L70" s="47" t="s">
        <v>22</v>
      </c>
      <c r="M70" s="46" t="s">
        <v>21</v>
      </c>
    </row>
  </sheetData>
  <mergeCells count="9">
    <mergeCell ref="B1:M1"/>
    <mergeCell ref="B3:C3"/>
    <mergeCell ref="E3:K3"/>
    <mergeCell ref="M6:M9"/>
    <mergeCell ref="L6:L9"/>
    <mergeCell ref="L12:L53"/>
    <mergeCell ref="L57:L60"/>
    <mergeCell ref="M12:M53"/>
    <mergeCell ref="M57:M60"/>
  </mergeCells>
  <phoneticPr fontId="5" type="noConversion"/>
  <printOptions horizontalCentered="1" verticalCentered="1"/>
  <pageMargins left="0.12" right="0.19685039370078741" top="0.19685039370078741" bottom="0.19685039370078741" header="0.19685039370078741" footer="0.19685039370078741"/>
  <pageSetup paperSize="256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系统开发报价明细分析表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cp:lastPrinted>2019-07-24T04:04:59Z</cp:lastPrinted>
  <dcterms:created xsi:type="dcterms:W3CDTF">2017-08-11T08:20:00Z</dcterms:created>
  <dcterms:modified xsi:type="dcterms:W3CDTF">2019-09-30T00:24:05Z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