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7400" windowHeight="7620" firstSheet="3" activeTab="5"/>
  </bookViews>
  <sheets>
    <sheet name="MSEG410-610_4X_Flex" sheetId="1" r:id="rId1"/>
    <sheet name="MSEG410-610_8X_Flex" sheetId="2" r:id="rId2"/>
    <sheet name="MSEG410-610_12X_Flex" sheetId="3" r:id="rId3"/>
    <sheet name="MSEG410-610_16x_Flex" sheetId="4" r:id="rId4"/>
    <sheet name="MSEG410-610-32x_Flex" sheetId="5" r:id="rId5"/>
    <sheet name="avg" sheetId="6" r:id="rId6"/>
  </sheets>
  <calcPr calcId="162913"/>
</workbook>
</file>

<file path=xl/calcChain.xml><?xml version="1.0" encoding="utf-8"?>
<calcChain xmlns="http://schemas.openxmlformats.org/spreadsheetml/2006/main">
  <c r="B22" i="6" l="1"/>
  <c r="E22" i="6" l="1"/>
  <c r="E20" i="6"/>
  <c r="D20" i="6"/>
  <c r="C20" i="6"/>
  <c r="B20" i="6"/>
  <c r="D26" i="6" l="1"/>
  <c r="C26" i="6"/>
  <c r="E26" i="6"/>
  <c r="F26" i="6"/>
  <c r="B26" i="6"/>
  <c r="G12" i="4"/>
  <c r="G10" i="5"/>
  <c r="G11" i="3"/>
  <c r="G17" i="2"/>
  <c r="G11" i="1"/>
  <c r="F22" i="6"/>
  <c r="D22" i="6"/>
  <c r="C22" i="6"/>
  <c r="E19" i="6"/>
  <c r="D19" i="6"/>
  <c r="F19" i="6"/>
  <c r="F20" i="6"/>
  <c r="C19" i="6"/>
  <c r="B19" i="6"/>
  <c r="B32" i="1" l="1"/>
  <c r="C37" i="5"/>
  <c r="B32" i="4" l="1"/>
  <c r="B10" i="4"/>
  <c r="B5" i="2"/>
  <c r="C37" i="2"/>
  <c r="B37" i="2"/>
  <c r="C32" i="2"/>
  <c r="B32" i="2"/>
  <c r="C27" i="2"/>
  <c r="B27" i="2"/>
  <c r="C22" i="2"/>
  <c r="B22" i="2"/>
  <c r="C16" i="2"/>
  <c r="B16" i="2"/>
  <c r="C10" i="2"/>
  <c r="B10" i="2"/>
  <c r="C5" i="2"/>
  <c r="C37" i="1"/>
  <c r="B37" i="1"/>
  <c r="C32" i="1"/>
  <c r="C27" i="1"/>
  <c r="B27" i="1"/>
  <c r="C22" i="1"/>
  <c r="B22" i="1"/>
  <c r="C16" i="1"/>
  <c r="B16" i="1"/>
  <c r="C10" i="1"/>
  <c r="B10" i="1"/>
  <c r="C5" i="1"/>
  <c r="B5" i="1"/>
  <c r="B37" i="5"/>
  <c r="C32" i="5"/>
  <c r="B32" i="5"/>
  <c r="C27" i="5"/>
  <c r="B27" i="5"/>
  <c r="C22" i="5"/>
  <c r="B22" i="5"/>
  <c r="C16" i="5"/>
  <c r="B16" i="5"/>
  <c r="C10" i="5"/>
  <c r="B10" i="5"/>
  <c r="C5" i="5"/>
  <c r="B5" i="5"/>
  <c r="C37" i="4"/>
  <c r="B37" i="4"/>
  <c r="C32" i="4"/>
  <c r="C27" i="4"/>
  <c r="B27" i="4"/>
  <c r="C22" i="4"/>
  <c r="B22" i="4"/>
  <c r="C16" i="4"/>
  <c r="B16" i="4"/>
  <c r="C10" i="4"/>
  <c r="C5" i="4"/>
  <c r="B5" i="4"/>
  <c r="C37" i="3"/>
  <c r="B37" i="3"/>
  <c r="C32" i="3"/>
  <c r="B32" i="3"/>
  <c r="C27" i="3"/>
  <c r="B27" i="3"/>
  <c r="C22" i="3"/>
  <c r="B22" i="3"/>
  <c r="C16" i="3"/>
  <c r="B16" i="3"/>
  <c r="C10" i="3"/>
  <c r="B10" i="3"/>
  <c r="C5" i="3"/>
  <c r="B5" i="3"/>
</calcChain>
</file>

<file path=xl/sharedStrings.xml><?xml version="1.0" encoding="utf-8"?>
<sst xmlns="http://schemas.openxmlformats.org/spreadsheetml/2006/main" count="87" uniqueCount="32">
  <si>
    <t>Average</t>
  </si>
  <si>
    <t>Max Load(lbs)</t>
  </si>
  <si>
    <t>Notes</t>
  </si>
  <si>
    <t>THICK(in)</t>
  </si>
  <si>
    <t>WIDTH(in)</t>
  </si>
  <si>
    <t>4x</t>
  </si>
  <si>
    <t>8x</t>
  </si>
  <si>
    <t>12x</t>
  </si>
  <si>
    <t>16x</t>
  </si>
  <si>
    <t>32x</t>
  </si>
  <si>
    <t xml:space="preserve">Sample 1 Thickness </t>
  </si>
  <si>
    <t>Sample 1 Width</t>
  </si>
  <si>
    <t>Sample 2 Thickness</t>
  </si>
  <si>
    <t>Sample 2 Width</t>
  </si>
  <si>
    <t>Sample 3 Thickness</t>
  </si>
  <si>
    <t>Sample 3 Width</t>
  </si>
  <si>
    <t>Sample 4 Thickness</t>
  </si>
  <si>
    <t>Sample 4 Width</t>
  </si>
  <si>
    <t>Sample 5 Thickness</t>
  </si>
  <si>
    <t>Sample 5 Width</t>
  </si>
  <si>
    <t>Avg Width/Thickness (in.)</t>
  </si>
  <si>
    <t>Sample 6 Thickness</t>
  </si>
  <si>
    <t>Sample 6 Width</t>
  </si>
  <si>
    <t>Sample 7 Thickness</t>
  </si>
  <si>
    <t>Sample 7 Width</t>
  </si>
  <si>
    <t>avg t</t>
  </si>
  <si>
    <t>avg w</t>
  </si>
  <si>
    <t>Width/Thickness (in.)</t>
  </si>
  <si>
    <t>R</t>
  </si>
  <si>
    <t>avg Max Load</t>
  </si>
  <si>
    <t>SBS</t>
  </si>
  <si>
    <t>span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</si>
</sst>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%"/>
    <numFmt numFmtId="165" formatCode="0.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/>
    <xf numFmtId="0" fontId="3" fillId="0" borderId="1" xfId="0" applyFont="1" applyBorder="1"/>
    <xf numFmtId="0" fontId="3" fillId="0" borderId="1" xfId="0" applyFont="1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66" fontId="0" fillId="0" borderId="1" xfId="0" applyNumberFormat="1" applyBorder="1"/>
    <xf numFmtId="165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1" sqref="G11"/>
    </sheetView>
  </sheetViews>
  <sheetFormatPr defaultRowHeight="15" x14ac:dyDescent="0.25"/>
  <cols>
    <col min="1" max="1" width="36.5703125" style="4" customWidth="1"/>
    <col min="2" max="4" width="9.140625" style="4"/>
    <col min="5" max="5" width="13.42578125" style="4" bestFit="1" customWidth="1"/>
    <col min="6" max="6" width="31.7109375" style="4" bestFit="1" customWidth="1"/>
    <col min="7" max="16384" width="9.140625" style="4"/>
  </cols>
  <sheetData>
    <row r="1" spans="1:7" x14ac:dyDescent="0.25">
      <c r="B1" s="4" t="s">
        <v>3</v>
      </c>
      <c r="C1" s="4" t="s">
        <v>4</v>
      </c>
      <c r="E1" s="4" t="s">
        <v>1</v>
      </c>
      <c r="F1" s="4" t="s">
        <v>2</v>
      </c>
    </row>
    <row r="2" spans="1:7" x14ac:dyDescent="0.25">
      <c r="A2" s="4">
        <v>1</v>
      </c>
      <c r="B2" s="4">
        <v>0.15049999999999999</v>
      </c>
      <c r="C2" s="4">
        <v>0.498</v>
      </c>
      <c r="E2" s="4">
        <v>1121</v>
      </c>
    </row>
    <row r="3" spans="1:7" x14ac:dyDescent="0.25">
      <c r="B3" s="4">
        <v>0.15165000000000001</v>
      </c>
      <c r="C3" s="4">
        <v>0.499</v>
      </c>
      <c r="G3" s="3"/>
    </row>
    <row r="4" spans="1:7" x14ac:dyDescent="0.25">
      <c r="B4" s="4">
        <v>0.15340000000000001</v>
      </c>
      <c r="C4" s="4">
        <v>0.4995</v>
      </c>
      <c r="G4" s="2"/>
    </row>
    <row r="5" spans="1:7" ht="15.75" x14ac:dyDescent="0.25">
      <c r="A5" s="4" t="s">
        <v>0</v>
      </c>
      <c r="B5" s="1">
        <f>AVERAGE(B2:B4)</f>
        <v>0.15185000000000001</v>
      </c>
      <c r="C5" s="1">
        <f>AVERAGE(C2:C4)</f>
        <v>0.4988333333333333</v>
      </c>
    </row>
    <row r="7" spans="1:7" x14ac:dyDescent="0.25">
      <c r="A7" s="4">
        <v>2</v>
      </c>
      <c r="B7" s="4">
        <v>0.15429999999999999</v>
      </c>
      <c r="C7" s="4">
        <v>0.499</v>
      </c>
      <c r="E7" s="4">
        <v>1140</v>
      </c>
    </row>
    <row r="8" spans="1:7" x14ac:dyDescent="0.25">
      <c r="B8" s="4">
        <v>0.15254999999999999</v>
      </c>
      <c r="C8" s="4">
        <v>0.499</v>
      </c>
    </row>
    <row r="9" spans="1:7" x14ac:dyDescent="0.25">
      <c r="B9" s="4">
        <v>0.15095</v>
      </c>
      <c r="C9" s="4">
        <v>0.499</v>
      </c>
    </row>
    <row r="10" spans="1:7" ht="15.75" x14ac:dyDescent="0.25">
      <c r="A10" s="4" t="s">
        <v>0</v>
      </c>
      <c r="B10" s="1">
        <f>AVERAGE(B7:B9)</f>
        <v>0.15259999999999999</v>
      </c>
      <c r="C10" s="1">
        <f>AVERAGE(C7:C9)</f>
        <v>0.49899999999999994</v>
      </c>
    </row>
    <row r="11" spans="1:7" x14ac:dyDescent="0.25">
      <c r="G11" s="4">
        <f>AVERAGE(E2:E34)</f>
        <v>1143.4285714285713</v>
      </c>
    </row>
    <row r="13" spans="1:7" x14ac:dyDescent="0.25">
      <c r="A13" s="4">
        <v>3</v>
      </c>
      <c r="B13" s="4">
        <v>0.15079999999999999</v>
      </c>
      <c r="C13" s="4">
        <v>0.5</v>
      </c>
      <c r="E13" s="4">
        <v>1142</v>
      </c>
    </row>
    <row r="14" spans="1:7" x14ac:dyDescent="0.25">
      <c r="B14" s="4">
        <v>0.15225</v>
      </c>
      <c r="C14" s="4">
        <v>0.4995</v>
      </c>
    </row>
    <row r="15" spans="1:7" x14ac:dyDescent="0.25">
      <c r="B15" s="4">
        <v>0.15375</v>
      </c>
      <c r="C15" s="4">
        <v>0.5</v>
      </c>
    </row>
    <row r="16" spans="1:7" ht="15.75" x14ac:dyDescent="0.25">
      <c r="A16" s="4" t="s">
        <v>0</v>
      </c>
      <c r="B16" s="1">
        <f>AVERAGE(B13:B15)</f>
        <v>0.15226666666666666</v>
      </c>
      <c r="C16" s="1">
        <f>AVERAGE(C13:C15)</f>
        <v>0.49983333333333335</v>
      </c>
    </row>
    <row r="19" spans="1:5" x14ac:dyDescent="0.25">
      <c r="A19" s="4">
        <v>4</v>
      </c>
      <c r="B19" s="4">
        <v>0.15010000000000001</v>
      </c>
      <c r="C19" s="4">
        <v>0.497</v>
      </c>
      <c r="E19" s="4">
        <v>1178</v>
      </c>
    </row>
    <row r="20" spans="1:5" x14ac:dyDescent="0.25">
      <c r="B20" s="4">
        <v>0.15154999999999999</v>
      </c>
      <c r="C20" s="4">
        <v>0.497</v>
      </c>
    </row>
    <row r="21" spans="1:5" x14ac:dyDescent="0.25">
      <c r="B21" s="4">
        <v>0.15359999999999999</v>
      </c>
      <c r="C21" s="4">
        <v>0.496</v>
      </c>
    </row>
    <row r="22" spans="1:5" ht="15.75" x14ac:dyDescent="0.25">
      <c r="A22" s="4" t="s">
        <v>0</v>
      </c>
      <c r="B22" s="1">
        <f>AVERAGE(B19:B21)</f>
        <v>0.15174999999999997</v>
      </c>
      <c r="C22" s="1">
        <f>AVERAGE(C19:C21)</f>
        <v>0.49666666666666665</v>
      </c>
    </row>
    <row r="24" spans="1:5" x14ac:dyDescent="0.25">
      <c r="A24" s="4">
        <v>5</v>
      </c>
      <c r="B24" s="4">
        <v>0.14974999999999999</v>
      </c>
      <c r="C24" s="4">
        <v>0.4995</v>
      </c>
      <c r="E24" s="4">
        <v>1101</v>
      </c>
    </row>
    <row r="25" spans="1:5" x14ac:dyDescent="0.25">
      <c r="B25" s="4">
        <v>0.151</v>
      </c>
      <c r="C25" s="4">
        <v>0.4995</v>
      </c>
    </row>
    <row r="26" spans="1:5" x14ac:dyDescent="0.25">
      <c r="B26" s="4">
        <v>0.15304999999999999</v>
      </c>
      <c r="C26" s="4">
        <v>0.499</v>
      </c>
    </row>
    <row r="27" spans="1:5" ht="15.75" x14ac:dyDescent="0.25">
      <c r="A27" s="4" t="s">
        <v>0</v>
      </c>
      <c r="B27" s="1">
        <f>AVERAGE(B24:B26)</f>
        <v>0.15126666666666666</v>
      </c>
      <c r="C27" s="1">
        <f>AVERAGE(C24:C26)</f>
        <v>0.49933333333333335</v>
      </c>
    </row>
    <row r="29" spans="1:5" x14ac:dyDescent="0.25">
      <c r="A29" s="4">
        <v>6</v>
      </c>
      <c r="B29" s="4">
        <v>0.14935000000000001</v>
      </c>
      <c r="C29" s="4">
        <v>0.4985</v>
      </c>
      <c r="E29" s="4">
        <v>1147</v>
      </c>
    </row>
    <row r="30" spans="1:5" x14ac:dyDescent="0.25">
      <c r="B30" s="4">
        <v>0.15110000000000001</v>
      </c>
      <c r="C30" s="4">
        <v>0.498</v>
      </c>
    </row>
    <row r="31" spans="1:5" x14ac:dyDescent="0.25">
      <c r="B31" s="4">
        <v>0.15329999999999999</v>
      </c>
      <c r="C31" s="4">
        <v>0.497</v>
      </c>
    </row>
    <row r="32" spans="1:5" ht="15.75" x14ac:dyDescent="0.25">
      <c r="A32" s="4" t="s">
        <v>0</v>
      </c>
      <c r="B32" s="1">
        <f>AVERAGE(B29:B31)</f>
        <v>0.15125</v>
      </c>
      <c r="C32" s="1">
        <f>AVERAGE(C29:C31)</f>
        <v>0.49783333333333335</v>
      </c>
    </row>
    <row r="34" spans="1:5" x14ac:dyDescent="0.25">
      <c r="A34" s="4">
        <v>7</v>
      </c>
      <c r="B34" s="4">
        <v>0.14904999999999999</v>
      </c>
      <c r="C34" s="4">
        <v>0.52500000000000002</v>
      </c>
      <c r="E34" s="4">
        <v>1175</v>
      </c>
    </row>
    <row r="35" spans="1:5" x14ac:dyDescent="0.25">
      <c r="B35" s="4">
        <v>0.15060000000000001</v>
      </c>
      <c r="C35" s="4">
        <v>0.52449999999999997</v>
      </c>
    </row>
    <row r="36" spans="1:5" x14ac:dyDescent="0.25">
      <c r="B36" s="4">
        <v>0.1532</v>
      </c>
      <c r="C36" s="4">
        <v>0.52400000000000002</v>
      </c>
    </row>
    <row r="37" spans="1:5" ht="15.75" x14ac:dyDescent="0.25">
      <c r="A37" s="4" t="s">
        <v>0</v>
      </c>
      <c r="B37" s="1">
        <f>AVERAGE(B34:B36)</f>
        <v>0.15095</v>
      </c>
      <c r="C37" s="1">
        <f>AVERAGE(C34:C36)</f>
        <v>0.52450000000000008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7" sqref="G17"/>
    </sheetView>
  </sheetViews>
  <sheetFormatPr defaultRowHeight="15" x14ac:dyDescent="0.25"/>
  <cols>
    <col min="1" max="1" width="36.5703125" style="4" customWidth="1"/>
    <col min="2" max="4" width="9.140625" style="4"/>
    <col min="5" max="5" width="13.42578125" style="4" bestFit="1" customWidth="1"/>
    <col min="6" max="6" width="31.7109375" style="4" bestFit="1" customWidth="1"/>
    <col min="7" max="16384" width="9.140625" style="4"/>
  </cols>
  <sheetData>
    <row r="1" spans="1:7" x14ac:dyDescent="0.25">
      <c r="B1" s="4" t="s">
        <v>3</v>
      </c>
      <c r="C1" s="4" t="s">
        <v>4</v>
      </c>
      <c r="E1" s="4" t="s">
        <v>1</v>
      </c>
      <c r="F1" s="4" t="s">
        <v>2</v>
      </c>
    </row>
    <row r="2" spans="1:7" x14ac:dyDescent="0.25">
      <c r="A2" s="4">
        <v>1</v>
      </c>
      <c r="B2" s="4">
        <v>0.12884999999999999</v>
      </c>
      <c r="C2" s="4">
        <v>0.499</v>
      </c>
      <c r="E2" s="4">
        <v>705</v>
      </c>
    </row>
    <row r="3" spans="1:7" x14ac:dyDescent="0.25">
      <c r="B3" s="4">
        <v>0.13755000000000001</v>
      </c>
      <c r="C3" s="4">
        <v>0.4995</v>
      </c>
      <c r="G3" s="3"/>
    </row>
    <row r="4" spans="1:7" x14ac:dyDescent="0.25">
      <c r="B4" s="4">
        <v>0.14749999999999999</v>
      </c>
      <c r="C4" s="4">
        <v>0.498</v>
      </c>
      <c r="G4" s="2"/>
    </row>
    <row r="5" spans="1:7" ht="15.75" x14ac:dyDescent="0.25">
      <c r="A5" s="4" t="s">
        <v>0</v>
      </c>
      <c r="B5" s="1">
        <f>AVERAGE(B2:B4)</f>
        <v>0.13796666666666665</v>
      </c>
      <c r="C5" s="1">
        <f>AVERAGE(C2:C4)</f>
        <v>0.4988333333333333</v>
      </c>
    </row>
    <row r="7" spans="1:7" x14ac:dyDescent="0.25">
      <c r="A7" s="4">
        <v>2</v>
      </c>
      <c r="B7" s="4">
        <v>0.1273</v>
      </c>
      <c r="C7" s="4">
        <v>0.4985</v>
      </c>
      <c r="E7" s="4">
        <v>767</v>
      </c>
    </row>
    <row r="8" spans="1:7" x14ac:dyDescent="0.25">
      <c r="B8" s="4">
        <v>0.13880000000000001</v>
      </c>
      <c r="C8" s="4">
        <v>0.4985</v>
      </c>
    </row>
    <row r="9" spans="1:7" x14ac:dyDescent="0.25">
      <c r="B9" s="4">
        <v>0.14715</v>
      </c>
      <c r="C9" s="4">
        <v>0.4985</v>
      </c>
    </row>
    <row r="10" spans="1:7" ht="15.75" x14ac:dyDescent="0.25">
      <c r="A10" s="4" t="s">
        <v>0</v>
      </c>
      <c r="B10" s="1">
        <f>AVERAGE(B7:B9)</f>
        <v>0.13775000000000001</v>
      </c>
      <c r="C10" s="1">
        <f>AVERAGE(C7:C9)</f>
        <v>0.4985</v>
      </c>
    </row>
    <row r="13" spans="1:7" x14ac:dyDescent="0.25">
      <c r="A13" s="4">
        <v>3</v>
      </c>
      <c r="B13" s="4">
        <v>0.12970000000000001</v>
      </c>
      <c r="C13" s="4">
        <v>0.4985</v>
      </c>
      <c r="E13" s="4">
        <v>699</v>
      </c>
    </row>
    <row r="14" spans="1:7" x14ac:dyDescent="0.25">
      <c r="B14" s="4">
        <v>0.13719999999999999</v>
      </c>
      <c r="C14" s="4">
        <v>0.498</v>
      </c>
    </row>
    <row r="15" spans="1:7" x14ac:dyDescent="0.25">
      <c r="B15" s="4">
        <v>0.14505000000000001</v>
      </c>
      <c r="C15" s="4">
        <v>0.499</v>
      </c>
    </row>
    <row r="16" spans="1:7" ht="15.75" x14ac:dyDescent="0.25">
      <c r="A16" s="4" t="s">
        <v>0</v>
      </c>
      <c r="B16" s="1">
        <f>AVERAGE(B13:B15)</f>
        <v>0.13731666666666667</v>
      </c>
      <c r="C16" s="1">
        <f>AVERAGE(C13:C15)</f>
        <v>0.49849999999999994</v>
      </c>
    </row>
    <row r="17" spans="1:7" x14ac:dyDescent="0.25">
      <c r="G17" s="4">
        <f>AVERAGE(E2:E34)</f>
        <v>683</v>
      </c>
    </row>
    <row r="19" spans="1:7" x14ac:dyDescent="0.25">
      <c r="A19" s="4">
        <v>4</v>
      </c>
      <c r="B19" s="4">
        <v>0.1275</v>
      </c>
      <c r="C19" s="4">
        <v>0.498</v>
      </c>
      <c r="E19" s="4">
        <v>685</v>
      </c>
    </row>
    <row r="20" spans="1:7" x14ac:dyDescent="0.25">
      <c r="B20" s="4">
        <v>0.13625000000000001</v>
      </c>
      <c r="C20" s="4">
        <v>0.498</v>
      </c>
    </row>
    <row r="21" spans="1:7" x14ac:dyDescent="0.25">
      <c r="B21" s="4">
        <v>0.14230000000000001</v>
      </c>
      <c r="C21" s="4">
        <v>0.497</v>
      </c>
    </row>
    <row r="22" spans="1:7" ht="15.75" x14ac:dyDescent="0.25">
      <c r="A22" s="4" t="s">
        <v>0</v>
      </c>
      <c r="B22" s="1">
        <f>AVERAGE(B19:B21)</f>
        <v>0.13535</v>
      </c>
      <c r="C22" s="1">
        <f>AVERAGE(C19:C21)</f>
        <v>0.49766666666666665</v>
      </c>
    </row>
    <row r="24" spans="1:7" x14ac:dyDescent="0.25">
      <c r="A24" s="4">
        <v>5</v>
      </c>
      <c r="B24" s="4">
        <v>0.12379999999999999</v>
      </c>
      <c r="C24" s="4">
        <v>0.498</v>
      </c>
      <c r="E24" s="4">
        <v>678</v>
      </c>
    </row>
    <row r="25" spans="1:7" x14ac:dyDescent="0.25">
      <c r="B25" s="4">
        <v>0.13055</v>
      </c>
      <c r="C25" s="4">
        <v>0.4985</v>
      </c>
    </row>
    <row r="26" spans="1:7" x14ac:dyDescent="0.25">
      <c r="B26" s="4">
        <v>0.13885</v>
      </c>
      <c r="C26" s="4">
        <v>0.4985</v>
      </c>
    </row>
    <row r="27" spans="1:7" ht="15.75" x14ac:dyDescent="0.25">
      <c r="A27" s="4" t="s">
        <v>0</v>
      </c>
      <c r="B27" s="1">
        <f>AVERAGE(B24:B26)</f>
        <v>0.13106666666666666</v>
      </c>
      <c r="C27" s="1">
        <f>AVERAGE(C24:C26)</f>
        <v>0.49833333333333329</v>
      </c>
    </row>
    <row r="29" spans="1:7" x14ac:dyDescent="0.25">
      <c r="A29" s="4">
        <v>6</v>
      </c>
      <c r="B29" s="4">
        <v>0.122</v>
      </c>
      <c r="C29" s="4">
        <v>0.497</v>
      </c>
      <c r="E29" s="4">
        <v>633</v>
      </c>
    </row>
    <row r="30" spans="1:7" x14ac:dyDescent="0.25">
      <c r="B30" s="4">
        <v>0.12870000000000001</v>
      </c>
      <c r="C30" s="4">
        <v>0.497</v>
      </c>
    </row>
    <row r="31" spans="1:7" x14ac:dyDescent="0.25">
      <c r="B31" s="4">
        <v>0.13494999999999999</v>
      </c>
      <c r="C31" s="4">
        <v>0.497</v>
      </c>
    </row>
    <row r="32" spans="1:7" ht="15.75" x14ac:dyDescent="0.25">
      <c r="A32" s="4" t="s">
        <v>0</v>
      </c>
      <c r="B32" s="1">
        <f>AVERAGE(B29:B31)</f>
        <v>0.12855000000000003</v>
      </c>
      <c r="C32" s="1">
        <f>AVERAGE(C29:C31)</f>
        <v>0.49700000000000005</v>
      </c>
    </row>
    <row r="34" spans="1:5" x14ac:dyDescent="0.25">
      <c r="A34" s="4">
        <v>7</v>
      </c>
      <c r="B34" s="4">
        <v>0.11559999999999999</v>
      </c>
      <c r="C34" s="4">
        <v>0.52049999999999996</v>
      </c>
      <c r="E34" s="4">
        <v>614</v>
      </c>
    </row>
    <row r="35" spans="1:5" x14ac:dyDescent="0.25">
      <c r="B35" s="4">
        <v>0.12295</v>
      </c>
      <c r="C35" s="4">
        <v>0.52349999999999997</v>
      </c>
    </row>
    <row r="36" spans="1:5" x14ac:dyDescent="0.25">
      <c r="C36" s="4">
        <v>0.52500000000000002</v>
      </c>
    </row>
    <row r="37" spans="1:5" ht="15.75" x14ac:dyDescent="0.25">
      <c r="A37" s="4" t="s">
        <v>0</v>
      </c>
      <c r="B37" s="1">
        <f>AVERAGE(B34:B36)</f>
        <v>0.11927499999999999</v>
      </c>
      <c r="C37" s="1">
        <f>AVERAGE(C34:C36)</f>
        <v>0.52300000000000002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1" sqref="G11"/>
    </sheetView>
  </sheetViews>
  <sheetFormatPr defaultRowHeight="15" x14ac:dyDescent="0.25"/>
  <cols>
    <col min="1" max="1" width="36.5703125" style="4" customWidth="1"/>
    <col min="2" max="4" width="9.140625" style="4"/>
    <col min="5" max="5" width="13.42578125" style="4" bestFit="1" customWidth="1"/>
    <col min="6" max="6" width="31.7109375" style="4" bestFit="1" customWidth="1"/>
    <col min="7" max="16384" width="9.140625" style="4"/>
  </cols>
  <sheetData>
    <row r="1" spans="1:7" x14ac:dyDescent="0.25">
      <c r="B1" s="4" t="s">
        <v>3</v>
      </c>
      <c r="C1" s="4" t="s">
        <v>4</v>
      </c>
      <c r="E1" s="4" t="s">
        <v>1</v>
      </c>
      <c r="F1" s="4" t="s">
        <v>2</v>
      </c>
    </row>
    <row r="2" spans="1:7" x14ac:dyDescent="0.25">
      <c r="A2" s="4">
        <v>1</v>
      </c>
      <c r="B2" s="4">
        <v>0.15509999999999999</v>
      </c>
      <c r="C2" s="4">
        <v>0.4985</v>
      </c>
      <c r="E2" s="4">
        <v>615</v>
      </c>
    </row>
    <row r="3" spans="1:7" x14ac:dyDescent="0.25">
      <c r="B3" s="4">
        <v>0.1515</v>
      </c>
      <c r="C3" s="4">
        <v>0.499</v>
      </c>
      <c r="G3" s="3"/>
    </row>
    <row r="4" spans="1:7" x14ac:dyDescent="0.25">
      <c r="B4" s="4">
        <v>0.13775000000000001</v>
      </c>
      <c r="C4" s="4">
        <v>0.4985</v>
      </c>
      <c r="G4" s="2"/>
    </row>
    <row r="5" spans="1:7" ht="15.75" x14ac:dyDescent="0.25">
      <c r="A5" s="4" t="s">
        <v>0</v>
      </c>
      <c r="B5" s="1">
        <f>AVERAGE(B2:B4)</f>
        <v>0.14811666666666667</v>
      </c>
      <c r="C5" s="1">
        <f>AVERAGE(C2:C4)</f>
        <v>0.49866666666666665</v>
      </c>
    </row>
    <row r="7" spans="1:7" x14ac:dyDescent="0.25">
      <c r="A7" s="4">
        <v>2</v>
      </c>
      <c r="B7" s="4">
        <v>0.15565000000000001</v>
      </c>
      <c r="C7" s="4">
        <v>0.499</v>
      </c>
      <c r="E7" s="4">
        <v>596</v>
      </c>
    </row>
    <row r="8" spans="1:7" x14ac:dyDescent="0.25">
      <c r="B8" s="4">
        <v>0.15110000000000001</v>
      </c>
      <c r="C8" s="4">
        <v>0.499</v>
      </c>
    </row>
    <row r="9" spans="1:7" x14ac:dyDescent="0.25">
      <c r="B9" s="4">
        <v>0.13800000000000001</v>
      </c>
      <c r="C9" s="4">
        <v>0.498</v>
      </c>
    </row>
    <row r="10" spans="1:7" ht="15.75" x14ac:dyDescent="0.25">
      <c r="A10" s="4" t="s">
        <v>0</v>
      </c>
      <c r="B10" s="1">
        <f>AVERAGE(B7:B9)</f>
        <v>0.14825000000000002</v>
      </c>
      <c r="C10" s="1">
        <f>AVERAGE(C7:C9)</f>
        <v>0.49866666666666665</v>
      </c>
    </row>
    <row r="11" spans="1:7" x14ac:dyDescent="0.25">
      <c r="G11" s="4">
        <f>AVERAGE(E2:E34)</f>
        <v>598.28571428571433</v>
      </c>
    </row>
    <row r="13" spans="1:7" x14ac:dyDescent="0.25">
      <c r="A13" s="4">
        <v>3</v>
      </c>
      <c r="B13" s="4">
        <v>0.15459999999999999</v>
      </c>
      <c r="C13" s="4">
        <v>0.499</v>
      </c>
      <c r="E13" s="4">
        <v>626</v>
      </c>
    </row>
    <row r="14" spans="1:7" x14ac:dyDescent="0.25">
      <c r="B14" s="4">
        <v>0.15040000000000001</v>
      </c>
      <c r="C14" s="4">
        <v>0.499</v>
      </c>
    </row>
    <row r="15" spans="1:7" x14ac:dyDescent="0.25">
      <c r="B15" s="4">
        <v>0.13950000000000001</v>
      </c>
      <c r="C15" s="4">
        <v>0.499</v>
      </c>
    </row>
    <row r="16" spans="1:7" ht="15.75" x14ac:dyDescent="0.25">
      <c r="A16" s="4" t="s">
        <v>0</v>
      </c>
      <c r="B16" s="1">
        <f>AVERAGE(B13:B15)</f>
        <v>0.14816666666666667</v>
      </c>
      <c r="C16" s="1">
        <f>AVERAGE(C13:C15)</f>
        <v>0.49899999999999994</v>
      </c>
    </row>
    <row r="19" spans="1:5" x14ac:dyDescent="0.25">
      <c r="A19" s="4">
        <v>4</v>
      </c>
      <c r="B19" s="4">
        <v>0.15475</v>
      </c>
      <c r="C19" s="4">
        <v>0.4955</v>
      </c>
      <c r="E19" s="4">
        <v>585</v>
      </c>
    </row>
    <row r="20" spans="1:5" x14ac:dyDescent="0.25">
      <c r="B20" s="4">
        <v>0.15</v>
      </c>
      <c r="C20" s="4">
        <v>0.496</v>
      </c>
    </row>
    <row r="21" spans="1:5" x14ac:dyDescent="0.25">
      <c r="B21" s="4">
        <v>0.1386</v>
      </c>
      <c r="C21" s="4">
        <v>0.496</v>
      </c>
    </row>
    <row r="22" spans="1:5" ht="15.75" x14ac:dyDescent="0.25">
      <c r="A22" s="4" t="s">
        <v>0</v>
      </c>
      <c r="B22" s="1">
        <f>AVERAGE(B19:B21)</f>
        <v>0.14778333333333332</v>
      </c>
      <c r="C22" s="1">
        <f>AVERAGE(C19:C21)</f>
        <v>0.49583333333333335</v>
      </c>
    </row>
    <row r="24" spans="1:5" x14ac:dyDescent="0.25">
      <c r="A24" s="4">
        <v>5</v>
      </c>
      <c r="B24" s="4">
        <v>0.15409999999999999</v>
      </c>
      <c r="C24" s="4">
        <v>0.501</v>
      </c>
      <c r="E24" s="4">
        <v>573</v>
      </c>
    </row>
    <row r="25" spans="1:5" x14ac:dyDescent="0.25">
      <c r="B25" s="4">
        <v>0.15045</v>
      </c>
      <c r="C25" s="4">
        <v>0.501</v>
      </c>
    </row>
    <row r="26" spans="1:5" x14ac:dyDescent="0.25">
      <c r="B26" s="4">
        <v>0.13955000000000001</v>
      </c>
      <c r="C26" s="4">
        <v>0.50149999999999995</v>
      </c>
    </row>
    <row r="27" spans="1:5" ht="15.75" x14ac:dyDescent="0.25">
      <c r="A27" s="4" t="s">
        <v>0</v>
      </c>
      <c r="B27" s="1">
        <f>AVERAGE(B24:B26)</f>
        <v>0.14803333333333332</v>
      </c>
      <c r="C27" s="1">
        <f>AVERAGE(C24:C26)</f>
        <v>0.50116666666666665</v>
      </c>
    </row>
    <row r="29" spans="1:5" x14ac:dyDescent="0.25">
      <c r="A29" s="4">
        <v>6</v>
      </c>
      <c r="B29" s="4">
        <v>0.15415000000000001</v>
      </c>
      <c r="C29" s="4">
        <v>0.4995</v>
      </c>
      <c r="E29" s="4">
        <v>591</v>
      </c>
    </row>
    <row r="30" spans="1:5" x14ac:dyDescent="0.25">
      <c r="B30" s="4">
        <v>0.15060000000000001</v>
      </c>
      <c r="C30" s="4">
        <v>0.4995</v>
      </c>
    </row>
    <row r="31" spans="1:5" x14ac:dyDescent="0.25">
      <c r="B31" s="4">
        <v>0.1384</v>
      </c>
      <c r="C31" s="4">
        <v>0.499</v>
      </c>
    </row>
    <row r="32" spans="1:5" ht="15.75" x14ac:dyDescent="0.25">
      <c r="A32" s="4" t="s">
        <v>0</v>
      </c>
      <c r="B32" s="1">
        <f>AVERAGE(B29:B31)</f>
        <v>0.14771666666666669</v>
      </c>
      <c r="C32" s="1">
        <f>AVERAGE(C29:C31)</f>
        <v>0.49933333333333335</v>
      </c>
    </row>
    <row r="34" spans="1:5" x14ac:dyDescent="0.25">
      <c r="A34" s="4">
        <v>7</v>
      </c>
      <c r="B34" s="4">
        <v>0.1547</v>
      </c>
      <c r="C34" s="4">
        <v>0.52149999999999996</v>
      </c>
      <c r="E34" s="4">
        <v>602</v>
      </c>
    </row>
    <row r="35" spans="1:5" x14ac:dyDescent="0.25">
      <c r="B35" s="4">
        <v>0.15045</v>
      </c>
      <c r="C35" s="4">
        <v>0.52</v>
      </c>
    </row>
    <row r="36" spans="1:5" x14ac:dyDescent="0.25">
      <c r="B36" s="4">
        <v>0.13855000000000001</v>
      </c>
      <c r="C36" s="4">
        <v>0.51849999999999996</v>
      </c>
    </row>
    <row r="37" spans="1:5" ht="15.75" x14ac:dyDescent="0.25">
      <c r="A37" s="4" t="s">
        <v>0</v>
      </c>
      <c r="B37" s="1">
        <f>AVERAGE(B34:B36)</f>
        <v>0.1479</v>
      </c>
      <c r="C37" s="1">
        <f>AVERAGE(C34:C36)</f>
        <v>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2" sqref="G12"/>
    </sheetView>
  </sheetViews>
  <sheetFormatPr defaultRowHeight="15" x14ac:dyDescent="0.25"/>
  <cols>
    <col min="1" max="1" width="36.5703125" style="4" customWidth="1"/>
    <col min="2" max="4" width="9.140625" style="4"/>
    <col min="5" max="5" width="13.42578125" style="4" bestFit="1" customWidth="1"/>
    <col min="6" max="6" width="31.7109375" style="4" bestFit="1" customWidth="1"/>
    <col min="7" max="16384" width="9.140625" style="4"/>
  </cols>
  <sheetData>
    <row r="1" spans="1:7" x14ac:dyDescent="0.25">
      <c r="B1" s="4" t="s">
        <v>3</v>
      </c>
      <c r="C1" s="4" t="s">
        <v>4</v>
      </c>
      <c r="E1" s="4" t="s">
        <v>1</v>
      </c>
      <c r="F1" s="4" t="s">
        <v>2</v>
      </c>
    </row>
    <row r="2" spans="1:7" x14ac:dyDescent="0.25">
      <c r="A2" s="4">
        <v>1</v>
      </c>
      <c r="B2" s="4">
        <v>0.15675</v>
      </c>
      <c r="C2" s="4">
        <v>0.5</v>
      </c>
      <c r="E2" s="4">
        <v>506</v>
      </c>
    </row>
    <row r="3" spans="1:7" x14ac:dyDescent="0.25">
      <c r="B3" s="4">
        <v>0.15110000000000001</v>
      </c>
      <c r="C3" s="4">
        <v>0.4995</v>
      </c>
      <c r="G3" s="3"/>
    </row>
    <row r="4" spans="1:7" x14ac:dyDescent="0.25">
      <c r="B4" s="4">
        <v>0.13635</v>
      </c>
      <c r="C4" s="4">
        <v>0.499</v>
      </c>
      <c r="G4" s="2"/>
    </row>
    <row r="5" spans="1:7" ht="15.75" x14ac:dyDescent="0.25">
      <c r="A5" s="4" t="s">
        <v>0</v>
      </c>
      <c r="B5" s="1">
        <f>AVERAGE(B2:B4)</f>
        <v>0.14806666666666668</v>
      </c>
      <c r="C5" s="1">
        <f>AVERAGE(C2:C4)</f>
        <v>0.4995</v>
      </c>
    </row>
    <row r="7" spans="1:7" x14ac:dyDescent="0.25">
      <c r="A7" s="4">
        <v>2</v>
      </c>
      <c r="B7" s="4">
        <v>0.15590000000000001</v>
      </c>
      <c r="C7" s="4">
        <v>0.498</v>
      </c>
      <c r="E7" s="4">
        <v>464</v>
      </c>
    </row>
    <row r="8" spans="1:7" x14ac:dyDescent="0.25">
      <c r="B8" s="4">
        <v>0.151</v>
      </c>
      <c r="C8" s="4">
        <v>0.4985</v>
      </c>
    </row>
    <row r="9" spans="1:7" x14ac:dyDescent="0.25">
      <c r="B9" s="4">
        <v>0.1361</v>
      </c>
      <c r="C9" s="4">
        <v>0.498</v>
      </c>
    </row>
    <row r="10" spans="1:7" ht="15.75" x14ac:dyDescent="0.25">
      <c r="A10" s="4" t="s">
        <v>0</v>
      </c>
      <c r="B10" s="1">
        <f>AVERAGE(B7:B9)</f>
        <v>0.14766666666666667</v>
      </c>
      <c r="C10" s="1">
        <f>AVERAGE(C7:C9)</f>
        <v>0.49816666666666665</v>
      </c>
    </row>
    <row r="12" spans="1:7" x14ac:dyDescent="0.25">
      <c r="G12" s="4">
        <f>AVERAGE(E2:E34)</f>
        <v>450</v>
      </c>
    </row>
    <row r="13" spans="1:7" x14ac:dyDescent="0.25">
      <c r="A13" s="4">
        <v>3</v>
      </c>
      <c r="B13" s="4">
        <v>0.15540000000000001</v>
      </c>
      <c r="C13" s="4">
        <v>0.499</v>
      </c>
      <c r="E13" s="4">
        <v>456</v>
      </c>
    </row>
    <row r="14" spans="1:7" x14ac:dyDescent="0.25">
      <c r="B14" s="4">
        <v>0.14979999999999999</v>
      </c>
      <c r="C14" s="4">
        <v>0.5</v>
      </c>
    </row>
    <row r="15" spans="1:7" x14ac:dyDescent="0.25">
      <c r="B15" s="4">
        <v>0.13719999999999999</v>
      </c>
      <c r="C15" s="4">
        <v>0.4995</v>
      </c>
    </row>
    <row r="16" spans="1:7" ht="15.75" x14ac:dyDescent="0.25">
      <c r="A16" s="4" t="s">
        <v>0</v>
      </c>
      <c r="B16" s="1">
        <f>AVERAGE(B13:B15)</f>
        <v>0.14746666666666666</v>
      </c>
      <c r="C16" s="1">
        <f>AVERAGE(C13:C15)</f>
        <v>0.4995</v>
      </c>
    </row>
    <row r="19" spans="1:5" x14ac:dyDescent="0.25">
      <c r="A19" s="4">
        <v>4</v>
      </c>
      <c r="B19" s="4">
        <v>0.155</v>
      </c>
      <c r="C19" s="4">
        <v>0.496</v>
      </c>
      <c r="E19" s="4">
        <v>427</v>
      </c>
    </row>
    <row r="20" spans="1:5" x14ac:dyDescent="0.25">
      <c r="B20" s="4">
        <v>0.14990000000000001</v>
      </c>
      <c r="C20" s="4">
        <v>0.496</v>
      </c>
    </row>
    <row r="21" spans="1:5" x14ac:dyDescent="0.25">
      <c r="B21" s="4">
        <v>0.13569999999999999</v>
      </c>
      <c r="C21" s="4">
        <v>0.4955</v>
      </c>
    </row>
    <row r="22" spans="1:5" ht="15.75" x14ac:dyDescent="0.25">
      <c r="A22" s="4" t="s">
        <v>0</v>
      </c>
      <c r="B22" s="1">
        <f>AVERAGE(B19:B21)</f>
        <v>0.14686666666666667</v>
      </c>
      <c r="C22" s="1">
        <f>AVERAGE(C19:C21)</f>
        <v>0.49583333333333335</v>
      </c>
    </row>
    <row r="24" spans="1:5" x14ac:dyDescent="0.25">
      <c r="A24" s="4">
        <v>5</v>
      </c>
      <c r="B24" s="4">
        <v>0.15429999999999999</v>
      </c>
      <c r="C24" s="4">
        <v>0.5</v>
      </c>
      <c r="E24" s="4">
        <v>472</v>
      </c>
    </row>
    <row r="25" spans="1:5" x14ac:dyDescent="0.25">
      <c r="B25" s="4">
        <v>0.14929999999999999</v>
      </c>
      <c r="C25" s="4">
        <v>0.5</v>
      </c>
    </row>
    <row r="26" spans="1:5" x14ac:dyDescent="0.25">
      <c r="B26" s="4">
        <v>0.13780000000000001</v>
      </c>
      <c r="C26" s="4">
        <v>0.5</v>
      </c>
    </row>
    <row r="27" spans="1:5" ht="15.75" x14ac:dyDescent="0.25">
      <c r="A27" s="4" t="s">
        <v>0</v>
      </c>
      <c r="B27" s="1">
        <f>AVERAGE(B24:B26)</f>
        <v>0.14713333333333334</v>
      </c>
      <c r="C27" s="1">
        <f>AVERAGE(C24:C26)</f>
        <v>0.5</v>
      </c>
    </row>
    <row r="29" spans="1:5" x14ac:dyDescent="0.25">
      <c r="A29" s="4">
        <v>6</v>
      </c>
      <c r="B29" s="4">
        <v>0.15425</v>
      </c>
      <c r="C29" s="4">
        <v>0.499</v>
      </c>
      <c r="E29" s="4">
        <v>431</v>
      </c>
    </row>
    <row r="30" spans="1:5" x14ac:dyDescent="0.25">
      <c r="B30" s="4">
        <v>0.14995</v>
      </c>
      <c r="C30" s="4">
        <v>0.499</v>
      </c>
    </row>
    <row r="31" spans="1:5" x14ac:dyDescent="0.25">
      <c r="B31" s="4">
        <v>0.13705000000000001</v>
      </c>
      <c r="C31" s="4">
        <v>0.499</v>
      </c>
    </row>
    <row r="32" spans="1:5" ht="15.75" x14ac:dyDescent="0.25">
      <c r="A32" s="4" t="s">
        <v>0</v>
      </c>
      <c r="B32" s="1">
        <f>AVERAGE(B29:B31)</f>
        <v>0.14708333333333334</v>
      </c>
      <c r="C32" s="1">
        <f>AVERAGE(C29:C31)</f>
        <v>0.49899999999999994</v>
      </c>
    </row>
    <row r="34" spans="1:5" x14ac:dyDescent="0.25">
      <c r="A34" s="4">
        <v>7</v>
      </c>
      <c r="B34" s="4">
        <v>0.15440000000000001</v>
      </c>
      <c r="C34" s="4">
        <v>0.52</v>
      </c>
      <c r="E34" s="4">
        <v>394</v>
      </c>
    </row>
    <row r="35" spans="1:5" x14ac:dyDescent="0.25">
      <c r="B35" s="4">
        <v>0.15</v>
      </c>
      <c r="C35" s="4">
        <v>0.52</v>
      </c>
    </row>
    <row r="36" spans="1:5" x14ac:dyDescent="0.25">
      <c r="B36" s="4">
        <v>0.13730000000000001</v>
      </c>
      <c r="C36" s="4">
        <v>0.52</v>
      </c>
    </row>
    <row r="37" spans="1:5" ht="15.75" x14ac:dyDescent="0.25">
      <c r="A37" s="4" t="s">
        <v>0</v>
      </c>
      <c r="B37" s="1">
        <f>AVERAGE(B34:B36)</f>
        <v>0.14723333333333333</v>
      </c>
      <c r="C37" s="1">
        <f>AVERAGE(C34:C36)</f>
        <v>0.52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G10" sqref="G10"/>
    </sheetView>
  </sheetViews>
  <sheetFormatPr defaultRowHeight="15" x14ac:dyDescent="0.25"/>
  <cols>
    <col min="1" max="1" width="36.5703125" style="4" customWidth="1"/>
    <col min="2" max="4" width="9.140625" style="4"/>
    <col min="5" max="5" width="13.42578125" style="4" bestFit="1" customWidth="1"/>
    <col min="6" max="6" width="31.7109375" style="4" bestFit="1" customWidth="1"/>
    <col min="7" max="16384" width="9.140625" style="4"/>
  </cols>
  <sheetData>
    <row r="1" spans="1:7" x14ac:dyDescent="0.25">
      <c r="B1" s="4" t="s">
        <v>3</v>
      </c>
      <c r="C1" s="4" t="s">
        <v>4</v>
      </c>
      <c r="E1" s="4" t="s">
        <v>1</v>
      </c>
      <c r="F1" s="4" t="s">
        <v>2</v>
      </c>
    </row>
    <row r="2" spans="1:7" x14ac:dyDescent="0.25">
      <c r="A2" s="4">
        <v>1</v>
      </c>
      <c r="B2" s="4">
        <v>0.14849999999999999</v>
      </c>
      <c r="C2" s="4">
        <v>0.495</v>
      </c>
      <c r="E2" s="4">
        <v>243</v>
      </c>
    </row>
    <row r="3" spans="1:7" x14ac:dyDescent="0.25">
      <c r="B3" s="4">
        <v>0.1547</v>
      </c>
      <c r="C3" s="4">
        <v>0.496</v>
      </c>
      <c r="G3" s="3"/>
    </row>
    <row r="4" spans="1:7" x14ac:dyDescent="0.25">
      <c r="B4" s="4">
        <v>0.14269999999999999</v>
      </c>
      <c r="C4" s="4">
        <v>0.498</v>
      </c>
      <c r="G4" s="2"/>
    </row>
    <row r="5" spans="1:7" ht="15.75" x14ac:dyDescent="0.25">
      <c r="A5" s="4" t="s">
        <v>0</v>
      </c>
      <c r="B5" s="1">
        <f>AVERAGE(B2:B4)</f>
        <v>0.14863333333333334</v>
      </c>
      <c r="C5" s="1">
        <f>AVERAGE(C2:C4)</f>
        <v>0.49633333333333329</v>
      </c>
    </row>
    <row r="7" spans="1:7" x14ac:dyDescent="0.25">
      <c r="A7" s="4">
        <v>2</v>
      </c>
      <c r="B7" s="4">
        <v>0.1482</v>
      </c>
      <c r="C7" s="4">
        <v>0.498</v>
      </c>
      <c r="E7" s="4">
        <v>244</v>
      </c>
    </row>
    <row r="8" spans="1:7" x14ac:dyDescent="0.25">
      <c r="B8" s="4">
        <v>0.15390000000000001</v>
      </c>
      <c r="C8" s="4">
        <v>0.4975</v>
      </c>
    </row>
    <row r="9" spans="1:7" x14ac:dyDescent="0.25">
      <c r="B9" s="4">
        <v>0.14094999999999999</v>
      </c>
      <c r="C9" s="4">
        <v>0.498</v>
      </c>
    </row>
    <row r="10" spans="1:7" ht="15.75" x14ac:dyDescent="0.25">
      <c r="A10" s="4" t="s">
        <v>0</v>
      </c>
      <c r="B10" s="1">
        <f>AVERAGE(B7:B9)</f>
        <v>0.14768333333333336</v>
      </c>
      <c r="C10" s="1">
        <f>AVERAGE(C7:C9)</f>
        <v>0.49783333333333335</v>
      </c>
      <c r="G10" s="4">
        <f>AVERAGE(E2:E34)</f>
        <v>235.28571428571428</v>
      </c>
    </row>
    <row r="13" spans="1:7" x14ac:dyDescent="0.25">
      <c r="A13" s="4">
        <v>3</v>
      </c>
      <c r="B13" s="4">
        <v>0.1469</v>
      </c>
      <c r="C13" s="4">
        <v>0.4975</v>
      </c>
      <c r="E13" s="4">
        <v>243</v>
      </c>
    </row>
    <row r="14" spans="1:7" x14ac:dyDescent="0.25">
      <c r="B14" s="4">
        <v>0.15195</v>
      </c>
      <c r="C14" s="4">
        <v>0.496</v>
      </c>
    </row>
    <row r="15" spans="1:7" x14ac:dyDescent="0.25">
      <c r="B15" s="4">
        <v>0.13915</v>
      </c>
      <c r="C15" s="4">
        <v>0.4965</v>
      </c>
    </row>
    <row r="16" spans="1:7" ht="15.75" x14ac:dyDescent="0.25">
      <c r="A16" s="4" t="s">
        <v>0</v>
      </c>
      <c r="B16" s="1">
        <f>AVERAGE(B13:B15)</f>
        <v>0.14599999999999999</v>
      </c>
      <c r="C16" s="1">
        <f>AVERAGE(C13:C15)</f>
        <v>0.49666666666666665</v>
      </c>
    </row>
    <row r="19" spans="1:5" x14ac:dyDescent="0.25">
      <c r="A19" s="4">
        <v>4</v>
      </c>
      <c r="B19" s="4">
        <v>0.14474999999999999</v>
      </c>
      <c r="C19" s="4">
        <v>0.5</v>
      </c>
      <c r="E19" s="4">
        <v>268</v>
      </c>
    </row>
    <row r="20" spans="1:5" x14ac:dyDescent="0.25">
      <c r="B20" s="4">
        <v>0.14924999999999999</v>
      </c>
      <c r="C20" s="4">
        <v>0.501</v>
      </c>
    </row>
    <row r="21" spans="1:5" x14ac:dyDescent="0.25">
      <c r="B21" s="4">
        <v>0.13919999999999999</v>
      </c>
      <c r="C21" s="4">
        <v>0.50049999999999994</v>
      </c>
    </row>
    <row r="22" spans="1:5" ht="15.75" x14ac:dyDescent="0.25">
      <c r="A22" s="4" t="s">
        <v>0</v>
      </c>
      <c r="B22" s="1">
        <f>AVERAGE(B19:B21)</f>
        <v>0.1444</v>
      </c>
      <c r="C22" s="1">
        <f>AVERAGE(C19:C21)</f>
        <v>0.50049999999999994</v>
      </c>
    </row>
    <row r="24" spans="1:5" x14ac:dyDescent="0.25">
      <c r="A24" s="4">
        <v>5</v>
      </c>
      <c r="B24" s="4">
        <v>0.14124999999999999</v>
      </c>
      <c r="C24" s="4">
        <v>0.4955</v>
      </c>
      <c r="E24" s="4">
        <v>207</v>
      </c>
    </row>
    <row r="25" spans="1:5" x14ac:dyDescent="0.25">
      <c r="B25" s="4">
        <v>0.14585000000000001</v>
      </c>
      <c r="C25" s="4">
        <v>0.4945</v>
      </c>
    </row>
    <row r="26" spans="1:5" x14ac:dyDescent="0.25">
      <c r="B26" s="4">
        <v>0.1333</v>
      </c>
      <c r="C26" s="4">
        <v>0.4955</v>
      </c>
    </row>
    <row r="27" spans="1:5" ht="15.75" x14ac:dyDescent="0.25">
      <c r="A27" s="4" t="s">
        <v>0</v>
      </c>
      <c r="B27" s="1">
        <f>AVERAGE(B24:B26)</f>
        <v>0.14013333333333333</v>
      </c>
      <c r="C27" s="1">
        <f>AVERAGE(C24:C26)</f>
        <v>0.4951666666666667</v>
      </c>
    </row>
    <row r="29" spans="1:5" x14ac:dyDescent="0.25">
      <c r="A29" s="4">
        <v>6</v>
      </c>
      <c r="B29" s="4">
        <v>0.13800000000000001</v>
      </c>
      <c r="C29" s="4">
        <v>0.498</v>
      </c>
      <c r="E29" s="4">
        <v>251</v>
      </c>
    </row>
    <row r="30" spans="1:5" x14ac:dyDescent="0.25">
      <c r="B30" s="4">
        <v>0.1416</v>
      </c>
      <c r="C30" s="4">
        <v>0.501</v>
      </c>
    </row>
    <row r="31" spans="1:5" x14ac:dyDescent="0.25">
      <c r="B31" s="4">
        <v>0.13120000000000001</v>
      </c>
      <c r="C31" s="4">
        <v>0.498</v>
      </c>
    </row>
    <row r="32" spans="1:5" ht="15.75" x14ac:dyDescent="0.25">
      <c r="A32" s="4" t="s">
        <v>0</v>
      </c>
      <c r="B32" s="1">
        <f>AVERAGE(B29:B31)</f>
        <v>0.13693333333333335</v>
      </c>
      <c r="C32" s="1">
        <f>AVERAGE(C29:C31)</f>
        <v>0.49899999999999994</v>
      </c>
    </row>
    <row r="34" spans="1:5" x14ac:dyDescent="0.25">
      <c r="A34" s="4">
        <v>7</v>
      </c>
      <c r="B34" s="4">
        <v>0.13275000000000001</v>
      </c>
      <c r="C34" s="4">
        <v>0.51300000000000001</v>
      </c>
      <c r="E34" s="4">
        <v>191</v>
      </c>
    </row>
    <row r="35" spans="1:5" x14ac:dyDescent="0.25">
      <c r="B35" s="4">
        <v>0.13689999999999999</v>
      </c>
      <c r="C35" s="4">
        <v>0.51500000000000001</v>
      </c>
    </row>
    <row r="36" spans="1:5" x14ac:dyDescent="0.25">
      <c r="B36" s="4">
        <v>0.12805</v>
      </c>
      <c r="C36" s="4">
        <v>0.51500000000000001</v>
      </c>
    </row>
    <row r="37" spans="1:5" ht="15.75" x14ac:dyDescent="0.25">
      <c r="A37" s="4" t="s">
        <v>0</v>
      </c>
      <c r="B37" s="1">
        <f>AVERAGE(B34:B36)</f>
        <v>0.13256666666666667</v>
      </c>
      <c r="C37" s="1">
        <f>AVERAGE(C34:C36)</f>
        <v>0.51433333333333342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B22" sqref="B22"/>
    </sheetView>
  </sheetViews>
  <sheetFormatPr defaultRowHeight="15" x14ac:dyDescent="0.25"/>
  <cols>
    <col min="1" max="1" width="20.140625" customWidth="1"/>
    <col min="2" max="3" width="9.140625" customWidth="1"/>
  </cols>
  <sheetData>
    <row r="1" spans="1:6" x14ac:dyDescent="0.25">
      <c r="A1" s="5" t="s">
        <v>20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</row>
    <row r="2" spans="1:6" x14ac:dyDescent="0.25">
      <c r="A2" s="5" t="s">
        <v>10</v>
      </c>
      <c r="B2" s="9">
        <v>0.15185000000000001</v>
      </c>
      <c r="C2" s="9">
        <v>0.13796666666666665</v>
      </c>
      <c r="D2" s="9">
        <v>0.14811666666666667</v>
      </c>
      <c r="E2" s="9">
        <v>0.14806666666666668</v>
      </c>
      <c r="F2" s="9">
        <v>0.14863333333333334</v>
      </c>
    </row>
    <row r="3" spans="1:6" x14ac:dyDescent="0.25">
      <c r="A3" s="5" t="s">
        <v>11</v>
      </c>
      <c r="B3" s="9">
        <v>0.4988333333333333</v>
      </c>
      <c r="C3" s="9">
        <v>0.4988333333333333</v>
      </c>
      <c r="D3" s="9">
        <v>0.49866666666666665</v>
      </c>
      <c r="E3" s="9">
        <v>0.4995</v>
      </c>
      <c r="F3" s="9">
        <v>0.49633333333333329</v>
      </c>
    </row>
    <row r="4" spans="1:6" x14ac:dyDescent="0.25">
      <c r="A4" s="5" t="s">
        <v>12</v>
      </c>
      <c r="B4" s="9">
        <v>0.15259999999999999</v>
      </c>
      <c r="C4" s="9">
        <v>0.13775000000000001</v>
      </c>
      <c r="D4" s="9">
        <v>0.14825000000000002</v>
      </c>
      <c r="E4" s="9">
        <v>0.14766666666666667</v>
      </c>
      <c r="F4" s="9">
        <v>0.14768333333333336</v>
      </c>
    </row>
    <row r="5" spans="1:6" x14ac:dyDescent="0.25">
      <c r="A5" s="5" t="s">
        <v>13</v>
      </c>
      <c r="B5" s="9">
        <v>0.49899999999999994</v>
      </c>
      <c r="C5" s="9">
        <v>0.4985</v>
      </c>
      <c r="D5" s="9">
        <v>0.49866666666666665</v>
      </c>
      <c r="E5" s="9">
        <v>0.49816666666666665</v>
      </c>
      <c r="F5" s="9">
        <v>0.49783333333333335</v>
      </c>
    </row>
    <row r="6" spans="1:6" x14ac:dyDescent="0.25">
      <c r="A6" s="5" t="s">
        <v>14</v>
      </c>
      <c r="B6" s="9">
        <v>0.15226666666666666</v>
      </c>
      <c r="C6" s="9">
        <v>0.13731666666666667</v>
      </c>
      <c r="D6" s="9">
        <v>0.14816666666666667</v>
      </c>
      <c r="E6" s="9">
        <v>0.14746666666666666</v>
      </c>
      <c r="F6" s="9">
        <v>0.14599999999999999</v>
      </c>
    </row>
    <row r="7" spans="1:6" x14ac:dyDescent="0.25">
      <c r="A7" s="5" t="s">
        <v>15</v>
      </c>
      <c r="B7" s="9">
        <v>0.49983333333333335</v>
      </c>
      <c r="C7" s="9">
        <v>0.49849999999999994</v>
      </c>
      <c r="D7" s="9">
        <v>0.49899999999999994</v>
      </c>
      <c r="E7" s="9">
        <v>0.4995</v>
      </c>
      <c r="F7" s="9">
        <v>0.49666666666666665</v>
      </c>
    </row>
    <row r="8" spans="1:6" x14ac:dyDescent="0.25">
      <c r="A8" s="5" t="s">
        <v>16</v>
      </c>
      <c r="B8" s="9">
        <v>0.15174999999999997</v>
      </c>
      <c r="C8" s="9">
        <v>0.13535</v>
      </c>
      <c r="D8" s="9">
        <v>0.14778333333333332</v>
      </c>
      <c r="E8" s="9">
        <v>0.14686666666666667</v>
      </c>
      <c r="F8" s="9">
        <v>0.1444</v>
      </c>
    </row>
    <row r="9" spans="1:6" x14ac:dyDescent="0.25">
      <c r="A9" s="5" t="s">
        <v>17</v>
      </c>
      <c r="B9" s="9">
        <v>0.49666666666666665</v>
      </c>
      <c r="C9" s="9">
        <v>0.49766666666666665</v>
      </c>
      <c r="D9" s="9">
        <v>0.49583333333333335</v>
      </c>
      <c r="E9" s="9">
        <v>0.49583333333333335</v>
      </c>
      <c r="F9" s="9">
        <v>0.50049999999999994</v>
      </c>
    </row>
    <row r="10" spans="1:6" x14ac:dyDescent="0.25">
      <c r="A10" s="5" t="s">
        <v>18</v>
      </c>
      <c r="B10" s="9">
        <v>0.15126666666666666</v>
      </c>
      <c r="C10" s="9">
        <v>0.13106666666666666</v>
      </c>
      <c r="D10" s="9">
        <v>0.14803333333333332</v>
      </c>
      <c r="E10" s="9">
        <v>0.14713333333333334</v>
      </c>
      <c r="F10" s="9">
        <v>0.14013333333333333</v>
      </c>
    </row>
    <row r="11" spans="1:6" x14ac:dyDescent="0.25">
      <c r="A11" s="5" t="s">
        <v>19</v>
      </c>
      <c r="B11" s="9">
        <v>0.49933333333333335</v>
      </c>
      <c r="C11" s="9">
        <v>0.49833333333333329</v>
      </c>
      <c r="D11" s="9">
        <v>0.50116666666666665</v>
      </c>
      <c r="E11" s="9">
        <v>0.5</v>
      </c>
      <c r="F11" s="9">
        <v>0.4951666666666667</v>
      </c>
    </row>
    <row r="12" spans="1:6" x14ac:dyDescent="0.25">
      <c r="A12" s="5" t="s">
        <v>21</v>
      </c>
      <c r="B12" s="9">
        <v>0.15125</v>
      </c>
      <c r="C12" s="9">
        <v>0.12855000000000003</v>
      </c>
      <c r="D12" s="9">
        <v>0.14771666666666669</v>
      </c>
      <c r="E12" s="9">
        <v>0.14708333333333334</v>
      </c>
      <c r="F12" s="9">
        <v>0.13693333333333335</v>
      </c>
    </row>
    <row r="13" spans="1:6" x14ac:dyDescent="0.25">
      <c r="A13" s="5" t="s">
        <v>22</v>
      </c>
      <c r="B13" s="9">
        <v>0.49783333333333335</v>
      </c>
      <c r="C13" s="9">
        <v>0.49700000000000005</v>
      </c>
      <c r="D13" s="9">
        <v>0.49933333333333335</v>
      </c>
      <c r="E13" s="9">
        <v>0.49899999999999994</v>
      </c>
      <c r="F13" s="9">
        <v>0.49899999999999994</v>
      </c>
    </row>
    <row r="14" spans="1:6" x14ac:dyDescent="0.25">
      <c r="A14" s="5" t="s">
        <v>23</v>
      </c>
      <c r="B14" s="9">
        <v>0.15095</v>
      </c>
      <c r="C14" s="9">
        <v>0.11927499999999999</v>
      </c>
      <c r="D14" s="9">
        <v>0.1479</v>
      </c>
      <c r="E14" s="9">
        <v>0.14723333333333333</v>
      </c>
      <c r="F14" s="9">
        <v>0.13256666666666667</v>
      </c>
    </row>
    <row r="15" spans="1:6" x14ac:dyDescent="0.25">
      <c r="A15" s="5" t="s">
        <v>24</v>
      </c>
      <c r="B15" s="9">
        <v>0.52450000000000008</v>
      </c>
      <c r="C15" s="9">
        <v>0.52300000000000002</v>
      </c>
      <c r="D15" s="9">
        <v>0.52</v>
      </c>
      <c r="E15" s="9">
        <v>0.52</v>
      </c>
      <c r="F15" s="9">
        <v>0.51433333333333342</v>
      </c>
    </row>
    <row r="18" spans="1:12" x14ac:dyDescent="0.25">
      <c r="A18" s="5" t="s">
        <v>27</v>
      </c>
      <c r="B18" s="5" t="s">
        <v>5</v>
      </c>
      <c r="C18" s="5" t="s">
        <v>6</v>
      </c>
      <c r="D18" s="5" t="s">
        <v>7</v>
      </c>
      <c r="E18" s="5" t="s">
        <v>8</v>
      </c>
      <c r="F18" s="5" t="s">
        <v>9</v>
      </c>
    </row>
    <row r="19" spans="1:12" x14ac:dyDescent="0.25">
      <c r="A19" s="6" t="s">
        <v>25</v>
      </c>
      <c r="B19" s="9">
        <f t="shared" ref="B19:F20" si="0">AVERAGE(B2,B4,B6,B8,B10,B12,B14)</f>
        <v>0.15170476190476187</v>
      </c>
      <c r="C19" s="9">
        <f t="shared" si="0"/>
        <v>0.13246785714285716</v>
      </c>
      <c r="D19" s="9">
        <f t="shared" si="0"/>
        <v>0.1479952380952381</v>
      </c>
      <c r="E19" s="9">
        <f t="shared" si="0"/>
        <v>0.1473595238095238</v>
      </c>
      <c r="F19" s="9">
        <f t="shared" si="0"/>
        <v>0.14233571428571429</v>
      </c>
      <c r="G19" s="12" t="s">
        <v>31</v>
      </c>
      <c r="H19">
        <v>0.6</v>
      </c>
      <c r="I19">
        <v>1</v>
      </c>
      <c r="J19">
        <v>1.8</v>
      </c>
      <c r="K19">
        <v>2.4</v>
      </c>
      <c r="L19">
        <v>4.5</v>
      </c>
    </row>
    <row r="20" spans="1:12" x14ac:dyDescent="0.25">
      <c r="A20" s="6" t="s">
        <v>26</v>
      </c>
      <c r="B20" s="9">
        <f>AVERAGE(B3,B5,B7,B9,B11,B13,B15)</f>
        <v>0.50228571428571434</v>
      </c>
      <c r="C20" s="9">
        <f>AVERAGE(C3,C5,C7,C9,C11,C13,C15)</f>
        <v>0.50169047619047613</v>
      </c>
      <c r="D20" s="9">
        <f>AVERAGE(D3,D5,D7,D9,D11,D13,D15)</f>
        <v>0.50180952380952382</v>
      </c>
      <c r="E20" s="9">
        <f>AVERAGE(E3,E5,E7,E9,E11,E13,E15)</f>
        <v>0.50171428571428578</v>
      </c>
      <c r="F20" s="9">
        <f t="shared" si="0"/>
        <v>0.49997619047619052</v>
      </c>
    </row>
    <row r="22" spans="1:12" x14ac:dyDescent="0.25">
      <c r="A22" s="7" t="s">
        <v>28</v>
      </c>
      <c r="B22" s="10">
        <f>((0.01)*(B19*4)^2)/((6)*(B19))</f>
        <v>4.0454603174603166E-3</v>
      </c>
      <c r="C22" s="10">
        <f>((0.01)*(C19*8)^2)/((6)*(C19))</f>
        <v>1.4129904761904764E-2</v>
      </c>
      <c r="D22" s="10">
        <f>((0.01)*(D19*12)^2)/((6)*(D19))</f>
        <v>3.5518857142857151E-2</v>
      </c>
      <c r="E22" s="10">
        <f>((0.01)*(E19*16)^2)/((6)*(E19))</f>
        <v>6.2873396825396818E-2</v>
      </c>
      <c r="F22" s="10">
        <f>((0.01)*(F19*32)^2)/((6)*(F19))</f>
        <v>0.24291961904761905</v>
      </c>
    </row>
    <row r="24" spans="1:12" x14ac:dyDescent="0.25">
      <c r="A24" s="8" t="s">
        <v>29</v>
      </c>
      <c r="B24" s="11">
        <v>1143.4285714285713</v>
      </c>
      <c r="C24" s="11">
        <v>683</v>
      </c>
      <c r="D24" s="11">
        <v>598.28571428571433</v>
      </c>
      <c r="E24" s="11">
        <v>450</v>
      </c>
      <c r="F24" s="11">
        <v>235.28571428571428</v>
      </c>
    </row>
    <row r="26" spans="1:12" x14ac:dyDescent="0.25">
      <c r="A26" s="8" t="s">
        <v>30</v>
      </c>
      <c r="B26">
        <f>0.75*(B24/(B20*B19))</f>
        <v>11254.346023962564</v>
      </c>
      <c r="C26" s="4">
        <f>0.75*(C24/(C20*C19))</f>
        <v>7707.8916179536445</v>
      </c>
      <c r="D26" s="4">
        <f>0.75*(D24/(D20*D19))</f>
        <v>6042.0352566281981</v>
      </c>
      <c r="E26" s="4">
        <f t="shared" ref="E26:F26" si="1">0.75*(E24/(E20*E19))</f>
        <v>4564.9823267439569</v>
      </c>
      <c r="F26" s="4">
        <f t="shared" si="1"/>
        <v>2479.6684382590956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MSEG410-610_4X_Flex</vt:lpstr>
      <vt:lpstr>MSEG410-610_8X_Flex</vt:lpstr>
      <vt:lpstr>MSEG410-610_12X_Flex</vt:lpstr>
      <vt:lpstr>MSEG410-610_16x_Flex</vt:lpstr>
      <vt:lpstr>MSEG410-610-32x_Flex</vt:lpstr>
      <vt:lpstr>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Durbano, Stephen E</dc:creator>
  <cp:lastModifiedBy>Swain, Zachary</cp:lastModifiedBy>
  <dcterms:created xsi:type="dcterms:W3CDTF">2017-10-25T17:29:30Z</dcterms:created>
  <dcterms:modified xsi:type="dcterms:W3CDTF">2019-05-02T15:03:13Z</dcterms:modified>
</cp:coreProperties>
</file>