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iyongji/Desktop/"/>
    </mc:Choice>
  </mc:AlternateContent>
  <bookViews>
    <workbookView xWindow="14400" yWindow="460" windowWidth="14400" windowHeight="161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Y2" i="1"/>
  <c r="M3" i="1"/>
  <c r="Y3" i="1"/>
  <c r="M4" i="1"/>
  <c r="Y4" i="1"/>
  <c r="M5" i="1"/>
  <c r="Y5" i="1"/>
  <c r="M6" i="1"/>
  <c r="Y6" i="1"/>
  <c r="M7" i="1"/>
  <c r="Y7" i="1"/>
  <c r="M8" i="1"/>
  <c r="Y8" i="1"/>
  <c r="M9" i="1"/>
  <c r="Y9" i="1"/>
  <c r="M10" i="1"/>
  <c r="Y10" i="1"/>
  <c r="M11" i="1"/>
  <c r="Y11" i="1"/>
  <c r="M12" i="1"/>
  <c r="Y12" i="1"/>
  <c r="M13" i="1"/>
  <c r="Y13" i="1"/>
  <c r="M14" i="1"/>
  <c r="Y14" i="1"/>
  <c r="M15" i="1"/>
  <c r="Y15" i="1"/>
  <c r="M16" i="1"/>
  <c r="Y16" i="1"/>
  <c r="M17" i="1"/>
  <c r="Y17" i="1"/>
  <c r="M18" i="1"/>
  <c r="Y18" i="1"/>
  <c r="M19" i="1"/>
  <c r="Y19" i="1"/>
  <c r="M20" i="1"/>
  <c r="Y20" i="1"/>
  <c r="M21" i="1"/>
  <c r="Y21" i="1"/>
  <c r="M22" i="1"/>
  <c r="Y22" i="1"/>
  <c r="M23" i="1"/>
  <c r="Y23" i="1"/>
  <c r="M24" i="1"/>
  <c r="Y24" i="1"/>
  <c r="M25" i="1"/>
  <c r="Y25" i="1"/>
  <c r="M26" i="1"/>
  <c r="Y26" i="1"/>
  <c r="M27" i="1"/>
  <c r="X27" i="1"/>
  <c r="Y27" i="1"/>
  <c r="M28" i="1"/>
  <c r="X28" i="1"/>
  <c r="Y28" i="1"/>
  <c r="M29" i="1"/>
  <c r="Y29" i="1"/>
  <c r="M30" i="1"/>
  <c r="X30" i="1"/>
  <c r="Y30" i="1"/>
  <c r="Y73" i="1"/>
  <c r="M73" i="1"/>
  <c r="Y72" i="1"/>
  <c r="M72" i="1"/>
  <c r="Y71" i="1"/>
  <c r="M71" i="1"/>
  <c r="Y70" i="1"/>
  <c r="M70" i="1"/>
  <c r="Y69" i="1"/>
  <c r="M69" i="1"/>
  <c r="Y68" i="1"/>
  <c r="M68" i="1"/>
  <c r="Y67" i="1"/>
  <c r="M67" i="1"/>
  <c r="Y66" i="1"/>
  <c r="M66" i="1"/>
  <c r="Y65" i="1"/>
  <c r="M65" i="1"/>
  <c r="Y64" i="1"/>
  <c r="M64" i="1"/>
  <c r="Y63" i="1"/>
  <c r="M63" i="1"/>
  <c r="Y62" i="1"/>
  <c r="M62" i="1"/>
  <c r="Y61" i="1"/>
  <c r="M61" i="1"/>
  <c r="Y60" i="1"/>
  <c r="M60" i="1"/>
  <c r="Y59" i="1"/>
  <c r="M59" i="1"/>
  <c r="Y58" i="1"/>
  <c r="M58" i="1"/>
  <c r="Y57" i="1"/>
  <c r="M57" i="1"/>
  <c r="Y56" i="1"/>
  <c r="M56" i="1"/>
  <c r="Y55" i="1"/>
  <c r="M55" i="1"/>
  <c r="Y54" i="1"/>
  <c r="M54" i="1"/>
  <c r="Y53" i="1"/>
  <c r="M53" i="1"/>
  <c r="Y52" i="1"/>
  <c r="M52" i="1"/>
  <c r="Y51" i="1"/>
  <c r="M51" i="1"/>
  <c r="Y50" i="1"/>
  <c r="M50" i="1"/>
  <c r="Y49" i="1"/>
  <c r="M49" i="1"/>
  <c r="Y48" i="1"/>
  <c r="M48" i="1"/>
  <c r="Y47" i="1"/>
  <c r="M47" i="1"/>
  <c r="Y46" i="1"/>
  <c r="M46" i="1"/>
  <c r="Y45" i="1"/>
  <c r="M45" i="1"/>
  <c r="Y44" i="1"/>
  <c r="M44" i="1"/>
  <c r="Y43" i="1"/>
  <c r="M43" i="1"/>
  <c r="Y42" i="1"/>
  <c r="M42" i="1"/>
  <c r="Y41" i="1"/>
  <c r="M41" i="1"/>
  <c r="Y40" i="1"/>
  <c r="M40" i="1"/>
  <c r="Y39" i="1"/>
  <c r="M39" i="1"/>
  <c r="Y38" i="1"/>
  <c r="M38" i="1"/>
  <c r="Y37" i="1"/>
  <c r="M37" i="1"/>
  <c r="Y36" i="1"/>
  <c r="M36" i="1"/>
  <c r="Y35" i="1"/>
  <c r="M35" i="1"/>
  <c r="Y34" i="1"/>
  <c r="M34" i="1"/>
  <c r="Y33" i="1"/>
  <c r="M33" i="1"/>
  <c r="Y32" i="1"/>
  <c r="M32" i="1"/>
  <c r="Y31" i="1"/>
  <c r="M31" i="1"/>
</calcChain>
</file>

<file path=xl/comments1.xml><?xml version="1.0" encoding="utf-8"?>
<comments xmlns="http://schemas.openxmlformats.org/spreadsheetml/2006/main">
  <authors>
    <author>邓维钦</author>
  </authors>
  <commentList>
    <comment ref="X1" authorId="0">
      <text>
        <r>
          <rPr>
            <b/>
            <sz val="9"/>
            <color indexed="81"/>
            <rFont val="Tahoma"/>
            <family val="2"/>
          </rPr>
          <t>2019</t>
        </r>
        <r>
          <rPr>
            <b/>
            <sz val="9"/>
            <color indexed="81"/>
            <rFont val="宋体"/>
            <family val="3"/>
            <charset val="134"/>
          </rPr>
          <t>年</t>
        </r>
        <r>
          <rPr>
            <b/>
            <sz val="9"/>
            <color indexed="81"/>
            <rFont val="Tahoma"/>
            <family val="2"/>
          </rPr>
          <t>5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<sst xmlns="http://schemas.openxmlformats.org/spreadsheetml/2006/main" count="964" uniqueCount="373">
  <si>
    <t>成交价</t>
    <phoneticPr fontId="0" type="noConversion"/>
  </si>
  <si>
    <t>成交价/授权价</t>
    <phoneticPr fontId="0" type="noConversion"/>
  </si>
  <si>
    <t>佣折互动系数</t>
  </si>
  <si>
    <t>入网时间</t>
    <phoneticPr fontId="0" type="noConversion"/>
  </si>
  <si>
    <t>旧合同签约时间</t>
    <phoneticPr fontId="0" type="noConversion"/>
  </si>
  <si>
    <t>旧合同编码</t>
    <phoneticPr fontId="0" type="noConversion"/>
  </si>
  <si>
    <t>旧合同起止时间</t>
    <phoneticPr fontId="0" type="noConversion"/>
  </si>
  <si>
    <t>新合同签约时间</t>
    <phoneticPr fontId="0" type="noConversion"/>
  </si>
  <si>
    <t>新合同编码</t>
    <phoneticPr fontId="0" type="noConversion"/>
  </si>
  <si>
    <t>新合同起止时间</t>
    <phoneticPr fontId="0" type="noConversion"/>
  </si>
  <si>
    <t>合同年限</t>
    <phoneticPr fontId="0" type="noConversion"/>
  </si>
  <si>
    <t>合同年限系数</t>
    <phoneticPr fontId="0" type="noConversion"/>
  </si>
  <si>
    <t>出账收入</t>
    <phoneticPr fontId="0" type="noConversion"/>
  </si>
  <si>
    <t>应发续约新增收入提成
（T+2）</t>
    <phoneticPr fontId="0" type="noConversion"/>
  </si>
  <si>
    <t>备注</t>
    <phoneticPr fontId="0" type="noConversion"/>
  </si>
  <si>
    <t>无</t>
    <phoneticPr fontId="0" type="noConversion"/>
  </si>
  <si>
    <t xml:space="preserve">CU12-4421-2019-000162 </t>
  </si>
  <si>
    <t>2019/01/01-2020/12/31</t>
  </si>
  <si>
    <t>1年</t>
  </si>
  <si>
    <t>T+2月发放</t>
    <phoneticPr fontId="0" type="noConversion"/>
  </si>
  <si>
    <t>CU12-4421-2017-001605</t>
    <phoneticPr fontId="0" type="noConversion"/>
  </si>
  <si>
    <t>2018/02/01-2019/01/31</t>
    <phoneticPr fontId="0" type="noConversion"/>
  </si>
  <si>
    <t>CU12-4421-2019-000174</t>
  </si>
  <si>
    <t>2019/02/01-2022/01/31</t>
    <phoneticPr fontId="0" type="noConversion"/>
  </si>
  <si>
    <t>3年</t>
    <phoneticPr fontId="0" type="noConversion"/>
  </si>
  <si>
    <t>CU12-4421-2016-000991</t>
  </si>
  <si>
    <t>2016/9/19-2019/9/19</t>
    <phoneticPr fontId="0" type="noConversion"/>
  </si>
  <si>
    <t>CU12-4421-2019-000029</t>
  </si>
  <si>
    <t>2019/9/20-2022/9/19</t>
    <phoneticPr fontId="0" type="noConversion"/>
  </si>
  <si>
    <t xml:space="preserve">CU12-4421-2019-000484  </t>
    <phoneticPr fontId="0" type="noConversion"/>
  </si>
  <si>
    <t>2019/4/5-2020/4/4</t>
    <phoneticPr fontId="0" type="noConversion"/>
  </si>
  <si>
    <t>1年</t>
    <phoneticPr fontId="0" type="noConversion"/>
  </si>
  <si>
    <t>CU12-4421-2016-001569</t>
    <phoneticPr fontId="0" type="noConversion"/>
  </si>
  <si>
    <t>2016/12/02-2018/12/01</t>
    <phoneticPr fontId="0" type="noConversion"/>
  </si>
  <si>
    <t>CU12-4421-2018-001728</t>
    <phoneticPr fontId="0" type="noConversion"/>
  </si>
  <si>
    <t>2019/01/15-2021/01/14</t>
    <phoneticPr fontId="0" type="noConversion"/>
  </si>
  <si>
    <t>2年</t>
    <phoneticPr fontId="0" type="noConversion"/>
  </si>
  <si>
    <t>CU12-4421-2017-000870</t>
    <phoneticPr fontId="0" type="noConversion"/>
  </si>
  <si>
    <t>201706-201812</t>
    <phoneticPr fontId="0" type="noConversion"/>
  </si>
  <si>
    <t>CU12-4421-2019-000426</t>
    <phoneticPr fontId="0" type="noConversion"/>
  </si>
  <si>
    <t>2019/1/1-2019/12/31</t>
    <phoneticPr fontId="0" type="noConversion"/>
  </si>
  <si>
    <t xml:space="preserve">CU12-4421-2012-000121 </t>
    <phoneticPr fontId="0" type="noConversion"/>
  </si>
  <si>
    <t>2012/2/28-2017/2/27</t>
    <phoneticPr fontId="0" type="noConversion"/>
  </si>
  <si>
    <t>CU12-4421-2018-001690</t>
    <phoneticPr fontId="0" type="noConversion"/>
  </si>
  <si>
    <t>CU12-4421-2016-000294</t>
    <phoneticPr fontId="0" type="noConversion"/>
  </si>
  <si>
    <t>201603-201812</t>
    <phoneticPr fontId="0" type="noConversion"/>
  </si>
  <si>
    <t>CU12-4421-2019-000425</t>
    <phoneticPr fontId="0" type="noConversion"/>
  </si>
  <si>
    <t>CU12-4421-2016-001428</t>
  </si>
  <si>
    <t>2016/10/01-2018/10/1</t>
  </si>
  <si>
    <t>CU12-4421-2018-001380</t>
  </si>
  <si>
    <t>2018/11/01-2020/11/1</t>
  </si>
  <si>
    <t>2年</t>
  </si>
  <si>
    <t>CU12-4421-2016-001280、CU12-4421-2016-001280-1</t>
  </si>
  <si>
    <t>201609-201809</t>
  </si>
  <si>
    <t>CU12-4421-2018-001654</t>
  </si>
  <si>
    <t>2018/12/25-2021/12/25</t>
  </si>
  <si>
    <t>3年</t>
  </si>
  <si>
    <t>T+1月发放</t>
    <phoneticPr fontId="0" type="noConversion"/>
  </si>
  <si>
    <t>T+1月发放</t>
  </si>
  <si>
    <t>CU12-4421-2017-001220</t>
  </si>
  <si>
    <t>20171013-20181012</t>
    <phoneticPr fontId="0" type="noConversion"/>
  </si>
  <si>
    <t>CU12-4421-2018-001690</t>
  </si>
  <si>
    <t>2019/1/1-2019/12/31</t>
  </si>
  <si>
    <t>1年</t>
    <phoneticPr fontId="0" type="noConversion"/>
  </si>
  <si>
    <t>CU12-4421-2019-000055</t>
  </si>
  <si>
    <t>2019/01/24-2022/01/23</t>
  </si>
  <si>
    <t>CU12-4421-2019-000324</t>
  </si>
  <si>
    <t>2019/02/01-2022/01/31</t>
  </si>
  <si>
    <t>CU12-4421-2019-000311</t>
  </si>
  <si>
    <t>CU12-4421-2017-000212</t>
  </si>
  <si>
    <t>2017/03/01-2019/3/31</t>
  </si>
  <si>
    <t>CU12-4421-2019-000367</t>
  </si>
  <si>
    <t>2019/04/01-2021/03/31</t>
  </si>
  <si>
    <t xml:space="preserve">CU12-4421-2015-002053 </t>
  </si>
  <si>
    <t>2015/10/14-2017/10/13</t>
  </si>
  <si>
    <t>CU12-4421-2019-000443</t>
  </si>
  <si>
    <t>CU12-4421-2013-001370</t>
  </si>
  <si>
    <t>2013/07/01-2016/06/30</t>
  </si>
  <si>
    <t>CU12-4421-2019-000423</t>
  </si>
  <si>
    <t>2019/04/08-2021/04/08</t>
  </si>
  <si>
    <t>CU12-4421-2016-000322</t>
    <phoneticPr fontId="0" type="noConversion"/>
  </si>
  <si>
    <t>2016/3/11-2018/3/10</t>
    <phoneticPr fontId="0" type="noConversion"/>
  </si>
  <si>
    <t>CU12-4421-2019-000514</t>
    <phoneticPr fontId="0" type="noConversion"/>
  </si>
  <si>
    <t>2019/4/27-2021/4/26</t>
    <phoneticPr fontId="0" type="noConversion"/>
  </si>
  <si>
    <t>2年</t>
    <phoneticPr fontId="0" type="noConversion"/>
  </si>
  <si>
    <t>CU12-4421-2015-001557</t>
  </si>
  <si>
    <t>2015/6/25-2019/1/3</t>
    <phoneticPr fontId="0" type="noConversion"/>
  </si>
  <si>
    <t>CU12-4421-2019-000511</t>
    <phoneticPr fontId="0" type="noConversion"/>
  </si>
  <si>
    <t>2019/4/30-2021/4/29</t>
    <phoneticPr fontId="0" type="noConversion"/>
  </si>
  <si>
    <t>CU12-4421-2016-000275</t>
  </si>
  <si>
    <t>2016/3/16-2019/03/15</t>
  </si>
  <si>
    <t>CU12-4421-2019-000530</t>
  </si>
  <si>
    <t>2019/05/07-2022/05/06</t>
  </si>
  <si>
    <t>CU12-4421-2016-000274</t>
  </si>
  <si>
    <t>CU12-4421-2019-000556</t>
  </si>
  <si>
    <t>CU12-4421-2017-000385</t>
  </si>
  <si>
    <t>2017/4/20-2020/04/19</t>
  </si>
  <si>
    <t>CU12-4421-2019-000539</t>
  </si>
  <si>
    <t>CU12-4421-2019-000529</t>
  </si>
  <si>
    <t>CU12-4421-2019-000531</t>
  </si>
  <si>
    <t>CU12-4421-2019-000543</t>
  </si>
  <si>
    <t>CU12-4421-2016-000279</t>
  </si>
  <si>
    <t>CU12-4421-2019-000553</t>
  </si>
  <si>
    <t>CU12-4421-2019-000554</t>
  </si>
  <si>
    <t>CU12-4421-2016-001003</t>
  </si>
  <si>
    <t>2016/7/29-2019/07/28</t>
  </si>
  <si>
    <t>CU12-4421-2019-000555</t>
  </si>
  <si>
    <t>CU12-4421-2016-001001</t>
  </si>
  <si>
    <t>CU12-4421-2019-000558</t>
  </si>
  <si>
    <t>CU12-4421-2016-000109</t>
  </si>
  <si>
    <t>CU12-4421-2019-000299</t>
    <phoneticPr fontId="0" type="noConversion"/>
  </si>
  <si>
    <t>2019/05/09-2022/05/08</t>
    <phoneticPr fontId="0" type="noConversion"/>
  </si>
  <si>
    <t>3年</t>
    <phoneticPr fontId="0" type="noConversion"/>
  </si>
  <si>
    <t>无</t>
  </si>
  <si>
    <t>CU12-4421-2019-000584</t>
  </si>
  <si>
    <t>2019/05/14-2022/05/14</t>
  </si>
  <si>
    <t>CU12-4421-2018-000230</t>
    <phoneticPr fontId="0" type="noConversion"/>
  </si>
  <si>
    <t>2018/3/22-2019/03/21</t>
    <phoneticPr fontId="0" type="noConversion"/>
  </si>
  <si>
    <t xml:space="preserve">CU12-4421-2019-000597 </t>
    <phoneticPr fontId="0" type="noConversion"/>
  </si>
  <si>
    <t>2019/5/15-2020/5/14</t>
    <phoneticPr fontId="0" type="noConversion"/>
  </si>
  <si>
    <t>CU12-4421-2016-000021</t>
  </si>
  <si>
    <t>2016/2/16-2019/02/15</t>
  </si>
  <si>
    <t>CU12-4421-2019-000421</t>
  </si>
  <si>
    <t>2019/5/16-2022/5/15</t>
    <phoneticPr fontId="0" type="noConversion"/>
  </si>
  <si>
    <t>CU12-4421-2019-000583</t>
  </si>
  <si>
    <t>2019/05/25-2022/05/25</t>
  </si>
  <si>
    <t>无</t>
    <phoneticPr fontId="0" type="noConversion"/>
  </si>
  <si>
    <t xml:space="preserve">CU12-4421-2019-000671 </t>
    <phoneticPr fontId="0" type="noConversion"/>
  </si>
  <si>
    <t>2019/5/28-2022/5/27</t>
    <phoneticPr fontId="0" type="noConversion"/>
  </si>
  <si>
    <t>用户编码</t>
  </si>
  <si>
    <t>本地区内以太网专线</t>
  </si>
  <si>
    <t>本地区内SDH</t>
  </si>
  <si>
    <t>本地区间以太网专线</t>
  </si>
  <si>
    <t>包先保</t>
  </si>
  <si>
    <t>三乡分公司</t>
  </si>
  <si>
    <t>556HLW018101</t>
  </si>
  <si>
    <t>城域网接入</t>
  </si>
  <si>
    <t>互联网普通接入专线</t>
  </si>
  <si>
    <t>6016111566694427</t>
  </si>
  <si>
    <t>招商银行股份有限公司中山分行</t>
  </si>
  <si>
    <t>省内长途以太网专线</t>
  </si>
  <si>
    <t>城区分公司</t>
  </si>
  <si>
    <t>中山市金创立电子有限公司</t>
  </si>
  <si>
    <t>6014102149306577</t>
  </si>
  <si>
    <t>556MPV000241</t>
  </si>
  <si>
    <t>国际长途MPLS-VPN-本地端</t>
  </si>
  <si>
    <t>556MPV000242</t>
  </si>
  <si>
    <t>MPLS_VPN产品</t>
  </si>
  <si>
    <t>蔡锦俊</t>
  </si>
  <si>
    <t>战略客户营销中心</t>
  </si>
  <si>
    <t>华夏银行股份有限公司中山分行</t>
  </si>
  <si>
    <t>556YTW002661</t>
  </si>
  <si>
    <t>10M</t>
  </si>
  <si>
    <t>556YTW002941</t>
  </si>
  <si>
    <t>556YTW005201</t>
  </si>
  <si>
    <t>556YTW005202</t>
  </si>
  <si>
    <t>苏坤全</t>
  </si>
  <si>
    <t>6013042843701131</t>
  </si>
  <si>
    <t>556SDH000161</t>
  </si>
  <si>
    <t>6011091425433207</t>
  </si>
  <si>
    <t>70000048076010556620</t>
  </si>
  <si>
    <t>6011121227698598</t>
  </si>
  <si>
    <t>70000048076010630734</t>
  </si>
  <si>
    <t>6013113050199191</t>
  </si>
  <si>
    <t>556SDH000801</t>
  </si>
  <si>
    <t>中山伟立纺织品有限公司互联网专线服务协议</t>
  </si>
  <si>
    <t>6013042843705606</t>
  </si>
  <si>
    <t>556HLW000981</t>
  </si>
  <si>
    <t>6016032869395789</t>
  </si>
  <si>
    <t>556HLW016341</t>
  </si>
  <si>
    <t>30M</t>
  </si>
  <si>
    <t>张风超</t>
  </si>
  <si>
    <t>千镱金属(中山)有限公司</t>
  </si>
  <si>
    <t>600080228077442</t>
  </si>
  <si>
    <t>70000076076010195041</t>
  </si>
  <si>
    <t>黄彩体</t>
  </si>
  <si>
    <t>中山昶扬电子有限公司互联网专线服务协议</t>
  </si>
  <si>
    <t>6014030753933243</t>
  </si>
  <si>
    <t>556HLW004481</t>
  </si>
  <si>
    <t>20M</t>
  </si>
  <si>
    <t>6010112218811311</t>
  </si>
  <si>
    <t>70000034076010301424</t>
  </si>
  <si>
    <t>6015050964238908</t>
  </si>
  <si>
    <t>556SDH002401</t>
  </si>
  <si>
    <t>丁文美</t>
  </si>
  <si>
    <t>火炬</t>
  </si>
  <si>
    <t>中山鸿兴印刷包装有限公司</t>
  </si>
  <si>
    <t>6013052034712788</t>
  </si>
  <si>
    <t>556HLW021081</t>
  </si>
  <si>
    <t>100M</t>
  </si>
  <si>
    <t>林伙进</t>
  </si>
  <si>
    <t>纬创资通(中山)有限公司</t>
  </si>
  <si>
    <t>6015102866484434</t>
  </si>
  <si>
    <t>556HLW012721</t>
  </si>
  <si>
    <t>80M</t>
  </si>
  <si>
    <t>唐勇胜</t>
  </si>
  <si>
    <t>中山市东容印刷包装有限公司</t>
  </si>
  <si>
    <t>6013070845236386</t>
  </si>
  <si>
    <t>556HLW001781</t>
  </si>
  <si>
    <t>556HLW016221</t>
  </si>
  <si>
    <t>中山广播电视台</t>
  </si>
  <si>
    <t>6010072911608337</t>
  </si>
  <si>
    <t>556HLW011241</t>
  </si>
  <si>
    <t>郭晓珊</t>
  </si>
  <si>
    <t>中山市派格家具有限公司</t>
  </si>
  <si>
    <t>6017030274730354</t>
  </si>
  <si>
    <t>556HLW018001</t>
  </si>
  <si>
    <t>20MBPS</t>
  </si>
  <si>
    <t>中山市龙泰家具有限公司</t>
  </si>
  <si>
    <t>6016102773058908</t>
  </si>
  <si>
    <t>556HLW018521</t>
  </si>
  <si>
    <t>中山市中泰龙办公用品有限公司</t>
  </si>
  <si>
    <t>6016032569382176</t>
  </si>
  <si>
    <t>556HLW015981</t>
  </si>
  <si>
    <t>90MBPS</t>
  </si>
  <si>
    <t>中山市国景家具有限公司</t>
  </si>
  <si>
    <t>6017061976063975</t>
  </si>
  <si>
    <t>70000195076012957919</t>
  </si>
  <si>
    <t>50M/8M商务快车</t>
  </si>
  <si>
    <t>6016060370312517</t>
  </si>
  <si>
    <t>556HLW017281</t>
  </si>
  <si>
    <t>6016120973643111</t>
  </si>
  <si>
    <t>70000195076012697053</t>
  </si>
  <si>
    <t>中山市中泰龙办公用品有限公司东升分公司</t>
  </si>
  <si>
    <t>6016072671529037</t>
  </si>
  <si>
    <t>556SDH003361</t>
  </si>
  <si>
    <t>2M提速至4M</t>
  </si>
  <si>
    <t>中山市美森家具有限公司</t>
  </si>
  <si>
    <t>6016072671529032</t>
  </si>
  <si>
    <t>556SDH003362</t>
  </si>
  <si>
    <t>6016040169412311</t>
  </si>
  <si>
    <t>556YTW002081</t>
  </si>
  <si>
    <t>6016040169412310</t>
  </si>
  <si>
    <t>556YTW002101</t>
  </si>
  <si>
    <t>6016033169409052</t>
  </si>
  <si>
    <t>556YTW002102</t>
  </si>
  <si>
    <t>6016040169411406</t>
  </si>
  <si>
    <t>556YTW002121</t>
  </si>
  <si>
    <t>中山市吉祥森办公设备有限公司</t>
  </si>
  <si>
    <t>6016121573752311</t>
  </si>
  <si>
    <t>556YTW003201</t>
  </si>
  <si>
    <t>中山市国宇办公用品有限公司（办理过户到中山市中泰龙办公用品有限公司，合同以中泰龙签订）</t>
  </si>
  <si>
    <t>6017030274731405</t>
  </si>
  <si>
    <t>556YTW003221</t>
  </si>
  <si>
    <t>6017030274734302</t>
  </si>
  <si>
    <t>556YTW003321</t>
  </si>
  <si>
    <t>6017062276126156</t>
  </si>
  <si>
    <t>556YTW003821</t>
  </si>
  <si>
    <t>广东高璐美数码科技有限公司</t>
  </si>
  <si>
    <t>6012030129878086</t>
  </si>
  <si>
    <t>70000034076010701194</t>
  </si>
  <si>
    <t>黄晓会</t>
  </si>
  <si>
    <t>中山市澳多电子科技有限公司</t>
  </si>
  <si>
    <t>6011051218027799</t>
  </si>
  <si>
    <t>中山市伟圣照明有限公司</t>
  </si>
  <si>
    <t>6012120338409855</t>
  </si>
  <si>
    <t>70000034076011005954</t>
  </si>
  <si>
    <t>6012120338375563</t>
  </si>
  <si>
    <t>70000034076011005601</t>
  </si>
  <si>
    <t>中山市大涌镇联丰盛红木家具厂</t>
  </si>
  <si>
    <t>发放月份</t>
    <phoneticPr fontId="0" type="noConversion"/>
  </si>
  <si>
    <t>发展人(以系统为准)</t>
    <phoneticPr fontId="0" type="noConversion"/>
  </si>
  <si>
    <t>区分公司</t>
    <phoneticPr fontId="0" type="noConversion"/>
  </si>
  <si>
    <t>记录月份</t>
    <phoneticPr fontId="0" type="noConversion"/>
  </si>
  <si>
    <t>客户名称</t>
    <phoneticPr fontId="0" type="noConversion"/>
  </si>
  <si>
    <t>产品号码</t>
    <phoneticPr fontId="0" type="noConversion"/>
  </si>
  <si>
    <t>产品类型</t>
    <phoneticPr fontId="0" type="noConversion"/>
  </si>
  <si>
    <t>带宽/M</t>
    <phoneticPr fontId="0" type="noConversion"/>
  </si>
  <si>
    <t>授权价</t>
    <phoneticPr fontId="0" type="noConversion"/>
  </si>
  <si>
    <t>陈力</t>
    <phoneticPr fontId="0" type="noConversion"/>
  </si>
  <si>
    <t>企信</t>
    <phoneticPr fontId="0" type="noConversion"/>
  </si>
  <si>
    <t>广东一码通信科技有限公司</t>
    <phoneticPr fontId="0" type="noConversion"/>
  </si>
  <si>
    <t>6014110760374960</t>
    <phoneticPr fontId="0" type="noConversion"/>
  </si>
  <si>
    <t>556YTW000781</t>
    <phoneticPr fontId="0" type="noConversion"/>
  </si>
  <si>
    <t>6014031854286165</t>
    <phoneticPr fontId="0" type="noConversion"/>
  </si>
  <si>
    <t>556SDH001461</t>
    <phoneticPr fontId="0" type="noConversion"/>
  </si>
  <si>
    <t>6011092225621229</t>
    <phoneticPr fontId="0" type="noConversion"/>
  </si>
  <si>
    <t>70000048076010563061</t>
    <phoneticPr fontId="0" type="noConversion"/>
  </si>
  <si>
    <t>6015120867428490</t>
    <phoneticPr fontId="0" type="noConversion"/>
  </si>
  <si>
    <t>556YTW001841</t>
    <phoneticPr fontId="0" type="noConversion"/>
  </si>
  <si>
    <t>潘国樑</t>
    <phoneticPr fontId="0" type="noConversion"/>
  </si>
  <si>
    <t>中山市匡威鞋业技术服务有限公司</t>
    <phoneticPr fontId="0" type="noConversion"/>
  </si>
  <si>
    <t>6018020278837870</t>
    <phoneticPr fontId="0" type="noConversion"/>
  </si>
  <si>
    <t>556YTW004521</t>
    <phoneticPr fontId="0" type="noConversion"/>
  </si>
  <si>
    <t>6016101772800092</t>
    <phoneticPr fontId="0" type="noConversion"/>
  </si>
  <si>
    <t>556YTW002921</t>
    <phoneticPr fontId="0" type="noConversion"/>
  </si>
  <si>
    <t>6016111873317359</t>
    <phoneticPr fontId="0" type="noConversion"/>
  </si>
  <si>
    <t>556YTW003121</t>
    <phoneticPr fontId="0" type="noConversion"/>
  </si>
  <si>
    <t>6017062676274640</t>
    <phoneticPr fontId="0" type="noConversion"/>
  </si>
  <si>
    <t>556YTW003781</t>
    <phoneticPr fontId="0" type="noConversion"/>
  </si>
  <si>
    <t>6017091277208011</t>
    <phoneticPr fontId="0" type="noConversion"/>
  </si>
  <si>
    <t>556YTW004162</t>
    <phoneticPr fontId="0" type="noConversion"/>
  </si>
  <si>
    <t>6016053170221577</t>
    <phoneticPr fontId="0" type="noConversion"/>
  </si>
  <si>
    <t>556YTW002321</t>
    <phoneticPr fontId="0" type="noConversion"/>
  </si>
  <si>
    <t>6017082176884365</t>
    <phoneticPr fontId="0" type="noConversion"/>
  </si>
  <si>
    <t>556YTW004001</t>
    <phoneticPr fontId="0" type="noConversion"/>
  </si>
  <si>
    <t>6017091277207578</t>
    <phoneticPr fontId="0" type="noConversion"/>
  </si>
  <si>
    <t>556YTW004161</t>
    <phoneticPr fontId="0" type="noConversion"/>
  </si>
  <si>
    <t>6018071879749340</t>
    <phoneticPr fontId="0" type="noConversion"/>
  </si>
  <si>
    <t>556SDH005521</t>
    <phoneticPr fontId="0" type="noConversion"/>
  </si>
  <si>
    <t>6018032079171754</t>
    <phoneticPr fontId="0" type="noConversion"/>
  </si>
  <si>
    <t>556SDH005641</t>
    <phoneticPr fontId="0" type="noConversion"/>
  </si>
  <si>
    <t>6016072971605117</t>
    <phoneticPr fontId="0" type="noConversion"/>
  </si>
  <si>
    <t>556YTW002681</t>
    <phoneticPr fontId="0" type="noConversion"/>
  </si>
  <si>
    <t>6016112173346823</t>
    <phoneticPr fontId="0" type="noConversion"/>
  </si>
  <si>
    <t>556YTW003081</t>
    <phoneticPr fontId="0" type="noConversion"/>
  </si>
  <si>
    <t>6016071471257115</t>
    <phoneticPr fontId="0" type="noConversion"/>
  </si>
  <si>
    <t>556YTW002601</t>
    <phoneticPr fontId="0" type="noConversion"/>
  </si>
  <si>
    <t>6017082176883716</t>
    <phoneticPr fontId="0" type="noConversion"/>
  </si>
  <si>
    <t>556YTW004081</t>
    <phoneticPr fontId="0" type="noConversion"/>
  </si>
  <si>
    <t>6016032969399192</t>
    <phoneticPr fontId="0" type="noConversion"/>
  </si>
  <si>
    <t>556SDH003081</t>
    <phoneticPr fontId="0" type="noConversion"/>
  </si>
  <si>
    <t>6016020468437411</t>
    <phoneticPr fontId="0" type="noConversion"/>
  </si>
  <si>
    <t>556YTW002001</t>
    <phoneticPr fontId="0" type="noConversion"/>
  </si>
  <si>
    <t>6018033079256561</t>
    <phoneticPr fontId="0" type="noConversion"/>
  </si>
  <si>
    <t>556SDH006021</t>
    <phoneticPr fontId="0" type="noConversion"/>
  </si>
  <si>
    <t>三乡分公司</t>
    <phoneticPr fontId="0" type="noConversion"/>
  </si>
  <si>
    <t>中山市三乡医院互联网专线服务协议</t>
    <phoneticPr fontId="0" type="noConversion"/>
  </si>
  <si>
    <t>谭卫标</t>
    <phoneticPr fontId="0" type="noConversion"/>
  </si>
  <si>
    <t>战略客户部</t>
    <phoneticPr fontId="0" type="noConversion"/>
  </si>
  <si>
    <t>中山市大丰自来水有限公司</t>
    <phoneticPr fontId="0" type="noConversion"/>
  </si>
  <si>
    <t>556HLW014542</t>
    <phoneticPr fontId="0" type="noConversion"/>
  </si>
  <si>
    <t>李文昌</t>
    <phoneticPr fontId="0" type="noConversion"/>
  </si>
  <si>
    <t>小榄分公司</t>
    <phoneticPr fontId="0" type="noConversion"/>
  </si>
  <si>
    <t>广东慧捷通供应链有限公司</t>
    <phoneticPr fontId="0" type="noConversion"/>
  </si>
  <si>
    <t>556HLW019322</t>
    <phoneticPr fontId="0" type="noConversion"/>
  </si>
  <si>
    <t>陈鹏国</t>
    <phoneticPr fontId="0" type="noConversion"/>
  </si>
  <si>
    <t>中电长城网际系统应用广东有限公司</t>
    <phoneticPr fontId="0" type="noConversion"/>
  </si>
  <si>
    <t>6017090577131138</t>
    <phoneticPr fontId="0" type="noConversion"/>
  </si>
  <si>
    <t>556YTW002241</t>
    <phoneticPr fontId="0" type="noConversion"/>
  </si>
  <si>
    <t>张杰</t>
    <phoneticPr fontId="0" type="noConversion"/>
  </si>
  <si>
    <t>招商银行股份有限公司中山分行</t>
    <phoneticPr fontId="0" type="noConversion"/>
  </si>
  <si>
    <t>6018020178829585</t>
    <phoneticPr fontId="0" type="noConversion"/>
  </si>
  <si>
    <t>556YTW004201</t>
    <phoneticPr fontId="0" type="noConversion"/>
  </si>
  <si>
    <t>中电长城网际系统应用广东有限公司</t>
    <phoneticPr fontId="0" type="noConversion"/>
  </si>
  <si>
    <t>6014123061930687</t>
    <phoneticPr fontId="0" type="noConversion"/>
  </si>
  <si>
    <t>556HLW008542</t>
    <phoneticPr fontId="0" type="noConversion"/>
  </si>
  <si>
    <t>郭绍炜</t>
    <phoneticPr fontId="0" type="noConversion"/>
  </si>
  <si>
    <t>战略客户营销中心</t>
    <phoneticPr fontId="0" type="noConversion"/>
  </si>
  <si>
    <t>6016072971610912</t>
    <phoneticPr fontId="0" type="noConversion"/>
  </si>
  <si>
    <t>10M</t>
    <phoneticPr fontId="0" type="noConversion"/>
  </si>
  <si>
    <t>6016103173090442</t>
    <phoneticPr fontId="0" type="noConversion"/>
  </si>
  <si>
    <t>6M</t>
    <phoneticPr fontId="0" type="noConversion"/>
  </si>
  <si>
    <t>6018072779787068</t>
    <phoneticPr fontId="0" type="noConversion"/>
  </si>
  <si>
    <t>4M</t>
    <phoneticPr fontId="0" type="noConversion"/>
  </si>
  <si>
    <t>40M</t>
    <phoneticPr fontId="0" type="noConversion"/>
  </si>
  <si>
    <t>30M</t>
    <phoneticPr fontId="0" type="noConversion"/>
  </si>
  <si>
    <t>萧锡云</t>
    <phoneticPr fontId="0" type="noConversion"/>
  </si>
  <si>
    <t>沙溪</t>
    <phoneticPr fontId="0" type="noConversion"/>
  </si>
  <si>
    <t xml:space="preserve">中山市尚都文化传播有限公司
</t>
    <phoneticPr fontId="0" type="noConversion"/>
  </si>
  <si>
    <t>6016031469168815</t>
    <phoneticPr fontId="0" type="noConversion"/>
  </si>
  <si>
    <t>100M</t>
    <phoneticPr fontId="0" type="noConversion"/>
  </si>
  <si>
    <t>政要客户营销中心</t>
    <phoneticPr fontId="0" type="noConversion"/>
  </si>
  <si>
    <t>200M</t>
    <phoneticPr fontId="0" type="noConversion"/>
  </si>
  <si>
    <t>20MBPS</t>
    <phoneticPr fontId="0" type="noConversion"/>
  </si>
  <si>
    <t>赵凡</t>
    <phoneticPr fontId="0" type="noConversion"/>
  </si>
  <si>
    <t>三角</t>
    <phoneticPr fontId="0" type="noConversion"/>
  </si>
  <si>
    <t>中山市新恒润纺织印染有限公司</t>
    <phoneticPr fontId="0" type="noConversion"/>
  </si>
  <si>
    <t>6011022420846370</t>
    <phoneticPr fontId="0" type="noConversion"/>
  </si>
  <si>
    <t>70000034076010367647</t>
    <phoneticPr fontId="0" type="noConversion"/>
  </si>
  <si>
    <t>20M</t>
    <phoneticPr fontId="0" type="noConversion"/>
  </si>
  <si>
    <t>600061226875355</t>
    <phoneticPr fontId="0" type="noConversion"/>
  </si>
  <si>
    <t>002511100876966</t>
    <phoneticPr fontId="0" type="noConversion"/>
  </si>
  <si>
    <t>陈翠芬</t>
    <phoneticPr fontId="0" type="noConversion"/>
  </si>
  <si>
    <t>小榄</t>
    <phoneticPr fontId="0" type="noConversion"/>
  </si>
  <si>
    <t>中山市东港家具制造有限公司</t>
    <phoneticPr fontId="0" type="noConversion"/>
  </si>
  <si>
    <t>6009082106136432</t>
    <phoneticPr fontId="0" type="noConversion"/>
  </si>
  <si>
    <t>556HLW023961</t>
    <phoneticPr fontId="0" type="noConversion"/>
  </si>
  <si>
    <t>800</t>
    <phoneticPr fontId="0" type="noConversion"/>
  </si>
  <si>
    <t>556HLW014262</t>
    <phoneticPr fontId="0" type="noConversion"/>
  </si>
  <si>
    <t>60M</t>
    <phoneticPr fontId="0" type="noConversion"/>
  </si>
  <si>
    <t>6015062464784656</t>
    <phoneticPr fontId="0" type="noConversion"/>
  </si>
  <si>
    <t>556HLW011041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</si>
</sst>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"/>
    <numFmt numFmtId="165" formatCode="0.0"/>
    <numFmt numFmtId="166" formatCode="yyyy&quot;年&quot;m&quot;月&quot;d&quot;日&quot;;@"/>
    <numFmt numFmtId="167" formatCode="#,##0.0_ "/>
    <numFmt numFmtId="168" formatCode="[$-F800]dddd\,\ mmmm\ dd\,\ yyyy"/>
  </numFmts>
  <fonts count="13" x14ac:knownFonts="1">
    <font>
      <sz val="12"/>
      <color theme="1"/>
      <name val="Calibri"/>
      <family val="2"/>
      <scheme val="minor"/>
    </font>
    <font>
      <b/>
      <sz val="10"/>
      <name val="Calibri"/>
      <family val="3"/>
      <charset val="134"/>
      <scheme val="minor"/>
    </font>
    <font>
      <b/>
      <sz val="10"/>
      <color rgb="FFFF0000"/>
      <name val="Calibri"/>
      <family val="3"/>
      <charset val="134"/>
      <scheme val="minor"/>
    </font>
    <font>
      <b/>
      <sz val="10"/>
      <color theme="1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 wrapText="1"/>
    </xf>
    <xf numFmtId="0" fontId="5" fillId="5" borderId="1" xfId="0" applyFont="1" applyFill="1" applyBorder="1" applyAlignment="1">
      <alignment horizontal="left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left" vertical="center"/>
    </xf>
    <xf numFmtId="166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166" fontId="8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left" vertical="center" wrapText="1"/>
    </xf>
    <xf numFmtId="166" fontId="8" fillId="0" borderId="1" xfId="0" applyNumberFormat="1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66" fontId="7" fillId="0" borderId="1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center" vertical="center"/>
    </xf>
    <xf numFmtId="168" fontId="7" fillId="0" borderId="1" xfId="0" applyNumberFormat="1" applyFont="1" applyFill="1" applyBorder="1" applyAlignment="1">
      <alignment horizontal="left" vertical="center"/>
    </xf>
    <xf numFmtId="166" fontId="6" fillId="0" borderId="1" xfId="0" applyNumberFormat="1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64" fontId="5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49" fontId="5" fillId="5" borderId="1" xfId="0" applyNumberFormat="1" applyFont="1" applyFill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left" vertical="center"/>
    </xf>
  </cellXfs>
  <cellStyles count="2">
    <cellStyle name="Normal" xfId="0" builtinId="0"/>
    <cellStyle name="常规 2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3"/>
  <sheetViews>
    <sheetView tabSelected="1" workbookViewId="0">
      <selection activeCell="F7" sqref="F7"/>
    </sheetView>
  </sheetViews>
  <sheetFormatPr baseColWidth="10" defaultRowHeight="16" x14ac:dyDescent="0.2"/>
  <cols>
    <col min="4" max="4" width="21.83203125" customWidth="1"/>
  </cols>
  <sheetData>
    <row r="1" spans="1:26" ht="42" x14ac:dyDescent="0.2">
      <c r="A1" s="9" t="s">
        <v>260</v>
      </c>
      <c r="B1" s="1" t="s">
        <v>261</v>
      </c>
      <c r="C1" s="9" t="s">
        <v>262</v>
      </c>
      <c r="D1" s="9" t="s">
        <v>263</v>
      </c>
      <c r="E1" s="9" t="s">
        <v>264</v>
      </c>
      <c r="F1" s="1" t="s">
        <v>129</v>
      </c>
      <c r="G1" s="1" t="s">
        <v>265</v>
      </c>
      <c r="H1" s="1" t="s">
        <v>266</v>
      </c>
      <c r="I1" s="1" t="s">
        <v>261</v>
      </c>
      <c r="J1" s="1" t="s">
        <v>267</v>
      </c>
      <c r="K1" s="1" t="s">
        <v>268</v>
      </c>
      <c r="L1" s="1" t="s">
        <v>0</v>
      </c>
      <c r="M1" s="2" t="s">
        <v>1</v>
      </c>
      <c r="N1" s="3" t="s">
        <v>2</v>
      </c>
      <c r="O1" s="4" t="s">
        <v>3</v>
      </c>
      <c r="P1" s="5" t="s">
        <v>4</v>
      </c>
      <c r="Q1" s="5" t="s">
        <v>5</v>
      </c>
      <c r="R1" s="5" t="s">
        <v>6</v>
      </c>
      <c r="S1" s="4" t="s">
        <v>7</v>
      </c>
      <c r="T1" s="5" t="s">
        <v>8</v>
      </c>
      <c r="U1" s="5" t="s">
        <v>9</v>
      </c>
      <c r="V1" s="6" t="s">
        <v>10</v>
      </c>
      <c r="W1" s="6" t="s">
        <v>11</v>
      </c>
      <c r="X1" s="7" t="s">
        <v>12</v>
      </c>
      <c r="Y1" s="8" t="s">
        <v>13</v>
      </c>
      <c r="Z1" s="9" t="s">
        <v>14</v>
      </c>
    </row>
    <row r="2" spans="1:26" x14ac:dyDescent="0.2">
      <c r="A2" s="55">
        <v>201905</v>
      </c>
      <c r="B2" s="56" t="s">
        <v>269</v>
      </c>
      <c r="C2" s="52" t="s">
        <v>270</v>
      </c>
      <c r="D2" s="52">
        <v>201904</v>
      </c>
      <c r="E2" s="57" t="s">
        <v>271</v>
      </c>
      <c r="F2" s="58" t="s">
        <v>272</v>
      </c>
      <c r="G2" s="52" t="s">
        <v>273</v>
      </c>
      <c r="H2" s="52" t="s">
        <v>130</v>
      </c>
      <c r="I2" s="57" t="s">
        <v>269</v>
      </c>
      <c r="J2" s="56">
        <v>2</v>
      </c>
      <c r="K2" s="59">
        <v>200</v>
      </c>
      <c r="L2" s="10">
        <v>1200</v>
      </c>
      <c r="M2" s="11">
        <f t="shared" ref="M2:M65" si="0">L2/K2</f>
        <v>6</v>
      </c>
      <c r="N2" s="12">
        <v>1.3</v>
      </c>
      <c r="O2" s="13">
        <v>41939</v>
      </c>
      <c r="P2" s="14" t="s">
        <v>15</v>
      </c>
      <c r="Q2" s="14" t="s">
        <v>15</v>
      </c>
      <c r="R2" s="14" t="s">
        <v>15</v>
      </c>
      <c r="S2" s="15">
        <v>43495</v>
      </c>
      <c r="T2" s="16" t="s">
        <v>16</v>
      </c>
      <c r="U2" s="16" t="s">
        <v>17</v>
      </c>
      <c r="V2" s="17" t="s">
        <v>18</v>
      </c>
      <c r="W2" s="10">
        <v>1</v>
      </c>
      <c r="X2" s="18">
        <v>1200</v>
      </c>
      <c r="Y2" s="19">
        <f>X2*N2*W2*30%</f>
        <v>468</v>
      </c>
      <c r="Z2" s="20" t="s">
        <v>19</v>
      </c>
    </row>
    <row r="3" spans="1:26" x14ac:dyDescent="0.2">
      <c r="A3" s="55">
        <v>201905</v>
      </c>
      <c r="B3" s="56" t="s">
        <v>269</v>
      </c>
      <c r="C3" s="52" t="s">
        <v>270</v>
      </c>
      <c r="D3" s="52">
        <v>201904</v>
      </c>
      <c r="E3" s="57" t="s">
        <v>271</v>
      </c>
      <c r="F3" s="58" t="s">
        <v>274</v>
      </c>
      <c r="G3" s="52" t="s">
        <v>275</v>
      </c>
      <c r="H3" s="52" t="s">
        <v>131</v>
      </c>
      <c r="I3" s="57" t="s">
        <v>269</v>
      </c>
      <c r="J3" s="56">
        <v>2</v>
      </c>
      <c r="K3" s="59">
        <v>200</v>
      </c>
      <c r="L3" s="10">
        <v>1000</v>
      </c>
      <c r="M3" s="11">
        <f t="shared" si="0"/>
        <v>5</v>
      </c>
      <c r="N3" s="12">
        <v>1.3</v>
      </c>
      <c r="O3" s="13">
        <v>41701</v>
      </c>
      <c r="P3" s="14" t="s">
        <v>15</v>
      </c>
      <c r="Q3" s="14" t="s">
        <v>15</v>
      </c>
      <c r="R3" s="14" t="s">
        <v>15</v>
      </c>
      <c r="S3" s="15">
        <v>43495</v>
      </c>
      <c r="T3" s="16" t="s">
        <v>16</v>
      </c>
      <c r="U3" s="16" t="s">
        <v>17</v>
      </c>
      <c r="V3" s="17" t="s">
        <v>18</v>
      </c>
      <c r="W3" s="10">
        <v>1</v>
      </c>
      <c r="X3" s="18">
        <v>1000</v>
      </c>
      <c r="Y3" s="19">
        <f t="shared" ref="Y3:Y30" si="1">X3*N3*W3*30%</f>
        <v>390</v>
      </c>
      <c r="Z3" s="20" t="s">
        <v>19</v>
      </c>
    </row>
    <row r="4" spans="1:26" x14ac:dyDescent="0.2">
      <c r="A4" s="55">
        <v>201905</v>
      </c>
      <c r="B4" s="56" t="s">
        <v>269</v>
      </c>
      <c r="C4" s="52" t="s">
        <v>270</v>
      </c>
      <c r="D4" s="52">
        <v>201904</v>
      </c>
      <c r="E4" s="57" t="s">
        <v>271</v>
      </c>
      <c r="F4" s="58" t="s">
        <v>276</v>
      </c>
      <c r="G4" s="58" t="s">
        <v>277</v>
      </c>
      <c r="H4" s="52" t="s">
        <v>131</v>
      </c>
      <c r="I4" s="57" t="s">
        <v>269</v>
      </c>
      <c r="J4" s="56">
        <v>2</v>
      </c>
      <c r="K4" s="59">
        <v>200</v>
      </c>
      <c r="L4" s="10">
        <v>900</v>
      </c>
      <c r="M4" s="11">
        <f t="shared" si="0"/>
        <v>4.5</v>
      </c>
      <c r="N4" s="12">
        <v>1.3</v>
      </c>
      <c r="O4" s="13">
        <v>40848</v>
      </c>
      <c r="P4" s="14" t="s">
        <v>15</v>
      </c>
      <c r="Q4" s="14" t="s">
        <v>15</v>
      </c>
      <c r="R4" s="14" t="s">
        <v>15</v>
      </c>
      <c r="S4" s="15">
        <v>43495</v>
      </c>
      <c r="T4" s="16" t="s">
        <v>16</v>
      </c>
      <c r="U4" s="16" t="s">
        <v>17</v>
      </c>
      <c r="V4" s="17" t="s">
        <v>18</v>
      </c>
      <c r="W4" s="10">
        <v>1</v>
      </c>
      <c r="X4" s="18">
        <v>900</v>
      </c>
      <c r="Y4" s="19">
        <f t="shared" si="1"/>
        <v>351</v>
      </c>
      <c r="Z4" s="20" t="s">
        <v>19</v>
      </c>
    </row>
    <row r="5" spans="1:26" x14ac:dyDescent="0.2">
      <c r="A5" s="55">
        <v>201905</v>
      </c>
      <c r="B5" s="56" t="s">
        <v>269</v>
      </c>
      <c r="C5" s="52" t="s">
        <v>270</v>
      </c>
      <c r="D5" s="52">
        <v>201904</v>
      </c>
      <c r="E5" s="57" t="s">
        <v>271</v>
      </c>
      <c r="F5" s="58" t="s">
        <v>278</v>
      </c>
      <c r="G5" s="52" t="s">
        <v>279</v>
      </c>
      <c r="H5" s="52" t="s">
        <v>130</v>
      </c>
      <c r="I5" s="57" t="s">
        <v>269</v>
      </c>
      <c r="J5" s="56">
        <v>2</v>
      </c>
      <c r="K5" s="59">
        <v>200</v>
      </c>
      <c r="L5" s="10">
        <v>900</v>
      </c>
      <c r="M5" s="11">
        <f t="shared" si="0"/>
        <v>4.5</v>
      </c>
      <c r="N5" s="12">
        <v>1.3</v>
      </c>
      <c r="O5" s="13">
        <v>42333</v>
      </c>
      <c r="P5" s="14" t="s">
        <v>15</v>
      </c>
      <c r="Q5" s="14" t="s">
        <v>15</v>
      </c>
      <c r="R5" s="14" t="s">
        <v>15</v>
      </c>
      <c r="S5" s="15">
        <v>43495</v>
      </c>
      <c r="T5" s="16" t="s">
        <v>16</v>
      </c>
      <c r="U5" s="16" t="s">
        <v>17</v>
      </c>
      <c r="V5" s="17" t="s">
        <v>18</v>
      </c>
      <c r="W5" s="10">
        <v>1</v>
      </c>
      <c r="X5" s="18">
        <v>900</v>
      </c>
      <c r="Y5" s="19">
        <f t="shared" si="1"/>
        <v>351</v>
      </c>
      <c r="Z5" s="20" t="s">
        <v>19</v>
      </c>
    </row>
    <row r="6" spans="1:26" x14ac:dyDescent="0.2">
      <c r="A6" s="55">
        <v>201905</v>
      </c>
      <c r="B6" s="56" t="s">
        <v>280</v>
      </c>
      <c r="C6" s="52" t="s">
        <v>270</v>
      </c>
      <c r="D6" s="52">
        <v>201904</v>
      </c>
      <c r="E6" s="57" t="s">
        <v>281</v>
      </c>
      <c r="F6" s="58" t="s">
        <v>282</v>
      </c>
      <c r="G6" s="52" t="s">
        <v>283</v>
      </c>
      <c r="H6" s="52" t="s">
        <v>130</v>
      </c>
      <c r="I6" s="57" t="s">
        <v>280</v>
      </c>
      <c r="J6" s="56">
        <v>6</v>
      </c>
      <c r="K6" s="59">
        <v>460</v>
      </c>
      <c r="L6" s="10">
        <v>1900</v>
      </c>
      <c r="M6" s="11">
        <f t="shared" si="0"/>
        <v>4.1304347826086953</v>
      </c>
      <c r="N6" s="12">
        <v>1.3</v>
      </c>
      <c r="O6" s="13">
        <v>43115</v>
      </c>
      <c r="P6" s="15">
        <v>43132</v>
      </c>
      <c r="Q6" s="16" t="s">
        <v>20</v>
      </c>
      <c r="R6" s="16" t="s">
        <v>21</v>
      </c>
      <c r="S6" s="15">
        <v>43495</v>
      </c>
      <c r="T6" s="16" t="s">
        <v>22</v>
      </c>
      <c r="U6" s="16" t="s">
        <v>23</v>
      </c>
      <c r="V6" s="17" t="s">
        <v>24</v>
      </c>
      <c r="W6" s="10">
        <v>2</v>
      </c>
      <c r="X6" s="18">
        <v>1900</v>
      </c>
      <c r="Y6" s="19">
        <f t="shared" si="1"/>
        <v>1482</v>
      </c>
      <c r="Z6" s="20" t="s">
        <v>19</v>
      </c>
    </row>
    <row r="7" spans="1:26" x14ac:dyDescent="0.2">
      <c r="A7" s="55">
        <v>201905</v>
      </c>
      <c r="B7" s="56" t="s">
        <v>269</v>
      </c>
      <c r="C7" s="52" t="s">
        <v>270</v>
      </c>
      <c r="D7" s="52">
        <v>201904</v>
      </c>
      <c r="E7" s="57" t="s">
        <v>271</v>
      </c>
      <c r="F7" s="58" t="s">
        <v>284</v>
      </c>
      <c r="G7" s="52" t="s">
        <v>285</v>
      </c>
      <c r="H7" s="52" t="s">
        <v>130</v>
      </c>
      <c r="I7" s="57" t="s">
        <v>269</v>
      </c>
      <c r="J7" s="56">
        <v>2</v>
      </c>
      <c r="K7" s="59">
        <v>200</v>
      </c>
      <c r="L7" s="10">
        <v>800</v>
      </c>
      <c r="M7" s="11">
        <f t="shared" si="0"/>
        <v>4</v>
      </c>
      <c r="N7" s="12">
        <v>1.3</v>
      </c>
      <c r="O7" s="13">
        <v>42626</v>
      </c>
      <c r="P7" s="14" t="s">
        <v>15</v>
      </c>
      <c r="Q7" s="14" t="s">
        <v>15</v>
      </c>
      <c r="R7" s="14" t="s">
        <v>15</v>
      </c>
      <c r="S7" s="15">
        <v>43495</v>
      </c>
      <c r="T7" s="16" t="s">
        <v>16</v>
      </c>
      <c r="U7" s="16" t="s">
        <v>17</v>
      </c>
      <c r="V7" s="17" t="s">
        <v>18</v>
      </c>
      <c r="W7" s="10">
        <v>1</v>
      </c>
      <c r="X7" s="18">
        <v>800</v>
      </c>
      <c r="Y7" s="19">
        <f t="shared" si="1"/>
        <v>312</v>
      </c>
      <c r="Z7" s="20" t="s">
        <v>19</v>
      </c>
    </row>
    <row r="8" spans="1:26" x14ac:dyDescent="0.2">
      <c r="A8" s="55">
        <v>201905</v>
      </c>
      <c r="B8" s="56" t="s">
        <v>269</v>
      </c>
      <c r="C8" s="52" t="s">
        <v>270</v>
      </c>
      <c r="D8" s="52">
        <v>201904</v>
      </c>
      <c r="E8" s="57" t="s">
        <v>271</v>
      </c>
      <c r="F8" s="58" t="s">
        <v>286</v>
      </c>
      <c r="G8" s="52" t="s">
        <v>287</v>
      </c>
      <c r="H8" s="52" t="s">
        <v>130</v>
      </c>
      <c r="I8" s="57" t="s">
        <v>269</v>
      </c>
      <c r="J8" s="56">
        <v>2</v>
      </c>
      <c r="K8" s="59">
        <v>200</v>
      </c>
      <c r="L8" s="10">
        <v>800</v>
      </c>
      <c r="M8" s="11">
        <f t="shared" si="0"/>
        <v>4</v>
      </c>
      <c r="N8" s="12">
        <v>1.3</v>
      </c>
      <c r="O8" s="13">
        <v>42684</v>
      </c>
      <c r="P8" s="14" t="s">
        <v>15</v>
      </c>
      <c r="Q8" s="14" t="s">
        <v>15</v>
      </c>
      <c r="R8" s="14" t="s">
        <v>15</v>
      </c>
      <c r="S8" s="15">
        <v>43495</v>
      </c>
      <c r="T8" s="16" t="s">
        <v>16</v>
      </c>
      <c r="U8" s="16" t="s">
        <v>17</v>
      </c>
      <c r="V8" s="17" t="s">
        <v>18</v>
      </c>
      <c r="W8" s="10">
        <v>1</v>
      </c>
      <c r="X8" s="18">
        <v>800</v>
      </c>
      <c r="Y8" s="19">
        <f t="shared" si="1"/>
        <v>312</v>
      </c>
      <c r="Z8" s="20" t="s">
        <v>19</v>
      </c>
    </row>
    <row r="9" spans="1:26" x14ac:dyDescent="0.2">
      <c r="A9" s="55">
        <v>201905</v>
      </c>
      <c r="B9" s="56" t="s">
        <v>269</v>
      </c>
      <c r="C9" s="52" t="s">
        <v>270</v>
      </c>
      <c r="D9" s="52">
        <v>201904</v>
      </c>
      <c r="E9" s="57" t="s">
        <v>271</v>
      </c>
      <c r="F9" s="58" t="s">
        <v>288</v>
      </c>
      <c r="G9" s="52" t="s">
        <v>289</v>
      </c>
      <c r="H9" s="52" t="s">
        <v>130</v>
      </c>
      <c r="I9" s="57" t="s">
        <v>269</v>
      </c>
      <c r="J9" s="56">
        <v>2</v>
      </c>
      <c r="K9" s="59">
        <v>200</v>
      </c>
      <c r="L9" s="10">
        <v>800</v>
      </c>
      <c r="M9" s="11">
        <f t="shared" si="0"/>
        <v>4</v>
      </c>
      <c r="N9" s="12">
        <v>1.3</v>
      </c>
      <c r="O9" s="13">
        <v>42877</v>
      </c>
      <c r="P9" s="14" t="s">
        <v>15</v>
      </c>
      <c r="Q9" s="14" t="s">
        <v>15</v>
      </c>
      <c r="R9" s="14" t="s">
        <v>15</v>
      </c>
      <c r="S9" s="15">
        <v>43495</v>
      </c>
      <c r="T9" s="16" t="s">
        <v>16</v>
      </c>
      <c r="U9" s="16" t="s">
        <v>17</v>
      </c>
      <c r="V9" s="17" t="s">
        <v>18</v>
      </c>
      <c r="W9" s="10">
        <v>1</v>
      </c>
      <c r="X9" s="18">
        <v>800</v>
      </c>
      <c r="Y9" s="19">
        <f t="shared" si="1"/>
        <v>312</v>
      </c>
      <c r="Z9" s="20" t="s">
        <v>19</v>
      </c>
    </row>
    <row r="10" spans="1:26" x14ac:dyDescent="0.2">
      <c r="A10" s="55">
        <v>201905</v>
      </c>
      <c r="B10" s="56" t="s">
        <v>269</v>
      </c>
      <c r="C10" s="52" t="s">
        <v>270</v>
      </c>
      <c r="D10" s="52">
        <v>201904</v>
      </c>
      <c r="E10" s="57" t="s">
        <v>271</v>
      </c>
      <c r="F10" s="58" t="s">
        <v>290</v>
      </c>
      <c r="G10" s="52" t="s">
        <v>291</v>
      </c>
      <c r="H10" s="52" t="s">
        <v>130</v>
      </c>
      <c r="I10" s="57" t="s">
        <v>269</v>
      </c>
      <c r="J10" s="56">
        <v>2</v>
      </c>
      <c r="K10" s="59">
        <v>200</v>
      </c>
      <c r="L10" s="10">
        <v>800</v>
      </c>
      <c r="M10" s="11">
        <f t="shared" si="0"/>
        <v>4</v>
      </c>
      <c r="N10" s="12">
        <v>1.3</v>
      </c>
      <c r="O10" s="13">
        <v>42971</v>
      </c>
      <c r="P10" s="14" t="s">
        <v>15</v>
      </c>
      <c r="Q10" s="14" t="s">
        <v>15</v>
      </c>
      <c r="R10" s="14" t="s">
        <v>15</v>
      </c>
      <c r="S10" s="15">
        <v>43495</v>
      </c>
      <c r="T10" s="16" t="s">
        <v>16</v>
      </c>
      <c r="U10" s="16" t="s">
        <v>17</v>
      </c>
      <c r="V10" s="17" t="s">
        <v>18</v>
      </c>
      <c r="W10" s="10">
        <v>1</v>
      </c>
      <c r="X10" s="18">
        <v>800</v>
      </c>
      <c r="Y10" s="19">
        <f t="shared" si="1"/>
        <v>312</v>
      </c>
      <c r="Z10" s="20" t="s">
        <v>19</v>
      </c>
    </row>
    <row r="11" spans="1:26" x14ac:dyDescent="0.2">
      <c r="A11" s="55">
        <v>201905</v>
      </c>
      <c r="B11" s="56" t="s">
        <v>269</v>
      </c>
      <c r="C11" s="52" t="s">
        <v>270</v>
      </c>
      <c r="D11" s="52">
        <v>201904</v>
      </c>
      <c r="E11" s="57" t="s">
        <v>271</v>
      </c>
      <c r="F11" s="58" t="s">
        <v>292</v>
      </c>
      <c r="G11" s="52" t="s">
        <v>293</v>
      </c>
      <c r="H11" s="52" t="s">
        <v>130</v>
      </c>
      <c r="I11" s="57" t="s">
        <v>269</v>
      </c>
      <c r="J11" s="56">
        <v>2</v>
      </c>
      <c r="K11" s="59">
        <v>200</v>
      </c>
      <c r="L11" s="10">
        <v>800</v>
      </c>
      <c r="M11" s="11">
        <f t="shared" si="0"/>
        <v>4</v>
      </c>
      <c r="N11" s="12">
        <v>1.3</v>
      </c>
      <c r="O11" s="13">
        <v>42508</v>
      </c>
      <c r="P11" s="14" t="s">
        <v>15</v>
      </c>
      <c r="Q11" s="14" t="s">
        <v>15</v>
      </c>
      <c r="R11" s="14" t="s">
        <v>15</v>
      </c>
      <c r="S11" s="15">
        <v>43495</v>
      </c>
      <c r="T11" s="16" t="s">
        <v>16</v>
      </c>
      <c r="U11" s="16" t="s">
        <v>17</v>
      </c>
      <c r="V11" s="17" t="s">
        <v>18</v>
      </c>
      <c r="W11" s="10">
        <v>1</v>
      </c>
      <c r="X11" s="18">
        <v>800</v>
      </c>
      <c r="Y11" s="19">
        <f t="shared" si="1"/>
        <v>312</v>
      </c>
      <c r="Z11" s="20" t="s">
        <v>19</v>
      </c>
    </row>
    <row r="12" spans="1:26" x14ac:dyDescent="0.2">
      <c r="A12" s="55">
        <v>201905</v>
      </c>
      <c r="B12" s="56" t="s">
        <v>269</v>
      </c>
      <c r="C12" s="52" t="s">
        <v>270</v>
      </c>
      <c r="D12" s="52">
        <v>201904</v>
      </c>
      <c r="E12" s="57" t="s">
        <v>271</v>
      </c>
      <c r="F12" s="58" t="s">
        <v>294</v>
      </c>
      <c r="G12" s="52" t="s">
        <v>295</v>
      </c>
      <c r="H12" s="52" t="s">
        <v>130</v>
      </c>
      <c r="I12" s="57" t="s">
        <v>269</v>
      </c>
      <c r="J12" s="56">
        <v>2</v>
      </c>
      <c r="K12" s="59">
        <v>200</v>
      </c>
      <c r="L12" s="10">
        <v>800</v>
      </c>
      <c r="M12" s="11">
        <f t="shared" si="0"/>
        <v>4</v>
      </c>
      <c r="N12" s="12">
        <v>1.3</v>
      </c>
      <c r="O12" s="13">
        <v>42955</v>
      </c>
      <c r="P12" s="14" t="s">
        <v>15</v>
      </c>
      <c r="Q12" s="14" t="s">
        <v>15</v>
      </c>
      <c r="R12" s="14" t="s">
        <v>15</v>
      </c>
      <c r="S12" s="15">
        <v>43495</v>
      </c>
      <c r="T12" s="16" t="s">
        <v>16</v>
      </c>
      <c r="U12" s="16" t="s">
        <v>17</v>
      </c>
      <c r="V12" s="17" t="s">
        <v>18</v>
      </c>
      <c r="W12" s="10">
        <v>1</v>
      </c>
      <c r="X12" s="18">
        <v>800</v>
      </c>
      <c r="Y12" s="19">
        <f t="shared" si="1"/>
        <v>312</v>
      </c>
      <c r="Z12" s="20" t="s">
        <v>19</v>
      </c>
    </row>
    <row r="13" spans="1:26" x14ac:dyDescent="0.2">
      <c r="A13" s="55">
        <v>201905</v>
      </c>
      <c r="B13" s="56" t="s">
        <v>269</v>
      </c>
      <c r="C13" s="52" t="s">
        <v>270</v>
      </c>
      <c r="D13" s="52">
        <v>201904</v>
      </c>
      <c r="E13" s="57" t="s">
        <v>271</v>
      </c>
      <c r="F13" s="58" t="s">
        <v>296</v>
      </c>
      <c r="G13" s="52" t="s">
        <v>297</v>
      </c>
      <c r="H13" s="52" t="s">
        <v>130</v>
      </c>
      <c r="I13" s="57" t="s">
        <v>269</v>
      </c>
      <c r="J13" s="56">
        <v>2</v>
      </c>
      <c r="K13" s="59">
        <v>200</v>
      </c>
      <c r="L13" s="10">
        <v>800</v>
      </c>
      <c r="M13" s="11">
        <f t="shared" si="0"/>
        <v>4</v>
      </c>
      <c r="N13" s="12">
        <v>1.3</v>
      </c>
      <c r="O13" s="13">
        <v>42971</v>
      </c>
      <c r="P13" s="14" t="s">
        <v>15</v>
      </c>
      <c r="Q13" s="14" t="s">
        <v>15</v>
      </c>
      <c r="R13" s="14" t="s">
        <v>15</v>
      </c>
      <c r="S13" s="15">
        <v>43495</v>
      </c>
      <c r="T13" s="16" t="s">
        <v>16</v>
      </c>
      <c r="U13" s="16" t="s">
        <v>17</v>
      </c>
      <c r="V13" s="17" t="s">
        <v>18</v>
      </c>
      <c r="W13" s="10">
        <v>1</v>
      </c>
      <c r="X13" s="18">
        <v>800</v>
      </c>
      <c r="Y13" s="19">
        <f t="shared" si="1"/>
        <v>312</v>
      </c>
      <c r="Z13" s="20" t="s">
        <v>19</v>
      </c>
    </row>
    <row r="14" spans="1:26" x14ac:dyDescent="0.2">
      <c r="A14" s="55">
        <v>201905</v>
      </c>
      <c r="B14" s="56" t="s">
        <v>269</v>
      </c>
      <c r="C14" s="52" t="s">
        <v>270</v>
      </c>
      <c r="D14" s="52">
        <v>201904</v>
      </c>
      <c r="E14" s="57" t="s">
        <v>271</v>
      </c>
      <c r="F14" s="58" t="s">
        <v>298</v>
      </c>
      <c r="G14" s="52" t="s">
        <v>299</v>
      </c>
      <c r="H14" s="52" t="s">
        <v>131</v>
      </c>
      <c r="I14" s="57" t="s">
        <v>269</v>
      </c>
      <c r="J14" s="56">
        <v>2</v>
      </c>
      <c r="K14" s="59">
        <v>200</v>
      </c>
      <c r="L14" s="10">
        <v>800</v>
      </c>
      <c r="M14" s="11">
        <f t="shared" si="0"/>
        <v>4</v>
      </c>
      <c r="N14" s="12">
        <v>1.3</v>
      </c>
      <c r="O14" s="13">
        <v>43299</v>
      </c>
      <c r="P14" s="14" t="s">
        <v>15</v>
      </c>
      <c r="Q14" s="14" t="s">
        <v>15</v>
      </c>
      <c r="R14" s="14" t="s">
        <v>15</v>
      </c>
      <c r="S14" s="15">
        <v>43495</v>
      </c>
      <c r="T14" s="16" t="s">
        <v>16</v>
      </c>
      <c r="U14" s="16" t="s">
        <v>17</v>
      </c>
      <c r="V14" s="17" t="s">
        <v>18</v>
      </c>
      <c r="W14" s="10">
        <v>1</v>
      </c>
      <c r="X14" s="18">
        <v>800</v>
      </c>
      <c r="Y14" s="19">
        <f t="shared" si="1"/>
        <v>312</v>
      </c>
      <c r="Z14" s="20" t="s">
        <v>19</v>
      </c>
    </row>
    <row r="15" spans="1:26" x14ac:dyDescent="0.2">
      <c r="A15" s="55">
        <v>201905</v>
      </c>
      <c r="B15" s="56" t="s">
        <v>269</v>
      </c>
      <c r="C15" s="52" t="s">
        <v>270</v>
      </c>
      <c r="D15" s="52">
        <v>201904</v>
      </c>
      <c r="E15" s="57" t="s">
        <v>271</v>
      </c>
      <c r="F15" s="58" t="s">
        <v>300</v>
      </c>
      <c r="G15" s="52" t="s">
        <v>301</v>
      </c>
      <c r="H15" s="52" t="s">
        <v>131</v>
      </c>
      <c r="I15" s="57" t="s">
        <v>269</v>
      </c>
      <c r="J15" s="56">
        <v>2</v>
      </c>
      <c r="K15" s="59">
        <v>200</v>
      </c>
      <c r="L15" s="10">
        <v>800</v>
      </c>
      <c r="M15" s="11">
        <f t="shared" si="0"/>
        <v>4</v>
      </c>
      <c r="N15" s="12">
        <v>1.3</v>
      </c>
      <c r="O15" s="13">
        <v>43228</v>
      </c>
      <c r="P15" s="14" t="s">
        <v>15</v>
      </c>
      <c r="Q15" s="14" t="s">
        <v>15</v>
      </c>
      <c r="R15" s="14" t="s">
        <v>15</v>
      </c>
      <c r="S15" s="15">
        <v>43495</v>
      </c>
      <c r="T15" s="16" t="s">
        <v>16</v>
      </c>
      <c r="U15" s="16" t="s">
        <v>17</v>
      </c>
      <c r="V15" s="17" t="s">
        <v>18</v>
      </c>
      <c r="W15" s="10">
        <v>1</v>
      </c>
      <c r="X15" s="18">
        <v>800</v>
      </c>
      <c r="Y15" s="19">
        <f t="shared" si="1"/>
        <v>312</v>
      </c>
      <c r="Z15" s="20" t="s">
        <v>19</v>
      </c>
    </row>
    <row r="16" spans="1:26" x14ac:dyDescent="0.2">
      <c r="A16" s="55">
        <v>201905</v>
      </c>
      <c r="B16" s="56" t="s">
        <v>269</v>
      </c>
      <c r="C16" s="52" t="s">
        <v>270</v>
      </c>
      <c r="D16" s="52">
        <v>201904</v>
      </c>
      <c r="E16" s="57" t="s">
        <v>271</v>
      </c>
      <c r="F16" s="58" t="s">
        <v>302</v>
      </c>
      <c r="G16" s="52" t="s">
        <v>303</v>
      </c>
      <c r="H16" s="52" t="s">
        <v>130</v>
      </c>
      <c r="I16" s="57" t="s">
        <v>269</v>
      </c>
      <c r="J16" s="56">
        <v>4</v>
      </c>
      <c r="K16" s="59">
        <v>330</v>
      </c>
      <c r="L16" s="10">
        <v>1100</v>
      </c>
      <c r="M16" s="11">
        <f t="shared" si="0"/>
        <v>3.3333333333333335</v>
      </c>
      <c r="N16" s="12">
        <v>1.3</v>
      </c>
      <c r="O16" s="13">
        <v>42569</v>
      </c>
      <c r="P16" s="14" t="s">
        <v>15</v>
      </c>
      <c r="Q16" s="14" t="s">
        <v>15</v>
      </c>
      <c r="R16" s="14" t="s">
        <v>15</v>
      </c>
      <c r="S16" s="15">
        <v>43495</v>
      </c>
      <c r="T16" s="16" t="s">
        <v>16</v>
      </c>
      <c r="U16" s="16" t="s">
        <v>17</v>
      </c>
      <c r="V16" s="17" t="s">
        <v>18</v>
      </c>
      <c r="W16" s="10">
        <v>1</v>
      </c>
      <c r="X16" s="18">
        <v>1100</v>
      </c>
      <c r="Y16" s="19">
        <f t="shared" si="1"/>
        <v>429</v>
      </c>
      <c r="Z16" s="20" t="s">
        <v>19</v>
      </c>
    </row>
    <row r="17" spans="1:26" x14ac:dyDescent="0.2">
      <c r="A17" s="55">
        <v>201905</v>
      </c>
      <c r="B17" s="56" t="s">
        <v>269</v>
      </c>
      <c r="C17" s="52" t="s">
        <v>270</v>
      </c>
      <c r="D17" s="52">
        <v>201904</v>
      </c>
      <c r="E17" s="57" t="s">
        <v>271</v>
      </c>
      <c r="F17" s="58" t="s">
        <v>304</v>
      </c>
      <c r="G17" s="52" t="s">
        <v>305</v>
      </c>
      <c r="H17" s="52" t="s">
        <v>130</v>
      </c>
      <c r="I17" s="57" t="s">
        <v>269</v>
      </c>
      <c r="J17" s="56">
        <v>4</v>
      </c>
      <c r="K17" s="59">
        <v>330</v>
      </c>
      <c r="L17" s="10">
        <v>1000</v>
      </c>
      <c r="M17" s="11">
        <f t="shared" si="0"/>
        <v>3.0303030303030303</v>
      </c>
      <c r="N17" s="12">
        <v>1.3</v>
      </c>
      <c r="O17" s="13">
        <v>42677</v>
      </c>
      <c r="P17" s="14" t="s">
        <v>15</v>
      </c>
      <c r="Q17" s="14" t="s">
        <v>15</v>
      </c>
      <c r="R17" s="14" t="s">
        <v>15</v>
      </c>
      <c r="S17" s="15">
        <v>43495</v>
      </c>
      <c r="T17" s="16" t="s">
        <v>16</v>
      </c>
      <c r="U17" s="16" t="s">
        <v>17</v>
      </c>
      <c r="V17" s="17" t="s">
        <v>18</v>
      </c>
      <c r="W17" s="10">
        <v>1</v>
      </c>
      <c r="X17" s="18">
        <v>1000</v>
      </c>
      <c r="Y17" s="19">
        <f t="shared" si="1"/>
        <v>390</v>
      </c>
      <c r="Z17" s="20" t="s">
        <v>19</v>
      </c>
    </row>
    <row r="18" spans="1:26" x14ac:dyDescent="0.2">
      <c r="A18" s="55">
        <v>201905</v>
      </c>
      <c r="B18" s="56" t="s">
        <v>269</v>
      </c>
      <c r="C18" s="52" t="s">
        <v>270</v>
      </c>
      <c r="D18" s="52">
        <v>201904</v>
      </c>
      <c r="E18" s="57" t="s">
        <v>271</v>
      </c>
      <c r="F18" s="58" t="s">
        <v>306</v>
      </c>
      <c r="G18" s="52" t="s">
        <v>307</v>
      </c>
      <c r="H18" s="52" t="s">
        <v>130</v>
      </c>
      <c r="I18" s="57" t="s">
        <v>269</v>
      </c>
      <c r="J18" s="56">
        <v>4</v>
      </c>
      <c r="K18" s="59">
        <v>330</v>
      </c>
      <c r="L18" s="10">
        <v>1000</v>
      </c>
      <c r="M18" s="11">
        <f t="shared" si="0"/>
        <v>3.0303030303030303</v>
      </c>
      <c r="N18" s="12">
        <v>1.3</v>
      </c>
      <c r="O18" s="13">
        <v>42545</v>
      </c>
      <c r="P18" s="14" t="s">
        <v>15</v>
      </c>
      <c r="Q18" s="14" t="s">
        <v>15</v>
      </c>
      <c r="R18" s="14" t="s">
        <v>15</v>
      </c>
      <c r="S18" s="15">
        <v>43495</v>
      </c>
      <c r="T18" s="16" t="s">
        <v>16</v>
      </c>
      <c r="U18" s="16" t="s">
        <v>17</v>
      </c>
      <c r="V18" s="17" t="s">
        <v>18</v>
      </c>
      <c r="W18" s="10">
        <v>1</v>
      </c>
      <c r="X18" s="18">
        <v>1000</v>
      </c>
      <c r="Y18" s="19">
        <f t="shared" si="1"/>
        <v>390</v>
      </c>
      <c r="Z18" s="20" t="s">
        <v>19</v>
      </c>
    </row>
    <row r="19" spans="1:26" x14ac:dyDescent="0.2">
      <c r="A19" s="55">
        <v>201905</v>
      </c>
      <c r="B19" s="56" t="s">
        <v>269</v>
      </c>
      <c r="C19" s="52" t="s">
        <v>270</v>
      </c>
      <c r="D19" s="52">
        <v>201904</v>
      </c>
      <c r="E19" s="57" t="s">
        <v>271</v>
      </c>
      <c r="F19" s="58" t="s">
        <v>308</v>
      </c>
      <c r="G19" s="52" t="s">
        <v>309</v>
      </c>
      <c r="H19" s="52" t="s">
        <v>130</v>
      </c>
      <c r="I19" s="57" t="s">
        <v>269</v>
      </c>
      <c r="J19" s="56">
        <v>4</v>
      </c>
      <c r="K19" s="59">
        <v>330</v>
      </c>
      <c r="L19" s="10">
        <v>1000</v>
      </c>
      <c r="M19" s="11">
        <f t="shared" si="0"/>
        <v>3.0303030303030303</v>
      </c>
      <c r="N19" s="12">
        <v>1.3</v>
      </c>
      <c r="O19" s="13">
        <v>42957</v>
      </c>
      <c r="P19" s="14" t="s">
        <v>15</v>
      </c>
      <c r="Q19" s="14" t="s">
        <v>15</v>
      </c>
      <c r="R19" s="14" t="s">
        <v>15</v>
      </c>
      <c r="S19" s="15">
        <v>43495</v>
      </c>
      <c r="T19" s="16" t="s">
        <v>16</v>
      </c>
      <c r="U19" s="16" t="s">
        <v>17</v>
      </c>
      <c r="V19" s="17" t="s">
        <v>18</v>
      </c>
      <c r="W19" s="10">
        <v>1</v>
      </c>
      <c r="X19" s="18">
        <v>1000</v>
      </c>
      <c r="Y19" s="19">
        <f t="shared" si="1"/>
        <v>390</v>
      </c>
      <c r="Z19" s="20" t="s">
        <v>19</v>
      </c>
    </row>
    <row r="20" spans="1:26" x14ac:dyDescent="0.2">
      <c r="A20" s="55">
        <v>201905</v>
      </c>
      <c r="B20" s="56" t="s">
        <v>269</v>
      </c>
      <c r="C20" s="52" t="s">
        <v>270</v>
      </c>
      <c r="D20" s="52">
        <v>201904</v>
      </c>
      <c r="E20" s="57" t="s">
        <v>271</v>
      </c>
      <c r="F20" s="58" t="s">
        <v>310</v>
      </c>
      <c r="G20" s="52" t="s">
        <v>311</v>
      </c>
      <c r="H20" s="52" t="s">
        <v>131</v>
      </c>
      <c r="I20" s="57" t="s">
        <v>269</v>
      </c>
      <c r="J20" s="56">
        <v>8</v>
      </c>
      <c r="K20" s="59">
        <v>600</v>
      </c>
      <c r="L20" s="10">
        <v>1800</v>
      </c>
      <c r="M20" s="11">
        <f t="shared" si="0"/>
        <v>3</v>
      </c>
      <c r="N20" s="12">
        <v>1.3</v>
      </c>
      <c r="O20" s="13">
        <v>42446</v>
      </c>
      <c r="P20" s="14" t="s">
        <v>15</v>
      </c>
      <c r="Q20" s="14" t="s">
        <v>15</v>
      </c>
      <c r="R20" s="14" t="s">
        <v>15</v>
      </c>
      <c r="S20" s="15">
        <v>43495</v>
      </c>
      <c r="T20" s="16" t="s">
        <v>16</v>
      </c>
      <c r="U20" s="16" t="s">
        <v>17</v>
      </c>
      <c r="V20" s="17" t="s">
        <v>18</v>
      </c>
      <c r="W20" s="10">
        <v>1</v>
      </c>
      <c r="X20" s="18">
        <v>1800</v>
      </c>
      <c r="Y20" s="19">
        <f t="shared" si="1"/>
        <v>702</v>
      </c>
      <c r="Z20" s="20" t="s">
        <v>19</v>
      </c>
    </row>
    <row r="21" spans="1:26" x14ac:dyDescent="0.2">
      <c r="A21" s="55">
        <v>201905</v>
      </c>
      <c r="B21" s="56" t="s">
        <v>269</v>
      </c>
      <c r="C21" s="52" t="s">
        <v>270</v>
      </c>
      <c r="D21" s="52">
        <v>201904</v>
      </c>
      <c r="E21" s="57" t="s">
        <v>271</v>
      </c>
      <c r="F21" s="58" t="s">
        <v>312</v>
      </c>
      <c r="G21" s="52" t="s">
        <v>313</v>
      </c>
      <c r="H21" s="52" t="s">
        <v>132</v>
      </c>
      <c r="I21" s="57" t="s">
        <v>269</v>
      </c>
      <c r="J21" s="56">
        <v>20</v>
      </c>
      <c r="K21" s="59">
        <v>1060</v>
      </c>
      <c r="L21" s="10">
        <v>3180</v>
      </c>
      <c r="M21" s="11">
        <f t="shared" si="0"/>
        <v>3</v>
      </c>
      <c r="N21" s="12">
        <v>1.3</v>
      </c>
      <c r="O21" s="13">
        <v>42391</v>
      </c>
      <c r="P21" s="14" t="s">
        <v>15</v>
      </c>
      <c r="Q21" s="14" t="s">
        <v>15</v>
      </c>
      <c r="R21" s="14" t="s">
        <v>15</v>
      </c>
      <c r="S21" s="15">
        <v>43495</v>
      </c>
      <c r="T21" s="16" t="s">
        <v>16</v>
      </c>
      <c r="U21" s="16" t="s">
        <v>17</v>
      </c>
      <c r="V21" s="17" t="s">
        <v>18</v>
      </c>
      <c r="W21" s="10">
        <v>1</v>
      </c>
      <c r="X21" s="18">
        <v>3180</v>
      </c>
      <c r="Y21" s="19">
        <f t="shared" si="1"/>
        <v>1240.2</v>
      </c>
      <c r="Z21" s="20" t="s">
        <v>19</v>
      </c>
    </row>
    <row r="22" spans="1:26" x14ac:dyDescent="0.2">
      <c r="A22" s="55">
        <v>201905</v>
      </c>
      <c r="B22" s="56" t="s">
        <v>269</v>
      </c>
      <c r="C22" s="52" t="s">
        <v>270</v>
      </c>
      <c r="D22" s="52">
        <v>201904</v>
      </c>
      <c r="E22" s="57" t="s">
        <v>271</v>
      </c>
      <c r="F22" s="58" t="s">
        <v>314</v>
      </c>
      <c r="G22" s="52" t="s">
        <v>315</v>
      </c>
      <c r="H22" s="52" t="s">
        <v>131</v>
      </c>
      <c r="I22" s="57" t="s">
        <v>269</v>
      </c>
      <c r="J22" s="56">
        <v>10</v>
      </c>
      <c r="K22" s="59">
        <v>670</v>
      </c>
      <c r="L22" s="10">
        <v>2010</v>
      </c>
      <c r="M22" s="11">
        <f t="shared" si="0"/>
        <v>3</v>
      </c>
      <c r="N22" s="12">
        <v>1.3</v>
      </c>
      <c r="O22" s="13">
        <v>43228</v>
      </c>
      <c r="P22" s="14" t="s">
        <v>15</v>
      </c>
      <c r="Q22" s="14" t="s">
        <v>15</v>
      </c>
      <c r="R22" s="14" t="s">
        <v>15</v>
      </c>
      <c r="S22" s="15">
        <v>43495</v>
      </c>
      <c r="T22" s="16" t="s">
        <v>16</v>
      </c>
      <c r="U22" s="16" t="s">
        <v>17</v>
      </c>
      <c r="V22" s="17" t="s">
        <v>18</v>
      </c>
      <c r="W22" s="10">
        <v>1</v>
      </c>
      <c r="X22" s="18">
        <v>2010</v>
      </c>
      <c r="Y22" s="19">
        <f t="shared" si="1"/>
        <v>783.9</v>
      </c>
      <c r="Z22" s="20" t="s">
        <v>19</v>
      </c>
    </row>
    <row r="23" spans="1:26" x14ac:dyDescent="0.2">
      <c r="A23" s="55">
        <v>201905</v>
      </c>
      <c r="B23" s="60" t="s">
        <v>133</v>
      </c>
      <c r="C23" s="58" t="s">
        <v>316</v>
      </c>
      <c r="D23" s="52">
        <v>201904</v>
      </c>
      <c r="E23" s="52" t="s">
        <v>317</v>
      </c>
      <c r="F23" s="52"/>
      <c r="G23" s="52" t="s">
        <v>135</v>
      </c>
      <c r="H23" s="52" t="s">
        <v>136</v>
      </c>
      <c r="I23" s="61" t="s">
        <v>133</v>
      </c>
      <c r="J23" s="17">
        <v>50</v>
      </c>
      <c r="K23" s="11">
        <v>1970</v>
      </c>
      <c r="L23" s="10">
        <v>3500</v>
      </c>
      <c r="M23" s="11">
        <f t="shared" si="0"/>
        <v>1.7766497461928934</v>
      </c>
      <c r="N23" s="12">
        <v>1.3</v>
      </c>
      <c r="O23" s="13">
        <v>42580</v>
      </c>
      <c r="P23" s="15">
        <v>42632</v>
      </c>
      <c r="Q23" s="16" t="s">
        <v>25</v>
      </c>
      <c r="R23" s="16" t="s">
        <v>26</v>
      </c>
      <c r="S23" s="15">
        <v>43489</v>
      </c>
      <c r="T23" s="16" t="s">
        <v>27</v>
      </c>
      <c r="U23" s="16" t="s">
        <v>28</v>
      </c>
      <c r="V23" s="17" t="s">
        <v>24</v>
      </c>
      <c r="W23" s="10">
        <v>2</v>
      </c>
      <c r="X23" s="18">
        <v>3500</v>
      </c>
      <c r="Y23" s="19">
        <f t="shared" si="1"/>
        <v>2730</v>
      </c>
      <c r="Z23" s="20" t="s">
        <v>19</v>
      </c>
    </row>
    <row r="24" spans="1:26" ht="42" x14ac:dyDescent="0.2">
      <c r="A24" s="55">
        <v>201905</v>
      </c>
      <c r="B24" s="25" t="s">
        <v>318</v>
      </c>
      <c r="C24" s="20" t="s">
        <v>319</v>
      </c>
      <c r="D24" s="20">
        <v>201904</v>
      </c>
      <c r="E24" s="20" t="s">
        <v>320</v>
      </c>
      <c r="F24" s="62">
        <v>655542383</v>
      </c>
      <c r="G24" s="20" t="s">
        <v>321</v>
      </c>
      <c r="H24" s="52" t="s">
        <v>137</v>
      </c>
      <c r="I24" s="20" t="s">
        <v>318</v>
      </c>
      <c r="J24" s="56">
        <v>40</v>
      </c>
      <c r="K24" s="59">
        <v>1730</v>
      </c>
      <c r="L24" s="21">
        <v>2500</v>
      </c>
      <c r="M24" s="11">
        <f t="shared" si="0"/>
        <v>1.4450867052023122</v>
      </c>
      <c r="N24" s="12">
        <v>1.1000000000000001</v>
      </c>
      <c r="O24" s="22">
        <v>42328</v>
      </c>
      <c r="P24" s="14" t="s">
        <v>15</v>
      </c>
      <c r="Q24" s="14" t="s">
        <v>15</v>
      </c>
      <c r="R24" s="14" t="s">
        <v>15</v>
      </c>
      <c r="S24" s="23">
        <v>43560</v>
      </c>
      <c r="T24" s="24" t="s">
        <v>29</v>
      </c>
      <c r="U24" s="24" t="s">
        <v>30</v>
      </c>
      <c r="V24" s="25" t="s">
        <v>31</v>
      </c>
      <c r="W24" s="21">
        <v>1</v>
      </c>
      <c r="X24" s="18">
        <v>2500</v>
      </c>
      <c r="Y24" s="19">
        <f t="shared" si="1"/>
        <v>825</v>
      </c>
      <c r="Z24" s="20" t="s">
        <v>19</v>
      </c>
    </row>
    <row r="25" spans="1:26" x14ac:dyDescent="0.2">
      <c r="A25" s="55">
        <v>201905</v>
      </c>
      <c r="B25" s="60" t="s">
        <v>322</v>
      </c>
      <c r="C25" s="52" t="s">
        <v>323</v>
      </c>
      <c r="D25" s="20">
        <v>201904</v>
      </c>
      <c r="E25" s="52" t="s">
        <v>324</v>
      </c>
      <c r="F25" s="52" t="s">
        <v>138</v>
      </c>
      <c r="G25" s="52" t="s">
        <v>325</v>
      </c>
      <c r="H25" s="52" t="s">
        <v>136</v>
      </c>
      <c r="I25" s="61" t="s">
        <v>322</v>
      </c>
      <c r="J25" s="17">
        <v>40</v>
      </c>
      <c r="K25" s="11">
        <v>1600</v>
      </c>
      <c r="L25" s="10">
        <v>2000</v>
      </c>
      <c r="M25" s="11">
        <f t="shared" si="0"/>
        <v>1.25</v>
      </c>
      <c r="N25" s="12">
        <v>1.1000000000000001</v>
      </c>
      <c r="O25" s="13">
        <v>42689</v>
      </c>
      <c r="P25" s="15">
        <v>42706</v>
      </c>
      <c r="Q25" s="16" t="s">
        <v>32</v>
      </c>
      <c r="R25" s="16" t="s">
        <v>33</v>
      </c>
      <c r="S25" s="15">
        <v>43480</v>
      </c>
      <c r="T25" s="16" t="s">
        <v>34</v>
      </c>
      <c r="U25" s="16" t="s">
        <v>35</v>
      </c>
      <c r="V25" s="17" t="s">
        <v>36</v>
      </c>
      <c r="W25" s="10">
        <v>1.5</v>
      </c>
      <c r="X25" s="18">
        <v>2000</v>
      </c>
      <c r="Y25" s="19">
        <f t="shared" si="1"/>
        <v>990</v>
      </c>
      <c r="Z25" s="20" t="s">
        <v>19</v>
      </c>
    </row>
    <row r="26" spans="1:26" ht="56" x14ac:dyDescent="0.2">
      <c r="A26" s="55">
        <v>201905</v>
      </c>
      <c r="B26" s="25" t="s">
        <v>326</v>
      </c>
      <c r="C26" s="20" t="s">
        <v>319</v>
      </c>
      <c r="D26" s="20">
        <v>201904</v>
      </c>
      <c r="E26" s="20" t="s">
        <v>327</v>
      </c>
      <c r="F26" s="62" t="s">
        <v>328</v>
      </c>
      <c r="G26" s="20" t="s">
        <v>329</v>
      </c>
      <c r="H26" s="52" t="s">
        <v>130</v>
      </c>
      <c r="I26" s="20" t="s">
        <v>326</v>
      </c>
      <c r="J26" s="56">
        <v>10</v>
      </c>
      <c r="K26" s="56">
        <v>670</v>
      </c>
      <c r="L26" s="21">
        <v>500</v>
      </c>
      <c r="M26" s="11">
        <f t="shared" si="0"/>
        <v>0.74626865671641796</v>
      </c>
      <c r="N26" s="12">
        <v>0.5</v>
      </c>
      <c r="O26" s="22">
        <v>42522</v>
      </c>
      <c r="P26" s="23">
        <v>42887</v>
      </c>
      <c r="Q26" s="24" t="s">
        <v>37</v>
      </c>
      <c r="R26" s="23" t="s">
        <v>38</v>
      </c>
      <c r="S26" s="23">
        <v>43466</v>
      </c>
      <c r="T26" s="24" t="s">
        <v>39</v>
      </c>
      <c r="U26" s="24" t="s">
        <v>40</v>
      </c>
      <c r="V26" s="25" t="s">
        <v>31</v>
      </c>
      <c r="W26" s="21">
        <v>1</v>
      </c>
      <c r="X26" s="18">
        <v>500</v>
      </c>
      <c r="Y26" s="19">
        <f t="shared" si="1"/>
        <v>75</v>
      </c>
      <c r="Z26" s="20" t="s">
        <v>19</v>
      </c>
    </row>
    <row r="27" spans="1:26" x14ac:dyDescent="0.2">
      <c r="A27" s="55">
        <v>201905</v>
      </c>
      <c r="B27" s="60" t="s">
        <v>330</v>
      </c>
      <c r="C27" s="52" t="s">
        <v>319</v>
      </c>
      <c r="D27" s="20">
        <v>201812</v>
      </c>
      <c r="E27" s="52" t="s">
        <v>331</v>
      </c>
      <c r="F27" s="52" t="s">
        <v>332</v>
      </c>
      <c r="G27" s="52" t="s">
        <v>333</v>
      </c>
      <c r="H27" s="52" t="s">
        <v>140</v>
      </c>
      <c r="I27" s="61" t="s">
        <v>330</v>
      </c>
      <c r="J27" s="17">
        <v>10</v>
      </c>
      <c r="K27" s="11">
        <v>4905</v>
      </c>
      <c r="L27" s="10">
        <v>15000</v>
      </c>
      <c r="M27" s="11">
        <f t="shared" si="0"/>
        <v>3.0581039755351682</v>
      </c>
      <c r="N27" s="12">
        <v>1.3</v>
      </c>
      <c r="O27" s="13">
        <v>43004</v>
      </c>
      <c r="P27" s="15">
        <v>40967</v>
      </c>
      <c r="Q27" s="16" t="s">
        <v>41</v>
      </c>
      <c r="R27" s="16" t="s">
        <v>42</v>
      </c>
      <c r="S27" s="15">
        <v>43466</v>
      </c>
      <c r="T27" s="16" t="s">
        <v>43</v>
      </c>
      <c r="U27" s="16" t="s">
        <v>40</v>
      </c>
      <c r="V27" s="17" t="s">
        <v>31</v>
      </c>
      <c r="W27" s="10">
        <v>1</v>
      </c>
      <c r="X27" s="18">
        <f>15000/2</f>
        <v>7500</v>
      </c>
      <c r="Y27" s="19">
        <f t="shared" si="1"/>
        <v>2925</v>
      </c>
      <c r="Z27" s="20" t="s">
        <v>19</v>
      </c>
    </row>
    <row r="28" spans="1:26" ht="56" x14ac:dyDescent="0.2">
      <c r="A28" s="55">
        <v>201905</v>
      </c>
      <c r="B28" s="25" t="s">
        <v>326</v>
      </c>
      <c r="C28" s="20" t="s">
        <v>319</v>
      </c>
      <c r="D28" s="20">
        <v>201904</v>
      </c>
      <c r="E28" s="20" t="s">
        <v>334</v>
      </c>
      <c r="F28" s="62" t="s">
        <v>335</v>
      </c>
      <c r="G28" s="20" t="s">
        <v>336</v>
      </c>
      <c r="H28" s="52" t="s">
        <v>137</v>
      </c>
      <c r="I28" s="20" t="s">
        <v>326</v>
      </c>
      <c r="J28" s="56">
        <v>100</v>
      </c>
      <c r="K28" s="56">
        <v>3120</v>
      </c>
      <c r="L28" s="21">
        <v>7900</v>
      </c>
      <c r="M28" s="11">
        <f t="shared" si="0"/>
        <v>2.5320512820512819</v>
      </c>
      <c r="N28" s="12">
        <v>1.3</v>
      </c>
      <c r="O28" s="22">
        <v>42430</v>
      </c>
      <c r="P28" s="23">
        <v>42430</v>
      </c>
      <c r="Q28" s="24" t="s">
        <v>44</v>
      </c>
      <c r="R28" s="23" t="s">
        <v>45</v>
      </c>
      <c r="S28" s="23">
        <v>43466</v>
      </c>
      <c r="T28" s="24" t="s">
        <v>46</v>
      </c>
      <c r="U28" s="24" t="s">
        <v>40</v>
      </c>
      <c r="V28" s="25" t="s">
        <v>31</v>
      </c>
      <c r="W28" s="21">
        <v>1</v>
      </c>
      <c r="X28" s="18">
        <f>7900</f>
        <v>7900</v>
      </c>
      <c r="Y28" s="19">
        <f t="shared" si="1"/>
        <v>3081</v>
      </c>
      <c r="Z28" s="20" t="s">
        <v>19</v>
      </c>
    </row>
    <row r="29" spans="1:26" x14ac:dyDescent="0.2">
      <c r="A29" s="55">
        <v>201905</v>
      </c>
      <c r="B29" s="60" t="s">
        <v>337</v>
      </c>
      <c r="C29" s="52" t="s">
        <v>141</v>
      </c>
      <c r="D29" s="52">
        <v>201904</v>
      </c>
      <c r="E29" s="52" t="s">
        <v>142</v>
      </c>
      <c r="F29" s="63" t="s">
        <v>143</v>
      </c>
      <c r="G29" s="52" t="s">
        <v>144</v>
      </c>
      <c r="H29" s="52" t="s">
        <v>145</v>
      </c>
      <c r="I29" s="61" t="s">
        <v>337</v>
      </c>
      <c r="J29" s="56">
        <v>6</v>
      </c>
      <c r="K29" s="56">
        <v>1620</v>
      </c>
      <c r="L29" s="26">
        <v>2727.8</v>
      </c>
      <c r="M29" s="11">
        <f t="shared" si="0"/>
        <v>1.6838271604938273</v>
      </c>
      <c r="N29" s="12">
        <v>1</v>
      </c>
      <c r="O29" s="13">
        <v>41913</v>
      </c>
      <c r="P29" s="15">
        <v>42644</v>
      </c>
      <c r="Q29" s="16" t="s">
        <v>47</v>
      </c>
      <c r="R29" s="16" t="s">
        <v>48</v>
      </c>
      <c r="S29" s="15">
        <v>43405</v>
      </c>
      <c r="T29" s="16" t="s">
        <v>49</v>
      </c>
      <c r="U29" s="16" t="s">
        <v>50</v>
      </c>
      <c r="V29" s="17" t="s">
        <v>51</v>
      </c>
      <c r="W29" s="10">
        <v>1.5</v>
      </c>
      <c r="X29" s="18">
        <v>2727.8</v>
      </c>
      <c r="Y29" s="19">
        <f t="shared" si="1"/>
        <v>1227.51</v>
      </c>
      <c r="Z29" s="20" t="s">
        <v>19</v>
      </c>
    </row>
    <row r="30" spans="1:26" x14ac:dyDescent="0.2">
      <c r="A30" s="55">
        <v>201905</v>
      </c>
      <c r="B30" s="25" t="s">
        <v>337</v>
      </c>
      <c r="C30" s="52" t="s">
        <v>141</v>
      </c>
      <c r="D30" s="52">
        <v>201904</v>
      </c>
      <c r="E30" s="52" t="s">
        <v>142</v>
      </c>
      <c r="F30" s="63" t="s">
        <v>143</v>
      </c>
      <c r="G30" s="52" t="s">
        <v>146</v>
      </c>
      <c r="H30" s="52" t="s">
        <v>147</v>
      </c>
      <c r="I30" s="20" t="s">
        <v>337</v>
      </c>
      <c r="J30" s="17">
        <v>6</v>
      </c>
      <c r="K30" s="17">
        <v>5280</v>
      </c>
      <c r="L30" s="17">
        <v>6522</v>
      </c>
      <c r="M30" s="11">
        <f t="shared" si="0"/>
        <v>1.2352272727272726</v>
      </c>
      <c r="N30" s="12">
        <v>1</v>
      </c>
      <c r="O30" s="13">
        <v>41913</v>
      </c>
      <c r="P30" s="15">
        <v>42644</v>
      </c>
      <c r="Q30" s="16" t="s">
        <v>47</v>
      </c>
      <c r="R30" s="16" t="s">
        <v>48</v>
      </c>
      <c r="S30" s="15">
        <v>43405</v>
      </c>
      <c r="T30" s="16" t="s">
        <v>49</v>
      </c>
      <c r="U30" s="16" t="s">
        <v>50</v>
      </c>
      <c r="V30" s="17" t="s">
        <v>51</v>
      </c>
      <c r="W30" s="10">
        <v>1.5</v>
      </c>
      <c r="X30" s="18">
        <f>6522-4201</f>
        <v>2321</v>
      </c>
      <c r="Y30" s="19">
        <f t="shared" si="1"/>
        <v>1044.45</v>
      </c>
      <c r="Z30" s="20" t="s">
        <v>19</v>
      </c>
    </row>
    <row r="31" spans="1:26" x14ac:dyDescent="0.2">
      <c r="A31" s="55">
        <v>201905</v>
      </c>
      <c r="B31" s="32" t="s">
        <v>148</v>
      </c>
      <c r="C31" s="31" t="s">
        <v>338</v>
      </c>
      <c r="D31" s="31">
        <v>201812</v>
      </c>
      <c r="E31" s="31" t="s">
        <v>150</v>
      </c>
      <c r="F31" s="54" t="s">
        <v>339</v>
      </c>
      <c r="G31" s="31" t="s">
        <v>151</v>
      </c>
      <c r="H31" s="31"/>
      <c r="I31" s="31" t="s">
        <v>148</v>
      </c>
      <c r="J31" s="31" t="s">
        <v>340</v>
      </c>
      <c r="K31" s="32">
        <v>670</v>
      </c>
      <c r="L31" s="27">
        <v>2010</v>
      </c>
      <c r="M31" s="11">
        <f t="shared" si="0"/>
        <v>3</v>
      </c>
      <c r="N31" s="28">
        <v>1.3</v>
      </c>
      <c r="O31" s="29">
        <v>42569</v>
      </c>
      <c r="P31" s="30">
        <v>201609</v>
      </c>
      <c r="Q31" s="31" t="s">
        <v>52</v>
      </c>
      <c r="R31" s="31" t="s">
        <v>53</v>
      </c>
      <c r="S31" s="29">
        <v>43459</v>
      </c>
      <c r="T31" s="32" t="s">
        <v>54</v>
      </c>
      <c r="U31" s="32" t="s">
        <v>55</v>
      </c>
      <c r="V31" s="32" t="s">
        <v>56</v>
      </c>
      <c r="W31" s="33">
        <v>2</v>
      </c>
      <c r="X31" s="34">
        <v>2010</v>
      </c>
      <c r="Y31" s="19">
        <f t="shared" ref="Y31:Y73" si="2">X31*N31*W31*40%</f>
        <v>2090.4</v>
      </c>
      <c r="Z31" s="20" t="s">
        <v>57</v>
      </c>
    </row>
    <row r="32" spans="1:26" x14ac:dyDescent="0.2">
      <c r="A32" s="55">
        <v>201905</v>
      </c>
      <c r="B32" s="32" t="s">
        <v>148</v>
      </c>
      <c r="C32" s="31" t="s">
        <v>338</v>
      </c>
      <c r="D32" s="31">
        <v>201812</v>
      </c>
      <c r="E32" s="31" t="s">
        <v>150</v>
      </c>
      <c r="F32" s="54" t="s">
        <v>341</v>
      </c>
      <c r="G32" s="31" t="s">
        <v>153</v>
      </c>
      <c r="H32" s="31"/>
      <c r="I32" s="31" t="s">
        <v>148</v>
      </c>
      <c r="J32" s="31" t="s">
        <v>342</v>
      </c>
      <c r="K32" s="32">
        <v>460</v>
      </c>
      <c r="L32" s="27">
        <v>1380</v>
      </c>
      <c r="M32" s="11">
        <f t="shared" si="0"/>
        <v>3</v>
      </c>
      <c r="N32" s="28">
        <v>1.3</v>
      </c>
      <c r="O32" s="29">
        <v>42633</v>
      </c>
      <c r="P32" s="35">
        <v>201609</v>
      </c>
      <c r="Q32" s="36" t="s">
        <v>52</v>
      </c>
      <c r="R32" s="36" t="s">
        <v>53</v>
      </c>
      <c r="S32" s="29">
        <v>43459</v>
      </c>
      <c r="T32" s="32" t="s">
        <v>54</v>
      </c>
      <c r="U32" s="32" t="s">
        <v>55</v>
      </c>
      <c r="V32" s="32" t="s">
        <v>56</v>
      </c>
      <c r="W32" s="33">
        <v>2</v>
      </c>
      <c r="X32" s="34">
        <v>1380</v>
      </c>
      <c r="Y32" s="19">
        <f t="shared" si="2"/>
        <v>1435.2</v>
      </c>
      <c r="Z32" s="20" t="s">
        <v>57</v>
      </c>
    </row>
    <row r="33" spans="1:26" x14ac:dyDescent="0.2">
      <c r="A33" s="55">
        <v>201905</v>
      </c>
      <c r="B33" s="32" t="s">
        <v>148</v>
      </c>
      <c r="C33" s="31" t="s">
        <v>338</v>
      </c>
      <c r="D33" s="31">
        <v>201812</v>
      </c>
      <c r="E33" s="31" t="s">
        <v>150</v>
      </c>
      <c r="F33" s="54" t="s">
        <v>343</v>
      </c>
      <c r="G33" s="31" t="s">
        <v>154</v>
      </c>
      <c r="H33" s="31"/>
      <c r="I33" s="31" t="s">
        <v>148</v>
      </c>
      <c r="J33" s="31" t="s">
        <v>342</v>
      </c>
      <c r="K33" s="32">
        <v>460</v>
      </c>
      <c r="L33" s="27">
        <v>1380</v>
      </c>
      <c r="M33" s="11">
        <f t="shared" si="0"/>
        <v>3</v>
      </c>
      <c r="N33" s="28">
        <v>1.3</v>
      </c>
      <c r="O33" s="29">
        <v>43227</v>
      </c>
      <c r="P33" s="30">
        <v>201609</v>
      </c>
      <c r="Q33" s="31" t="s">
        <v>52</v>
      </c>
      <c r="R33" s="31" t="s">
        <v>53</v>
      </c>
      <c r="S33" s="29">
        <v>43459</v>
      </c>
      <c r="T33" s="32" t="s">
        <v>54</v>
      </c>
      <c r="U33" s="32" t="s">
        <v>55</v>
      </c>
      <c r="V33" s="32" t="s">
        <v>56</v>
      </c>
      <c r="W33" s="33">
        <v>2</v>
      </c>
      <c r="X33" s="27">
        <v>1380</v>
      </c>
      <c r="Y33" s="19">
        <f t="shared" si="2"/>
        <v>1435.2</v>
      </c>
      <c r="Z33" s="20" t="s">
        <v>58</v>
      </c>
    </row>
    <row r="34" spans="1:26" x14ac:dyDescent="0.2">
      <c r="A34" s="55">
        <v>201905</v>
      </c>
      <c r="B34" s="32" t="s">
        <v>148</v>
      </c>
      <c r="C34" s="31" t="s">
        <v>338</v>
      </c>
      <c r="D34" s="31">
        <v>201812</v>
      </c>
      <c r="E34" s="31" t="s">
        <v>150</v>
      </c>
      <c r="F34" s="54" t="s">
        <v>343</v>
      </c>
      <c r="G34" s="31" t="s">
        <v>155</v>
      </c>
      <c r="H34" s="31"/>
      <c r="I34" s="31" t="s">
        <v>148</v>
      </c>
      <c r="J34" s="31" t="s">
        <v>340</v>
      </c>
      <c r="K34" s="32">
        <v>670</v>
      </c>
      <c r="L34" s="27">
        <v>2010</v>
      </c>
      <c r="M34" s="11">
        <f t="shared" si="0"/>
        <v>3</v>
      </c>
      <c r="N34" s="28">
        <v>1.3</v>
      </c>
      <c r="O34" s="29">
        <v>43227</v>
      </c>
      <c r="P34" s="30">
        <v>201609</v>
      </c>
      <c r="Q34" s="31" t="s">
        <v>52</v>
      </c>
      <c r="R34" s="31" t="s">
        <v>53</v>
      </c>
      <c r="S34" s="29">
        <v>43459</v>
      </c>
      <c r="T34" s="32" t="s">
        <v>54</v>
      </c>
      <c r="U34" s="32" t="s">
        <v>55</v>
      </c>
      <c r="V34" s="32" t="s">
        <v>56</v>
      </c>
      <c r="W34" s="33">
        <v>2</v>
      </c>
      <c r="X34" s="27">
        <v>2010</v>
      </c>
      <c r="Y34" s="19">
        <f t="shared" si="2"/>
        <v>2090.4</v>
      </c>
      <c r="Z34" s="20" t="s">
        <v>58</v>
      </c>
    </row>
    <row r="35" spans="1:26" x14ac:dyDescent="0.2">
      <c r="A35" s="55">
        <v>201905</v>
      </c>
      <c r="B35" s="32" t="s">
        <v>156</v>
      </c>
      <c r="C35" s="31" t="s">
        <v>338</v>
      </c>
      <c r="D35" s="31">
        <v>201812</v>
      </c>
      <c r="E35" s="31" t="s">
        <v>139</v>
      </c>
      <c r="F35" s="54" t="s">
        <v>157</v>
      </c>
      <c r="G35" s="31" t="s">
        <v>158</v>
      </c>
      <c r="H35" s="31"/>
      <c r="I35" s="31" t="s">
        <v>156</v>
      </c>
      <c r="J35" s="31" t="s">
        <v>340</v>
      </c>
      <c r="K35" s="32">
        <v>670</v>
      </c>
      <c r="L35" s="27">
        <v>1200</v>
      </c>
      <c r="M35" s="11">
        <f t="shared" si="0"/>
        <v>1.791044776119403</v>
      </c>
      <c r="N35" s="28">
        <v>1.3</v>
      </c>
      <c r="O35" s="29">
        <v>41359</v>
      </c>
      <c r="P35" s="30">
        <v>43021</v>
      </c>
      <c r="Q35" s="31" t="s">
        <v>59</v>
      </c>
      <c r="R35" s="31" t="s">
        <v>60</v>
      </c>
      <c r="S35" s="29">
        <v>43466</v>
      </c>
      <c r="T35" s="32" t="s">
        <v>61</v>
      </c>
      <c r="U35" s="32" t="s">
        <v>62</v>
      </c>
      <c r="V35" s="32" t="s">
        <v>63</v>
      </c>
      <c r="W35" s="33">
        <v>1</v>
      </c>
      <c r="X35" s="34">
        <v>1200</v>
      </c>
      <c r="Y35" s="19">
        <f t="shared" si="2"/>
        <v>624</v>
      </c>
      <c r="Z35" s="20" t="s">
        <v>58</v>
      </c>
    </row>
    <row r="36" spans="1:26" x14ac:dyDescent="0.2">
      <c r="A36" s="55">
        <v>201905</v>
      </c>
      <c r="B36" s="32" t="s">
        <v>156</v>
      </c>
      <c r="C36" s="31" t="s">
        <v>338</v>
      </c>
      <c r="D36" s="31">
        <v>201812</v>
      </c>
      <c r="E36" s="31" t="s">
        <v>139</v>
      </c>
      <c r="F36" s="54" t="s">
        <v>159</v>
      </c>
      <c r="G36" s="31" t="s">
        <v>160</v>
      </c>
      <c r="H36" s="31"/>
      <c r="I36" s="31" t="s">
        <v>156</v>
      </c>
      <c r="J36" s="31" t="s">
        <v>340</v>
      </c>
      <c r="K36" s="32">
        <v>670</v>
      </c>
      <c r="L36" s="27">
        <v>1200</v>
      </c>
      <c r="M36" s="11">
        <f t="shared" si="0"/>
        <v>1.791044776119403</v>
      </c>
      <c r="N36" s="28">
        <v>1.3</v>
      </c>
      <c r="O36" s="29">
        <v>40811</v>
      </c>
      <c r="P36" s="30">
        <v>43021</v>
      </c>
      <c r="Q36" s="31" t="s">
        <v>59</v>
      </c>
      <c r="R36" s="31" t="s">
        <v>60</v>
      </c>
      <c r="S36" s="29">
        <v>43466</v>
      </c>
      <c r="T36" s="32" t="s">
        <v>61</v>
      </c>
      <c r="U36" s="32" t="s">
        <v>62</v>
      </c>
      <c r="V36" s="32" t="s">
        <v>63</v>
      </c>
      <c r="W36" s="33">
        <v>1</v>
      </c>
      <c r="X36" s="34">
        <v>1200</v>
      </c>
      <c r="Y36" s="19">
        <f t="shared" si="2"/>
        <v>624</v>
      </c>
      <c r="Z36" s="20" t="s">
        <v>58</v>
      </c>
    </row>
    <row r="37" spans="1:26" x14ac:dyDescent="0.2">
      <c r="A37" s="55">
        <v>201905</v>
      </c>
      <c r="B37" s="32" t="s">
        <v>156</v>
      </c>
      <c r="C37" s="31" t="s">
        <v>338</v>
      </c>
      <c r="D37" s="31">
        <v>201812</v>
      </c>
      <c r="E37" s="31" t="s">
        <v>139</v>
      </c>
      <c r="F37" s="54" t="s">
        <v>161</v>
      </c>
      <c r="G37" s="31" t="s">
        <v>162</v>
      </c>
      <c r="H37" s="31"/>
      <c r="I37" s="31" t="s">
        <v>156</v>
      </c>
      <c r="J37" s="31" t="s">
        <v>340</v>
      </c>
      <c r="K37" s="32">
        <v>670</v>
      </c>
      <c r="L37" s="27">
        <v>1200</v>
      </c>
      <c r="M37" s="11">
        <f t="shared" si="0"/>
        <v>1.791044776119403</v>
      </c>
      <c r="N37" s="28">
        <v>1.3</v>
      </c>
      <c r="O37" s="29">
        <v>40890</v>
      </c>
      <c r="P37" s="30">
        <v>43021</v>
      </c>
      <c r="Q37" s="31" t="s">
        <v>59</v>
      </c>
      <c r="R37" s="31" t="s">
        <v>60</v>
      </c>
      <c r="S37" s="29">
        <v>43466</v>
      </c>
      <c r="T37" s="32" t="s">
        <v>61</v>
      </c>
      <c r="U37" s="32" t="s">
        <v>62</v>
      </c>
      <c r="V37" s="32" t="s">
        <v>63</v>
      </c>
      <c r="W37" s="33">
        <v>1</v>
      </c>
      <c r="X37" s="34">
        <v>1200</v>
      </c>
      <c r="Y37" s="19">
        <f t="shared" si="2"/>
        <v>624</v>
      </c>
      <c r="Z37" s="20" t="s">
        <v>58</v>
      </c>
    </row>
    <row r="38" spans="1:26" x14ac:dyDescent="0.2">
      <c r="A38" s="55">
        <v>201905</v>
      </c>
      <c r="B38" s="32" t="s">
        <v>156</v>
      </c>
      <c r="C38" s="31" t="s">
        <v>338</v>
      </c>
      <c r="D38" s="31">
        <v>201812</v>
      </c>
      <c r="E38" s="31" t="s">
        <v>139</v>
      </c>
      <c r="F38" s="54" t="s">
        <v>163</v>
      </c>
      <c r="G38" s="31" t="s">
        <v>164</v>
      </c>
      <c r="H38" s="31"/>
      <c r="I38" s="31" t="s">
        <v>156</v>
      </c>
      <c r="J38" s="31" t="s">
        <v>344</v>
      </c>
      <c r="K38" s="32">
        <v>330</v>
      </c>
      <c r="L38" s="27">
        <v>1000</v>
      </c>
      <c r="M38" s="11">
        <f t="shared" si="0"/>
        <v>3.0303030303030303</v>
      </c>
      <c r="N38" s="28">
        <v>1.3</v>
      </c>
      <c r="O38" s="29">
        <v>41570</v>
      </c>
      <c r="P38" s="30">
        <v>43021</v>
      </c>
      <c r="Q38" s="31" t="s">
        <v>59</v>
      </c>
      <c r="R38" s="31" t="s">
        <v>60</v>
      </c>
      <c r="S38" s="29">
        <v>43466</v>
      </c>
      <c r="T38" s="32" t="s">
        <v>61</v>
      </c>
      <c r="U38" s="32" t="s">
        <v>62</v>
      </c>
      <c r="V38" s="32" t="s">
        <v>63</v>
      </c>
      <c r="W38" s="33">
        <v>1</v>
      </c>
      <c r="X38" s="34">
        <v>1000</v>
      </c>
      <c r="Y38" s="19">
        <f t="shared" si="2"/>
        <v>520</v>
      </c>
      <c r="Z38" s="20" t="s">
        <v>58</v>
      </c>
    </row>
    <row r="39" spans="1:26" ht="48" x14ac:dyDescent="0.2">
      <c r="A39" s="55">
        <v>201905</v>
      </c>
      <c r="B39" s="41" t="s">
        <v>133</v>
      </c>
      <c r="C39" s="53" t="s">
        <v>134</v>
      </c>
      <c r="D39" s="53">
        <v>201904</v>
      </c>
      <c r="E39" s="53" t="s">
        <v>165</v>
      </c>
      <c r="F39" s="64" t="s">
        <v>166</v>
      </c>
      <c r="G39" s="64" t="s">
        <v>167</v>
      </c>
      <c r="H39" s="39"/>
      <c r="I39" s="53" t="s">
        <v>133</v>
      </c>
      <c r="J39" s="39" t="s">
        <v>345</v>
      </c>
      <c r="K39" s="41">
        <v>1600</v>
      </c>
      <c r="L39" s="27">
        <v>2000</v>
      </c>
      <c r="M39" s="11">
        <f t="shared" si="0"/>
        <v>1.25</v>
      </c>
      <c r="N39" s="28">
        <v>1.1000000000000001</v>
      </c>
      <c r="O39" s="37">
        <v>41391</v>
      </c>
      <c r="P39" s="38"/>
      <c r="Q39" s="39"/>
      <c r="R39" s="39"/>
      <c r="S39" s="37">
        <v>43489</v>
      </c>
      <c r="T39" s="40" t="s">
        <v>64</v>
      </c>
      <c r="U39" s="41" t="s">
        <v>65</v>
      </c>
      <c r="V39" s="41" t="s">
        <v>56</v>
      </c>
      <c r="W39" s="33">
        <v>2</v>
      </c>
      <c r="X39" s="34">
        <v>2000</v>
      </c>
      <c r="Y39" s="19">
        <f t="shared" si="2"/>
        <v>1760</v>
      </c>
      <c r="Z39" s="20" t="s">
        <v>58</v>
      </c>
    </row>
    <row r="40" spans="1:26" ht="48" x14ac:dyDescent="0.2">
      <c r="A40" s="55">
        <v>201905</v>
      </c>
      <c r="B40" s="41" t="s">
        <v>133</v>
      </c>
      <c r="C40" s="53" t="s">
        <v>134</v>
      </c>
      <c r="D40" s="53">
        <v>201904</v>
      </c>
      <c r="E40" s="53" t="s">
        <v>165</v>
      </c>
      <c r="F40" s="64" t="s">
        <v>168</v>
      </c>
      <c r="G40" s="64" t="s">
        <v>169</v>
      </c>
      <c r="H40" s="39"/>
      <c r="I40" s="53" t="s">
        <v>133</v>
      </c>
      <c r="J40" s="39" t="s">
        <v>346</v>
      </c>
      <c r="K40" s="41">
        <v>1200</v>
      </c>
      <c r="L40" s="27">
        <v>1600</v>
      </c>
      <c r="M40" s="11">
        <f t="shared" si="0"/>
        <v>1.3333333333333333</v>
      </c>
      <c r="N40" s="28">
        <v>1.1000000000000001</v>
      </c>
      <c r="O40" s="37">
        <v>42447</v>
      </c>
      <c r="P40" s="38"/>
      <c r="Q40" s="39"/>
      <c r="R40" s="39"/>
      <c r="S40" s="37">
        <v>43489</v>
      </c>
      <c r="T40" s="40" t="s">
        <v>64</v>
      </c>
      <c r="U40" s="41" t="s">
        <v>65</v>
      </c>
      <c r="V40" s="41" t="s">
        <v>56</v>
      </c>
      <c r="W40" s="33">
        <v>2</v>
      </c>
      <c r="X40" s="34">
        <v>1600</v>
      </c>
      <c r="Y40" s="19">
        <f t="shared" si="2"/>
        <v>1408.0000000000002</v>
      </c>
      <c r="Z40" s="20" t="s">
        <v>58</v>
      </c>
    </row>
    <row r="41" spans="1:26" ht="24" x14ac:dyDescent="0.2">
      <c r="A41" s="55">
        <v>201905</v>
      </c>
      <c r="B41" s="41" t="s">
        <v>171</v>
      </c>
      <c r="C41" s="53" t="s">
        <v>134</v>
      </c>
      <c r="D41" s="53">
        <v>201904</v>
      </c>
      <c r="E41" s="53" t="s">
        <v>172</v>
      </c>
      <c r="F41" s="64" t="s">
        <v>173</v>
      </c>
      <c r="G41" s="64" t="s">
        <v>174</v>
      </c>
      <c r="H41" s="39"/>
      <c r="I41" s="53" t="s">
        <v>171</v>
      </c>
      <c r="J41" s="39" t="s">
        <v>152</v>
      </c>
      <c r="K41" s="32">
        <v>670</v>
      </c>
      <c r="L41" s="27">
        <v>1000</v>
      </c>
      <c r="M41" s="11">
        <f t="shared" si="0"/>
        <v>1.4925373134328359</v>
      </c>
      <c r="N41" s="28">
        <v>1.1000000000000001</v>
      </c>
      <c r="O41" s="42">
        <v>40391</v>
      </c>
      <c r="P41" s="38"/>
      <c r="Q41" s="39"/>
      <c r="R41" s="39"/>
      <c r="S41" s="42">
        <v>43551</v>
      </c>
      <c r="T41" s="41" t="s">
        <v>66</v>
      </c>
      <c r="U41" s="41" t="s">
        <v>67</v>
      </c>
      <c r="V41" s="41" t="s">
        <v>56</v>
      </c>
      <c r="W41" s="33">
        <v>2</v>
      </c>
      <c r="X41" s="34">
        <v>1000</v>
      </c>
      <c r="Y41" s="19">
        <f t="shared" si="2"/>
        <v>880</v>
      </c>
      <c r="Z41" s="20" t="s">
        <v>58</v>
      </c>
    </row>
    <row r="42" spans="1:26" ht="48" x14ac:dyDescent="0.2">
      <c r="A42" s="55">
        <v>201905</v>
      </c>
      <c r="B42" s="41" t="s">
        <v>175</v>
      </c>
      <c r="C42" s="53" t="s">
        <v>134</v>
      </c>
      <c r="D42" s="53">
        <v>201904</v>
      </c>
      <c r="E42" s="53" t="s">
        <v>176</v>
      </c>
      <c r="F42" s="64" t="s">
        <v>177</v>
      </c>
      <c r="G42" s="64" t="s">
        <v>178</v>
      </c>
      <c r="H42" s="39"/>
      <c r="I42" s="53" t="s">
        <v>175</v>
      </c>
      <c r="J42" s="39" t="s">
        <v>179</v>
      </c>
      <c r="K42" s="41">
        <v>800</v>
      </c>
      <c r="L42" s="27">
        <v>1500</v>
      </c>
      <c r="M42" s="11">
        <f t="shared" si="0"/>
        <v>1.875</v>
      </c>
      <c r="N42" s="28">
        <v>1.3</v>
      </c>
      <c r="O42" s="42">
        <v>41697</v>
      </c>
      <c r="P42" s="38"/>
      <c r="Q42" s="39"/>
      <c r="R42" s="39"/>
      <c r="S42" s="37">
        <v>43551</v>
      </c>
      <c r="T42" s="41" t="s">
        <v>68</v>
      </c>
      <c r="U42" s="41" t="s">
        <v>67</v>
      </c>
      <c r="V42" s="41" t="s">
        <v>56</v>
      </c>
      <c r="W42" s="33">
        <v>2</v>
      </c>
      <c r="X42" s="34">
        <v>1500</v>
      </c>
      <c r="Y42" s="19">
        <f t="shared" si="2"/>
        <v>1560</v>
      </c>
      <c r="Z42" s="20" t="s">
        <v>58</v>
      </c>
    </row>
    <row r="43" spans="1:26" ht="48" x14ac:dyDescent="0.2">
      <c r="A43" s="55">
        <v>201905</v>
      </c>
      <c r="B43" s="41" t="s">
        <v>175</v>
      </c>
      <c r="C43" s="53" t="s">
        <v>134</v>
      </c>
      <c r="D43" s="53">
        <v>201904</v>
      </c>
      <c r="E43" s="53" t="s">
        <v>176</v>
      </c>
      <c r="F43" s="64" t="s">
        <v>180</v>
      </c>
      <c r="G43" s="64" t="s">
        <v>181</v>
      </c>
      <c r="H43" s="39"/>
      <c r="I43" s="53" t="s">
        <v>175</v>
      </c>
      <c r="J43" s="39" t="s">
        <v>179</v>
      </c>
      <c r="K43" s="41">
        <v>800</v>
      </c>
      <c r="L43" s="27">
        <v>1500</v>
      </c>
      <c r="M43" s="11">
        <f t="shared" si="0"/>
        <v>1.875</v>
      </c>
      <c r="N43" s="28">
        <v>1.3</v>
      </c>
      <c r="O43" s="42">
        <v>40452</v>
      </c>
      <c r="P43" s="38"/>
      <c r="Q43" s="39"/>
      <c r="R43" s="39"/>
      <c r="S43" s="37">
        <v>43551</v>
      </c>
      <c r="T43" s="41" t="s">
        <v>68</v>
      </c>
      <c r="U43" s="41" t="s">
        <v>67</v>
      </c>
      <c r="V43" s="41" t="s">
        <v>56</v>
      </c>
      <c r="W43" s="33">
        <v>2</v>
      </c>
      <c r="X43" s="34">
        <v>0</v>
      </c>
      <c r="Y43" s="19">
        <f t="shared" si="2"/>
        <v>0</v>
      </c>
      <c r="Z43" s="20" t="s">
        <v>58</v>
      </c>
    </row>
    <row r="44" spans="1:26" ht="24" x14ac:dyDescent="0.2">
      <c r="A44" s="55">
        <v>201905</v>
      </c>
      <c r="B44" s="41" t="s">
        <v>171</v>
      </c>
      <c r="C44" s="53" t="s">
        <v>134</v>
      </c>
      <c r="D44" s="53">
        <v>201904</v>
      </c>
      <c r="E44" s="53" t="s">
        <v>172</v>
      </c>
      <c r="F44" s="64" t="s">
        <v>182</v>
      </c>
      <c r="G44" s="64" t="s">
        <v>183</v>
      </c>
      <c r="H44" s="39"/>
      <c r="I44" s="53" t="s">
        <v>171</v>
      </c>
      <c r="J44" s="39" t="s">
        <v>152</v>
      </c>
      <c r="K44" s="32">
        <v>670</v>
      </c>
      <c r="L44" s="27">
        <v>1500</v>
      </c>
      <c r="M44" s="11">
        <f t="shared" si="0"/>
        <v>2.2388059701492535</v>
      </c>
      <c r="N44" s="28">
        <v>1.3</v>
      </c>
      <c r="O44" s="42">
        <v>42130</v>
      </c>
      <c r="P44" s="38"/>
      <c r="Q44" s="39"/>
      <c r="R44" s="39"/>
      <c r="S44" s="42">
        <v>43551</v>
      </c>
      <c r="T44" s="41" t="s">
        <v>66</v>
      </c>
      <c r="U44" s="41" t="s">
        <v>67</v>
      </c>
      <c r="V44" s="41" t="s">
        <v>56</v>
      </c>
      <c r="W44" s="33">
        <v>2</v>
      </c>
      <c r="X44" s="34">
        <v>1500</v>
      </c>
      <c r="Y44" s="19">
        <f t="shared" si="2"/>
        <v>1560</v>
      </c>
      <c r="Z44" s="20" t="s">
        <v>58</v>
      </c>
    </row>
    <row r="45" spans="1:26" x14ac:dyDescent="0.2">
      <c r="A45" s="55">
        <v>201905</v>
      </c>
      <c r="B45" s="32" t="s">
        <v>184</v>
      </c>
      <c r="C45" s="31" t="s">
        <v>185</v>
      </c>
      <c r="D45" s="31">
        <v>201904</v>
      </c>
      <c r="E45" s="31" t="s">
        <v>186</v>
      </c>
      <c r="F45" s="31" t="s">
        <v>187</v>
      </c>
      <c r="G45" s="31" t="s">
        <v>188</v>
      </c>
      <c r="H45" s="31"/>
      <c r="I45" s="31" t="s">
        <v>184</v>
      </c>
      <c r="J45" s="31" t="s">
        <v>189</v>
      </c>
      <c r="K45" s="32">
        <v>4000</v>
      </c>
      <c r="L45" s="27">
        <v>3840</v>
      </c>
      <c r="M45" s="11">
        <f t="shared" si="0"/>
        <v>0.96</v>
      </c>
      <c r="N45" s="28">
        <v>0.8</v>
      </c>
      <c r="O45" s="30">
        <v>42795</v>
      </c>
      <c r="P45" s="30">
        <v>42795</v>
      </c>
      <c r="Q45" s="31" t="s">
        <v>69</v>
      </c>
      <c r="R45" s="31" t="s">
        <v>70</v>
      </c>
      <c r="S45" s="30">
        <v>43556</v>
      </c>
      <c r="T45" s="32" t="s">
        <v>71</v>
      </c>
      <c r="U45" s="32" t="s">
        <v>72</v>
      </c>
      <c r="V45" s="32" t="s">
        <v>51</v>
      </c>
      <c r="W45" s="33">
        <v>1.5</v>
      </c>
      <c r="X45" s="34">
        <v>3840</v>
      </c>
      <c r="Y45" s="19">
        <f t="shared" si="2"/>
        <v>1843.2</v>
      </c>
      <c r="Z45" s="20" t="s">
        <v>58</v>
      </c>
    </row>
    <row r="46" spans="1:26" x14ac:dyDescent="0.2">
      <c r="A46" s="55">
        <v>201905</v>
      </c>
      <c r="B46" s="32" t="s">
        <v>190</v>
      </c>
      <c r="C46" s="31" t="s">
        <v>185</v>
      </c>
      <c r="D46" s="31">
        <v>201904</v>
      </c>
      <c r="E46" s="31" t="s">
        <v>191</v>
      </c>
      <c r="F46" s="31" t="s">
        <v>192</v>
      </c>
      <c r="G46" s="31" t="s">
        <v>193</v>
      </c>
      <c r="H46" s="31"/>
      <c r="I46" s="31" t="s">
        <v>190</v>
      </c>
      <c r="J46" s="31" t="s">
        <v>194</v>
      </c>
      <c r="K46" s="32">
        <v>3200</v>
      </c>
      <c r="L46" s="27">
        <v>6956.6</v>
      </c>
      <c r="M46" s="11">
        <f t="shared" si="0"/>
        <v>2.1739375000000001</v>
      </c>
      <c r="N46" s="28">
        <v>1.3</v>
      </c>
      <c r="O46" s="30">
        <v>42246</v>
      </c>
      <c r="P46" s="30">
        <v>42291</v>
      </c>
      <c r="Q46" s="31" t="s">
        <v>73</v>
      </c>
      <c r="R46" s="31" t="s">
        <v>74</v>
      </c>
      <c r="S46" s="30">
        <v>43556</v>
      </c>
      <c r="T46" s="43" t="s">
        <v>75</v>
      </c>
      <c r="U46" s="32" t="s">
        <v>72</v>
      </c>
      <c r="V46" s="32" t="s">
        <v>51</v>
      </c>
      <c r="W46" s="33">
        <v>1.5</v>
      </c>
      <c r="X46" s="34">
        <v>6956.6</v>
      </c>
      <c r="Y46" s="19">
        <f t="shared" si="2"/>
        <v>5426.1480000000001</v>
      </c>
      <c r="Z46" s="20" t="s">
        <v>58</v>
      </c>
    </row>
    <row r="47" spans="1:26" x14ac:dyDescent="0.2">
      <c r="A47" s="55">
        <v>201905</v>
      </c>
      <c r="B47" s="32" t="s">
        <v>195</v>
      </c>
      <c r="C47" s="31" t="s">
        <v>185</v>
      </c>
      <c r="D47" s="31">
        <v>201904</v>
      </c>
      <c r="E47" s="31" t="s">
        <v>196</v>
      </c>
      <c r="F47" s="31" t="s">
        <v>197</v>
      </c>
      <c r="G47" s="31" t="s">
        <v>198</v>
      </c>
      <c r="H47" s="31"/>
      <c r="I47" s="31" t="s">
        <v>195</v>
      </c>
      <c r="J47" s="31" t="s">
        <v>170</v>
      </c>
      <c r="K47" s="32">
        <v>1200</v>
      </c>
      <c r="L47" s="27">
        <v>2800</v>
      </c>
      <c r="M47" s="11">
        <f t="shared" si="0"/>
        <v>2.3333333333333335</v>
      </c>
      <c r="N47" s="28">
        <v>1.3</v>
      </c>
      <c r="O47" s="29">
        <v>41456</v>
      </c>
      <c r="P47" s="30">
        <v>41456</v>
      </c>
      <c r="Q47" s="31" t="s">
        <v>76</v>
      </c>
      <c r="R47" s="31" t="s">
        <v>77</v>
      </c>
      <c r="S47" s="29">
        <v>43563</v>
      </c>
      <c r="T47" s="32" t="s">
        <v>78</v>
      </c>
      <c r="U47" s="32" t="s">
        <v>79</v>
      </c>
      <c r="V47" s="32" t="s">
        <v>51</v>
      </c>
      <c r="W47" s="33">
        <v>1.5</v>
      </c>
      <c r="X47" s="34">
        <v>2800</v>
      </c>
      <c r="Y47" s="19">
        <f t="shared" si="2"/>
        <v>2184</v>
      </c>
      <c r="Z47" s="20" t="s">
        <v>58</v>
      </c>
    </row>
    <row r="48" spans="1:26" ht="48" x14ac:dyDescent="0.2">
      <c r="A48" s="55">
        <v>201905</v>
      </c>
      <c r="B48" s="32" t="s">
        <v>347</v>
      </c>
      <c r="C48" s="31" t="s">
        <v>348</v>
      </c>
      <c r="D48" s="31">
        <v>201905</v>
      </c>
      <c r="E48" s="53" t="s">
        <v>349</v>
      </c>
      <c r="F48" s="65" t="s">
        <v>350</v>
      </c>
      <c r="G48" s="66" t="s">
        <v>199</v>
      </c>
      <c r="H48" s="31"/>
      <c r="I48" s="31" t="s">
        <v>347</v>
      </c>
      <c r="J48" s="31" t="s">
        <v>351</v>
      </c>
      <c r="K48" s="32">
        <v>4000</v>
      </c>
      <c r="L48" s="27">
        <v>4000</v>
      </c>
      <c r="M48" s="11">
        <f t="shared" si="0"/>
        <v>1</v>
      </c>
      <c r="N48" s="28">
        <v>1</v>
      </c>
      <c r="O48" s="29">
        <v>42433</v>
      </c>
      <c r="P48" s="30">
        <v>42440</v>
      </c>
      <c r="Q48" s="31" t="s">
        <v>80</v>
      </c>
      <c r="R48" s="29" t="s">
        <v>81</v>
      </c>
      <c r="S48" s="30">
        <v>43582</v>
      </c>
      <c r="T48" s="32" t="s">
        <v>82</v>
      </c>
      <c r="U48" s="44" t="s">
        <v>83</v>
      </c>
      <c r="V48" s="32" t="s">
        <v>84</v>
      </c>
      <c r="W48" s="33">
        <v>1.5</v>
      </c>
      <c r="X48" s="34">
        <v>4000</v>
      </c>
      <c r="Y48" s="19">
        <f t="shared" si="2"/>
        <v>2400</v>
      </c>
      <c r="Z48" s="20" t="s">
        <v>58</v>
      </c>
    </row>
    <row r="49" spans="1:26" x14ac:dyDescent="0.2">
      <c r="A49" s="55">
        <v>201905</v>
      </c>
      <c r="B49" s="32" t="s">
        <v>318</v>
      </c>
      <c r="C49" s="31" t="s">
        <v>352</v>
      </c>
      <c r="D49" s="31">
        <v>201905</v>
      </c>
      <c r="E49" s="31" t="s">
        <v>200</v>
      </c>
      <c r="F49" s="31" t="s">
        <v>201</v>
      </c>
      <c r="G49" s="31" t="s">
        <v>202</v>
      </c>
      <c r="H49" s="31"/>
      <c r="I49" s="31" t="s">
        <v>318</v>
      </c>
      <c r="J49" s="31" t="s">
        <v>353</v>
      </c>
      <c r="K49" s="32">
        <v>8000</v>
      </c>
      <c r="L49" s="27">
        <v>13600</v>
      </c>
      <c r="M49" s="11">
        <f t="shared" si="0"/>
        <v>1.7</v>
      </c>
      <c r="N49" s="28">
        <v>1.3</v>
      </c>
      <c r="O49" s="29">
        <v>42180</v>
      </c>
      <c r="P49" s="30">
        <v>42180</v>
      </c>
      <c r="Q49" s="31" t="s">
        <v>85</v>
      </c>
      <c r="R49" s="31" t="s">
        <v>86</v>
      </c>
      <c r="S49" s="29">
        <v>43585</v>
      </c>
      <c r="T49" s="32" t="s">
        <v>87</v>
      </c>
      <c r="U49" s="32" t="s">
        <v>88</v>
      </c>
      <c r="V49" s="32" t="s">
        <v>84</v>
      </c>
      <c r="W49" s="33">
        <v>1.5</v>
      </c>
      <c r="X49" s="34">
        <v>13600</v>
      </c>
      <c r="Y49" s="19">
        <f t="shared" si="2"/>
        <v>10608</v>
      </c>
      <c r="Z49" s="20" t="s">
        <v>58</v>
      </c>
    </row>
    <row r="50" spans="1:26" x14ac:dyDescent="0.2">
      <c r="A50" s="55">
        <v>201905</v>
      </c>
      <c r="B50" s="32" t="s">
        <v>203</v>
      </c>
      <c r="C50" s="31" t="s">
        <v>149</v>
      </c>
      <c r="D50" s="31">
        <v>201906</v>
      </c>
      <c r="E50" s="31" t="s">
        <v>204</v>
      </c>
      <c r="F50" s="31" t="s">
        <v>205</v>
      </c>
      <c r="G50" s="31" t="s">
        <v>206</v>
      </c>
      <c r="H50" s="31"/>
      <c r="I50" s="31" t="s">
        <v>203</v>
      </c>
      <c r="J50" s="31" t="s">
        <v>354</v>
      </c>
      <c r="K50" s="32">
        <v>800</v>
      </c>
      <c r="L50" s="27">
        <v>700</v>
      </c>
      <c r="M50" s="11">
        <f t="shared" si="0"/>
        <v>0.875</v>
      </c>
      <c r="N50" s="28">
        <v>0.8</v>
      </c>
      <c r="O50" s="29">
        <v>42566</v>
      </c>
      <c r="P50" s="30">
        <v>42445</v>
      </c>
      <c r="Q50" s="31" t="s">
        <v>89</v>
      </c>
      <c r="R50" s="29" t="s">
        <v>90</v>
      </c>
      <c r="S50" s="29">
        <v>43592</v>
      </c>
      <c r="T50" s="32" t="s">
        <v>91</v>
      </c>
      <c r="U50" s="32" t="s">
        <v>92</v>
      </c>
      <c r="V50" s="32" t="s">
        <v>56</v>
      </c>
      <c r="W50" s="33">
        <v>2</v>
      </c>
      <c r="X50" s="34">
        <v>700</v>
      </c>
      <c r="Y50" s="19">
        <f t="shared" si="2"/>
        <v>448</v>
      </c>
      <c r="Z50" s="20" t="s">
        <v>58</v>
      </c>
    </row>
    <row r="51" spans="1:26" x14ac:dyDescent="0.2">
      <c r="A51" s="55">
        <v>201905</v>
      </c>
      <c r="B51" s="32" t="s">
        <v>203</v>
      </c>
      <c r="C51" s="31" t="s">
        <v>149</v>
      </c>
      <c r="D51" s="31">
        <v>201906</v>
      </c>
      <c r="E51" s="31" t="s">
        <v>208</v>
      </c>
      <c r="F51" s="31" t="s">
        <v>209</v>
      </c>
      <c r="G51" s="31" t="s">
        <v>210</v>
      </c>
      <c r="H51" s="31"/>
      <c r="I51" s="31" t="s">
        <v>203</v>
      </c>
      <c r="J51" s="31" t="s">
        <v>207</v>
      </c>
      <c r="K51" s="32">
        <v>800</v>
      </c>
      <c r="L51" s="27">
        <v>700</v>
      </c>
      <c r="M51" s="11">
        <f t="shared" si="0"/>
        <v>0.875</v>
      </c>
      <c r="N51" s="28">
        <v>0.8</v>
      </c>
      <c r="O51" s="29">
        <v>42608</v>
      </c>
      <c r="P51" s="30">
        <v>42445</v>
      </c>
      <c r="Q51" s="31" t="s">
        <v>93</v>
      </c>
      <c r="R51" s="29" t="s">
        <v>90</v>
      </c>
      <c r="S51" s="29">
        <v>43592</v>
      </c>
      <c r="T51" s="32" t="s">
        <v>94</v>
      </c>
      <c r="U51" s="32" t="s">
        <v>92</v>
      </c>
      <c r="V51" s="32" t="s">
        <v>56</v>
      </c>
      <c r="W51" s="33">
        <v>2</v>
      </c>
      <c r="X51" s="34">
        <v>700</v>
      </c>
      <c r="Y51" s="19">
        <f t="shared" si="2"/>
        <v>448</v>
      </c>
      <c r="Z51" s="20" t="s">
        <v>58</v>
      </c>
    </row>
    <row r="52" spans="1:26" x14ac:dyDescent="0.2">
      <c r="A52" s="55">
        <v>201905</v>
      </c>
      <c r="B52" s="32" t="s">
        <v>203</v>
      </c>
      <c r="C52" s="31" t="s">
        <v>149</v>
      </c>
      <c r="D52" s="31">
        <v>201906</v>
      </c>
      <c r="E52" s="31" t="s">
        <v>211</v>
      </c>
      <c r="F52" s="31" t="s">
        <v>212</v>
      </c>
      <c r="G52" s="31" t="s">
        <v>213</v>
      </c>
      <c r="H52" s="31"/>
      <c r="I52" s="31" t="s">
        <v>203</v>
      </c>
      <c r="J52" s="31" t="s">
        <v>214</v>
      </c>
      <c r="K52" s="32">
        <v>3600</v>
      </c>
      <c r="L52" s="27">
        <v>3307.31</v>
      </c>
      <c r="M52" s="11">
        <f t="shared" si="0"/>
        <v>0.91869722222222217</v>
      </c>
      <c r="N52" s="28">
        <v>0.8</v>
      </c>
      <c r="O52" s="29">
        <v>42405</v>
      </c>
      <c r="P52" s="30">
        <v>42845</v>
      </c>
      <c r="Q52" s="31" t="s">
        <v>95</v>
      </c>
      <c r="R52" s="29" t="s">
        <v>96</v>
      </c>
      <c r="S52" s="29">
        <v>43592</v>
      </c>
      <c r="T52" s="32" t="s">
        <v>97</v>
      </c>
      <c r="U52" s="32" t="s">
        <v>92</v>
      </c>
      <c r="V52" s="32" t="s">
        <v>56</v>
      </c>
      <c r="W52" s="33">
        <v>2</v>
      </c>
      <c r="X52" s="34">
        <v>3307.31</v>
      </c>
      <c r="Y52" s="19">
        <f t="shared" si="2"/>
        <v>2116.6784000000002</v>
      </c>
      <c r="Z52" s="20" t="s">
        <v>58</v>
      </c>
    </row>
    <row r="53" spans="1:26" x14ac:dyDescent="0.2">
      <c r="A53" s="55">
        <v>201905</v>
      </c>
      <c r="B53" s="32" t="s">
        <v>203</v>
      </c>
      <c r="C53" s="31" t="s">
        <v>149</v>
      </c>
      <c r="D53" s="31">
        <v>201906</v>
      </c>
      <c r="E53" s="31" t="s">
        <v>215</v>
      </c>
      <c r="F53" s="31" t="s">
        <v>216</v>
      </c>
      <c r="G53" s="31" t="s">
        <v>217</v>
      </c>
      <c r="H53" s="31"/>
      <c r="I53" s="31" t="s">
        <v>203</v>
      </c>
      <c r="J53" s="31" t="s">
        <v>218</v>
      </c>
      <c r="K53" s="32">
        <v>500</v>
      </c>
      <c r="L53" s="27">
        <v>800</v>
      </c>
      <c r="M53" s="11">
        <f t="shared" si="0"/>
        <v>1.6</v>
      </c>
      <c r="N53" s="28">
        <v>1.3</v>
      </c>
      <c r="O53" s="29">
        <v>42907</v>
      </c>
      <c r="P53" s="30"/>
      <c r="Q53" s="31"/>
      <c r="R53" s="31"/>
      <c r="S53" s="29">
        <v>43592</v>
      </c>
      <c r="T53" s="32" t="s">
        <v>98</v>
      </c>
      <c r="U53" s="32" t="s">
        <v>92</v>
      </c>
      <c r="V53" s="32" t="s">
        <v>56</v>
      </c>
      <c r="W53" s="33">
        <v>2</v>
      </c>
      <c r="X53" s="34">
        <v>800</v>
      </c>
      <c r="Y53" s="19">
        <f t="shared" si="2"/>
        <v>832</v>
      </c>
      <c r="Z53" s="20" t="s">
        <v>58</v>
      </c>
    </row>
    <row r="54" spans="1:26" x14ac:dyDescent="0.2">
      <c r="A54" s="55">
        <v>201905</v>
      </c>
      <c r="B54" s="32" t="s">
        <v>203</v>
      </c>
      <c r="C54" s="31" t="s">
        <v>149</v>
      </c>
      <c r="D54" s="31">
        <v>201906</v>
      </c>
      <c r="E54" s="31" t="s">
        <v>215</v>
      </c>
      <c r="F54" s="31" t="s">
        <v>219</v>
      </c>
      <c r="G54" s="31" t="s">
        <v>220</v>
      </c>
      <c r="H54" s="31"/>
      <c r="I54" s="31" t="s">
        <v>203</v>
      </c>
      <c r="J54" s="31" t="s">
        <v>207</v>
      </c>
      <c r="K54" s="32">
        <v>800</v>
      </c>
      <c r="L54" s="27">
        <v>1500</v>
      </c>
      <c r="M54" s="11">
        <f t="shared" si="0"/>
        <v>1.875</v>
      </c>
      <c r="N54" s="28">
        <v>1.3</v>
      </c>
      <c r="O54" s="29">
        <v>42513</v>
      </c>
      <c r="P54" s="30">
        <v>42445</v>
      </c>
      <c r="Q54" s="31" t="s">
        <v>89</v>
      </c>
      <c r="R54" s="29" t="s">
        <v>90</v>
      </c>
      <c r="S54" s="29">
        <v>43592</v>
      </c>
      <c r="T54" s="32" t="s">
        <v>99</v>
      </c>
      <c r="U54" s="32" t="s">
        <v>92</v>
      </c>
      <c r="V54" s="32" t="s">
        <v>56</v>
      </c>
      <c r="W54" s="33">
        <v>2</v>
      </c>
      <c r="X54" s="34">
        <v>1500</v>
      </c>
      <c r="Y54" s="19">
        <f t="shared" si="2"/>
        <v>1560</v>
      </c>
      <c r="Z54" s="20" t="s">
        <v>58</v>
      </c>
    </row>
    <row r="55" spans="1:26" x14ac:dyDescent="0.2">
      <c r="A55" s="55">
        <v>201905</v>
      </c>
      <c r="B55" s="32" t="s">
        <v>203</v>
      </c>
      <c r="C55" s="31" t="s">
        <v>149</v>
      </c>
      <c r="D55" s="31">
        <v>201906</v>
      </c>
      <c r="E55" s="31" t="s">
        <v>211</v>
      </c>
      <c r="F55" s="31" t="s">
        <v>221</v>
      </c>
      <c r="G55" s="31" t="s">
        <v>222</v>
      </c>
      <c r="H55" s="31"/>
      <c r="I55" s="31" t="s">
        <v>203</v>
      </c>
      <c r="J55" s="31" t="s">
        <v>218</v>
      </c>
      <c r="K55" s="32">
        <v>500</v>
      </c>
      <c r="L55" s="27">
        <v>1000</v>
      </c>
      <c r="M55" s="11">
        <f t="shared" si="0"/>
        <v>2</v>
      </c>
      <c r="N55" s="28">
        <v>1.3</v>
      </c>
      <c r="O55" s="29">
        <v>42718</v>
      </c>
      <c r="P55" s="30">
        <v>42445</v>
      </c>
      <c r="Q55" s="31" t="s">
        <v>89</v>
      </c>
      <c r="R55" s="29" t="s">
        <v>90</v>
      </c>
      <c r="S55" s="29">
        <v>43592</v>
      </c>
      <c r="T55" s="32" t="s">
        <v>100</v>
      </c>
      <c r="U55" s="32" t="s">
        <v>92</v>
      </c>
      <c r="V55" s="32" t="s">
        <v>56</v>
      </c>
      <c r="W55" s="33">
        <v>2</v>
      </c>
      <c r="X55" s="27">
        <v>1000</v>
      </c>
      <c r="Y55" s="19">
        <f t="shared" si="2"/>
        <v>1040</v>
      </c>
      <c r="Z55" s="20" t="s">
        <v>58</v>
      </c>
    </row>
    <row r="56" spans="1:26" x14ac:dyDescent="0.2">
      <c r="A56" s="55">
        <v>201905</v>
      </c>
      <c r="B56" s="32" t="s">
        <v>203</v>
      </c>
      <c r="C56" s="31" t="s">
        <v>149</v>
      </c>
      <c r="D56" s="31">
        <v>201906</v>
      </c>
      <c r="E56" s="31" t="s">
        <v>223</v>
      </c>
      <c r="F56" s="31" t="s">
        <v>224</v>
      </c>
      <c r="G56" s="31" t="s">
        <v>225</v>
      </c>
      <c r="H56" s="31"/>
      <c r="I56" s="31" t="s">
        <v>203</v>
      </c>
      <c r="J56" s="31" t="s">
        <v>226</v>
      </c>
      <c r="K56" s="32">
        <v>330</v>
      </c>
      <c r="L56" s="27">
        <v>1000</v>
      </c>
      <c r="M56" s="11">
        <f t="shared" si="0"/>
        <v>3.0303030303030303</v>
      </c>
      <c r="N56" s="28">
        <v>1.3</v>
      </c>
      <c r="O56" s="29">
        <v>42513</v>
      </c>
      <c r="P56" s="30">
        <v>42445</v>
      </c>
      <c r="Q56" s="31" t="s">
        <v>101</v>
      </c>
      <c r="R56" s="29" t="s">
        <v>90</v>
      </c>
      <c r="S56" s="29">
        <v>43592</v>
      </c>
      <c r="T56" s="32" t="s">
        <v>102</v>
      </c>
      <c r="U56" s="32" t="s">
        <v>92</v>
      </c>
      <c r="V56" s="32" t="s">
        <v>56</v>
      </c>
      <c r="W56" s="33">
        <v>2</v>
      </c>
      <c r="X56" s="34">
        <v>1000</v>
      </c>
      <c r="Y56" s="19">
        <f t="shared" si="2"/>
        <v>1040</v>
      </c>
      <c r="Z56" s="20" t="s">
        <v>58</v>
      </c>
    </row>
    <row r="57" spans="1:26" x14ac:dyDescent="0.2">
      <c r="A57" s="55">
        <v>201905</v>
      </c>
      <c r="B57" s="32" t="s">
        <v>203</v>
      </c>
      <c r="C57" s="31" t="s">
        <v>149</v>
      </c>
      <c r="D57" s="31">
        <v>201906</v>
      </c>
      <c r="E57" s="31" t="s">
        <v>227</v>
      </c>
      <c r="F57" s="31" t="s">
        <v>228</v>
      </c>
      <c r="G57" s="31" t="s">
        <v>229</v>
      </c>
      <c r="H57" s="31"/>
      <c r="I57" s="31" t="s">
        <v>203</v>
      </c>
      <c r="J57" s="31" t="s">
        <v>226</v>
      </c>
      <c r="K57" s="32">
        <v>330</v>
      </c>
      <c r="L57" s="27">
        <v>1000</v>
      </c>
      <c r="M57" s="11">
        <f t="shared" si="0"/>
        <v>3.0303030303030303</v>
      </c>
      <c r="N57" s="28">
        <v>1.3</v>
      </c>
      <c r="O57" s="29">
        <v>42513</v>
      </c>
      <c r="P57" s="30"/>
      <c r="Q57" s="45"/>
      <c r="R57" s="31"/>
      <c r="S57" s="29">
        <v>43592</v>
      </c>
      <c r="T57" s="32" t="s">
        <v>103</v>
      </c>
      <c r="U57" s="32" t="s">
        <v>92</v>
      </c>
      <c r="V57" s="32" t="s">
        <v>56</v>
      </c>
      <c r="W57" s="33">
        <v>2</v>
      </c>
      <c r="X57" s="34">
        <v>1000</v>
      </c>
      <c r="Y57" s="19">
        <f t="shared" si="2"/>
        <v>1040</v>
      </c>
      <c r="Z57" s="20" t="s">
        <v>58</v>
      </c>
    </row>
    <row r="58" spans="1:26" x14ac:dyDescent="0.2">
      <c r="A58" s="55">
        <v>201905</v>
      </c>
      <c r="B58" s="32" t="s">
        <v>203</v>
      </c>
      <c r="C58" s="31" t="s">
        <v>149</v>
      </c>
      <c r="D58" s="31">
        <v>201906</v>
      </c>
      <c r="E58" s="31" t="s">
        <v>211</v>
      </c>
      <c r="F58" s="31" t="s">
        <v>230</v>
      </c>
      <c r="G58" s="31" t="s">
        <v>231</v>
      </c>
      <c r="H58" s="31"/>
      <c r="I58" s="31" t="s">
        <v>203</v>
      </c>
      <c r="J58" s="31" t="s">
        <v>226</v>
      </c>
      <c r="K58" s="32">
        <v>330</v>
      </c>
      <c r="L58" s="27">
        <v>1000</v>
      </c>
      <c r="M58" s="11">
        <f t="shared" si="0"/>
        <v>3.0303030303030303</v>
      </c>
      <c r="N58" s="28">
        <v>1.3</v>
      </c>
      <c r="O58" s="29">
        <v>42402</v>
      </c>
      <c r="P58" s="30">
        <v>42580</v>
      </c>
      <c r="Q58" s="31" t="s">
        <v>104</v>
      </c>
      <c r="R58" s="29" t="s">
        <v>105</v>
      </c>
      <c r="S58" s="29">
        <v>43592</v>
      </c>
      <c r="T58" s="32" t="s">
        <v>106</v>
      </c>
      <c r="U58" s="32" t="s">
        <v>92</v>
      </c>
      <c r="V58" s="32" t="s">
        <v>56</v>
      </c>
      <c r="W58" s="33">
        <v>2</v>
      </c>
      <c r="X58" s="34">
        <v>1000</v>
      </c>
      <c r="Y58" s="19">
        <f t="shared" si="2"/>
        <v>1040</v>
      </c>
      <c r="Z58" s="20" t="s">
        <v>58</v>
      </c>
    </row>
    <row r="59" spans="1:26" x14ac:dyDescent="0.2">
      <c r="A59" s="55">
        <v>201905</v>
      </c>
      <c r="B59" s="32" t="s">
        <v>203</v>
      </c>
      <c r="C59" s="31" t="s">
        <v>149</v>
      </c>
      <c r="D59" s="31">
        <v>201906</v>
      </c>
      <c r="E59" s="31" t="s">
        <v>204</v>
      </c>
      <c r="F59" s="31" t="s">
        <v>232</v>
      </c>
      <c r="G59" s="31" t="s">
        <v>233</v>
      </c>
      <c r="H59" s="31"/>
      <c r="I59" s="31" t="s">
        <v>203</v>
      </c>
      <c r="J59" s="31" t="s">
        <v>226</v>
      </c>
      <c r="K59" s="32">
        <v>330</v>
      </c>
      <c r="L59" s="27">
        <v>1000</v>
      </c>
      <c r="M59" s="11">
        <f t="shared" si="0"/>
        <v>3.0303030303030303</v>
      </c>
      <c r="N59" s="28">
        <v>1.3</v>
      </c>
      <c r="O59" s="29">
        <v>42402</v>
      </c>
      <c r="P59" s="30">
        <v>42845</v>
      </c>
      <c r="Q59" s="31" t="s">
        <v>95</v>
      </c>
      <c r="R59" s="29" t="s">
        <v>96</v>
      </c>
      <c r="S59" s="29">
        <v>43592</v>
      </c>
      <c r="T59" s="32" t="s">
        <v>91</v>
      </c>
      <c r="U59" s="32" t="s">
        <v>92</v>
      </c>
      <c r="V59" s="32" t="s">
        <v>56</v>
      </c>
      <c r="W59" s="33">
        <v>2</v>
      </c>
      <c r="X59" s="27">
        <v>1000</v>
      </c>
      <c r="Y59" s="19">
        <f t="shared" si="2"/>
        <v>1040</v>
      </c>
      <c r="Z59" s="20" t="s">
        <v>58</v>
      </c>
    </row>
    <row r="60" spans="1:26" x14ac:dyDescent="0.2">
      <c r="A60" s="55">
        <v>201905</v>
      </c>
      <c r="B60" s="32" t="s">
        <v>203</v>
      </c>
      <c r="C60" s="31" t="s">
        <v>149</v>
      </c>
      <c r="D60" s="31">
        <v>201906</v>
      </c>
      <c r="E60" s="31" t="s">
        <v>215</v>
      </c>
      <c r="F60" s="31" t="s">
        <v>234</v>
      </c>
      <c r="G60" s="31" t="s">
        <v>235</v>
      </c>
      <c r="H60" s="31"/>
      <c r="I60" s="31" t="s">
        <v>203</v>
      </c>
      <c r="J60" s="31" t="s">
        <v>226</v>
      </c>
      <c r="K60" s="32">
        <v>330</v>
      </c>
      <c r="L60" s="27">
        <v>1000</v>
      </c>
      <c r="M60" s="11">
        <f t="shared" si="0"/>
        <v>3.0303030303030303</v>
      </c>
      <c r="N60" s="28">
        <v>1.3</v>
      </c>
      <c r="O60" s="29">
        <v>42402</v>
      </c>
      <c r="P60" s="30">
        <v>42445</v>
      </c>
      <c r="Q60" s="31" t="s">
        <v>93</v>
      </c>
      <c r="R60" s="29" t="s">
        <v>90</v>
      </c>
      <c r="S60" s="29">
        <v>43592</v>
      </c>
      <c r="T60" s="32" t="s">
        <v>99</v>
      </c>
      <c r="U60" s="32" t="s">
        <v>92</v>
      </c>
      <c r="V60" s="32" t="s">
        <v>56</v>
      </c>
      <c r="W60" s="33">
        <v>2</v>
      </c>
      <c r="X60" s="34">
        <v>1000</v>
      </c>
      <c r="Y60" s="19">
        <f t="shared" si="2"/>
        <v>1040</v>
      </c>
      <c r="Z60" s="20" t="s">
        <v>58</v>
      </c>
    </row>
    <row r="61" spans="1:26" x14ac:dyDescent="0.2">
      <c r="A61" s="55">
        <v>201905</v>
      </c>
      <c r="B61" s="32" t="s">
        <v>203</v>
      </c>
      <c r="C61" s="31" t="s">
        <v>149</v>
      </c>
      <c r="D61" s="31">
        <v>201906</v>
      </c>
      <c r="E61" s="31" t="s">
        <v>208</v>
      </c>
      <c r="F61" s="31" t="s">
        <v>236</v>
      </c>
      <c r="G61" s="31" t="s">
        <v>237</v>
      </c>
      <c r="H61" s="31"/>
      <c r="I61" s="31" t="s">
        <v>203</v>
      </c>
      <c r="J61" s="31" t="s">
        <v>226</v>
      </c>
      <c r="K61" s="32">
        <v>330</v>
      </c>
      <c r="L61" s="27">
        <v>1000</v>
      </c>
      <c r="M61" s="11">
        <f t="shared" si="0"/>
        <v>3.0303030303030303</v>
      </c>
      <c r="N61" s="28">
        <v>1.3</v>
      </c>
      <c r="O61" s="29">
        <v>42402</v>
      </c>
      <c r="P61" s="30">
        <v>42580</v>
      </c>
      <c r="Q61" s="31" t="s">
        <v>107</v>
      </c>
      <c r="R61" s="31" t="s">
        <v>105</v>
      </c>
      <c r="S61" s="29">
        <v>43592</v>
      </c>
      <c r="T61" s="32" t="s">
        <v>94</v>
      </c>
      <c r="U61" s="32" t="s">
        <v>92</v>
      </c>
      <c r="V61" s="32" t="s">
        <v>56</v>
      </c>
      <c r="W61" s="33">
        <v>2</v>
      </c>
      <c r="X61" s="34">
        <v>1000</v>
      </c>
      <c r="Y61" s="19">
        <f t="shared" si="2"/>
        <v>1040</v>
      </c>
      <c r="Z61" s="20" t="s">
        <v>58</v>
      </c>
    </row>
    <row r="62" spans="1:26" x14ac:dyDescent="0.2">
      <c r="A62" s="55">
        <v>201905</v>
      </c>
      <c r="B62" s="32" t="s">
        <v>203</v>
      </c>
      <c r="C62" s="31" t="s">
        <v>149</v>
      </c>
      <c r="D62" s="31">
        <v>201906</v>
      </c>
      <c r="E62" s="31" t="s">
        <v>238</v>
      </c>
      <c r="F62" s="31" t="s">
        <v>239</v>
      </c>
      <c r="G62" s="31" t="s">
        <v>240</v>
      </c>
      <c r="H62" s="31"/>
      <c r="I62" s="31" t="s">
        <v>203</v>
      </c>
      <c r="J62" s="31" t="s">
        <v>226</v>
      </c>
      <c r="K62" s="32">
        <v>330</v>
      </c>
      <c r="L62" s="27">
        <v>1000</v>
      </c>
      <c r="M62" s="11">
        <f t="shared" si="0"/>
        <v>3.0303030303030303</v>
      </c>
      <c r="N62" s="28">
        <v>1.3</v>
      </c>
      <c r="O62" s="29">
        <v>42696</v>
      </c>
      <c r="P62" s="30"/>
      <c r="Q62" s="45"/>
      <c r="R62" s="31"/>
      <c r="S62" s="29">
        <v>43592</v>
      </c>
      <c r="T62" s="32" t="s">
        <v>108</v>
      </c>
      <c r="U62" s="32" t="s">
        <v>92</v>
      </c>
      <c r="V62" s="32" t="s">
        <v>56</v>
      </c>
      <c r="W62" s="33">
        <v>2</v>
      </c>
      <c r="X62" s="34">
        <v>1000</v>
      </c>
      <c r="Y62" s="19">
        <f t="shared" si="2"/>
        <v>1040</v>
      </c>
      <c r="Z62" s="20" t="s">
        <v>58</v>
      </c>
    </row>
    <row r="63" spans="1:26" ht="96" x14ac:dyDescent="0.2">
      <c r="A63" s="55">
        <v>201905</v>
      </c>
      <c r="B63" s="32" t="s">
        <v>203</v>
      </c>
      <c r="C63" s="31" t="s">
        <v>149</v>
      </c>
      <c r="D63" s="31">
        <v>201906</v>
      </c>
      <c r="E63" s="53" t="s">
        <v>241</v>
      </c>
      <c r="F63" s="31" t="s">
        <v>242</v>
      </c>
      <c r="G63" s="31" t="s">
        <v>243</v>
      </c>
      <c r="H63" s="31"/>
      <c r="I63" s="31" t="s">
        <v>203</v>
      </c>
      <c r="J63" s="31" t="s">
        <v>226</v>
      </c>
      <c r="K63" s="32">
        <v>330</v>
      </c>
      <c r="L63" s="27">
        <v>1000</v>
      </c>
      <c r="M63" s="11">
        <f t="shared" si="0"/>
        <v>3.0303030303030303</v>
      </c>
      <c r="N63" s="28">
        <v>1.3</v>
      </c>
      <c r="O63" s="29">
        <v>42696</v>
      </c>
      <c r="P63" s="35"/>
      <c r="Q63" s="36"/>
      <c r="R63" s="36"/>
      <c r="S63" s="29">
        <v>43592</v>
      </c>
      <c r="T63" s="32" t="s">
        <v>106</v>
      </c>
      <c r="U63" s="32" t="s">
        <v>92</v>
      </c>
      <c r="V63" s="32" t="s">
        <v>56</v>
      </c>
      <c r="W63" s="33">
        <v>2</v>
      </c>
      <c r="X63" s="34">
        <v>1000</v>
      </c>
      <c r="Y63" s="19">
        <f t="shared" si="2"/>
        <v>1040</v>
      </c>
      <c r="Z63" s="20" t="s">
        <v>58</v>
      </c>
    </row>
    <row r="64" spans="1:26" x14ac:dyDescent="0.2">
      <c r="A64" s="55">
        <v>201905</v>
      </c>
      <c r="B64" s="32" t="s">
        <v>203</v>
      </c>
      <c r="C64" s="31" t="s">
        <v>149</v>
      </c>
      <c r="D64" s="31">
        <v>201906</v>
      </c>
      <c r="E64" s="31" t="s">
        <v>211</v>
      </c>
      <c r="F64" s="31" t="s">
        <v>244</v>
      </c>
      <c r="G64" s="31" t="s">
        <v>245</v>
      </c>
      <c r="H64" s="31"/>
      <c r="I64" s="31" t="s">
        <v>203</v>
      </c>
      <c r="J64" s="31" t="s">
        <v>226</v>
      </c>
      <c r="K64" s="32">
        <v>330</v>
      </c>
      <c r="L64" s="27">
        <v>1000</v>
      </c>
      <c r="M64" s="11">
        <f t="shared" si="0"/>
        <v>3.0303030303030303</v>
      </c>
      <c r="N64" s="28">
        <v>1.3</v>
      </c>
      <c r="O64" s="29">
        <v>42712</v>
      </c>
      <c r="P64" s="30">
        <v>42445</v>
      </c>
      <c r="Q64" s="31" t="s">
        <v>101</v>
      </c>
      <c r="R64" s="29" t="s">
        <v>90</v>
      </c>
      <c r="S64" s="29">
        <v>43592</v>
      </c>
      <c r="T64" s="32" t="s">
        <v>100</v>
      </c>
      <c r="U64" s="32" t="s">
        <v>92</v>
      </c>
      <c r="V64" s="32" t="s">
        <v>56</v>
      </c>
      <c r="W64" s="33">
        <v>2</v>
      </c>
      <c r="X64" s="34">
        <v>1000</v>
      </c>
      <c r="Y64" s="19">
        <f t="shared" si="2"/>
        <v>1040</v>
      </c>
      <c r="Z64" s="20" t="s">
        <v>58</v>
      </c>
    </row>
    <row r="65" spans="1:26" x14ac:dyDescent="0.2">
      <c r="A65" s="55">
        <v>201905</v>
      </c>
      <c r="B65" s="32" t="s">
        <v>203</v>
      </c>
      <c r="C65" s="31" t="s">
        <v>149</v>
      </c>
      <c r="D65" s="31">
        <v>201906</v>
      </c>
      <c r="E65" s="31" t="s">
        <v>215</v>
      </c>
      <c r="F65" s="31" t="s">
        <v>246</v>
      </c>
      <c r="G65" s="31" t="s">
        <v>247</v>
      </c>
      <c r="H65" s="31"/>
      <c r="I65" s="31" t="s">
        <v>203</v>
      </c>
      <c r="J65" s="31" t="s">
        <v>226</v>
      </c>
      <c r="K65" s="32">
        <v>330</v>
      </c>
      <c r="L65" s="27">
        <v>1000</v>
      </c>
      <c r="M65" s="11">
        <f t="shared" si="0"/>
        <v>3.0303030303030303</v>
      </c>
      <c r="N65" s="28">
        <v>1.3</v>
      </c>
      <c r="O65" s="29">
        <v>42902</v>
      </c>
      <c r="P65" s="30">
        <v>42445</v>
      </c>
      <c r="Q65" s="31" t="s">
        <v>93</v>
      </c>
      <c r="R65" s="29" t="s">
        <v>90</v>
      </c>
      <c r="S65" s="29">
        <v>43592</v>
      </c>
      <c r="T65" s="32" t="s">
        <v>98</v>
      </c>
      <c r="U65" s="32" t="s">
        <v>92</v>
      </c>
      <c r="V65" s="32" t="s">
        <v>56</v>
      </c>
      <c r="W65" s="33">
        <v>2</v>
      </c>
      <c r="X65" s="27">
        <v>1000</v>
      </c>
      <c r="Y65" s="19">
        <f t="shared" si="2"/>
        <v>1040</v>
      </c>
      <c r="Z65" s="20" t="s">
        <v>58</v>
      </c>
    </row>
    <row r="66" spans="1:26" x14ac:dyDescent="0.2">
      <c r="A66" s="55">
        <v>201905</v>
      </c>
      <c r="B66" s="43" t="s">
        <v>355</v>
      </c>
      <c r="C66" s="51" t="s">
        <v>356</v>
      </c>
      <c r="D66" s="51">
        <v>201906</v>
      </c>
      <c r="E66" s="51" t="s">
        <v>357</v>
      </c>
      <c r="F66" s="67" t="s">
        <v>358</v>
      </c>
      <c r="G66" s="67" t="s">
        <v>359</v>
      </c>
      <c r="H66" s="51"/>
      <c r="I66" s="51" t="s">
        <v>355</v>
      </c>
      <c r="J66" s="51" t="s">
        <v>360</v>
      </c>
      <c r="K66" s="43">
        <v>800</v>
      </c>
      <c r="L66" s="27">
        <v>700</v>
      </c>
      <c r="M66" s="11">
        <f t="shared" ref="M66:M73" si="3">L66/K66</f>
        <v>0.875</v>
      </c>
      <c r="N66" s="28">
        <v>0.8</v>
      </c>
      <c r="O66" s="46">
        <v>40599</v>
      </c>
      <c r="P66" s="35">
        <v>201602</v>
      </c>
      <c r="Q66" s="36" t="s">
        <v>109</v>
      </c>
      <c r="R66" s="47">
        <v>201902</v>
      </c>
      <c r="S66" s="29">
        <v>43594</v>
      </c>
      <c r="T66" s="43" t="s">
        <v>110</v>
      </c>
      <c r="U66" s="48" t="s">
        <v>111</v>
      </c>
      <c r="V66" s="43" t="s">
        <v>112</v>
      </c>
      <c r="W66" s="33">
        <v>2</v>
      </c>
      <c r="X66" s="34">
        <v>700</v>
      </c>
      <c r="Y66" s="19">
        <f t="shared" si="2"/>
        <v>448</v>
      </c>
      <c r="Z66" s="20" t="s">
        <v>58</v>
      </c>
    </row>
    <row r="67" spans="1:26" x14ac:dyDescent="0.2">
      <c r="A67" s="55">
        <v>201905</v>
      </c>
      <c r="B67" s="43" t="s">
        <v>355</v>
      </c>
      <c r="C67" s="51" t="s">
        <v>356</v>
      </c>
      <c r="D67" s="51">
        <v>201906</v>
      </c>
      <c r="E67" s="51" t="s">
        <v>357</v>
      </c>
      <c r="F67" s="67" t="s">
        <v>361</v>
      </c>
      <c r="G67" s="67" t="s">
        <v>362</v>
      </c>
      <c r="H67" s="51"/>
      <c r="I67" s="51" t="s">
        <v>355</v>
      </c>
      <c r="J67" s="51" t="s">
        <v>360</v>
      </c>
      <c r="K67" s="43">
        <v>800</v>
      </c>
      <c r="L67" s="27">
        <v>1500</v>
      </c>
      <c r="M67" s="11">
        <f t="shared" si="3"/>
        <v>1.875</v>
      </c>
      <c r="N67" s="28">
        <v>1.3</v>
      </c>
      <c r="O67" s="46">
        <v>39079</v>
      </c>
      <c r="P67" s="35">
        <v>201602</v>
      </c>
      <c r="Q67" s="36" t="s">
        <v>109</v>
      </c>
      <c r="R67" s="47">
        <v>201902</v>
      </c>
      <c r="S67" s="29">
        <v>43594</v>
      </c>
      <c r="T67" s="43" t="s">
        <v>110</v>
      </c>
      <c r="U67" s="48" t="s">
        <v>111</v>
      </c>
      <c r="V67" s="43" t="s">
        <v>112</v>
      </c>
      <c r="W67" s="33">
        <v>2</v>
      </c>
      <c r="X67" s="34">
        <v>1500</v>
      </c>
      <c r="Y67" s="19">
        <f t="shared" si="2"/>
        <v>1560</v>
      </c>
      <c r="Z67" s="20" t="s">
        <v>58</v>
      </c>
    </row>
    <row r="68" spans="1:26" x14ac:dyDescent="0.2">
      <c r="A68" s="55">
        <v>201905</v>
      </c>
      <c r="B68" s="32" t="s">
        <v>195</v>
      </c>
      <c r="C68" s="31" t="s">
        <v>185</v>
      </c>
      <c r="D68" s="31">
        <v>201905</v>
      </c>
      <c r="E68" s="31" t="s">
        <v>248</v>
      </c>
      <c r="F68" s="31" t="s">
        <v>249</v>
      </c>
      <c r="G68" s="31" t="s">
        <v>250</v>
      </c>
      <c r="H68" s="31"/>
      <c r="I68" s="31" t="s">
        <v>195</v>
      </c>
      <c r="J68" s="31" t="s">
        <v>170</v>
      </c>
      <c r="K68" s="32">
        <v>1200</v>
      </c>
      <c r="L68" s="27">
        <v>1500</v>
      </c>
      <c r="M68" s="11">
        <f t="shared" si="3"/>
        <v>1.25</v>
      </c>
      <c r="N68" s="28">
        <v>1.1000000000000001</v>
      </c>
      <c r="O68" s="29">
        <v>40969</v>
      </c>
      <c r="P68" s="30" t="s">
        <v>113</v>
      </c>
      <c r="Q68" s="31" t="s">
        <v>113</v>
      </c>
      <c r="R68" s="31" t="s">
        <v>113</v>
      </c>
      <c r="S68" s="29">
        <v>43599</v>
      </c>
      <c r="T68" s="32" t="s">
        <v>114</v>
      </c>
      <c r="U68" s="32" t="s">
        <v>115</v>
      </c>
      <c r="V68" s="32" t="s">
        <v>56</v>
      </c>
      <c r="W68" s="33">
        <v>2</v>
      </c>
      <c r="X68" s="34">
        <v>1500</v>
      </c>
      <c r="Y68" s="19">
        <f t="shared" si="2"/>
        <v>1320.0000000000002</v>
      </c>
      <c r="Z68" s="20" t="s">
        <v>58</v>
      </c>
    </row>
    <row r="69" spans="1:26" x14ac:dyDescent="0.2">
      <c r="A69" s="55">
        <v>201905</v>
      </c>
      <c r="B69" s="68" t="s">
        <v>363</v>
      </c>
      <c r="C69" s="54" t="s">
        <v>364</v>
      </c>
      <c r="D69" s="54">
        <v>201906</v>
      </c>
      <c r="E69" s="54" t="s">
        <v>365</v>
      </c>
      <c r="F69" s="54" t="s">
        <v>366</v>
      </c>
      <c r="G69" s="54" t="s">
        <v>367</v>
      </c>
      <c r="H69" s="54"/>
      <c r="I69" s="54" t="s">
        <v>363</v>
      </c>
      <c r="J69" s="54" t="s">
        <v>360</v>
      </c>
      <c r="K69" s="68" t="s">
        <v>368</v>
      </c>
      <c r="L69" s="27">
        <v>1000</v>
      </c>
      <c r="M69" s="11">
        <f t="shared" si="3"/>
        <v>1.25</v>
      </c>
      <c r="N69" s="28">
        <v>1.1000000000000001</v>
      </c>
      <c r="O69" s="49">
        <v>43181</v>
      </c>
      <c r="P69" s="30">
        <v>43181</v>
      </c>
      <c r="Q69" s="31" t="s">
        <v>116</v>
      </c>
      <c r="R69" s="29" t="s">
        <v>117</v>
      </c>
      <c r="S69" s="30">
        <v>43600</v>
      </c>
      <c r="T69" s="32" t="s">
        <v>118</v>
      </c>
      <c r="U69" s="44" t="s">
        <v>119</v>
      </c>
      <c r="V69" s="32" t="s">
        <v>63</v>
      </c>
      <c r="W69" s="33">
        <v>1</v>
      </c>
      <c r="X69" s="34">
        <v>1000</v>
      </c>
      <c r="Y69" s="19">
        <f t="shared" si="2"/>
        <v>440</v>
      </c>
      <c r="Z69" s="20" t="s">
        <v>58</v>
      </c>
    </row>
    <row r="70" spans="1:26" x14ac:dyDescent="0.2">
      <c r="A70" s="55">
        <v>201905</v>
      </c>
      <c r="B70" s="43" t="s">
        <v>251</v>
      </c>
      <c r="C70" s="51" t="s">
        <v>141</v>
      </c>
      <c r="D70" s="51">
        <v>201905</v>
      </c>
      <c r="E70" s="51" t="s">
        <v>252</v>
      </c>
      <c r="F70" s="69" t="s">
        <v>253</v>
      </c>
      <c r="G70" s="51" t="s">
        <v>369</v>
      </c>
      <c r="H70" s="51"/>
      <c r="I70" s="51" t="s">
        <v>251</v>
      </c>
      <c r="J70" s="51" t="s">
        <v>370</v>
      </c>
      <c r="K70" s="43">
        <v>2400</v>
      </c>
      <c r="L70" s="27">
        <v>3000</v>
      </c>
      <c r="M70" s="11">
        <f t="shared" si="3"/>
        <v>1.25</v>
      </c>
      <c r="N70" s="28">
        <v>1.1000000000000001</v>
      </c>
      <c r="O70" s="46">
        <v>42317</v>
      </c>
      <c r="P70" s="50">
        <v>42416</v>
      </c>
      <c r="Q70" s="51" t="s">
        <v>120</v>
      </c>
      <c r="R70" s="46" t="s">
        <v>121</v>
      </c>
      <c r="S70" s="46">
        <v>43601</v>
      </c>
      <c r="T70" s="43" t="s">
        <v>122</v>
      </c>
      <c r="U70" s="48" t="s">
        <v>123</v>
      </c>
      <c r="V70" s="43" t="s">
        <v>56</v>
      </c>
      <c r="W70" s="33">
        <v>2</v>
      </c>
      <c r="X70" s="34">
        <v>3000</v>
      </c>
      <c r="Y70" s="19">
        <f t="shared" si="2"/>
        <v>2640.0000000000005</v>
      </c>
      <c r="Z70" s="20" t="s">
        <v>58</v>
      </c>
    </row>
    <row r="71" spans="1:26" x14ac:dyDescent="0.2">
      <c r="A71" s="55">
        <v>201905</v>
      </c>
      <c r="B71" s="32" t="s">
        <v>195</v>
      </c>
      <c r="C71" s="31" t="s">
        <v>185</v>
      </c>
      <c r="D71" s="31">
        <v>201905</v>
      </c>
      <c r="E71" s="31" t="s">
        <v>254</v>
      </c>
      <c r="F71" s="31" t="s">
        <v>255</v>
      </c>
      <c r="G71" s="31" t="s">
        <v>256</v>
      </c>
      <c r="H71" s="31"/>
      <c r="I71" s="31" t="s">
        <v>195</v>
      </c>
      <c r="J71" s="31" t="s">
        <v>179</v>
      </c>
      <c r="K71" s="32">
        <v>800</v>
      </c>
      <c r="L71" s="27">
        <v>800</v>
      </c>
      <c r="M71" s="11">
        <f t="shared" si="3"/>
        <v>1</v>
      </c>
      <c r="N71" s="28">
        <v>1</v>
      </c>
      <c r="O71" s="29">
        <v>41246</v>
      </c>
      <c r="P71" s="30" t="s">
        <v>113</v>
      </c>
      <c r="Q71" s="31" t="s">
        <v>113</v>
      </c>
      <c r="R71" s="31" t="s">
        <v>113</v>
      </c>
      <c r="S71" s="29">
        <v>43610</v>
      </c>
      <c r="T71" s="32" t="s">
        <v>124</v>
      </c>
      <c r="U71" s="32" t="s">
        <v>125</v>
      </c>
      <c r="V71" s="32" t="s">
        <v>56</v>
      </c>
      <c r="W71" s="33">
        <v>2</v>
      </c>
      <c r="X71" s="34">
        <v>800</v>
      </c>
      <c r="Y71" s="19">
        <f t="shared" si="2"/>
        <v>640</v>
      </c>
      <c r="Z71" s="20" t="s">
        <v>58</v>
      </c>
    </row>
    <row r="72" spans="1:26" x14ac:dyDescent="0.2">
      <c r="A72" s="55">
        <v>201905</v>
      </c>
      <c r="B72" s="32" t="s">
        <v>195</v>
      </c>
      <c r="C72" s="31" t="s">
        <v>185</v>
      </c>
      <c r="D72" s="31">
        <v>201905</v>
      </c>
      <c r="E72" s="31" t="s">
        <v>254</v>
      </c>
      <c r="F72" s="31" t="s">
        <v>257</v>
      </c>
      <c r="G72" s="31" t="s">
        <v>258</v>
      </c>
      <c r="H72" s="31"/>
      <c r="I72" s="31" t="s">
        <v>195</v>
      </c>
      <c r="J72" s="31" t="s">
        <v>179</v>
      </c>
      <c r="K72" s="32">
        <v>800</v>
      </c>
      <c r="L72" s="27">
        <v>1200</v>
      </c>
      <c r="M72" s="11">
        <f t="shared" si="3"/>
        <v>1.5</v>
      </c>
      <c r="N72" s="28">
        <v>1.3</v>
      </c>
      <c r="O72" s="29">
        <v>41246</v>
      </c>
      <c r="P72" s="30" t="s">
        <v>113</v>
      </c>
      <c r="Q72" s="31" t="s">
        <v>113</v>
      </c>
      <c r="R72" s="31" t="s">
        <v>113</v>
      </c>
      <c r="S72" s="29">
        <v>43610</v>
      </c>
      <c r="T72" s="32" t="s">
        <v>124</v>
      </c>
      <c r="U72" s="32" t="s">
        <v>125</v>
      </c>
      <c r="V72" s="32" t="s">
        <v>56</v>
      </c>
      <c r="W72" s="33">
        <v>2</v>
      </c>
      <c r="X72" s="34">
        <v>1200</v>
      </c>
      <c r="Y72" s="19">
        <f t="shared" si="2"/>
        <v>1248</v>
      </c>
      <c r="Z72" s="20" t="s">
        <v>58</v>
      </c>
    </row>
    <row r="73" spans="1:26" ht="36" x14ac:dyDescent="0.2">
      <c r="A73" s="55">
        <v>201905</v>
      </c>
      <c r="B73" s="32" t="s">
        <v>347</v>
      </c>
      <c r="C73" s="31" t="s">
        <v>348</v>
      </c>
      <c r="D73" s="31">
        <v>201905</v>
      </c>
      <c r="E73" s="53" t="s">
        <v>259</v>
      </c>
      <c r="F73" s="65" t="s">
        <v>371</v>
      </c>
      <c r="G73" s="53" t="s">
        <v>372</v>
      </c>
      <c r="H73" s="31"/>
      <c r="I73" s="31" t="s">
        <v>347</v>
      </c>
      <c r="J73" s="31" t="s">
        <v>346</v>
      </c>
      <c r="K73" s="32">
        <v>1200</v>
      </c>
      <c r="L73" s="27">
        <v>1050</v>
      </c>
      <c r="M73" s="11">
        <f t="shared" si="3"/>
        <v>0.875</v>
      </c>
      <c r="N73" s="28">
        <v>0.8</v>
      </c>
      <c r="O73" s="29">
        <v>42171</v>
      </c>
      <c r="P73" s="30" t="s">
        <v>126</v>
      </c>
      <c r="Q73" s="29" t="s">
        <v>126</v>
      </c>
      <c r="R73" s="29" t="s">
        <v>126</v>
      </c>
      <c r="S73" s="37">
        <v>43613</v>
      </c>
      <c r="T73" s="32" t="s">
        <v>127</v>
      </c>
      <c r="U73" s="44" t="s">
        <v>128</v>
      </c>
      <c r="V73" s="32" t="s">
        <v>112</v>
      </c>
      <c r="W73" s="33">
        <v>2</v>
      </c>
      <c r="X73" s="34">
        <v>1050</v>
      </c>
      <c r="Y73" s="19">
        <f t="shared" si="2"/>
        <v>672</v>
      </c>
      <c r="Z73" s="20" t="s">
        <v>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2019-07-01T08:21:38Z</dcterms:created>
  <dcterms:modified xsi:type="dcterms:W3CDTF">2019-07-01T08:26:59Z</dcterms:modified>
</cp:coreProperties>
</file>