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1200" yWindow="100" windowWidth="21720" windowHeight="15300" tabRatio="500"/>
  </bookViews>
  <sheets>
    <sheet name="Line-ups" sheetId="3" r:id="rId1"/>
    <sheet name="averagefin-line-up-8.csv" sheetId="4" r:id="rId2"/>
    <sheet name="aggregate-week8.csv" sheetId="1" r:id="rId3"/>
    <sheet name="aggregate-week8-thurs.csv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9" i="3" l="1"/>
  <c r="L40" i="3"/>
  <c r="L41" i="3"/>
  <c r="L42" i="3"/>
  <c r="L43" i="3"/>
  <c r="L44" i="3"/>
  <c r="L45" i="3"/>
  <c r="L46" i="3"/>
  <c r="L47" i="3"/>
  <c r="L48" i="3"/>
  <c r="L49" i="3"/>
  <c r="O49" i="3"/>
  <c r="E40" i="3"/>
  <c r="F40" i="3"/>
  <c r="G40" i="3"/>
  <c r="H40" i="3"/>
  <c r="I40" i="3"/>
  <c r="J40" i="3"/>
  <c r="K40" i="3"/>
  <c r="N40" i="3"/>
  <c r="E41" i="3"/>
  <c r="F41" i="3"/>
  <c r="G41" i="3"/>
  <c r="H41" i="3"/>
  <c r="I41" i="3"/>
  <c r="J41" i="3"/>
  <c r="K41" i="3"/>
  <c r="N41" i="3"/>
  <c r="E42" i="3"/>
  <c r="F42" i="3"/>
  <c r="G42" i="3"/>
  <c r="H42" i="3"/>
  <c r="I42" i="3"/>
  <c r="J42" i="3"/>
  <c r="K42" i="3"/>
  <c r="N42" i="3"/>
  <c r="E43" i="3"/>
  <c r="F43" i="3"/>
  <c r="G43" i="3"/>
  <c r="H43" i="3"/>
  <c r="I43" i="3"/>
  <c r="J43" i="3"/>
  <c r="K43" i="3"/>
  <c r="N43" i="3"/>
  <c r="E44" i="3"/>
  <c r="F44" i="3"/>
  <c r="G44" i="3"/>
  <c r="H44" i="3"/>
  <c r="I44" i="3"/>
  <c r="J44" i="3"/>
  <c r="K44" i="3"/>
  <c r="N44" i="3"/>
  <c r="E45" i="3"/>
  <c r="F45" i="3"/>
  <c r="G45" i="3"/>
  <c r="H45" i="3"/>
  <c r="I45" i="3"/>
  <c r="J45" i="3"/>
  <c r="K45" i="3"/>
  <c r="N45" i="3"/>
  <c r="E46" i="3"/>
  <c r="F46" i="3"/>
  <c r="G46" i="3"/>
  <c r="H46" i="3"/>
  <c r="I46" i="3"/>
  <c r="J46" i="3"/>
  <c r="K46" i="3"/>
  <c r="N46" i="3"/>
  <c r="E47" i="3"/>
  <c r="F47" i="3"/>
  <c r="G47" i="3"/>
  <c r="H47" i="3"/>
  <c r="I47" i="3"/>
  <c r="J47" i="3"/>
  <c r="K47" i="3"/>
  <c r="N47" i="3"/>
  <c r="E48" i="3"/>
  <c r="F48" i="3"/>
  <c r="G48" i="3"/>
  <c r="H48" i="3"/>
  <c r="I48" i="3"/>
  <c r="J48" i="3"/>
  <c r="K48" i="3"/>
  <c r="N48" i="3"/>
  <c r="N49" i="3"/>
  <c r="M40" i="3"/>
  <c r="M41" i="3"/>
  <c r="M42" i="3"/>
  <c r="M43" i="3"/>
  <c r="M44" i="3"/>
  <c r="M45" i="3"/>
  <c r="M46" i="3"/>
  <c r="M47" i="3"/>
  <c r="M48" i="3"/>
  <c r="M49" i="3"/>
  <c r="K49" i="3"/>
  <c r="J49" i="3"/>
  <c r="I49" i="3"/>
  <c r="H49" i="3"/>
  <c r="G49" i="3"/>
  <c r="F49" i="3"/>
  <c r="E49" i="3"/>
  <c r="D40" i="3"/>
  <c r="D41" i="3"/>
  <c r="D42" i="3"/>
  <c r="D43" i="3"/>
  <c r="D44" i="3"/>
  <c r="D45" i="3"/>
  <c r="D46" i="3"/>
  <c r="D47" i="3"/>
  <c r="D48" i="3"/>
  <c r="D49" i="3"/>
  <c r="Q48" i="3"/>
  <c r="O48" i="3"/>
  <c r="C48" i="3"/>
  <c r="Q47" i="3"/>
  <c r="O47" i="3"/>
  <c r="C47" i="3"/>
  <c r="Q46" i="3"/>
  <c r="O46" i="3"/>
  <c r="C46" i="3"/>
  <c r="Q45" i="3"/>
  <c r="O45" i="3"/>
  <c r="C45" i="3"/>
  <c r="Q44" i="3"/>
  <c r="O44" i="3"/>
  <c r="C44" i="3"/>
  <c r="Q43" i="3"/>
  <c r="O43" i="3"/>
  <c r="C43" i="3"/>
  <c r="Q42" i="3"/>
  <c r="O42" i="3"/>
  <c r="C42" i="3"/>
  <c r="Q41" i="3"/>
  <c r="O41" i="3"/>
  <c r="C41" i="3"/>
  <c r="Q40" i="3"/>
  <c r="O40" i="3"/>
  <c r="C40" i="3"/>
  <c r="Q36" i="3"/>
  <c r="L27" i="3"/>
  <c r="L28" i="3"/>
  <c r="L29" i="3"/>
  <c r="L30" i="3"/>
  <c r="L31" i="3"/>
  <c r="L32" i="3"/>
  <c r="L33" i="3"/>
  <c r="L34" i="3"/>
  <c r="L35" i="3"/>
  <c r="L36" i="3"/>
  <c r="O36" i="3"/>
  <c r="E27" i="3"/>
  <c r="F27" i="3"/>
  <c r="G27" i="3"/>
  <c r="H27" i="3"/>
  <c r="I27" i="3"/>
  <c r="J27" i="3"/>
  <c r="K27" i="3"/>
  <c r="N27" i="3"/>
  <c r="E28" i="3"/>
  <c r="F28" i="3"/>
  <c r="G28" i="3"/>
  <c r="H28" i="3"/>
  <c r="I28" i="3"/>
  <c r="J28" i="3"/>
  <c r="K28" i="3"/>
  <c r="N28" i="3"/>
  <c r="E29" i="3"/>
  <c r="F29" i="3"/>
  <c r="G29" i="3"/>
  <c r="H29" i="3"/>
  <c r="I29" i="3"/>
  <c r="J29" i="3"/>
  <c r="K29" i="3"/>
  <c r="N29" i="3"/>
  <c r="E30" i="3"/>
  <c r="F30" i="3"/>
  <c r="G30" i="3"/>
  <c r="H30" i="3"/>
  <c r="I30" i="3"/>
  <c r="J30" i="3"/>
  <c r="K30" i="3"/>
  <c r="N30" i="3"/>
  <c r="E31" i="3"/>
  <c r="F31" i="3"/>
  <c r="G31" i="3"/>
  <c r="H31" i="3"/>
  <c r="I31" i="3"/>
  <c r="J31" i="3"/>
  <c r="K31" i="3"/>
  <c r="N31" i="3"/>
  <c r="E32" i="3"/>
  <c r="F32" i="3"/>
  <c r="G32" i="3"/>
  <c r="H32" i="3"/>
  <c r="I32" i="3"/>
  <c r="J32" i="3"/>
  <c r="K32" i="3"/>
  <c r="N32" i="3"/>
  <c r="E33" i="3"/>
  <c r="F33" i="3"/>
  <c r="G33" i="3"/>
  <c r="H33" i="3"/>
  <c r="I33" i="3"/>
  <c r="J33" i="3"/>
  <c r="K33" i="3"/>
  <c r="N33" i="3"/>
  <c r="E34" i="3"/>
  <c r="F34" i="3"/>
  <c r="G34" i="3"/>
  <c r="H34" i="3"/>
  <c r="I34" i="3"/>
  <c r="J34" i="3"/>
  <c r="K34" i="3"/>
  <c r="N34" i="3"/>
  <c r="E35" i="3"/>
  <c r="F35" i="3"/>
  <c r="G35" i="3"/>
  <c r="H35" i="3"/>
  <c r="I35" i="3"/>
  <c r="J35" i="3"/>
  <c r="K35" i="3"/>
  <c r="N35" i="3"/>
  <c r="N36" i="3"/>
  <c r="M27" i="3"/>
  <c r="M28" i="3"/>
  <c r="M29" i="3"/>
  <c r="M30" i="3"/>
  <c r="M31" i="3"/>
  <c r="M32" i="3"/>
  <c r="M33" i="3"/>
  <c r="M34" i="3"/>
  <c r="M35" i="3"/>
  <c r="M36" i="3"/>
  <c r="K36" i="3"/>
  <c r="J36" i="3"/>
  <c r="I36" i="3"/>
  <c r="H36" i="3"/>
  <c r="G36" i="3"/>
  <c r="F36" i="3"/>
  <c r="E36" i="3"/>
  <c r="D27" i="3"/>
  <c r="D28" i="3"/>
  <c r="D29" i="3"/>
  <c r="D30" i="3"/>
  <c r="D31" i="3"/>
  <c r="D32" i="3"/>
  <c r="D33" i="3"/>
  <c r="D34" i="3"/>
  <c r="D35" i="3"/>
  <c r="D36" i="3"/>
  <c r="Q35" i="3"/>
  <c r="O35" i="3"/>
  <c r="C35" i="3"/>
  <c r="Q34" i="3"/>
  <c r="O34" i="3"/>
  <c r="C34" i="3"/>
  <c r="Q33" i="3"/>
  <c r="O33" i="3"/>
  <c r="C33" i="3"/>
  <c r="Q32" i="3"/>
  <c r="O32" i="3"/>
  <c r="C32" i="3"/>
  <c r="Q31" i="3"/>
  <c r="O31" i="3"/>
  <c r="C31" i="3"/>
  <c r="Q30" i="3"/>
  <c r="O30" i="3"/>
  <c r="C30" i="3"/>
  <c r="Q29" i="3"/>
  <c r="O29" i="3"/>
  <c r="C29" i="3"/>
  <c r="Q28" i="3"/>
  <c r="O28" i="3"/>
  <c r="C28" i="3"/>
  <c r="Q27" i="3"/>
  <c r="O27" i="3"/>
  <c r="C27" i="3"/>
  <c r="Q24" i="3"/>
  <c r="L15" i="3"/>
  <c r="L16" i="3"/>
  <c r="L17" i="3"/>
  <c r="L18" i="3"/>
  <c r="L19" i="3"/>
  <c r="L20" i="3"/>
  <c r="L21" i="3"/>
  <c r="L22" i="3"/>
  <c r="L23" i="3"/>
  <c r="L24" i="3"/>
  <c r="O24" i="3"/>
  <c r="E15" i="3"/>
  <c r="F15" i="3"/>
  <c r="G15" i="3"/>
  <c r="H15" i="3"/>
  <c r="I15" i="3"/>
  <c r="J15" i="3"/>
  <c r="K15" i="3"/>
  <c r="N15" i="3"/>
  <c r="E16" i="3"/>
  <c r="F16" i="3"/>
  <c r="G16" i="3"/>
  <c r="H16" i="3"/>
  <c r="I16" i="3"/>
  <c r="J16" i="3"/>
  <c r="K16" i="3"/>
  <c r="N16" i="3"/>
  <c r="E17" i="3"/>
  <c r="F17" i="3"/>
  <c r="G17" i="3"/>
  <c r="H17" i="3"/>
  <c r="I17" i="3"/>
  <c r="J17" i="3"/>
  <c r="K17" i="3"/>
  <c r="N17" i="3"/>
  <c r="E18" i="3"/>
  <c r="F18" i="3"/>
  <c r="G18" i="3"/>
  <c r="H18" i="3"/>
  <c r="I18" i="3"/>
  <c r="J18" i="3"/>
  <c r="K18" i="3"/>
  <c r="N18" i="3"/>
  <c r="E19" i="3"/>
  <c r="F19" i="3"/>
  <c r="G19" i="3"/>
  <c r="H19" i="3"/>
  <c r="I19" i="3"/>
  <c r="J19" i="3"/>
  <c r="K19" i="3"/>
  <c r="N19" i="3"/>
  <c r="E20" i="3"/>
  <c r="F20" i="3"/>
  <c r="G20" i="3"/>
  <c r="H20" i="3"/>
  <c r="I20" i="3"/>
  <c r="J20" i="3"/>
  <c r="K20" i="3"/>
  <c r="N20" i="3"/>
  <c r="E21" i="3"/>
  <c r="F21" i="3"/>
  <c r="G21" i="3"/>
  <c r="H21" i="3"/>
  <c r="I21" i="3"/>
  <c r="J21" i="3"/>
  <c r="K21" i="3"/>
  <c r="N21" i="3"/>
  <c r="E22" i="3"/>
  <c r="F22" i="3"/>
  <c r="G22" i="3"/>
  <c r="H22" i="3"/>
  <c r="I22" i="3"/>
  <c r="J22" i="3"/>
  <c r="K22" i="3"/>
  <c r="N22" i="3"/>
  <c r="E23" i="3"/>
  <c r="F23" i="3"/>
  <c r="G23" i="3"/>
  <c r="H23" i="3"/>
  <c r="I23" i="3"/>
  <c r="J23" i="3"/>
  <c r="K23" i="3"/>
  <c r="N23" i="3"/>
  <c r="N24" i="3"/>
  <c r="M15" i="3"/>
  <c r="M16" i="3"/>
  <c r="M17" i="3"/>
  <c r="M18" i="3"/>
  <c r="M19" i="3"/>
  <c r="M20" i="3"/>
  <c r="M21" i="3"/>
  <c r="M22" i="3"/>
  <c r="M23" i="3"/>
  <c r="M24" i="3"/>
  <c r="K24" i="3"/>
  <c r="J24" i="3"/>
  <c r="I24" i="3"/>
  <c r="H24" i="3"/>
  <c r="G24" i="3"/>
  <c r="F24" i="3"/>
  <c r="E24" i="3"/>
  <c r="D15" i="3"/>
  <c r="D16" i="3"/>
  <c r="D17" i="3"/>
  <c r="D18" i="3"/>
  <c r="D19" i="3"/>
  <c r="D20" i="3"/>
  <c r="D21" i="3"/>
  <c r="D22" i="3"/>
  <c r="D23" i="3"/>
  <c r="D24" i="3"/>
  <c r="Q23" i="3"/>
  <c r="O23" i="3"/>
  <c r="C23" i="3"/>
  <c r="Q22" i="3"/>
  <c r="O22" i="3"/>
  <c r="C22" i="3"/>
  <c r="Q21" i="3"/>
  <c r="O21" i="3"/>
  <c r="C21" i="3"/>
  <c r="Q20" i="3"/>
  <c r="O20" i="3"/>
  <c r="C20" i="3"/>
  <c r="Q19" i="3"/>
  <c r="O19" i="3"/>
  <c r="C19" i="3"/>
  <c r="Q18" i="3"/>
  <c r="O18" i="3"/>
  <c r="C18" i="3"/>
  <c r="Q17" i="3"/>
  <c r="O17" i="3"/>
  <c r="C17" i="3"/>
  <c r="Q16" i="3"/>
  <c r="O16" i="3"/>
  <c r="C16" i="3"/>
  <c r="Q15" i="3"/>
  <c r="O15" i="3"/>
  <c r="C15" i="3"/>
  <c r="C4" i="3"/>
  <c r="C5" i="3"/>
  <c r="C6" i="3"/>
  <c r="C7" i="3"/>
  <c r="C8" i="3"/>
  <c r="C9" i="3"/>
  <c r="C10" i="3"/>
  <c r="C11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L3" i="3"/>
  <c r="K3" i="3"/>
  <c r="J3" i="3"/>
  <c r="I3" i="3"/>
  <c r="H3" i="3"/>
  <c r="G3" i="3"/>
  <c r="F3" i="3"/>
  <c r="E3" i="3"/>
  <c r="D3" i="3"/>
  <c r="C3" i="3"/>
  <c r="Q12" i="3"/>
  <c r="L12" i="3"/>
  <c r="O12" i="3"/>
  <c r="N3" i="3"/>
  <c r="N4" i="3"/>
  <c r="N5" i="3"/>
  <c r="N6" i="3"/>
  <c r="N7" i="3"/>
  <c r="N8" i="3"/>
  <c r="N9" i="3"/>
  <c r="N10" i="3"/>
  <c r="N11" i="3"/>
  <c r="N12" i="3"/>
  <c r="M3" i="3"/>
  <c r="M4" i="3"/>
  <c r="M5" i="3"/>
  <c r="M6" i="3"/>
  <c r="M7" i="3"/>
  <c r="M8" i="3"/>
  <c r="M9" i="3"/>
  <c r="M10" i="3"/>
  <c r="M11" i="3"/>
  <c r="M12" i="3"/>
  <c r="K12" i="3"/>
  <c r="J12" i="3"/>
  <c r="I12" i="3"/>
  <c r="H12" i="3"/>
  <c r="G12" i="3"/>
  <c r="F12" i="3"/>
  <c r="E12" i="3"/>
  <c r="D12" i="3"/>
  <c r="Q11" i="3"/>
  <c r="O11" i="3"/>
  <c r="Q10" i="3"/>
  <c r="O10" i="3"/>
  <c r="Q9" i="3"/>
  <c r="O9" i="3"/>
  <c r="Q8" i="3"/>
  <c r="O8" i="3"/>
  <c r="Q7" i="3"/>
  <c r="O7" i="3"/>
  <c r="Q6" i="3"/>
  <c r="O6" i="3"/>
  <c r="Q5" i="3"/>
  <c r="O5" i="3"/>
  <c r="Q4" i="3"/>
  <c r="O4" i="3"/>
  <c r="Q3" i="3"/>
  <c r="O3" i="3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P252" i="1"/>
  <c r="Q252" i="1"/>
  <c r="P251" i="1"/>
  <c r="Q251" i="1"/>
  <c r="P250" i="1"/>
  <c r="Q250" i="1"/>
  <c r="P249" i="1"/>
  <c r="Q249" i="1"/>
  <c r="P248" i="1"/>
  <c r="Q248" i="1"/>
  <c r="P247" i="1"/>
  <c r="Q247" i="1"/>
  <c r="P246" i="1"/>
  <c r="Q246" i="1"/>
  <c r="P245" i="1"/>
  <c r="Q245" i="1"/>
  <c r="P244" i="1"/>
  <c r="Q244" i="1"/>
  <c r="P243" i="1"/>
  <c r="Q243" i="1"/>
  <c r="P242" i="1"/>
  <c r="Q242" i="1"/>
  <c r="P241" i="1"/>
  <c r="Q241" i="1"/>
  <c r="P240" i="1"/>
  <c r="Q240" i="1"/>
  <c r="P239" i="1"/>
  <c r="Q239" i="1"/>
  <c r="P238" i="1"/>
  <c r="Q238" i="1"/>
  <c r="P237" i="1"/>
  <c r="Q237" i="1"/>
  <c r="P236" i="1"/>
  <c r="Q236" i="1"/>
  <c r="P235" i="1"/>
  <c r="Q235" i="1"/>
  <c r="P234" i="1"/>
  <c r="Q234" i="1"/>
  <c r="P233" i="1"/>
  <c r="Q233" i="1"/>
  <c r="P232" i="1"/>
  <c r="Q232" i="1"/>
  <c r="P231" i="1"/>
  <c r="Q231" i="1"/>
  <c r="P230" i="1"/>
  <c r="Q230" i="1"/>
  <c r="P229" i="1"/>
  <c r="Q229" i="1"/>
  <c r="P228" i="1"/>
  <c r="Q228" i="1"/>
  <c r="P227" i="1"/>
  <c r="Q227" i="1"/>
  <c r="P226" i="1"/>
  <c r="Q226" i="1"/>
  <c r="P225" i="1"/>
  <c r="Q225" i="1"/>
  <c r="P224" i="1"/>
  <c r="Q224" i="1"/>
  <c r="P223" i="1"/>
  <c r="Q223" i="1"/>
  <c r="P222" i="1"/>
  <c r="Q222" i="1"/>
  <c r="P221" i="1"/>
  <c r="Q221" i="1"/>
  <c r="P220" i="1"/>
  <c r="Q220" i="1"/>
  <c r="P219" i="1"/>
  <c r="Q219" i="1"/>
  <c r="P218" i="1"/>
  <c r="Q218" i="1"/>
  <c r="P217" i="1"/>
  <c r="Q217" i="1"/>
  <c r="P216" i="1"/>
  <c r="Q216" i="1"/>
  <c r="P215" i="1"/>
  <c r="Q215" i="1"/>
  <c r="P214" i="1"/>
  <c r="Q214" i="1"/>
  <c r="P213" i="1"/>
  <c r="Q213" i="1"/>
  <c r="P212" i="1"/>
  <c r="Q212" i="1"/>
  <c r="P211" i="1"/>
  <c r="Q211" i="1"/>
  <c r="P210" i="1"/>
  <c r="Q210" i="1"/>
  <c r="P209" i="1"/>
  <c r="Q209" i="1"/>
  <c r="P208" i="1"/>
  <c r="Q208" i="1"/>
  <c r="P207" i="1"/>
  <c r="Q207" i="1"/>
  <c r="P206" i="1"/>
  <c r="Q206" i="1"/>
  <c r="P205" i="1"/>
  <c r="Q205" i="1"/>
  <c r="P204" i="1"/>
  <c r="Q204" i="1"/>
  <c r="P203" i="1"/>
  <c r="Q203" i="1"/>
  <c r="P202" i="1"/>
  <c r="Q202" i="1"/>
  <c r="P201" i="1"/>
  <c r="Q201" i="1"/>
  <c r="P200" i="1"/>
  <c r="Q200" i="1"/>
  <c r="P199" i="1"/>
  <c r="Q199" i="1"/>
  <c r="P198" i="1"/>
  <c r="Q198" i="1"/>
  <c r="P197" i="1"/>
  <c r="Q197" i="1"/>
  <c r="P196" i="1"/>
  <c r="Q196" i="1"/>
  <c r="P195" i="1"/>
  <c r="Q195" i="1"/>
  <c r="P194" i="1"/>
  <c r="Q194" i="1"/>
  <c r="P193" i="1"/>
  <c r="Q193" i="1"/>
  <c r="P192" i="1"/>
  <c r="Q192" i="1"/>
  <c r="P191" i="1"/>
  <c r="Q191" i="1"/>
  <c r="P190" i="1"/>
  <c r="Q190" i="1"/>
  <c r="P189" i="1"/>
  <c r="Q189" i="1"/>
  <c r="P188" i="1"/>
  <c r="Q188" i="1"/>
  <c r="P187" i="1"/>
  <c r="Q187" i="1"/>
  <c r="P186" i="1"/>
  <c r="Q186" i="1"/>
  <c r="P185" i="1"/>
  <c r="Q185" i="1"/>
  <c r="P184" i="1"/>
  <c r="Q184" i="1"/>
  <c r="P183" i="1"/>
  <c r="Q183" i="1"/>
  <c r="P182" i="1"/>
  <c r="Q182" i="1"/>
  <c r="P181" i="1"/>
  <c r="Q181" i="1"/>
  <c r="P180" i="1"/>
  <c r="Q180" i="1"/>
  <c r="P179" i="1"/>
  <c r="Q179" i="1"/>
  <c r="P178" i="1"/>
  <c r="Q178" i="1"/>
  <c r="P177" i="1"/>
  <c r="Q177" i="1"/>
  <c r="P176" i="1"/>
  <c r="Q176" i="1"/>
  <c r="P175" i="1"/>
  <c r="Q175" i="1"/>
  <c r="P174" i="1"/>
  <c r="Q174" i="1"/>
  <c r="P173" i="1"/>
  <c r="Q173" i="1"/>
  <c r="P172" i="1"/>
  <c r="Q172" i="1"/>
  <c r="P171" i="1"/>
  <c r="Q171" i="1"/>
  <c r="P170" i="1"/>
  <c r="Q170" i="1"/>
  <c r="P169" i="1"/>
  <c r="Q169" i="1"/>
  <c r="P168" i="1"/>
  <c r="Q168" i="1"/>
  <c r="P167" i="1"/>
  <c r="Q167" i="1"/>
  <c r="P166" i="1"/>
  <c r="Q166" i="1"/>
  <c r="P165" i="1"/>
  <c r="Q165" i="1"/>
  <c r="P164" i="1"/>
  <c r="Q164" i="1"/>
  <c r="P163" i="1"/>
  <c r="Q163" i="1"/>
  <c r="P162" i="1"/>
  <c r="Q162" i="1"/>
  <c r="P161" i="1"/>
  <c r="Q161" i="1"/>
  <c r="P160" i="1"/>
  <c r="Q160" i="1"/>
  <c r="P159" i="1"/>
  <c r="Q159" i="1"/>
  <c r="P158" i="1"/>
  <c r="Q158" i="1"/>
  <c r="P157" i="1"/>
  <c r="Q157" i="1"/>
  <c r="P156" i="1"/>
  <c r="Q156" i="1"/>
  <c r="P155" i="1"/>
  <c r="Q155" i="1"/>
  <c r="P154" i="1"/>
  <c r="Q154" i="1"/>
  <c r="P153" i="1"/>
  <c r="Q153" i="1"/>
  <c r="P152" i="1"/>
  <c r="Q152" i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P6" i="1"/>
  <c r="Q6" i="1"/>
  <c r="P5" i="1"/>
  <c r="Q5" i="1"/>
  <c r="P4" i="1"/>
  <c r="Q4" i="1"/>
  <c r="P3" i="1"/>
  <c r="Q3" i="1"/>
  <c r="P2" i="1"/>
  <c r="Q2" i="1"/>
</calcChain>
</file>

<file path=xl/sharedStrings.xml><?xml version="1.0" encoding="utf-8"?>
<sst xmlns="http://schemas.openxmlformats.org/spreadsheetml/2006/main" count="4262" uniqueCount="585">
  <si>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</si>
  <si>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</si>
  <si>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</si>
  <si>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</si>
  <si>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</si>
  <si>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</si>
  <si>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</si>
  <si>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</si>
  <si>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</si>
  <si>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</si>
  <si>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</si>
  <si>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</si>
  <si>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</si>
  <si>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average</t>
  </si>
  <si>
    <t>Julio Jones</t>
  </si>
  <si>
    <t>WR</t>
  </si>
  <si>
    <t>TB@Atl 01:00PM ET</t>
  </si>
  <si>
    <t>Atl</t>
  </si>
  <si>
    <t>DeAndre Hopkins</t>
  </si>
  <si>
    <t>Ten@Hou 01:00PM ET</t>
  </si>
  <si>
    <t>Hou</t>
  </si>
  <si>
    <t>Odell Beckham Jr.</t>
  </si>
  <si>
    <t>NYG@NO 01:00PM ET</t>
  </si>
  <si>
    <t>NYG</t>
  </si>
  <si>
    <t>Tom Brady</t>
  </si>
  <si>
    <t>QB</t>
  </si>
  <si>
    <t>Mia@NE 08:25PM ET</t>
  </si>
  <si>
    <t>NE</t>
  </si>
  <si>
    <t>Le'Veon Bell</t>
  </si>
  <si>
    <t>RB</t>
  </si>
  <si>
    <t>Cin@Pit 01:00PM ET</t>
  </si>
  <si>
    <t>Pit</t>
  </si>
  <si>
    <t>Julian Edelman</t>
  </si>
  <si>
    <t>Rob Gronkowski</t>
  </si>
  <si>
    <t>TE</t>
  </si>
  <si>
    <t>Dez Bryant</t>
  </si>
  <si>
    <t>Sea@Dal 04:25PM ET</t>
  </si>
  <si>
    <t>Dal</t>
  </si>
  <si>
    <t>Devonta Freeman</t>
  </si>
  <si>
    <t>Calvin Johnson</t>
  </si>
  <si>
    <t>Det@KC 09:30AM ET</t>
  </si>
  <si>
    <t>Det</t>
  </si>
  <si>
    <t>Antonio Brown</t>
  </si>
  <si>
    <t>Larry Fitzgerald</t>
  </si>
  <si>
    <t>Ari@Cle 01:00PM ET</t>
  </si>
  <si>
    <t>Ari</t>
  </si>
  <si>
    <t>Demaryius Thomas</t>
  </si>
  <si>
    <t>GB@Den 08:30PM ET</t>
  </si>
  <si>
    <t>Den</t>
  </si>
  <si>
    <t>Keenan Allen</t>
  </si>
  <si>
    <t>SD@Bal 01:00PM ET</t>
  </si>
  <si>
    <t>SD</t>
  </si>
  <si>
    <t>Brandon Marshall</t>
  </si>
  <si>
    <t>NYJ@Oak 04:05PM ET</t>
  </si>
  <si>
    <t>NYJ</t>
  </si>
  <si>
    <t>A.J. Green</t>
  </si>
  <si>
    <t>Cin</t>
  </si>
  <si>
    <t>Aaron Rodgers</t>
  </si>
  <si>
    <t>GB</t>
  </si>
  <si>
    <t>Arian Foster</t>
  </si>
  <si>
    <t>Emmanuel Sanders</t>
  </si>
  <si>
    <t>Adrian Peterson</t>
  </si>
  <si>
    <t>Min@Chi 01:00PM ET</t>
  </si>
  <si>
    <t>Min</t>
  </si>
  <si>
    <t>Andrew Luck</t>
  </si>
  <si>
    <t>Ind@Car 08:30PM ET</t>
  </si>
  <si>
    <t>Ind</t>
  </si>
  <si>
    <t>Matt Forte</t>
  </si>
  <si>
    <t>Chi</t>
  </si>
  <si>
    <t>Matt Ryan</t>
  </si>
  <si>
    <t>Marshawn Lynch</t>
  </si>
  <si>
    <t>Sea</t>
  </si>
  <si>
    <t>Carson Palmer</t>
  </si>
  <si>
    <t>Randall Cobb</t>
  </si>
  <si>
    <t>T.Y. Hilton</t>
  </si>
  <si>
    <t>Cam Newton</t>
  </si>
  <si>
    <t>Car</t>
  </si>
  <si>
    <t>Mike Evans</t>
  </si>
  <si>
    <t>TB</t>
  </si>
  <si>
    <t>Drew Brees</t>
  </si>
  <si>
    <t>NO</t>
  </si>
  <si>
    <t>Ben Roethlisberger</t>
  </si>
  <si>
    <t>Amari Cooper</t>
  </si>
  <si>
    <t>Oak</t>
  </si>
  <si>
    <t>Eli Manning</t>
  </si>
  <si>
    <t>Philip Rivers</t>
  </si>
  <si>
    <t>Greg Olsen</t>
  </si>
  <si>
    <t>Peyton Manning</t>
  </si>
  <si>
    <t>Mark Ingram</t>
  </si>
  <si>
    <t>Dion Lewis</t>
  </si>
  <si>
    <t>Alshon Jeffery</t>
  </si>
  <si>
    <t>Russell Wilson</t>
  </si>
  <si>
    <t>Todd Gurley</t>
  </si>
  <si>
    <t>SF@StL 01:00PM ET</t>
  </si>
  <si>
    <t>StL</t>
  </si>
  <si>
    <t>Jeremy Maclin</t>
  </si>
  <si>
    <t>KC</t>
  </si>
  <si>
    <t>Eddie Lacy</t>
  </si>
  <si>
    <t>Jarvis Landry</t>
  </si>
  <si>
    <t>Mia</t>
  </si>
  <si>
    <t>Steve Smith Sr.</t>
  </si>
  <si>
    <t>Bal</t>
  </si>
  <si>
    <t>Justin Forsett</t>
  </si>
  <si>
    <t>Andy Dalton</t>
  </si>
  <si>
    <t>Chris Ivory</t>
  </si>
  <si>
    <t>Latavius Murray</t>
  </si>
  <si>
    <t>Matthew Stafford</t>
  </si>
  <si>
    <t>John Brown</t>
  </si>
  <si>
    <t>James Jones</t>
  </si>
  <si>
    <t>Ryan Tannehill</t>
  </si>
  <si>
    <t>Joe Flacco</t>
  </si>
  <si>
    <t>Doug Martin</t>
  </si>
  <si>
    <t>Donte Moncrief</t>
  </si>
  <si>
    <t>Marcus Mariota</t>
  </si>
  <si>
    <t>Ten</t>
  </si>
  <si>
    <t>Brandin Cooks</t>
  </si>
  <si>
    <t>Brian Hoyer</t>
  </si>
  <si>
    <t>Eric Decker</t>
  </si>
  <si>
    <t>Travis Benjamin</t>
  </si>
  <si>
    <t>Cle</t>
  </si>
  <si>
    <t>Derek Carr</t>
  </si>
  <si>
    <t>Tyler Eifert</t>
  </si>
  <si>
    <t>Martavis Bryant</t>
  </si>
  <si>
    <t>Jeremy Hill</t>
  </si>
  <si>
    <t>Jay Cutler</t>
  </si>
  <si>
    <t>Ryan Fitzpatrick</t>
  </si>
  <si>
    <t>Jason Witten</t>
  </si>
  <si>
    <t>Jameis Winston</t>
  </si>
  <si>
    <t>Jimmy Graham</t>
  </si>
  <si>
    <t>Nick Foles</t>
  </si>
  <si>
    <t>Landry Jones</t>
  </si>
  <si>
    <t>Kendall Wright</t>
  </si>
  <si>
    <t>Zach Mettenberger</t>
  </si>
  <si>
    <t>Teddy Bridgewater</t>
  </si>
  <si>
    <t>Matt Hasselbeck</t>
  </si>
  <si>
    <t>Mike Vick</t>
  </si>
  <si>
    <t>Josh McCown</t>
  </si>
  <si>
    <t>Matt Cassel</t>
  </si>
  <si>
    <t>Charlie Whitehurst</t>
  </si>
  <si>
    <t>Tarvaris Jackson</t>
  </si>
  <si>
    <t>Derek Anderson</t>
  </si>
  <si>
    <t>Dan Orlovsky</t>
  </si>
  <si>
    <t>Kellen Clemens</t>
  </si>
  <si>
    <t>Shaun Hill</t>
  </si>
  <si>
    <t>Matt Moore</t>
  </si>
  <si>
    <t>Drew Stanton</t>
  </si>
  <si>
    <t>Alex Smith</t>
  </si>
  <si>
    <t>Matt Schaub</t>
  </si>
  <si>
    <t>Luke McCown</t>
  </si>
  <si>
    <t>Joe Webb</t>
  </si>
  <si>
    <t>Chase Daniel</t>
  </si>
  <si>
    <t>Colin Kaepernick</t>
  </si>
  <si>
    <t>SF</t>
  </si>
  <si>
    <t>Scott Tolzien</t>
  </si>
  <si>
    <t>Case Keenum</t>
  </si>
  <si>
    <t>Jimmy Clausen</t>
  </si>
  <si>
    <t>Ryan Mallett</t>
  </si>
  <si>
    <t>Kellen Moore</t>
  </si>
  <si>
    <t>Brandon Weeden</t>
  </si>
  <si>
    <t>Golden Tate</t>
  </si>
  <si>
    <t>Austin Davis</t>
  </si>
  <si>
    <t>Travis Kelce</t>
  </si>
  <si>
    <t>Blaine Gabbert</t>
  </si>
  <si>
    <t>Sean Renfree</t>
  </si>
  <si>
    <t>Mike Glennon</t>
  </si>
  <si>
    <t>Ryan Nassib</t>
  </si>
  <si>
    <t>Ryan Griffin</t>
  </si>
  <si>
    <t>Matt McGloin</t>
  </si>
  <si>
    <t>Matt Barkley</t>
  </si>
  <si>
    <t>Aaron Murray</t>
  </si>
  <si>
    <t>Brock Osweiler</t>
  </si>
  <si>
    <t>Bryce Petty</t>
  </si>
  <si>
    <t>AJ McCarron</t>
  </si>
  <si>
    <t>Geno Smith</t>
  </si>
  <si>
    <t>Garrett Grayson</t>
  </si>
  <si>
    <t>Trevor Siemian</t>
  </si>
  <si>
    <t>Jimmy Garoppolo</t>
  </si>
  <si>
    <t>Tyler Murphy</t>
  </si>
  <si>
    <t>Sean Mannion</t>
  </si>
  <si>
    <t>Brett Hundley</t>
  </si>
  <si>
    <t>Johnny Manziel</t>
  </si>
  <si>
    <t>Taylor Heinicke</t>
  </si>
  <si>
    <t>Vincent Jackson</t>
  </si>
  <si>
    <t>Martellus Bennett</t>
  </si>
  <si>
    <t>Frank Gore</t>
  </si>
  <si>
    <t>Antonio Gates</t>
  </si>
  <si>
    <t>Giovani Bernard</t>
  </si>
  <si>
    <t>Stefon Diggs</t>
  </si>
  <si>
    <t>Gary Barnidge</t>
  </si>
  <si>
    <t>Michael Crabtree</t>
  </si>
  <si>
    <t>LeGarrette Blount</t>
  </si>
  <si>
    <t>Lamar Miller</t>
  </si>
  <si>
    <t>Charcandrick West</t>
  </si>
  <si>
    <t>Chris Johnson</t>
  </si>
  <si>
    <t>Ronnie Hillman</t>
  </si>
  <si>
    <t>Tavon Austin</t>
  </si>
  <si>
    <t>Danny Woodhead</t>
  </si>
  <si>
    <t>Willie Snead</t>
  </si>
  <si>
    <t>Anquan Boldin</t>
  </si>
  <si>
    <t>Carlos Hyde</t>
  </si>
  <si>
    <t>Victor Cruz</t>
  </si>
  <si>
    <t>James Starks</t>
  </si>
  <si>
    <t>Andre Ellington</t>
  </si>
  <si>
    <t>Joseph Randle</t>
  </si>
  <si>
    <t>Rishard Matthews</t>
  </si>
  <si>
    <t>C.J. Anderson</t>
  </si>
  <si>
    <t>Mike Wallace</t>
  </si>
  <si>
    <t>Kamar Aiken</t>
  </si>
  <si>
    <t>Marvin Jones</t>
  </si>
  <si>
    <t>Rueben Randle</t>
  </si>
  <si>
    <t>Breshad Perriman</t>
  </si>
  <si>
    <t>Duke Johnson Jr.</t>
  </si>
  <si>
    <t>Delanie Walker</t>
  </si>
  <si>
    <t>Jonathan Stewart</t>
  </si>
  <si>
    <t>Torrey Smith</t>
  </si>
  <si>
    <t>Shane Vereen</t>
  </si>
  <si>
    <t>Terrance Williams</t>
  </si>
  <si>
    <t xml:space="preserve">Cardinals </t>
  </si>
  <si>
    <t>DST</t>
  </si>
  <si>
    <t>Andre Johnson</t>
  </si>
  <si>
    <t>Marquess Wilson</t>
  </si>
  <si>
    <t>Melvin Gordon</t>
  </si>
  <si>
    <t>Roddy White</t>
  </si>
  <si>
    <t>Rashad Jennings</t>
  </si>
  <si>
    <t>Ameer Abdullah</t>
  </si>
  <si>
    <t>Davante Adams</t>
  </si>
  <si>
    <t>Darren McFadden</t>
  </si>
  <si>
    <t xml:space="preserve">Seahawks </t>
  </si>
  <si>
    <t>Nate Washington</t>
  </si>
  <si>
    <t>Danny Amendola</t>
  </si>
  <si>
    <t>Kenny Britt</t>
  </si>
  <si>
    <t>Leonard Hankerson</t>
  </si>
  <si>
    <t>Charles Sims</t>
  </si>
  <si>
    <t>Orleans Darkwa</t>
  </si>
  <si>
    <t>Tevin Coleman</t>
  </si>
  <si>
    <t>Benjamin Watson</t>
  </si>
  <si>
    <t>Eddie Royal</t>
  </si>
  <si>
    <t>Malcom Floyd</t>
  </si>
  <si>
    <t>Doug Baldwin</t>
  </si>
  <si>
    <t>Michael Floyd</t>
  </si>
  <si>
    <t>Knile Davis</t>
  </si>
  <si>
    <t>Alfred Blue</t>
  </si>
  <si>
    <t>David Johnson</t>
  </si>
  <si>
    <t>Javorius Allen</t>
  </si>
  <si>
    <t>Thomas Rawls</t>
  </si>
  <si>
    <t xml:space="preserve">Falcons </t>
  </si>
  <si>
    <t>Ted Ginn Jr.</t>
  </si>
  <si>
    <t>Dexter McCluster</t>
  </si>
  <si>
    <t>Jermaine Kearse</t>
  </si>
  <si>
    <t>Theo Riddick</t>
  </si>
  <si>
    <t>Isaiah Crowell</t>
  </si>
  <si>
    <t xml:space="preserve">Packers </t>
  </si>
  <si>
    <t>Dwayne Harris</t>
  </si>
  <si>
    <t>Jordan Cameron</t>
  </si>
  <si>
    <t>Larry Donnell</t>
  </si>
  <si>
    <t>Antonio Andrews</t>
  </si>
  <si>
    <t>Tre Mason</t>
  </si>
  <si>
    <t>Ty Montgomery</t>
  </si>
  <si>
    <t>Bishop Sankey</t>
  </si>
  <si>
    <t>Jeff Janis</t>
  </si>
  <si>
    <t xml:space="preserve">Rams </t>
  </si>
  <si>
    <t xml:space="preserve">Panthers </t>
  </si>
  <si>
    <t>Marques Colston</t>
  </si>
  <si>
    <t>Reggie Bush</t>
  </si>
  <si>
    <t>Stevie Johnson</t>
  </si>
  <si>
    <t>Mohamed Sanu</t>
  </si>
  <si>
    <t>Joique Bell</t>
  </si>
  <si>
    <t xml:space="preserve">Texans </t>
  </si>
  <si>
    <t xml:space="preserve">Vikings </t>
  </si>
  <si>
    <t>Eric Ebron</t>
  </si>
  <si>
    <t>Dorial Green-Beckham</t>
  </si>
  <si>
    <t xml:space="preserve">Bengals </t>
  </si>
  <si>
    <t xml:space="preserve">Patriots </t>
  </si>
  <si>
    <t xml:space="preserve">Ravens </t>
  </si>
  <si>
    <t>Greg Jennings</t>
  </si>
  <si>
    <t>Lance Moore</t>
  </si>
  <si>
    <t>Jason Avant</t>
  </si>
  <si>
    <t>DeAngelo Williams</t>
  </si>
  <si>
    <t>Andre Caldwell</t>
  </si>
  <si>
    <t>Dwayne Bowe</t>
  </si>
  <si>
    <t>Tyler Clutts</t>
  </si>
  <si>
    <t>Harry Douglas</t>
  </si>
  <si>
    <t>Eric Weems</t>
  </si>
  <si>
    <t>Matthew Slater</t>
  </si>
  <si>
    <t>Jerricho Cotchery</t>
  </si>
  <si>
    <t>Ahmad Bradshaw</t>
  </si>
  <si>
    <t>Cedric Peerman</t>
  </si>
  <si>
    <t>Jerome Simpson</t>
  </si>
  <si>
    <t>Mike Tolbert</t>
  </si>
  <si>
    <t>Andrew Hawkins</t>
  </si>
  <si>
    <t>Darrius Heyward-Bey</t>
  </si>
  <si>
    <t>John Kuhn</t>
  </si>
  <si>
    <t>Marlon Moore</t>
  </si>
  <si>
    <t>Brandon Tate</t>
  </si>
  <si>
    <t>Louis Murphy</t>
  </si>
  <si>
    <t>Antone Smith</t>
  </si>
  <si>
    <t>Brian Hartline</t>
  </si>
  <si>
    <t>Donald Brown</t>
  </si>
  <si>
    <t>Jorvorskie Lane</t>
  </si>
  <si>
    <t>Jordan Norwood</t>
  </si>
  <si>
    <t>Marcel Reece</t>
  </si>
  <si>
    <t>Bruce Miller</t>
  </si>
  <si>
    <t>Marc Mariani</t>
  </si>
  <si>
    <t>Jacoby Jones</t>
  </si>
  <si>
    <t>Fred Jackson</t>
  </si>
  <si>
    <t>Jeremy Ross</t>
  </si>
  <si>
    <t>Chase Reynolds</t>
  </si>
  <si>
    <t>C.J. Spiller</t>
  </si>
  <si>
    <t>Fozzy Whittaker</t>
  </si>
  <si>
    <t>Matt Asiata</t>
  </si>
  <si>
    <t>Taiwan Jones</t>
  </si>
  <si>
    <t>Charles Johnson</t>
  </si>
  <si>
    <t>Brian Quick</t>
  </si>
  <si>
    <t>Dontrelle Inman</t>
  </si>
  <si>
    <t>Greg Little</t>
  </si>
  <si>
    <t>Jeremy Kerley</t>
  </si>
  <si>
    <t>Anthony Sherman</t>
  </si>
  <si>
    <t>Will Tukuafu</t>
  </si>
  <si>
    <t>Robert Turbin</t>
  </si>
  <si>
    <t>Bilal Powell</t>
  </si>
  <si>
    <t>Will Johnson</t>
  </si>
  <si>
    <t>Bobby Rainey</t>
  </si>
  <si>
    <t>Roy Helu Jr.</t>
  </si>
  <si>
    <t>Patrick DiMarco</t>
  </si>
  <si>
    <t>George Winn</t>
  </si>
  <si>
    <t>Austin Johnson</t>
  </si>
  <si>
    <t>Chris Polk</t>
  </si>
  <si>
    <t>Jarryd Hayne</t>
  </si>
  <si>
    <t>Brice Butler</t>
  </si>
  <si>
    <t>Cole Beasley</t>
  </si>
  <si>
    <t>Zach Line</t>
  </si>
  <si>
    <t>Chris Owusu</t>
  </si>
  <si>
    <t>Griff Whalen</t>
  </si>
  <si>
    <t>Brenton Bersin</t>
  </si>
  <si>
    <t>Derrick Coleman</t>
  </si>
  <si>
    <t>Jonathan Grimes</t>
  </si>
  <si>
    <t>Frankie Hammond Jr.</t>
  </si>
  <si>
    <t>Jaron Brown</t>
  </si>
  <si>
    <t>Chris Givens</t>
  </si>
  <si>
    <t>Keshawn Martin</t>
  </si>
  <si>
    <t>Myles White</t>
  </si>
  <si>
    <t>B.J. Daniels</t>
  </si>
  <si>
    <t>Jordan Todman</t>
  </si>
  <si>
    <t>Jarius Wright</t>
  </si>
  <si>
    <t>Brandon Bolden</t>
  </si>
  <si>
    <t>Ladarius Green</t>
  </si>
  <si>
    <t>Jonas Gray</t>
  </si>
  <si>
    <t>Kyle Rudolph</t>
  </si>
  <si>
    <t>Russell Shepard</t>
  </si>
  <si>
    <t>Zurlon Tipton</t>
  </si>
  <si>
    <t>Tommy Bohanon</t>
  </si>
  <si>
    <t>Markus Wheaton</t>
  </si>
  <si>
    <t>Rex Burkhead</t>
  </si>
  <si>
    <t>Benny Cunningham</t>
  </si>
  <si>
    <t>Nikita Whitlock</t>
  </si>
  <si>
    <t>Kyle Juszczyk</t>
  </si>
  <si>
    <t>Stepfan Taylor</t>
  </si>
  <si>
    <t>Zac Stacy</t>
  </si>
  <si>
    <t>Branden Oliver</t>
  </si>
  <si>
    <t>Dri Archer</t>
  </si>
  <si>
    <t>Rico Richardson</t>
  </si>
  <si>
    <t>Brandon Wegher</t>
  </si>
  <si>
    <t>Kevin Norwood</t>
  </si>
  <si>
    <t>Trey Watts</t>
  </si>
  <si>
    <t>Ricardo Lockette</t>
  </si>
  <si>
    <t>Christine Michael</t>
  </si>
  <si>
    <t>Bennie Fowler</t>
  </si>
  <si>
    <t>Jared Abbrederis</t>
  </si>
  <si>
    <t>Nick Williams</t>
  </si>
  <si>
    <t>Devin Street</t>
  </si>
  <si>
    <t>Marlon Brown</t>
  </si>
  <si>
    <t>Chris Matthews</t>
  </si>
  <si>
    <t>Aaron Dobson</t>
  </si>
  <si>
    <t>Stedman Bailey</t>
  </si>
  <si>
    <t>Spencer Ware</t>
  </si>
  <si>
    <t>Justin Hunter</t>
  </si>
  <si>
    <t>Kenny Stills</t>
  </si>
  <si>
    <t>Jay Prosch</t>
  </si>
  <si>
    <t>Jalston Fowler</t>
  </si>
  <si>
    <t>TJ Jones</t>
  </si>
  <si>
    <t>Kenbrell Thompkins</t>
  </si>
  <si>
    <t>Roosevelt Nix</t>
  </si>
  <si>
    <t>Rod Streater</t>
  </si>
  <si>
    <t>Marcus Murphy</t>
  </si>
  <si>
    <t>Andre Williams</t>
  </si>
  <si>
    <t>Rod Smith</t>
  </si>
  <si>
    <t>Joshua Bellamy</t>
  </si>
  <si>
    <t>Walt Powell</t>
  </si>
  <si>
    <t>Malcolm Johnson</t>
  </si>
  <si>
    <t>Juwan Thompson</t>
  </si>
  <si>
    <t>James White</t>
  </si>
  <si>
    <t>Brandon Coleman</t>
  </si>
  <si>
    <t>Michael Burton</t>
  </si>
  <si>
    <t>Albert Wilson</t>
  </si>
  <si>
    <t>DeAndrew White</t>
  </si>
  <si>
    <t>Matt Hazel</t>
  </si>
  <si>
    <t>Keith Mumphery</t>
  </si>
  <si>
    <t>Jeremy Langford</t>
  </si>
  <si>
    <t>Justin Hardy</t>
  </si>
  <si>
    <t>J.J. Nelson</t>
  </si>
  <si>
    <t>Cecil Shorts III</t>
  </si>
  <si>
    <t>Andre Holmes</t>
  </si>
  <si>
    <t>Corey Fuller</t>
  </si>
  <si>
    <t>Geremy Davis</t>
  </si>
  <si>
    <t>Jamize Olawale</t>
  </si>
  <si>
    <t>Cameron Meredith</t>
  </si>
  <si>
    <t>Jerick McKinnon</t>
  </si>
  <si>
    <t>Corey Brown</t>
  </si>
  <si>
    <t>Terrence Magee</t>
  </si>
  <si>
    <t>Terron Ward</t>
  </si>
  <si>
    <t>Chris Conley</t>
  </si>
  <si>
    <t>Quinton Patton</t>
  </si>
  <si>
    <t>Sammie Coates</t>
  </si>
  <si>
    <t>Ka'Deem Carey</t>
  </si>
  <si>
    <t>Terrance West</t>
  </si>
  <si>
    <t>Phillip Dorsett</t>
  </si>
  <si>
    <t>Darren Waller</t>
  </si>
  <si>
    <t>DeVante Parker</t>
  </si>
  <si>
    <t>Alonzo Harris</t>
  </si>
  <si>
    <t>Bruce Ellington</t>
  </si>
  <si>
    <t>Tyler Lockett</t>
  </si>
  <si>
    <t>Aaron Ripkowski</t>
  </si>
  <si>
    <t>Bradley Marquez</t>
  </si>
  <si>
    <t>Devin Smith</t>
  </si>
  <si>
    <t>Raheem Mostert</t>
  </si>
  <si>
    <t>Josh Robinson</t>
  </si>
  <si>
    <t>Richard Rodgers</t>
  </si>
  <si>
    <t>De'Anthony Thomas</t>
  </si>
  <si>
    <t>Cody Latimer</t>
  </si>
  <si>
    <t>Brittan Golden</t>
  </si>
  <si>
    <t>Cordarrelle Patterson</t>
  </si>
  <si>
    <t>Damien Williams</t>
  </si>
  <si>
    <t>Mike Davis</t>
  </si>
  <si>
    <t>Devin Funchess</t>
  </si>
  <si>
    <t>Seth Roberts</t>
  </si>
  <si>
    <t>Cameron Artis-Payne</t>
  </si>
  <si>
    <t>Lucky Whitehead</t>
  </si>
  <si>
    <t>Jaelen Strong</t>
  </si>
  <si>
    <t>Adam Thielen</t>
  </si>
  <si>
    <t>Khiry Robinson</t>
  </si>
  <si>
    <t>Mario Alford</t>
  </si>
  <si>
    <t>Taylor Gabriel</t>
  </si>
  <si>
    <t>Donteea Dye</t>
  </si>
  <si>
    <t xml:space="preserve">Broncos </t>
  </si>
  <si>
    <t xml:space="preserve">Jets </t>
  </si>
  <si>
    <t>Vernon Davis</t>
  </si>
  <si>
    <t xml:space="preserve">Chiefs </t>
  </si>
  <si>
    <t>Coby Fleener</t>
  </si>
  <si>
    <t>Austin Seferian-Jenkins</t>
  </si>
  <si>
    <t xml:space="preserve">Cowboys </t>
  </si>
  <si>
    <t xml:space="preserve">Dolphins </t>
  </si>
  <si>
    <t xml:space="preserve">Giants </t>
  </si>
  <si>
    <t>Heath Miller</t>
  </si>
  <si>
    <t>Jacob Tamme</t>
  </si>
  <si>
    <t xml:space="preserve">Lions </t>
  </si>
  <si>
    <t xml:space="preserve">Steelers </t>
  </si>
  <si>
    <t>Owen Daniels</t>
  </si>
  <si>
    <t>Jared Cook</t>
  </si>
  <si>
    <t>Clive Walford</t>
  </si>
  <si>
    <t xml:space="preserve">Titans </t>
  </si>
  <si>
    <t>Mike Leach</t>
  </si>
  <si>
    <t>Craig Stevens</t>
  </si>
  <si>
    <t>Scott Chandler</t>
  </si>
  <si>
    <t>Matt Spaeth</t>
  </si>
  <si>
    <t>Clark Harris</t>
  </si>
  <si>
    <t>Anthony Fasano</t>
  </si>
  <si>
    <t>Zach Miller</t>
  </si>
  <si>
    <t>Brandon Pettigrew</t>
  </si>
  <si>
    <t>Kellen Davis</t>
  </si>
  <si>
    <t>Brandon Myers</t>
  </si>
  <si>
    <t>Darren Fells</t>
  </si>
  <si>
    <t>Tony Moeaki</t>
  </si>
  <si>
    <t>Ed Dickson</t>
  </si>
  <si>
    <t>Garrett Graham</t>
  </si>
  <si>
    <t>Andrew DePaola</t>
  </si>
  <si>
    <t>Jim Dray</t>
  </si>
  <si>
    <t>Virgil Green</t>
  </si>
  <si>
    <t>John Phillips</t>
  </si>
  <si>
    <t>Richard Gordon</t>
  </si>
  <si>
    <t>Rob Housler</t>
  </si>
  <si>
    <t>Kyle Nelson</t>
  </si>
  <si>
    <t>Lance Kendricks</t>
  </si>
  <si>
    <t>Jermaine Gresham</t>
  </si>
  <si>
    <t>Jeff Cumberland</t>
  </si>
  <si>
    <t>Michael Hoomanawanui</t>
  </si>
  <si>
    <t>Lee Smith</t>
  </si>
  <si>
    <t>Luke Stocker</t>
  </si>
  <si>
    <t>Rhett Ellison</t>
  </si>
  <si>
    <t>Garrett Celek</t>
  </si>
  <si>
    <t>James Hanna</t>
  </si>
  <si>
    <t>Jake Stoneburner</t>
  </si>
  <si>
    <t>Mychal Rivera</t>
  </si>
  <si>
    <t>Cory Harkey</t>
  </si>
  <si>
    <t>Beau Brinkley</t>
  </si>
  <si>
    <t>Dwayne Allen</t>
  </si>
  <si>
    <t>Kevin McDermott</t>
  </si>
  <si>
    <t>Tim Wright</t>
  </si>
  <si>
    <t>Michael Williams</t>
  </si>
  <si>
    <t>Luke Willson</t>
  </si>
  <si>
    <t>Josh Hill</t>
  </si>
  <si>
    <t>James Winchester</t>
  </si>
  <si>
    <t>Jack Doyle</t>
  </si>
  <si>
    <t>Vance McDonald</t>
  </si>
  <si>
    <t>Justin Perillo</t>
  </si>
  <si>
    <t>Ryan Hewitt</t>
  </si>
  <si>
    <t>Levine Toilolo</t>
  </si>
  <si>
    <t>Justice Cunningham</t>
  </si>
  <si>
    <t>Gavin Escobar</t>
  </si>
  <si>
    <t>Dion Sims</t>
  </si>
  <si>
    <t>Brandon Williams</t>
  </si>
  <si>
    <t>Cooper Helfet</t>
  </si>
  <si>
    <t>Crockett Gillmore</t>
  </si>
  <si>
    <t>Blake Bell</t>
  </si>
  <si>
    <t>James O'Shaughnessy</t>
  </si>
  <si>
    <t>MyCole Pruitt</t>
  </si>
  <si>
    <t>Cameron Brate</t>
  </si>
  <si>
    <t>Will Tye</t>
  </si>
  <si>
    <t>Chase Ford</t>
  </si>
  <si>
    <t>C.J. Fiedorowicz</t>
  </si>
  <si>
    <t>Brian Parker</t>
  </si>
  <si>
    <t>Scott Simonson</t>
  </si>
  <si>
    <t>Tyler Kroft</t>
  </si>
  <si>
    <t>C.J. Uzomah</t>
  </si>
  <si>
    <t>Demetrius Harris</t>
  </si>
  <si>
    <t>Nick Boyle</t>
  </si>
  <si>
    <t>Kennard Backman</t>
  </si>
  <si>
    <t>Troy Niklas</t>
  </si>
  <si>
    <t>Phillip Supernaw</t>
  </si>
  <si>
    <t>Maxx Williams</t>
  </si>
  <si>
    <t>Jesse James</t>
  </si>
  <si>
    <t>Geoff Swaim</t>
  </si>
  <si>
    <t>E.J. Bibbs</t>
  </si>
  <si>
    <t>Khari Lee</t>
  </si>
  <si>
    <t xml:space="preserve">Bears </t>
  </si>
  <si>
    <t xml:space="preserve">Buccaneers </t>
  </si>
  <si>
    <t xml:space="preserve">Raiders </t>
  </si>
  <si>
    <t xml:space="preserve">Chargers </t>
  </si>
  <si>
    <t xml:space="preserve">Colts </t>
  </si>
  <si>
    <t xml:space="preserve">49ers </t>
  </si>
  <si>
    <t xml:space="preserve">Browns </t>
  </si>
  <si>
    <t xml:space="preserve">Saints </t>
  </si>
  <si>
    <t>Thurs avg</t>
  </si>
  <si>
    <t>trend</t>
  </si>
  <si>
    <t>"Optimal"</t>
  </si>
  <si>
    <t>Opponent</t>
  </si>
  <si>
    <t>NFL</t>
  </si>
  <si>
    <t>CBS</t>
  </si>
  <si>
    <t>Fleaflicker</t>
  </si>
  <si>
    <t>ESPN</t>
  </si>
  <si>
    <t>Fox</t>
  </si>
  <si>
    <t>Fire</t>
  </si>
  <si>
    <t>Avg</t>
  </si>
  <si>
    <t>max</t>
  </si>
  <si>
    <t>Avg $/point</t>
  </si>
  <si>
    <t>Final</t>
  </si>
  <si>
    <t>Final $/point</t>
  </si>
  <si>
    <t>FLEX</t>
  </si>
  <si>
    <t>DEF</t>
  </si>
  <si>
    <t>not updated, yet</t>
  </si>
  <si>
    <t>QB_sal</t>
  </si>
  <si>
    <t>QB_score</t>
  </si>
  <si>
    <t>RB1</t>
  </si>
  <si>
    <t>RB1_sal</t>
  </si>
  <si>
    <t>RB1_score</t>
  </si>
  <si>
    <t>RB2</t>
  </si>
  <si>
    <t>RB2_sal</t>
  </si>
  <si>
    <t>RB2_score</t>
  </si>
  <si>
    <t>WR1</t>
  </si>
  <si>
    <t>WR1_sal</t>
  </si>
  <si>
    <t>WR1_score</t>
  </si>
  <si>
    <t>WR2</t>
  </si>
  <si>
    <t>WR2_sal</t>
  </si>
  <si>
    <t>WR2_score</t>
  </si>
  <si>
    <t>WR3</t>
  </si>
  <si>
    <t>WR3_sal</t>
  </si>
  <si>
    <t>WR3_score</t>
  </si>
  <si>
    <t>TE_sal</t>
  </si>
  <si>
    <t>TE_score</t>
  </si>
  <si>
    <t>DST_sal</t>
  </si>
  <si>
    <t>DST_score</t>
  </si>
  <si>
    <t>FLEX_sal</t>
  </si>
  <si>
    <t>FLEX_score</t>
  </si>
  <si>
    <t>salary</t>
  </si>
  <si>
    <t>score</t>
  </si>
  <si>
    <t>Unique_flex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</si>
</sst>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0" borderId="0" xfId="8" applyNumberFormat="1" applyFont="1"/>
  </cellXfs>
  <cellStyles count="29">
    <cellStyle name="Comma" xfId="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49"/>
  <sheetViews>
    <sheetView tabSelected="1" topLeftCell="A20" workbookViewId="0">
      <selection activeCell="E50" sqref="E50"/>
    </sheetView>
  </sheetViews>
  <sheetFormatPr baseColWidth="10" defaultRowHeight="15" x14ac:dyDescent="0"/>
  <cols>
    <col min="2" max="2" width="17.6640625" customWidth="1"/>
    <col min="3" max="3" width="21.1640625" customWidth="1"/>
    <col min="16" max="16" width="10.83203125" style="2"/>
  </cols>
  <sheetData>
    <row r="1" spans="1:17"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</row>
    <row r="2" spans="1:17">
      <c r="A2" s="3"/>
      <c r="B2" s="3" t="s">
        <v>543</v>
      </c>
      <c r="C2" s="3" t="s">
        <v>544</v>
      </c>
      <c r="D2" t="s">
        <v>2</v>
      </c>
      <c r="E2" t="s">
        <v>6</v>
      </c>
      <c r="F2" t="s">
        <v>545</v>
      </c>
      <c r="G2" t="s">
        <v>546</v>
      </c>
      <c r="H2" t="s">
        <v>547</v>
      </c>
      <c r="I2" t="s">
        <v>548</v>
      </c>
      <c r="J2" t="s">
        <v>549</v>
      </c>
      <c r="K2" t="s">
        <v>550</v>
      </c>
      <c r="L2" t="s">
        <v>551</v>
      </c>
      <c r="M2" t="s">
        <v>63</v>
      </c>
      <c r="N2" t="s">
        <v>552</v>
      </c>
      <c r="O2" t="s">
        <v>553</v>
      </c>
      <c r="P2" s="2" t="s">
        <v>554</v>
      </c>
      <c r="Q2" t="s">
        <v>555</v>
      </c>
    </row>
    <row r="3" spans="1:17">
      <c r="A3" s="3" t="s">
        <v>25</v>
      </c>
      <c r="B3" s="3" t="s">
        <v>85</v>
      </c>
      <c r="C3" s="3" t="str">
        <f>VLOOKUP(B3,'aggregate-week8.csv'!B:O,4,FALSE)</f>
        <v>SD@Bal 01:00PM ET</v>
      </c>
      <c r="D3">
        <f>VLOOKUP(B3,'aggregate-week8.csv'!B:O,3,FALSE)</f>
        <v>6600</v>
      </c>
      <c r="E3">
        <f>VLOOKUP(B3,'aggregate-week8.csv'!B:O,7,FALSE)</f>
        <v>28.2</v>
      </c>
      <c r="F3">
        <f>VLOOKUP(B3,'aggregate-week8.csv'!B:O,8,FALSE)</f>
        <v>18.8</v>
      </c>
      <c r="G3">
        <f>VLOOKUP(B3,'aggregate-week8.csv'!B:O,9,FALSE)</f>
        <v>20.65</v>
      </c>
      <c r="H3">
        <f>VLOOKUP(B3,'aggregate-week8.csv'!B:O,10,FALSE)</f>
        <v>19.8</v>
      </c>
      <c r="I3">
        <f>VLOOKUP(B3,'aggregate-week8.csv'!B:O,11,FALSE)</f>
        <v>23.974</v>
      </c>
      <c r="J3">
        <f>VLOOKUP(B3,'aggregate-week8.csv'!B:O,12,FALSE)</f>
        <v>24.388000000000002</v>
      </c>
      <c r="K3">
        <f>VLOOKUP(B3,'aggregate-week8.csv'!B:O,13,FALSE)</f>
        <v>24.115200000000002</v>
      </c>
      <c r="L3">
        <f>VLOOKUP(B3,'aggregate-week8.csv'!B:O,14,FALSE)</f>
        <v>22.846742859999999</v>
      </c>
      <c r="M3">
        <f>MIN(E3:L3)</f>
        <v>18.8</v>
      </c>
      <c r="N3">
        <f>MAX(E3:K3)</f>
        <v>28.2</v>
      </c>
      <c r="O3">
        <f>D3/L3</f>
        <v>288.88144101955373</v>
      </c>
      <c r="P3"/>
      <c r="Q3" s="4" t="e">
        <f>D3/P3</f>
        <v>#DIV/0!</v>
      </c>
    </row>
    <row r="4" spans="1:17">
      <c r="A4" s="3" t="s">
        <v>29</v>
      </c>
      <c r="B4" s="3" t="s">
        <v>28</v>
      </c>
      <c r="C4" s="3" t="str">
        <f>VLOOKUP(B4,'aggregate-week8.csv'!B:O,4,FALSE)</f>
        <v>Cin@Pit 01:00PM ET</v>
      </c>
      <c r="D4">
        <f>VLOOKUP(B4,'aggregate-week8.csv'!B:O,3,FALSE)</f>
        <v>8300</v>
      </c>
      <c r="E4">
        <f>VLOOKUP(B4,'aggregate-week8.csv'!B:O,7,FALSE)</f>
        <v>22.5</v>
      </c>
      <c r="F4">
        <f>VLOOKUP(B4,'aggregate-week8.csv'!B:O,8,FALSE)</f>
        <v>24.3</v>
      </c>
      <c r="G4">
        <f>VLOOKUP(B4,'aggregate-week8.csv'!B:O,9,FALSE)</f>
        <v>21.59</v>
      </c>
      <c r="H4">
        <f>VLOOKUP(B4,'aggregate-week8.csv'!B:O,10,FALSE)</f>
        <v>24.7</v>
      </c>
      <c r="I4">
        <f>VLOOKUP(B4,'aggregate-week8.csv'!B:O,11,FALSE)</f>
        <v>22.71</v>
      </c>
      <c r="J4">
        <f>VLOOKUP(B4,'aggregate-week8.csv'!B:O,12,FALSE)</f>
        <v>23.88</v>
      </c>
      <c r="K4">
        <f>VLOOKUP(B4,'aggregate-week8.csv'!B:O,13,FALSE)</f>
        <v>18.704000000000001</v>
      </c>
      <c r="L4">
        <f>VLOOKUP(B4,'aggregate-week8.csv'!B:O,14,FALSE)</f>
        <v>22.626285710000001</v>
      </c>
      <c r="M4">
        <f t="shared" ref="M4:M11" si="0">MIN(E4:L4)</f>
        <v>18.704000000000001</v>
      </c>
      <c r="N4">
        <f>MAX(E4:K4)</f>
        <v>24.7</v>
      </c>
      <c r="O4">
        <f t="shared" ref="O4:O11" si="1">D4/L4</f>
        <v>366.82998289603051</v>
      </c>
      <c r="P4"/>
      <c r="Q4" s="4" t="e">
        <f t="shared" ref="Q4:Q11" si="2">D4/P4</f>
        <v>#DIV/0!</v>
      </c>
    </row>
    <row r="5" spans="1:17">
      <c r="A5" s="3" t="s">
        <v>29</v>
      </c>
      <c r="B5" s="3" t="s">
        <v>38</v>
      </c>
      <c r="C5" s="3" t="str">
        <f>VLOOKUP(B5,'aggregate-week8.csv'!B:O,4,FALSE)</f>
        <v>TB@Atl 01:00PM ET</v>
      </c>
      <c r="D5">
        <f>VLOOKUP(B5,'aggregate-week8.csv'!B:O,3,FALSE)</f>
        <v>8000</v>
      </c>
      <c r="E5">
        <f>VLOOKUP(B5,'aggregate-week8.csv'!B:O,7,FALSE)</f>
        <v>24</v>
      </c>
      <c r="F5">
        <f>VLOOKUP(B5,'aggregate-week8.csv'!B:O,8,FALSE)</f>
        <v>22.5</v>
      </c>
      <c r="G5">
        <f>VLOOKUP(B5,'aggregate-week8.csv'!B:O,9,FALSE)</f>
        <v>18.25</v>
      </c>
      <c r="H5">
        <f>VLOOKUP(B5,'aggregate-week8.csv'!B:O,10,FALSE)</f>
        <v>22.7</v>
      </c>
      <c r="I5">
        <f>VLOOKUP(B5,'aggregate-week8.csv'!B:O,11,FALSE)</f>
        <v>24.29</v>
      </c>
      <c r="J5">
        <f>VLOOKUP(B5,'aggregate-week8.csv'!B:O,12,FALSE)</f>
        <v>21.19</v>
      </c>
      <c r="K5">
        <f>VLOOKUP(B5,'aggregate-week8.csv'!B:O,13,FALSE)</f>
        <v>22.852</v>
      </c>
      <c r="L5">
        <f>VLOOKUP(B5,'aggregate-week8.csv'!B:O,14,FALSE)</f>
        <v>22.254571429999999</v>
      </c>
      <c r="M5">
        <f t="shared" si="0"/>
        <v>18.25</v>
      </c>
      <c r="N5">
        <f t="shared" ref="N5:N11" si="3">MAX(E5:K5)</f>
        <v>24.29</v>
      </c>
      <c r="O5">
        <f t="shared" si="1"/>
        <v>359.47670460261929</v>
      </c>
      <c r="P5"/>
      <c r="Q5" s="4" t="e">
        <f t="shared" si="2"/>
        <v>#DIV/0!</v>
      </c>
    </row>
    <row r="6" spans="1:17">
      <c r="A6" s="3" t="s">
        <v>15</v>
      </c>
      <c r="B6" s="3" t="s">
        <v>14</v>
      </c>
      <c r="C6" s="3" t="str">
        <f>VLOOKUP(B6,'aggregate-week8.csv'!B:O,4,FALSE)</f>
        <v>TB@Atl 01:00PM ET</v>
      </c>
      <c r="D6">
        <f>VLOOKUP(B6,'aggregate-week8.csv'!B:O,3,FALSE)</f>
        <v>9200</v>
      </c>
      <c r="E6">
        <f>VLOOKUP(B6,'aggregate-week8.csv'!B:O,7,FALSE)</f>
        <v>28</v>
      </c>
      <c r="F6">
        <f>VLOOKUP(B6,'aggregate-week8.csv'!B:O,8,FALSE)</f>
        <v>31.1</v>
      </c>
      <c r="G6">
        <f>VLOOKUP(B6,'aggregate-week8.csv'!B:O,9,FALSE)</f>
        <v>27.5</v>
      </c>
      <c r="H6">
        <f>VLOOKUP(B6,'aggregate-week8.csv'!B:O,10,FALSE)</f>
        <v>27.1</v>
      </c>
      <c r="I6">
        <f>VLOOKUP(B6,'aggregate-week8.csv'!B:O,11,FALSE)</f>
        <v>21.78</v>
      </c>
      <c r="J6">
        <f>VLOOKUP(B6,'aggregate-week8.csv'!B:O,12,FALSE)</f>
        <v>19.21</v>
      </c>
      <c r="K6">
        <f>VLOOKUP(B6,'aggregate-week8.csv'!B:O,13,FALSE)</f>
        <v>20.239999999999998</v>
      </c>
      <c r="L6">
        <f>VLOOKUP(B6,'aggregate-week8.csv'!B:O,14,FALSE)</f>
        <v>24.99</v>
      </c>
      <c r="M6">
        <f t="shared" si="0"/>
        <v>19.21</v>
      </c>
      <c r="N6">
        <f t="shared" si="3"/>
        <v>31.1</v>
      </c>
      <c r="O6">
        <f t="shared" si="1"/>
        <v>368.14725890356146</v>
      </c>
      <c r="P6"/>
      <c r="Q6" s="4" t="e">
        <f t="shared" si="2"/>
        <v>#DIV/0!</v>
      </c>
    </row>
    <row r="7" spans="1:17">
      <c r="A7" s="3" t="s">
        <v>15</v>
      </c>
      <c r="B7" s="3" t="s">
        <v>77</v>
      </c>
      <c r="C7" s="3" t="str">
        <f>VLOOKUP(B7,'aggregate-week8.csv'!B:O,4,FALSE)</f>
        <v>TB@Atl 01:00PM ET</v>
      </c>
      <c r="D7">
        <f>VLOOKUP(B7,'aggregate-week8.csv'!B:O,3,FALSE)</f>
        <v>6800</v>
      </c>
      <c r="E7">
        <f>VLOOKUP(B7,'aggregate-week8.csv'!B:O,7,FALSE)</f>
        <v>22.5</v>
      </c>
      <c r="F7">
        <f>VLOOKUP(B7,'aggregate-week8.csv'!B:O,8,FALSE)</f>
        <v>25.2</v>
      </c>
      <c r="G7">
        <f>VLOOKUP(B7,'aggregate-week8.csv'!B:O,9,FALSE)</f>
        <v>16.73</v>
      </c>
      <c r="H7">
        <f>VLOOKUP(B7,'aggregate-week8.csv'!B:O,10,FALSE)</f>
        <v>22.6</v>
      </c>
      <c r="I7">
        <f>VLOOKUP(B7,'aggregate-week8.csv'!B:O,11,FALSE)</f>
        <v>16.53</v>
      </c>
      <c r="J7">
        <f>VLOOKUP(B7,'aggregate-week8.csv'!B:O,12,FALSE)</f>
        <v>17.05</v>
      </c>
      <c r="K7">
        <f>VLOOKUP(B7,'aggregate-week8.csv'!B:O,13,FALSE)</f>
        <v>18.010000000000002</v>
      </c>
      <c r="L7">
        <f>VLOOKUP(B7,'aggregate-week8.csv'!B:O,14,FALSE)</f>
        <v>19.80285714</v>
      </c>
      <c r="M7">
        <f t="shared" si="0"/>
        <v>16.53</v>
      </c>
      <c r="N7">
        <f t="shared" si="3"/>
        <v>25.2</v>
      </c>
      <c r="O7">
        <f t="shared" si="1"/>
        <v>343.38479300871228</v>
      </c>
      <c r="P7"/>
      <c r="Q7" s="4" t="e">
        <f t="shared" si="2"/>
        <v>#DIV/0!</v>
      </c>
    </row>
    <row r="8" spans="1:17">
      <c r="A8" s="3" t="s">
        <v>15</v>
      </c>
      <c r="B8" s="3" t="s">
        <v>237</v>
      </c>
      <c r="C8" s="3" t="str">
        <f>VLOOKUP(B8,'aggregate-week8.csv'!B:O,4,FALSE)</f>
        <v>SD@Bal 01:00PM ET</v>
      </c>
      <c r="D8">
        <f>VLOOKUP(B8,'aggregate-week8.csv'!B:O,3,FALSE)</f>
        <v>3500</v>
      </c>
      <c r="E8">
        <f>VLOOKUP(B8,'aggregate-week8.csv'!B:O,7,FALSE)</f>
        <v>16</v>
      </c>
      <c r="F8">
        <f>VLOOKUP(B8,'aggregate-week8.csv'!B:O,8,FALSE)</f>
        <v>9.1999999999999993</v>
      </c>
      <c r="G8">
        <f>VLOOKUP(B8,'aggregate-week8.csv'!B:O,9,FALSE)</f>
        <v>8.2200000000000006</v>
      </c>
      <c r="H8">
        <f>VLOOKUP(B8,'aggregate-week8.csv'!B:O,10,FALSE)</f>
        <v>7.6</v>
      </c>
      <c r="I8">
        <f>VLOOKUP(B8,'aggregate-week8.csv'!B:O,11,FALSE)</f>
        <v>10.85</v>
      </c>
      <c r="J8">
        <f>VLOOKUP(B8,'aggregate-week8.csv'!B:O,12,FALSE)</f>
        <v>10.37</v>
      </c>
      <c r="K8">
        <f>VLOOKUP(B8,'aggregate-week8.csv'!B:O,13,FALSE)</f>
        <v>8.2789999999999999</v>
      </c>
      <c r="L8">
        <f>VLOOKUP(B8,'aggregate-week8.csv'!B:O,14,FALSE)</f>
        <v>10.07414286</v>
      </c>
      <c r="M8">
        <f t="shared" si="0"/>
        <v>7.6</v>
      </c>
      <c r="N8">
        <f t="shared" si="3"/>
        <v>16</v>
      </c>
      <c r="O8">
        <f t="shared" si="1"/>
        <v>347.4240983713824</v>
      </c>
      <c r="P8"/>
      <c r="Q8" s="4" t="e">
        <f t="shared" si="2"/>
        <v>#DIV/0!</v>
      </c>
    </row>
    <row r="9" spans="1:17">
      <c r="A9" s="3" t="s">
        <v>34</v>
      </c>
      <c r="B9" s="3" t="s">
        <v>448</v>
      </c>
      <c r="C9" s="3" t="str">
        <f>VLOOKUP(B9,'aggregate-week8.csv'!B:O,4,FALSE)</f>
        <v>TB@Atl 01:00PM ET</v>
      </c>
      <c r="D9">
        <f>VLOOKUP(B9,'aggregate-week8.csv'!B:O,3,FALSE)</f>
        <v>2800</v>
      </c>
      <c r="E9">
        <f>VLOOKUP(B9,'aggregate-week8.csv'!B:O,7,FALSE)</f>
        <v>0</v>
      </c>
      <c r="F9">
        <f>VLOOKUP(B9,'aggregate-week8.csv'!B:O,8,FALSE)</f>
        <v>17.399999999999999</v>
      </c>
      <c r="G9">
        <f>VLOOKUP(B9,'aggregate-week8.csv'!B:O,9,FALSE)</f>
        <v>10.62</v>
      </c>
      <c r="H9">
        <f>VLOOKUP(B9,'aggregate-week8.csv'!B:O,10,FALSE)</f>
        <v>16.7</v>
      </c>
      <c r="I9">
        <f>VLOOKUP(B9,'aggregate-week8.csv'!B:O,11,FALSE)</f>
        <v>0</v>
      </c>
      <c r="J9">
        <f>VLOOKUP(B9,'aggregate-week8.csv'!B:O,12,FALSE)</f>
        <v>8.7799999999999994</v>
      </c>
      <c r="K9">
        <f>VLOOKUP(B9,'aggregate-week8.csv'!B:O,13,FALSE)</f>
        <v>0</v>
      </c>
      <c r="L9">
        <f>VLOOKUP(B9,'aggregate-week8.csv'!B:O,14,FALSE)</f>
        <v>13.375</v>
      </c>
      <c r="M9">
        <f t="shared" si="0"/>
        <v>0</v>
      </c>
      <c r="N9">
        <f t="shared" si="3"/>
        <v>17.399999999999999</v>
      </c>
      <c r="O9">
        <f t="shared" si="1"/>
        <v>209.34579439252337</v>
      </c>
      <c r="P9"/>
      <c r="Q9" s="4" t="e">
        <f t="shared" si="2"/>
        <v>#DIV/0!</v>
      </c>
    </row>
    <row r="10" spans="1:17">
      <c r="A10" s="3" t="s">
        <v>556</v>
      </c>
      <c r="B10" s="3" t="s">
        <v>452</v>
      </c>
      <c r="C10" s="3" t="str">
        <f>VLOOKUP(B10,'aggregate-week8.csv'!B:O,4,FALSE)</f>
        <v>Cin@Pit 01:00PM ET</v>
      </c>
      <c r="D10">
        <f>VLOOKUP(B10,'aggregate-week8.csv'!B:O,3,FALSE)</f>
        <v>2700</v>
      </c>
      <c r="E10">
        <f>VLOOKUP(B10,'aggregate-week8.csv'!B:O,7,FALSE)</f>
        <v>8</v>
      </c>
      <c r="F10">
        <f>VLOOKUP(B10,'aggregate-week8.csv'!B:O,8,FALSE)</f>
        <v>10.6</v>
      </c>
      <c r="G10">
        <f>VLOOKUP(B10,'aggregate-week8.csv'!B:O,9,FALSE)</f>
        <v>6.52</v>
      </c>
      <c r="H10">
        <f>VLOOKUP(B10,'aggregate-week8.csv'!B:O,10,FALSE)</f>
        <v>11.3</v>
      </c>
      <c r="I10">
        <f>VLOOKUP(B10,'aggregate-week8.csv'!B:O,11,FALSE)</f>
        <v>9.94</v>
      </c>
      <c r="J10">
        <f>VLOOKUP(B10,'aggregate-week8.csv'!B:O,12,FALSE)</f>
        <v>11.35</v>
      </c>
      <c r="K10">
        <f>VLOOKUP(B10,'aggregate-week8.csv'!B:O,13,FALSE)</f>
        <v>7.7009999999999996</v>
      </c>
      <c r="L10">
        <f>VLOOKUP(B10,'aggregate-week8.csv'!B:O,14,FALSE)</f>
        <v>9.3444285709999999</v>
      </c>
      <c r="M10">
        <f t="shared" si="0"/>
        <v>6.52</v>
      </c>
      <c r="N10">
        <f t="shared" si="3"/>
        <v>11.35</v>
      </c>
      <c r="O10">
        <f t="shared" si="1"/>
        <v>288.94222685583202</v>
      </c>
      <c r="P10"/>
      <c r="Q10" s="4" t="e">
        <f t="shared" si="2"/>
        <v>#DIV/0!</v>
      </c>
    </row>
    <row r="11" spans="1:17">
      <c r="A11" s="3" t="s">
        <v>557</v>
      </c>
      <c r="B11" s="3" t="s">
        <v>537</v>
      </c>
      <c r="C11" s="3" t="str">
        <f>VLOOKUP(B11,'aggregate-week8.csv'!B:O,4,FALSE)</f>
        <v>Ind@Car 08:30PM ET</v>
      </c>
      <c r="D11">
        <f>VLOOKUP(B11,'aggregate-week8.csv'!B:O,3,FALSE)</f>
        <v>2100</v>
      </c>
      <c r="E11">
        <f>VLOOKUP(B11,'aggregate-week8.csv'!B:O,7,FALSE)</f>
        <v>5.8</v>
      </c>
      <c r="F11">
        <f>VLOOKUP(B11,'aggregate-week8.csv'!B:O,8,FALSE)</f>
        <v>5.8</v>
      </c>
      <c r="G11">
        <f>VLOOKUP(B11,'aggregate-week8.csv'!B:O,9,FALSE)</f>
        <v>5.8</v>
      </c>
      <c r="H11">
        <f>VLOOKUP(B11,'aggregate-week8.csv'!B:O,10,FALSE)</f>
        <v>5.8</v>
      </c>
      <c r="I11">
        <f>VLOOKUP(B11,'aggregate-week8.csv'!B:O,11,FALSE)</f>
        <v>5.8</v>
      </c>
      <c r="J11">
        <f>VLOOKUP(B11,'aggregate-week8.csv'!B:O,12,FALSE)</f>
        <v>5.8</v>
      </c>
      <c r="K11">
        <f>VLOOKUP(B11,'aggregate-week8.csv'!B:O,13,FALSE)</f>
        <v>5.8</v>
      </c>
      <c r="L11">
        <f>VLOOKUP(B11,'aggregate-week8.csv'!B:O,14,FALSE)</f>
        <v>5.8</v>
      </c>
      <c r="M11">
        <f t="shared" si="0"/>
        <v>5.8</v>
      </c>
      <c r="N11">
        <f t="shared" si="3"/>
        <v>5.8</v>
      </c>
      <c r="O11">
        <f t="shared" si="1"/>
        <v>362.06896551724139</v>
      </c>
      <c r="P11"/>
      <c r="Q11" s="4" t="e">
        <f t="shared" si="2"/>
        <v>#DIV/0!</v>
      </c>
    </row>
    <row r="12" spans="1:17">
      <c r="D12">
        <f>50000-SUM(D3:D11)</f>
        <v>0</v>
      </c>
      <c r="E12">
        <f>SUM(E3:E11)</f>
        <v>155</v>
      </c>
      <c r="F12">
        <f t="shared" ref="F12:N12" si="4">SUM(F3:F11)</f>
        <v>164.9</v>
      </c>
      <c r="G12">
        <f t="shared" si="4"/>
        <v>135.88000000000002</v>
      </c>
      <c r="H12">
        <f t="shared" si="4"/>
        <v>158.30000000000001</v>
      </c>
      <c r="I12">
        <f t="shared" si="4"/>
        <v>135.874</v>
      </c>
      <c r="J12">
        <f t="shared" si="4"/>
        <v>142.01800000000003</v>
      </c>
      <c r="K12">
        <f t="shared" si="4"/>
        <v>125.70119999999999</v>
      </c>
      <c r="L12">
        <f t="shared" si="4"/>
        <v>151.11402857100001</v>
      </c>
      <c r="M12">
        <f t="shared" si="4"/>
        <v>111.41399999999999</v>
      </c>
      <c r="N12">
        <f t="shared" si="4"/>
        <v>184.04</v>
      </c>
      <c r="O12">
        <f>50000/L12</f>
        <v>330.87596481161779</v>
      </c>
      <c r="P12"/>
      <c r="Q12" s="4" t="e">
        <f>50000/P12</f>
        <v>#DIV/0!</v>
      </c>
    </row>
    <row r="13" spans="1:17">
      <c r="A13" s="2" t="s">
        <v>558</v>
      </c>
      <c r="P13"/>
    </row>
    <row r="14" spans="1:17">
      <c r="A14" s="3"/>
      <c r="B14" s="3" t="s">
        <v>543</v>
      </c>
      <c r="C14" s="3" t="s">
        <v>544</v>
      </c>
      <c r="D14" t="s">
        <v>2</v>
      </c>
      <c r="E14" t="s">
        <v>6</v>
      </c>
      <c r="F14" t="s">
        <v>545</v>
      </c>
      <c r="G14" t="s">
        <v>546</v>
      </c>
      <c r="H14" t="s">
        <v>547</v>
      </c>
      <c r="I14" t="s">
        <v>548</v>
      </c>
      <c r="J14" t="s">
        <v>549</v>
      </c>
      <c r="K14" t="s">
        <v>550</v>
      </c>
      <c r="L14" t="s">
        <v>551</v>
      </c>
      <c r="M14" t="s">
        <v>63</v>
      </c>
      <c r="N14" t="s">
        <v>552</v>
      </c>
      <c r="O14" t="s">
        <v>553</v>
      </c>
      <c r="P14" s="2" t="s">
        <v>554</v>
      </c>
      <c r="Q14" t="s">
        <v>555</v>
      </c>
    </row>
    <row r="15" spans="1:17">
      <c r="A15" s="3" t="s">
        <v>25</v>
      </c>
      <c r="B15" s="3" t="s">
        <v>85</v>
      </c>
      <c r="C15" s="3" t="str">
        <f>VLOOKUP(B15,'aggregate-week8.csv'!B:O,4,FALSE)</f>
        <v>SD@Bal 01:00PM ET</v>
      </c>
      <c r="D15">
        <f>VLOOKUP(B15,'aggregate-week8.csv'!B:O,3,FALSE)</f>
        <v>6600</v>
      </c>
      <c r="E15">
        <f>VLOOKUP(B15,'aggregate-week8.csv'!B:O,7,FALSE)</f>
        <v>28.2</v>
      </c>
      <c r="F15">
        <f>VLOOKUP(B15,'aggregate-week8.csv'!B:O,8,FALSE)</f>
        <v>18.8</v>
      </c>
      <c r="G15">
        <f>VLOOKUP(B15,'aggregate-week8.csv'!B:O,9,FALSE)</f>
        <v>20.65</v>
      </c>
      <c r="H15">
        <f>VLOOKUP(B15,'aggregate-week8.csv'!B:O,10,FALSE)</f>
        <v>19.8</v>
      </c>
      <c r="I15">
        <f>VLOOKUP(B15,'aggregate-week8.csv'!B:O,11,FALSE)</f>
        <v>23.974</v>
      </c>
      <c r="J15">
        <f>VLOOKUP(B15,'aggregate-week8.csv'!B:O,12,FALSE)</f>
        <v>24.388000000000002</v>
      </c>
      <c r="K15">
        <f>VLOOKUP(B15,'aggregate-week8.csv'!B:O,13,FALSE)</f>
        <v>24.115200000000002</v>
      </c>
      <c r="L15">
        <f>VLOOKUP(B15,'aggregate-week8.csv'!B:O,14,FALSE)</f>
        <v>22.846742859999999</v>
      </c>
      <c r="M15">
        <f>MIN(E15:L15)</f>
        <v>18.8</v>
      </c>
      <c r="N15">
        <f>MAX(E15:K15)</f>
        <v>28.2</v>
      </c>
      <c r="O15">
        <f>D15/L15</f>
        <v>288.88144101955373</v>
      </c>
      <c r="P15"/>
      <c r="Q15" s="4" t="e">
        <f>D15/P15</f>
        <v>#DIV/0!</v>
      </c>
    </row>
    <row r="16" spans="1:17">
      <c r="A16" s="3" t="s">
        <v>29</v>
      </c>
      <c r="B16" s="3" t="s">
        <v>28</v>
      </c>
      <c r="C16" s="3" t="str">
        <f>VLOOKUP(B16,'aggregate-week8.csv'!B:O,4,FALSE)</f>
        <v>Cin@Pit 01:00PM ET</v>
      </c>
      <c r="D16">
        <f>VLOOKUP(B16,'aggregate-week8.csv'!B:O,3,FALSE)</f>
        <v>8300</v>
      </c>
      <c r="E16">
        <f>VLOOKUP(B16,'aggregate-week8.csv'!B:O,7,FALSE)</f>
        <v>22.5</v>
      </c>
      <c r="F16">
        <f>VLOOKUP(B16,'aggregate-week8.csv'!B:O,8,FALSE)</f>
        <v>24.3</v>
      </c>
      <c r="G16">
        <f>VLOOKUP(B16,'aggregate-week8.csv'!B:O,9,FALSE)</f>
        <v>21.59</v>
      </c>
      <c r="H16">
        <f>VLOOKUP(B16,'aggregate-week8.csv'!B:O,10,FALSE)</f>
        <v>24.7</v>
      </c>
      <c r="I16">
        <f>VLOOKUP(B16,'aggregate-week8.csv'!B:O,11,FALSE)</f>
        <v>22.71</v>
      </c>
      <c r="J16">
        <f>VLOOKUP(B16,'aggregate-week8.csv'!B:O,12,FALSE)</f>
        <v>23.88</v>
      </c>
      <c r="K16">
        <f>VLOOKUP(B16,'aggregate-week8.csv'!B:O,13,FALSE)</f>
        <v>18.704000000000001</v>
      </c>
      <c r="L16">
        <f>VLOOKUP(B16,'aggregate-week8.csv'!B:O,14,FALSE)</f>
        <v>22.626285710000001</v>
      </c>
      <c r="M16">
        <f t="shared" ref="M16:M23" si="5">MIN(E16:L16)</f>
        <v>18.704000000000001</v>
      </c>
      <c r="N16">
        <f>MAX(E16:K16)</f>
        <v>24.7</v>
      </c>
      <c r="O16">
        <f t="shared" ref="O16:O23" si="6">D16/L16</f>
        <v>366.82998289603051</v>
      </c>
      <c r="P16"/>
      <c r="Q16" s="4" t="e">
        <f t="shared" ref="Q16:Q23" si="7">D16/P16</f>
        <v>#DIV/0!</v>
      </c>
    </row>
    <row r="17" spans="1:17">
      <c r="A17" s="3" t="s">
        <v>29</v>
      </c>
      <c r="B17" s="3" t="s">
        <v>38</v>
      </c>
      <c r="C17" s="3" t="str">
        <f>VLOOKUP(B17,'aggregate-week8.csv'!B:O,4,FALSE)</f>
        <v>TB@Atl 01:00PM ET</v>
      </c>
      <c r="D17">
        <f>VLOOKUP(B17,'aggregate-week8.csv'!B:O,3,FALSE)</f>
        <v>8000</v>
      </c>
      <c r="E17">
        <f>VLOOKUP(B17,'aggregate-week8.csv'!B:O,7,FALSE)</f>
        <v>24</v>
      </c>
      <c r="F17">
        <f>VLOOKUP(B17,'aggregate-week8.csv'!B:O,8,FALSE)</f>
        <v>22.5</v>
      </c>
      <c r="G17">
        <f>VLOOKUP(B17,'aggregate-week8.csv'!B:O,9,FALSE)</f>
        <v>18.25</v>
      </c>
      <c r="H17">
        <f>VLOOKUP(B17,'aggregate-week8.csv'!B:O,10,FALSE)</f>
        <v>22.7</v>
      </c>
      <c r="I17">
        <f>VLOOKUP(B17,'aggregate-week8.csv'!B:O,11,FALSE)</f>
        <v>24.29</v>
      </c>
      <c r="J17">
        <f>VLOOKUP(B17,'aggregate-week8.csv'!B:O,12,FALSE)</f>
        <v>21.19</v>
      </c>
      <c r="K17">
        <f>VLOOKUP(B17,'aggregate-week8.csv'!B:O,13,FALSE)</f>
        <v>22.852</v>
      </c>
      <c r="L17">
        <f>VLOOKUP(B17,'aggregate-week8.csv'!B:O,14,FALSE)</f>
        <v>22.254571429999999</v>
      </c>
      <c r="M17">
        <f t="shared" si="5"/>
        <v>18.25</v>
      </c>
      <c r="N17">
        <f t="shared" ref="N17:N23" si="8">MAX(E17:K17)</f>
        <v>24.29</v>
      </c>
      <c r="O17">
        <f t="shared" si="6"/>
        <v>359.47670460261929</v>
      </c>
      <c r="P17"/>
      <c r="Q17" s="4" t="e">
        <f t="shared" si="7"/>
        <v>#DIV/0!</v>
      </c>
    </row>
    <row r="18" spans="1:17">
      <c r="A18" s="3" t="s">
        <v>15</v>
      </c>
      <c r="B18" s="3" t="s">
        <v>42</v>
      </c>
      <c r="C18" s="3" t="str">
        <f>VLOOKUP(B18,'aggregate-week8.csv'!B:O,4,FALSE)</f>
        <v>Cin@Pit 01:00PM ET</v>
      </c>
      <c r="D18">
        <f>VLOOKUP(B18,'aggregate-week8.csv'!B:O,3,FALSE)</f>
        <v>7800</v>
      </c>
      <c r="E18">
        <f>VLOOKUP(B18,'aggregate-week8.csv'!B:O,7,FALSE)</f>
        <v>23.5</v>
      </c>
      <c r="F18">
        <f>VLOOKUP(B18,'aggregate-week8.csv'!B:O,8,FALSE)</f>
        <v>25.6</v>
      </c>
      <c r="G18">
        <f>VLOOKUP(B18,'aggregate-week8.csv'!B:O,9,FALSE)</f>
        <v>20.260000000000002</v>
      </c>
      <c r="H18">
        <f>VLOOKUP(B18,'aggregate-week8.csv'!B:O,10,FALSE)</f>
        <v>23.9</v>
      </c>
      <c r="I18">
        <f>VLOOKUP(B18,'aggregate-week8.csv'!B:O,11,FALSE)</f>
        <v>23.89</v>
      </c>
      <c r="J18">
        <f>VLOOKUP(B18,'aggregate-week8.csv'!B:O,12,FALSE)</f>
        <v>14.27</v>
      </c>
      <c r="K18">
        <f>VLOOKUP(B18,'aggregate-week8.csv'!B:O,13,FALSE)</f>
        <v>20.324000000000002</v>
      </c>
      <c r="L18">
        <f>VLOOKUP(B18,'aggregate-week8.csv'!B:O,14,FALSE)</f>
        <v>21.677714290000001</v>
      </c>
      <c r="M18">
        <f t="shared" si="5"/>
        <v>14.27</v>
      </c>
      <c r="N18">
        <f t="shared" si="8"/>
        <v>25.6</v>
      </c>
      <c r="O18">
        <f t="shared" si="6"/>
        <v>359.81653303725682</v>
      </c>
      <c r="P18"/>
      <c r="Q18" s="4" t="e">
        <f t="shared" si="7"/>
        <v>#DIV/0!</v>
      </c>
    </row>
    <row r="19" spans="1:17">
      <c r="A19" s="3" t="s">
        <v>15</v>
      </c>
      <c r="B19" s="3" t="s">
        <v>77</v>
      </c>
      <c r="C19" s="3" t="str">
        <f>VLOOKUP(B19,'aggregate-week8.csv'!B:O,4,FALSE)</f>
        <v>TB@Atl 01:00PM ET</v>
      </c>
      <c r="D19">
        <f>VLOOKUP(B19,'aggregate-week8.csv'!B:O,3,FALSE)</f>
        <v>6800</v>
      </c>
      <c r="E19">
        <f>VLOOKUP(B19,'aggregate-week8.csv'!B:O,7,FALSE)</f>
        <v>22.5</v>
      </c>
      <c r="F19">
        <f>VLOOKUP(B19,'aggregate-week8.csv'!B:O,8,FALSE)</f>
        <v>25.2</v>
      </c>
      <c r="G19">
        <f>VLOOKUP(B19,'aggregate-week8.csv'!B:O,9,FALSE)</f>
        <v>16.73</v>
      </c>
      <c r="H19">
        <f>VLOOKUP(B19,'aggregate-week8.csv'!B:O,10,FALSE)</f>
        <v>22.6</v>
      </c>
      <c r="I19">
        <f>VLOOKUP(B19,'aggregate-week8.csv'!B:O,11,FALSE)</f>
        <v>16.53</v>
      </c>
      <c r="J19">
        <f>VLOOKUP(B19,'aggregate-week8.csv'!B:O,12,FALSE)</f>
        <v>17.05</v>
      </c>
      <c r="K19">
        <f>VLOOKUP(B19,'aggregate-week8.csv'!B:O,13,FALSE)</f>
        <v>18.010000000000002</v>
      </c>
      <c r="L19">
        <f>VLOOKUP(B19,'aggregate-week8.csv'!B:O,14,FALSE)</f>
        <v>19.80285714</v>
      </c>
      <c r="M19">
        <f t="shared" si="5"/>
        <v>16.53</v>
      </c>
      <c r="N19">
        <f t="shared" si="8"/>
        <v>25.2</v>
      </c>
      <c r="O19">
        <f t="shared" si="6"/>
        <v>343.38479300871228</v>
      </c>
      <c r="P19"/>
      <c r="Q19" s="4" t="e">
        <f t="shared" si="7"/>
        <v>#DIV/0!</v>
      </c>
    </row>
    <row r="20" spans="1:17">
      <c r="A20" s="3" t="s">
        <v>15</v>
      </c>
      <c r="B20" s="3" t="s">
        <v>187</v>
      </c>
      <c r="C20" s="3" t="str">
        <f>VLOOKUP(B20,'aggregate-week8.csv'!B:O,4,FALSE)</f>
        <v>Min@Chi 01:00PM ET</v>
      </c>
      <c r="D20">
        <f>VLOOKUP(B20,'aggregate-week8.csv'!B:O,3,FALSE)</f>
        <v>4800</v>
      </c>
      <c r="E20">
        <f>VLOOKUP(B20,'aggregate-week8.csv'!B:O,7,FALSE)</f>
        <v>23.5</v>
      </c>
      <c r="F20">
        <f>VLOOKUP(B20,'aggregate-week8.csv'!B:O,8,FALSE)</f>
        <v>21</v>
      </c>
      <c r="G20">
        <f>VLOOKUP(B20,'aggregate-week8.csv'!B:O,9,FALSE)</f>
        <v>11.28</v>
      </c>
      <c r="H20">
        <f>VLOOKUP(B20,'aggregate-week8.csv'!B:O,10,FALSE)</f>
        <v>19.5</v>
      </c>
      <c r="I20">
        <f>VLOOKUP(B20,'aggregate-week8.csv'!B:O,11,FALSE)</f>
        <v>11.39</v>
      </c>
      <c r="J20">
        <f>VLOOKUP(B20,'aggregate-week8.csv'!B:O,12,FALSE)</f>
        <v>9.3000000000000007</v>
      </c>
      <c r="K20">
        <f>VLOOKUP(B20,'aggregate-week8.csv'!B:O,13,FALSE)</f>
        <v>12.013</v>
      </c>
      <c r="L20">
        <f>VLOOKUP(B20,'aggregate-week8.csv'!B:O,14,FALSE)</f>
        <v>15.426142860000001</v>
      </c>
      <c r="M20">
        <f t="shared" si="5"/>
        <v>9.3000000000000007</v>
      </c>
      <c r="N20">
        <f t="shared" si="8"/>
        <v>23.5</v>
      </c>
      <c r="O20">
        <f t="shared" si="6"/>
        <v>311.16008995653755</v>
      </c>
      <c r="P20"/>
      <c r="Q20" s="4" t="e">
        <f t="shared" si="7"/>
        <v>#DIV/0!</v>
      </c>
    </row>
    <row r="21" spans="1:17">
      <c r="A21" s="3" t="s">
        <v>34</v>
      </c>
      <c r="B21" s="3" t="s">
        <v>345</v>
      </c>
      <c r="C21" s="3" t="str">
        <f>VLOOKUP(B21,'aggregate-week8.csv'!B:O,4,FALSE)</f>
        <v>SD@Bal 01:00PM ET</v>
      </c>
      <c r="D21">
        <f>VLOOKUP(B21,'aggregate-week8.csv'!B:O,3,FALSE)</f>
        <v>3000</v>
      </c>
      <c r="E21">
        <f>VLOOKUP(B21,'aggregate-week8.csv'!B:O,7,FALSE)</f>
        <v>18.5</v>
      </c>
      <c r="F21">
        <f>VLOOKUP(B21,'aggregate-week8.csv'!B:O,8,FALSE)</f>
        <v>14.4</v>
      </c>
      <c r="G21">
        <f>VLOOKUP(B21,'aggregate-week8.csv'!B:O,9,FALSE)</f>
        <v>10.92</v>
      </c>
      <c r="H21">
        <f>VLOOKUP(B21,'aggregate-week8.csv'!B:O,10,FALSE)</f>
        <v>14.2</v>
      </c>
      <c r="I21">
        <f>VLOOKUP(B21,'aggregate-week8.csv'!B:O,11,FALSE)</f>
        <v>10.66</v>
      </c>
      <c r="J21">
        <f>VLOOKUP(B21,'aggregate-week8.csv'!B:O,12,FALSE)</f>
        <v>10.35</v>
      </c>
      <c r="K21">
        <f>VLOOKUP(B21,'aggregate-week8.csv'!B:O,13,FALSE)</f>
        <v>8.9649999999999999</v>
      </c>
      <c r="L21">
        <f>VLOOKUP(B21,'aggregate-week8.csv'!B:O,14,FALSE)</f>
        <v>12.57071429</v>
      </c>
      <c r="M21">
        <f t="shared" si="5"/>
        <v>8.9649999999999999</v>
      </c>
      <c r="N21">
        <f t="shared" si="8"/>
        <v>18.5</v>
      </c>
      <c r="O21">
        <f t="shared" si="6"/>
        <v>238.64992320973354</v>
      </c>
      <c r="P21"/>
      <c r="Q21" s="4" t="e">
        <f t="shared" si="7"/>
        <v>#DIV/0!</v>
      </c>
    </row>
    <row r="22" spans="1:17">
      <c r="A22" s="3" t="s">
        <v>556</v>
      </c>
      <c r="B22" s="3" t="s">
        <v>452</v>
      </c>
      <c r="C22" s="3" t="str">
        <f>VLOOKUP(B22,'aggregate-week8.csv'!B:O,4,FALSE)</f>
        <v>Cin@Pit 01:00PM ET</v>
      </c>
      <c r="D22">
        <f>VLOOKUP(B22,'aggregate-week8.csv'!B:O,3,FALSE)</f>
        <v>2700</v>
      </c>
      <c r="E22">
        <f>VLOOKUP(B22,'aggregate-week8.csv'!B:O,7,FALSE)</f>
        <v>8</v>
      </c>
      <c r="F22">
        <f>VLOOKUP(B22,'aggregate-week8.csv'!B:O,8,FALSE)</f>
        <v>10.6</v>
      </c>
      <c r="G22">
        <f>VLOOKUP(B22,'aggregate-week8.csv'!B:O,9,FALSE)</f>
        <v>6.52</v>
      </c>
      <c r="H22">
        <f>VLOOKUP(B22,'aggregate-week8.csv'!B:O,10,FALSE)</f>
        <v>11.3</v>
      </c>
      <c r="I22">
        <f>VLOOKUP(B22,'aggregate-week8.csv'!B:O,11,FALSE)</f>
        <v>9.94</v>
      </c>
      <c r="J22">
        <f>VLOOKUP(B22,'aggregate-week8.csv'!B:O,12,FALSE)</f>
        <v>11.35</v>
      </c>
      <c r="K22">
        <f>VLOOKUP(B22,'aggregate-week8.csv'!B:O,13,FALSE)</f>
        <v>7.7009999999999996</v>
      </c>
      <c r="L22">
        <f>VLOOKUP(B22,'aggregate-week8.csv'!B:O,14,FALSE)</f>
        <v>9.3444285709999999</v>
      </c>
      <c r="M22">
        <f t="shared" si="5"/>
        <v>6.52</v>
      </c>
      <c r="N22">
        <f t="shared" si="8"/>
        <v>11.35</v>
      </c>
      <c r="O22">
        <f t="shared" si="6"/>
        <v>288.94222685583202</v>
      </c>
      <c r="P22"/>
      <c r="Q22" s="4" t="e">
        <f t="shared" si="7"/>
        <v>#DIV/0!</v>
      </c>
    </row>
    <row r="23" spans="1:17">
      <c r="A23" s="3" t="s">
        <v>557</v>
      </c>
      <c r="B23" s="3" t="s">
        <v>260</v>
      </c>
      <c r="C23" s="3" t="str">
        <f>VLOOKUP(B23,'aggregate-week8.csv'!B:O,4,FALSE)</f>
        <v>SF@StL 01:00PM ET</v>
      </c>
      <c r="D23">
        <f>VLOOKUP(B23,'aggregate-week8.csv'!B:O,3,FALSE)</f>
        <v>3200</v>
      </c>
      <c r="E23">
        <f>VLOOKUP(B23,'aggregate-week8.csv'!B:O,7,FALSE)</f>
        <v>10.9</v>
      </c>
      <c r="F23">
        <f>VLOOKUP(B23,'aggregate-week8.csv'!B:O,8,FALSE)</f>
        <v>10.9</v>
      </c>
      <c r="G23">
        <f>VLOOKUP(B23,'aggregate-week8.csv'!B:O,9,FALSE)</f>
        <v>10.9</v>
      </c>
      <c r="H23">
        <f>VLOOKUP(B23,'aggregate-week8.csv'!B:O,10,FALSE)</f>
        <v>10.9</v>
      </c>
      <c r="I23">
        <f>VLOOKUP(B23,'aggregate-week8.csv'!B:O,11,FALSE)</f>
        <v>10.9</v>
      </c>
      <c r="J23">
        <f>VLOOKUP(B23,'aggregate-week8.csv'!B:O,12,FALSE)</f>
        <v>10.9</v>
      </c>
      <c r="K23">
        <f>VLOOKUP(B23,'aggregate-week8.csv'!B:O,13,FALSE)</f>
        <v>10.9</v>
      </c>
      <c r="L23">
        <f>VLOOKUP(B23,'aggregate-week8.csv'!B:O,14,FALSE)</f>
        <v>10.9</v>
      </c>
      <c r="M23">
        <f t="shared" si="5"/>
        <v>10.9</v>
      </c>
      <c r="N23">
        <f t="shared" si="8"/>
        <v>10.9</v>
      </c>
      <c r="O23">
        <f t="shared" si="6"/>
        <v>293.57798165137615</v>
      </c>
      <c r="P23"/>
      <c r="Q23" s="4" t="e">
        <f t="shared" si="7"/>
        <v>#DIV/0!</v>
      </c>
    </row>
    <row r="24" spans="1:17">
      <c r="D24">
        <f>50000-SUM(D15:D23)</f>
        <v>-1200</v>
      </c>
      <c r="E24">
        <f>SUM(E15:E23)</f>
        <v>181.6</v>
      </c>
      <c r="F24">
        <f t="shared" ref="F24:N24" si="9">SUM(F15:F23)</f>
        <v>173.29999999999998</v>
      </c>
      <c r="G24">
        <f t="shared" si="9"/>
        <v>137.1</v>
      </c>
      <c r="H24">
        <f t="shared" si="9"/>
        <v>169.6</v>
      </c>
      <c r="I24">
        <f t="shared" si="9"/>
        <v>154.28399999999999</v>
      </c>
      <c r="J24">
        <f t="shared" si="9"/>
        <v>142.678</v>
      </c>
      <c r="K24">
        <f t="shared" si="9"/>
        <v>143.58420000000001</v>
      </c>
      <c r="L24">
        <f t="shared" si="9"/>
        <v>157.44945715100002</v>
      </c>
      <c r="M24">
        <f t="shared" si="9"/>
        <v>122.239</v>
      </c>
      <c r="N24">
        <f t="shared" si="9"/>
        <v>192.24</v>
      </c>
      <c r="O24">
        <f>50000/L24</f>
        <v>317.56222539432508</v>
      </c>
      <c r="P24"/>
      <c r="Q24" s="4" t="e">
        <f>50000/P24</f>
        <v>#DIV/0!</v>
      </c>
    </row>
    <row r="25" spans="1:17">
      <c r="P25"/>
    </row>
    <row r="26" spans="1:17">
      <c r="A26" s="3"/>
      <c r="B26" s="3" t="s">
        <v>543</v>
      </c>
      <c r="C26" s="3" t="s">
        <v>544</v>
      </c>
      <c r="D26" t="s">
        <v>2</v>
      </c>
      <c r="E26" t="s">
        <v>6</v>
      </c>
      <c r="F26" t="s">
        <v>545</v>
      </c>
      <c r="G26" t="s">
        <v>546</v>
      </c>
      <c r="H26" t="s">
        <v>547</v>
      </c>
      <c r="I26" t="s">
        <v>548</v>
      </c>
      <c r="J26" t="s">
        <v>549</v>
      </c>
      <c r="K26" t="s">
        <v>550</v>
      </c>
      <c r="L26" t="s">
        <v>551</v>
      </c>
      <c r="M26" t="s">
        <v>63</v>
      </c>
      <c r="N26" t="s">
        <v>552</v>
      </c>
      <c r="O26" t="s">
        <v>553</v>
      </c>
      <c r="P26" s="2" t="s">
        <v>554</v>
      </c>
      <c r="Q26" t="s">
        <v>555</v>
      </c>
    </row>
    <row r="27" spans="1:17">
      <c r="A27" s="3" t="s">
        <v>25</v>
      </c>
      <c r="B27" s="3" t="s">
        <v>69</v>
      </c>
      <c r="C27" s="3" t="str">
        <f>VLOOKUP(B27,'aggregate-week8.csv'!B:O,4,FALSE)</f>
        <v>TB@Atl 01:00PM ET</v>
      </c>
      <c r="D27">
        <f>VLOOKUP(B27,'aggregate-week8.csv'!B:O,3,FALSE)</f>
        <v>7100</v>
      </c>
      <c r="E27">
        <f>VLOOKUP(B27,'aggregate-week8.csv'!B:O,7,FALSE)</f>
        <v>19.7</v>
      </c>
      <c r="F27">
        <f>VLOOKUP(B27,'aggregate-week8.csv'!B:O,8,FALSE)</f>
        <v>23.22</v>
      </c>
      <c r="G27">
        <f>VLOOKUP(B27,'aggregate-week8.csv'!B:O,9,FALSE)</f>
        <v>22.88</v>
      </c>
      <c r="H27">
        <f>VLOOKUP(B27,'aggregate-week8.csv'!B:O,10,FALSE)</f>
        <v>24.22</v>
      </c>
      <c r="I27">
        <f>VLOOKUP(B27,'aggregate-week8.csv'!B:O,11,FALSE)</f>
        <v>20.344000000000001</v>
      </c>
      <c r="J27">
        <f>VLOOKUP(B27,'aggregate-week8.csv'!B:O,12,FALSE)</f>
        <v>25.148</v>
      </c>
      <c r="K27">
        <f>VLOOKUP(B27,'aggregate-week8.csv'!B:O,13,FALSE)</f>
        <v>23.6966</v>
      </c>
      <c r="L27">
        <f>VLOOKUP(B27,'aggregate-week8.csv'!B:O,14,FALSE)</f>
        <v>22.74408571</v>
      </c>
      <c r="M27">
        <f>MIN(E27:L27)</f>
        <v>19.7</v>
      </c>
      <c r="N27">
        <f>MAX(E27:K27)</f>
        <v>25.148</v>
      </c>
      <c r="O27">
        <f>D27/L27</f>
        <v>312.16906630273161</v>
      </c>
      <c r="P27"/>
      <c r="Q27" s="4" t="e">
        <f>D27/P27</f>
        <v>#DIV/0!</v>
      </c>
    </row>
    <row r="28" spans="1:17">
      <c r="A28" s="3" t="s">
        <v>29</v>
      </c>
      <c r="B28" s="3" t="s">
        <v>193</v>
      </c>
      <c r="C28" s="3" t="str">
        <f>VLOOKUP(B28,'aggregate-week8.csv'!B:O,4,FALSE)</f>
        <v>Ari@Cle 01:00PM ET</v>
      </c>
      <c r="D28">
        <f>VLOOKUP(B28,'aggregate-week8.csv'!B:O,3,FALSE)</f>
        <v>4600</v>
      </c>
      <c r="E28">
        <f>VLOOKUP(B28,'aggregate-week8.csv'!B:O,7,FALSE)</f>
        <v>16.5</v>
      </c>
      <c r="F28">
        <f>VLOOKUP(B28,'aggregate-week8.csv'!B:O,8,FALSE)</f>
        <v>6.9</v>
      </c>
      <c r="G28">
        <f>VLOOKUP(B28,'aggregate-week8.csv'!B:O,9,FALSE)</f>
        <v>11.98</v>
      </c>
      <c r="H28">
        <f>VLOOKUP(B28,'aggregate-week8.csv'!B:O,10,FALSE)</f>
        <v>7.7</v>
      </c>
      <c r="I28">
        <f>VLOOKUP(B28,'aggregate-week8.csv'!B:O,11,FALSE)</f>
        <v>13.32</v>
      </c>
      <c r="J28">
        <f>VLOOKUP(B28,'aggregate-week8.csv'!B:O,12,FALSE)</f>
        <v>17.02</v>
      </c>
      <c r="K28">
        <f>VLOOKUP(B28,'aggregate-week8.csv'!B:O,13,FALSE)</f>
        <v>16.488</v>
      </c>
      <c r="L28">
        <f>VLOOKUP(B28,'aggregate-week8.csv'!B:O,14,FALSE)</f>
        <v>12.843999999999999</v>
      </c>
      <c r="M28">
        <f t="shared" ref="M28:M35" si="10">MIN(E28:L28)</f>
        <v>6.9</v>
      </c>
      <c r="N28">
        <f>MAX(E28:K28)</f>
        <v>17.02</v>
      </c>
      <c r="O28">
        <f t="shared" ref="O28:O35" si="11">D28/L28</f>
        <v>358.14388041108691</v>
      </c>
      <c r="P28"/>
      <c r="Q28" s="4" t="e">
        <f t="shared" ref="Q28:Q35" si="12">D28/P28</f>
        <v>#DIV/0!</v>
      </c>
    </row>
    <row r="29" spans="1:17">
      <c r="A29" s="3" t="s">
        <v>29</v>
      </c>
      <c r="B29" s="3" t="s">
        <v>226</v>
      </c>
      <c r="C29" s="3" t="str">
        <f>VLOOKUP(B29,'aggregate-week8.csv'!B:O,4,FALSE)</f>
        <v>Sea@Dal 04:25PM ET</v>
      </c>
      <c r="D29">
        <f>VLOOKUP(B29,'aggregate-week8.csv'!B:O,3,FALSE)</f>
        <v>3800</v>
      </c>
      <c r="E29">
        <f>VLOOKUP(B29,'aggregate-week8.csv'!B:O,7,FALSE)</f>
        <v>17</v>
      </c>
      <c r="F29">
        <f>VLOOKUP(B29,'aggregate-week8.csv'!B:O,8,FALSE)</f>
        <v>13.5</v>
      </c>
      <c r="G29">
        <f>VLOOKUP(B29,'aggregate-week8.csv'!B:O,9,FALSE)</f>
        <v>11.92</v>
      </c>
      <c r="H29">
        <f>VLOOKUP(B29,'aggregate-week8.csv'!B:O,10,FALSE)</f>
        <v>12.9</v>
      </c>
      <c r="I29">
        <f>VLOOKUP(B29,'aggregate-week8.csv'!B:O,11,FALSE)</f>
        <v>14.97</v>
      </c>
      <c r="J29">
        <f>VLOOKUP(B29,'aggregate-week8.csv'!B:O,12,FALSE)</f>
        <v>14.13</v>
      </c>
      <c r="K29">
        <f>VLOOKUP(B29,'aggregate-week8.csv'!B:O,13,FALSE)</f>
        <v>16.283000000000001</v>
      </c>
      <c r="L29">
        <f>VLOOKUP(B29,'aggregate-week8.csv'!B:O,14,FALSE)</f>
        <v>14.38614286</v>
      </c>
      <c r="M29">
        <f t="shared" si="10"/>
        <v>11.92</v>
      </c>
      <c r="N29">
        <f t="shared" ref="N29:N35" si="13">MAX(E29:K29)</f>
        <v>17</v>
      </c>
      <c r="O29">
        <f t="shared" si="11"/>
        <v>264.14307413599533</v>
      </c>
      <c r="P29"/>
      <c r="Q29" s="4" t="e">
        <f t="shared" si="12"/>
        <v>#DIV/0!</v>
      </c>
    </row>
    <row r="30" spans="1:17">
      <c r="A30" s="3" t="s">
        <v>15</v>
      </c>
      <c r="B30" s="3" t="s">
        <v>14</v>
      </c>
      <c r="C30" s="3" t="str">
        <f>VLOOKUP(B30,'aggregate-week8.csv'!B:O,4,FALSE)</f>
        <v>TB@Atl 01:00PM ET</v>
      </c>
      <c r="D30">
        <f>VLOOKUP(B30,'aggregate-week8.csv'!B:O,3,FALSE)</f>
        <v>9200</v>
      </c>
      <c r="E30">
        <f>VLOOKUP(B30,'aggregate-week8.csv'!B:O,7,FALSE)</f>
        <v>28</v>
      </c>
      <c r="F30">
        <f>VLOOKUP(B30,'aggregate-week8.csv'!B:O,8,FALSE)</f>
        <v>31.1</v>
      </c>
      <c r="G30">
        <f>VLOOKUP(B30,'aggregate-week8.csv'!B:O,9,FALSE)</f>
        <v>27.5</v>
      </c>
      <c r="H30">
        <f>VLOOKUP(B30,'aggregate-week8.csv'!B:O,10,FALSE)</f>
        <v>27.1</v>
      </c>
      <c r="I30">
        <f>VLOOKUP(B30,'aggregate-week8.csv'!B:O,11,FALSE)</f>
        <v>21.78</v>
      </c>
      <c r="J30">
        <f>VLOOKUP(B30,'aggregate-week8.csv'!B:O,12,FALSE)</f>
        <v>19.21</v>
      </c>
      <c r="K30">
        <f>VLOOKUP(B30,'aggregate-week8.csv'!B:O,13,FALSE)</f>
        <v>20.239999999999998</v>
      </c>
      <c r="L30">
        <f>VLOOKUP(B30,'aggregate-week8.csv'!B:O,14,FALSE)</f>
        <v>24.99</v>
      </c>
      <c r="M30">
        <f t="shared" si="10"/>
        <v>19.21</v>
      </c>
      <c r="N30">
        <f t="shared" si="13"/>
        <v>31.1</v>
      </c>
      <c r="O30">
        <f t="shared" si="11"/>
        <v>368.14725890356146</v>
      </c>
      <c r="P30"/>
      <c r="Q30" s="4" t="e">
        <f t="shared" si="12"/>
        <v>#DIV/0!</v>
      </c>
    </row>
    <row r="31" spans="1:17">
      <c r="A31" s="3" t="s">
        <v>15</v>
      </c>
      <c r="B31" s="3" t="s">
        <v>77</v>
      </c>
      <c r="C31" s="3" t="str">
        <f>VLOOKUP(B31,'aggregate-week8.csv'!B:O,4,FALSE)</f>
        <v>TB@Atl 01:00PM ET</v>
      </c>
      <c r="D31">
        <f>VLOOKUP(B31,'aggregate-week8.csv'!B:O,3,FALSE)</f>
        <v>6800</v>
      </c>
      <c r="E31">
        <f>VLOOKUP(B31,'aggregate-week8.csv'!B:O,7,FALSE)</f>
        <v>22.5</v>
      </c>
      <c r="F31">
        <f>VLOOKUP(B31,'aggregate-week8.csv'!B:O,8,FALSE)</f>
        <v>25.2</v>
      </c>
      <c r="G31">
        <f>VLOOKUP(B31,'aggregate-week8.csv'!B:O,9,FALSE)</f>
        <v>16.73</v>
      </c>
      <c r="H31">
        <f>VLOOKUP(B31,'aggregate-week8.csv'!B:O,10,FALSE)</f>
        <v>22.6</v>
      </c>
      <c r="I31">
        <f>VLOOKUP(B31,'aggregate-week8.csv'!B:O,11,FALSE)</f>
        <v>16.53</v>
      </c>
      <c r="J31">
        <f>VLOOKUP(B31,'aggregate-week8.csv'!B:O,12,FALSE)</f>
        <v>17.05</v>
      </c>
      <c r="K31">
        <f>VLOOKUP(B31,'aggregate-week8.csv'!B:O,13,FALSE)</f>
        <v>18.010000000000002</v>
      </c>
      <c r="L31">
        <f>VLOOKUP(B31,'aggregate-week8.csv'!B:O,14,FALSE)</f>
        <v>19.80285714</v>
      </c>
      <c r="M31">
        <f t="shared" si="10"/>
        <v>16.53</v>
      </c>
      <c r="N31">
        <f t="shared" si="13"/>
        <v>25.2</v>
      </c>
      <c r="O31">
        <f t="shared" si="11"/>
        <v>343.38479300871228</v>
      </c>
      <c r="P31"/>
      <c r="Q31" s="4" t="e">
        <f t="shared" si="12"/>
        <v>#DIV/0!</v>
      </c>
    </row>
    <row r="32" spans="1:17">
      <c r="A32" s="3" t="s">
        <v>15</v>
      </c>
      <c r="B32" s="3" t="s">
        <v>187</v>
      </c>
      <c r="C32" s="3" t="str">
        <f>VLOOKUP(B32,'aggregate-week8.csv'!B:O,4,FALSE)</f>
        <v>Min@Chi 01:00PM ET</v>
      </c>
      <c r="D32">
        <f>VLOOKUP(B32,'aggregate-week8.csv'!B:O,3,FALSE)</f>
        <v>4800</v>
      </c>
      <c r="E32">
        <f>VLOOKUP(B32,'aggregate-week8.csv'!B:O,7,FALSE)</f>
        <v>23.5</v>
      </c>
      <c r="F32">
        <f>VLOOKUP(B32,'aggregate-week8.csv'!B:O,8,FALSE)</f>
        <v>21</v>
      </c>
      <c r="G32">
        <f>VLOOKUP(B32,'aggregate-week8.csv'!B:O,9,FALSE)</f>
        <v>11.28</v>
      </c>
      <c r="H32">
        <f>VLOOKUP(B32,'aggregate-week8.csv'!B:O,10,FALSE)</f>
        <v>19.5</v>
      </c>
      <c r="I32">
        <f>VLOOKUP(B32,'aggregate-week8.csv'!B:O,11,FALSE)</f>
        <v>11.39</v>
      </c>
      <c r="J32">
        <f>VLOOKUP(B32,'aggregate-week8.csv'!B:O,12,FALSE)</f>
        <v>9.3000000000000007</v>
      </c>
      <c r="K32">
        <f>VLOOKUP(B32,'aggregate-week8.csv'!B:O,13,FALSE)</f>
        <v>12.013</v>
      </c>
      <c r="L32">
        <f>VLOOKUP(B32,'aggregate-week8.csv'!B:O,14,FALSE)</f>
        <v>15.426142860000001</v>
      </c>
      <c r="M32">
        <f t="shared" si="10"/>
        <v>9.3000000000000007</v>
      </c>
      <c r="N32">
        <f t="shared" si="13"/>
        <v>23.5</v>
      </c>
      <c r="O32">
        <f t="shared" si="11"/>
        <v>311.16008995653755</v>
      </c>
      <c r="P32"/>
      <c r="Q32" s="4" t="e">
        <f t="shared" si="12"/>
        <v>#DIV/0!</v>
      </c>
    </row>
    <row r="33" spans="1:17">
      <c r="A33" s="3" t="s">
        <v>34</v>
      </c>
      <c r="B33" s="3" t="s">
        <v>452</v>
      </c>
      <c r="C33" s="3" t="str">
        <f>VLOOKUP(B33,'aggregate-week8.csv'!B:O,4,FALSE)</f>
        <v>Cin@Pit 01:00PM ET</v>
      </c>
      <c r="D33">
        <f>VLOOKUP(B33,'aggregate-week8.csv'!B:O,3,FALSE)</f>
        <v>2700</v>
      </c>
      <c r="E33">
        <f>VLOOKUP(B33,'aggregate-week8.csv'!B:O,7,FALSE)</f>
        <v>8</v>
      </c>
      <c r="F33">
        <f>VLOOKUP(B33,'aggregate-week8.csv'!B:O,8,FALSE)</f>
        <v>10.6</v>
      </c>
      <c r="G33">
        <f>VLOOKUP(B33,'aggregate-week8.csv'!B:O,9,FALSE)</f>
        <v>6.52</v>
      </c>
      <c r="H33">
        <f>VLOOKUP(B33,'aggregate-week8.csv'!B:O,10,FALSE)</f>
        <v>11.3</v>
      </c>
      <c r="I33">
        <f>VLOOKUP(B33,'aggregate-week8.csv'!B:O,11,FALSE)</f>
        <v>9.94</v>
      </c>
      <c r="J33">
        <f>VLOOKUP(B33,'aggregate-week8.csv'!B:O,12,FALSE)</f>
        <v>11.35</v>
      </c>
      <c r="K33">
        <f>VLOOKUP(B33,'aggregate-week8.csv'!B:O,13,FALSE)</f>
        <v>7.7009999999999996</v>
      </c>
      <c r="L33">
        <f>VLOOKUP(B33,'aggregate-week8.csv'!B:O,14,FALSE)</f>
        <v>9.3444285709999999</v>
      </c>
      <c r="M33">
        <f t="shared" si="10"/>
        <v>6.52</v>
      </c>
      <c r="N33">
        <f t="shared" si="13"/>
        <v>11.35</v>
      </c>
      <c r="O33">
        <f t="shared" si="11"/>
        <v>288.94222685583202</v>
      </c>
      <c r="P33"/>
      <c r="Q33" s="4" t="e">
        <f t="shared" si="12"/>
        <v>#DIV/0!</v>
      </c>
    </row>
    <row r="34" spans="1:17">
      <c r="A34" s="3" t="s">
        <v>556</v>
      </c>
      <c r="B34" s="3" t="s">
        <v>42</v>
      </c>
      <c r="C34" s="3" t="str">
        <f>VLOOKUP(B34,'aggregate-week8.csv'!B:O,4,FALSE)</f>
        <v>Cin@Pit 01:00PM ET</v>
      </c>
      <c r="D34">
        <f>VLOOKUP(B34,'aggregate-week8.csv'!B:O,3,FALSE)</f>
        <v>7800</v>
      </c>
      <c r="E34">
        <f>VLOOKUP(B34,'aggregate-week8.csv'!B:O,7,FALSE)</f>
        <v>23.5</v>
      </c>
      <c r="F34">
        <f>VLOOKUP(B34,'aggregate-week8.csv'!B:O,8,FALSE)</f>
        <v>25.6</v>
      </c>
      <c r="G34">
        <f>VLOOKUP(B34,'aggregate-week8.csv'!B:O,9,FALSE)</f>
        <v>20.260000000000002</v>
      </c>
      <c r="H34">
        <f>VLOOKUP(B34,'aggregate-week8.csv'!B:O,10,FALSE)</f>
        <v>23.9</v>
      </c>
      <c r="I34">
        <f>VLOOKUP(B34,'aggregate-week8.csv'!B:O,11,FALSE)</f>
        <v>23.89</v>
      </c>
      <c r="J34">
        <f>VLOOKUP(B34,'aggregate-week8.csv'!B:O,12,FALSE)</f>
        <v>14.27</v>
      </c>
      <c r="K34">
        <f>VLOOKUP(B34,'aggregate-week8.csv'!B:O,13,FALSE)</f>
        <v>20.324000000000002</v>
      </c>
      <c r="L34">
        <f>VLOOKUP(B34,'aggregate-week8.csv'!B:O,14,FALSE)</f>
        <v>21.677714290000001</v>
      </c>
      <c r="M34">
        <f t="shared" si="10"/>
        <v>14.27</v>
      </c>
      <c r="N34">
        <f t="shared" si="13"/>
        <v>25.6</v>
      </c>
      <c r="O34">
        <f t="shared" si="11"/>
        <v>359.81653303725682</v>
      </c>
      <c r="P34"/>
      <c r="Q34" s="4" t="e">
        <f t="shared" si="12"/>
        <v>#DIV/0!</v>
      </c>
    </row>
    <row r="35" spans="1:17">
      <c r="A35" s="3" t="s">
        <v>557</v>
      </c>
      <c r="B35" s="3" t="s">
        <v>260</v>
      </c>
      <c r="C35" s="3" t="str">
        <f>VLOOKUP(B35,'aggregate-week8.csv'!B:O,4,FALSE)</f>
        <v>SF@StL 01:00PM ET</v>
      </c>
      <c r="D35">
        <f>VLOOKUP(B35,'aggregate-week8.csv'!B:O,3,FALSE)</f>
        <v>3200</v>
      </c>
      <c r="E35">
        <f>VLOOKUP(B35,'aggregate-week8.csv'!B:O,7,FALSE)</f>
        <v>10.9</v>
      </c>
      <c r="F35">
        <f>VLOOKUP(B35,'aggregate-week8.csv'!B:O,8,FALSE)</f>
        <v>10.9</v>
      </c>
      <c r="G35">
        <f>VLOOKUP(B35,'aggregate-week8.csv'!B:O,9,FALSE)</f>
        <v>10.9</v>
      </c>
      <c r="H35">
        <f>VLOOKUP(B35,'aggregate-week8.csv'!B:O,10,FALSE)</f>
        <v>10.9</v>
      </c>
      <c r="I35">
        <f>VLOOKUP(B35,'aggregate-week8.csv'!B:O,11,FALSE)</f>
        <v>10.9</v>
      </c>
      <c r="J35">
        <f>VLOOKUP(B35,'aggregate-week8.csv'!B:O,12,FALSE)</f>
        <v>10.9</v>
      </c>
      <c r="K35">
        <f>VLOOKUP(B35,'aggregate-week8.csv'!B:O,13,FALSE)</f>
        <v>10.9</v>
      </c>
      <c r="L35">
        <f>VLOOKUP(B35,'aggregate-week8.csv'!B:O,14,FALSE)</f>
        <v>10.9</v>
      </c>
      <c r="M35">
        <f t="shared" si="10"/>
        <v>10.9</v>
      </c>
      <c r="N35">
        <f t="shared" si="13"/>
        <v>10.9</v>
      </c>
      <c r="O35">
        <f t="shared" si="11"/>
        <v>293.57798165137615</v>
      </c>
      <c r="P35"/>
      <c r="Q35" s="4" t="e">
        <f t="shared" si="12"/>
        <v>#DIV/0!</v>
      </c>
    </row>
    <row r="36" spans="1:17">
      <c r="D36">
        <f>50000-SUM(D27:D35)</f>
        <v>0</v>
      </c>
      <c r="E36">
        <f>SUM(E27:E35)</f>
        <v>169.6</v>
      </c>
      <c r="F36">
        <f t="shared" ref="F36:N36" si="14">SUM(F27:F35)</f>
        <v>168.02</v>
      </c>
      <c r="G36">
        <f t="shared" si="14"/>
        <v>139.97</v>
      </c>
      <c r="H36">
        <f t="shared" si="14"/>
        <v>160.12</v>
      </c>
      <c r="I36">
        <f t="shared" si="14"/>
        <v>143.06399999999999</v>
      </c>
      <c r="J36">
        <f t="shared" si="14"/>
        <v>138.37799999999999</v>
      </c>
      <c r="K36">
        <f t="shared" si="14"/>
        <v>145.65560000000002</v>
      </c>
      <c r="L36">
        <f t="shared" si="14"/>
        <v>152.115371431</v>
      </c>
      <c r="M36">
        <f t="shared" si="14"/>
        <v>115.25</v>
      </c>
      <c r="N36">
        <f t="shared" si="14"/>
        <v>186.81800000000001</v>
      </c>
      <c r="O36">
        <f>50000/L36</f>
        <v>328.69787931116582</v>
      </c>
      <c r="P36"/>
      <c r="Q36" s="4" t="e">
        <f>50000/P36</f>
        <v>#DIV/0!</v>
      </c>
    </row>
    <row r="38" spans="1:17">
      <c r="A38" s="2" t="s">
        <v>558</v>
      </c>
      <c r="P38"/>
    </row>
    <row r="39" spans="1:17">
      <c r="A39" s="3"/>
      <c r="B39" s="3" t="s">
        <v>543</v>
      </c>
      <c r="C39" s="3" t="s">
        <v>544</v>
      </c>
      <c r="D39" t="s">
        <v>2</v>
      </c>
      <c r="E39" t="s">
        <v>6</v>
      </c>
      <c r="F39" t="s">
        <v>545</v>
      </c>
      <c r="G39" t="s">
        <v>546</v>
      </c>
      <c r="H39" t="s">
        <v>547</v>
      </c>
      <c r="I39" t="s">
        <v>548</v>
      </c>
      <c r="J39" t="s">
        <v>549</v>
      </c>
      <c r="K39" t="s">
        <v>550</v>
      </c>
      <c r="L39" t="s">
        <v>551</v>
      </c>
      <c r="M39" t="s">
        <v>63</v>
      </c>
      <c r="N39" t="s">
        <v>552</v>
      </c>
      <c r="O39" t="s">
        <v>553</v>
      </c>
      <c r="P39" s="2" t="s">
        <v>554</v>
      </c>
      <c r="Q39" t="s">
        <v>555</v>
      </c>
    </row>
    <row r="40" spans="1:17">
      <c r="A40" s="3" t="s">
        <v>25</v>
      </c>
      <c r="B40" s="3" t="s">
        <v>85</v>
      </c>
      <c r="C40" s="3" t="str">
        <f>VLOOKUP(B40,'aggregate-week8.csv'!B:O,4,FALSE)</f>
        <v>SD@Bal 01:00PM ET</v>
      </c>
      <c r="D40">
        <f>VLOOKUP(B40,'aggregate-week8.csv'!B:O,3,FALSE)</f>
        <v>6600</v>
      </c>
      <c r="E40">
        <f>VLOOKUP(B40,'aggregate-week8.csv'!B:O,7,FALSE)</f>
        <v>28.2</v>
      </c>
      <c r="F40">
        <f>VLOOKUP(B40,'aggregate-week8.csv'!B:O,8,FALSE)</f>
        <v>18.8</v>
      </c>
      <c r="G40">
        <f>VLOOKUP(B40,'aggregate-week8.csv'!B:O,9,FALSE)</f>
        <v>20.65</v>
      </c>
      <c r="H40">
        <f>VLOOKUP(B40,'aggregate-week8.csv'!B:O,10,FALSE)</f>
        <v>19.8</v>
      </c>
      <c r="I40">
        <f>VLOOKUP(B40,'aggregate-week8.csv'!B:O,11,FALSE)</f>
        <v>23.974</v>
      </c>
      <c r="J40">
        <f>VLOOKUP(B40,'aggregate-week8.csv'!B:O,12,FALSE)</f>
        <v>24.388000000000002</v>
      </c>
      <c r="K40">
        <f>VLOOKUP(B40,'aggregate-week8.csv'!B:O,13,FALSE)</f>
        <v>24.115200000000002</v>
      </c>
      <c r="L40">
        <f>VLOOKUP(B40,'aggregate-week8.csv'!B:O,14,FALSE)</f>
        <v>22.846742859999999</v>
      </c>
      <c r="M40">
        <f>MIN(E40:L40)</f>
        <v>18.8</v>
      </c>
      <c r="N40">
        <f>MAX(E40:K40)</f>
        <v>28.2</v>
      </c>
      <c r="O40">
        <f>D40/L40</f>
        <v>288.88144101955373</v>
      </c>
      <c r="P40"/>
      <c r="Q40" s="4" t="e">
        <f>D40/P40</f>
        <v>#DIV/0!</v>
      </c>
    </row>
    <row r="41" spans="1:17">
      <c r="A41" s="3" t="s">
        <v>29</v>
      </c>
      <c r="B41" s="3" t="s">
        <v>193</v>
      </c>
      <c r="C41" s="3" t="str">
        <f>VLOOKUP(B41,'aggregate-week8.csv'!B:O,4,FALSE)</f>
        <v>Ari@Cle 01:00PM ET</v>
      </c>
      <c r="D41">
        <f>VLOOKUP(B41,'aggregate-week8.csv'!B:O,3,FALSE)</f>
        <v>4600</v>
      </c>
      <c r="E41">
        <f>VLOOKUP(B41,'aggregate-week8.csv'!B:O,7,FALSE)</f>
        <v>16.5</v>
      </c>
      <c r="F41">
        <f>VLOOKUP(B41,'aggregate-week8.csv'!B:O,8,FALSE)</f>
        <v>6.9</v>
      </c>
      <c r="G41">
        <f>VLOOKUP(B41,'aggregate-week8.csv'!B:O,9,FALSE)</f>
        <v>11.98</v>
      </c>
      <c r="H41">
        <f>VLOOKUP(B41,'aggregate-week8.csv'!B:O,10,FALSE)</f>
        <v>7.7</v>
      </c>
      <c r="I41">
        <f>VLOOKUP(B41,'aggregate-week8.csv'!B:O,11,FALSE)</f>
        <v>13.32</v>
      </c>
      <c r="J41">
        <f>VLOOKUP(B41,'aggregate-week8.csv'!B:O,12,FALSE)</f>
        <v>17.02</v>
      </c>
      <c r="K41">
        <f>VLOOKUP(B41,'aggregate-week8.csv'!B:O,13,FALSE)</f>
        <v>16.488</v>
      </c>
      <c r="L41">
        <f>VLOOKUP(B41,'aggregate-week8.csv'!B:O,14,FALSE)</f>
        <v>12.843999999999999</v>
      </c>
      <c r="M41">
        <f t="shared" ref="M41:M48" si="15">MIN(E41:L41)</f>
        <v>6.9</v>
      </c>
      <c r="N41">
        <f>MAX(E41:K41)</f>
        <v>17.02</v>
      </c>
      <c r="O41">
        <f t="shared" ref="O41:O48" si="16">D41/L41</f>
        <v>358.14388041108691</v>
      </c>
      <c r="P41"/>
      <c r="Q41" s="4" t="e">
        <f t="shared" ref="Q41:Q48" si="17">D41/P41</f>
        <v>#DIV/0!</v>
      </c>
    </row>
    <row r="42" spans="1:17">
      <c r="A42" s="3" t="s">
        <v>29</v>
      </c>
      <c r="B42" s="3" t="s">
        <v>196</v>
      </c>
      <c r="C42" s="3" t="str">
        <f>VLOOKUP(B42,'aggregate-week8.csv'!B:O,4,FALSE)</f>
        <v>SD@Bal 01:00PM ET</v>
      </c>
      <c r="D42">
        <f>VLOOKUP(B42,'aggregate-week8.csv'!B:O,3,FALSE)</f>
        <v>4500</v>
      </c>
      <c r="E42">
        <f>VLOOKUP(B42,'aggregate-week8.csv'!B:O,7,FALSE)</f>
        <v>11.5</v>
      </c>
      <c r="F42">
        <f>VLOOKUP(B42,'aggregate-week8.csv'!B:O,8,FALSE)</f>
        <v>19.8</v>
      </c>
      <c r="G42">
        <f>VLOOKUP(B42,'aggregate-week8.csv'!B:O,9,FALSE)</f>
        <v>13.68</v>
      </c>
      <c r="H42">
        <f>VLOOKUP(B42,'aggregate-week8.csv'!B:O,10,FALSE)</f>
        <v>18.100000000000001</v>
      </c>
      <c r="I42">
        <f>VLOOKUP(B42,'aggregate-week8.csv'!B:O,11,FALSE)</f>
        <v>13.73</v>
      </c>
      <c r="J42">
        <f>VLOOKUP(B42,'aggregate-week8.csv'!B:O,12,FALSE)</f>
        <v>11.1</v>
      </c>
      <c r="K42">
        <f>VLOOKUP(B42,'aggregate-week8.csv'!B:O,13,FALSE)</f>
        <v>12.356999999999999</v>
      </c>
      <c r="L42">
        <f>VLOOKUP(B42,'aggregate-week8.csv'!B:O,14,FALSE)</f>
        <v>14.323857139999999</v>
      </c>
      <c r="M42">
        <f t="shared" si="15"/>
        <v>11.1</v>
      </c>
      <c r="N42">
        <f t="shared" ref="N42:N48" si="18">MAX(E42:K42)</f>
        <v>19.8</v>
      </c>
      <c r="O42">
        <f t="shared" si="16"/>
        <v>314.16118968636965</v>
      </c>
      <c r="P42"/>
      <c r="Q42" s="4" t="e">
        <f t="shared" si="17"/>
        <v>#DIV/0!</v>
      </c>
    </row>
    <row r="43" spans="1:17">
      <c r="A43" s="3" t="s">
        <v>15</v>
      </c>
      <c r="B43" s="3" t="s">
        <v>42</v>
      </c>
      <c r="C43" s="3" t="str">
        <f>VLOOKUP(B43,'aggregate-week8.csv'!B:O,4,FALSE)</f>
        <v>Cin@Pit 01:00PM ET</v>
      </c>
      <c r="D43">
        <f>VLOOKUP(B43,'aggregate-week8.csv'!B:O,3,FALSE)</f>
        <v>7800</v>
      </c>
      <c r="E43">
        <f>VLOOKUP(B43,'aggregate-week8.csv'!B:O,7,FALSE)</f>
        <v>23.5</v>
      </c>
      <c r="F43">
        <f>VLOOKUP(B43,'aggregate-week8.csv'!B:O,8,FALSE)</f>
        <v>25.6</v>
      </c>
      <c r="G43">
        <f>VLOOKUP(B43,'aggregate-week8.csv'!B:O,9,FALSE)</f>
        <v>20.260000000000002</v>
      </c>
      <c r="H43">
        <f>VLOOKUP(B43,'aggregate-week8.csv'!B:O,10,FALSE)</f>
        <v>23.9</v>
      </c>
      <c r="I43">
        <f>VLOOKUP(B43,'aggregate-week8.csv'!B:O,11,FALSE)</f>
        <v>23.89</v>
      </c>
      <c r="J43">
        <f>VLOOKUP(B43,'aggregate-week8.csv'!B:O,12,FALSE)</f>
        <v>14.27</v>
      </c>
      <c r="K43">
        <f>VLOOKUP(B43,'aggregate-week8.csv'!B:O,13,FALSE)</f>
        <v>20.324000000000002</v>
      </c>
      <c r="L43">
        <f>VLOOKUP(B43,'aggregate-week8.csv'!B:O,14,FALSE)</f>
        <v>21.677714290000001</v>
      </c>
      <c r="M43">
        <f t="shared" si="15"/>
        <v>14.27</v>
      </c>
      <c r="N43">
        <f t="shared" si="18"/>
        <v>25.6</v>
      </c>
      <c r="O43">
        <f t="shared" si="16"/>
        <v>359.81653303725682</v>
      </c>
      <c r="P43"/>
      <c r="Q43" s="4" t="e">
        <f t="shared" si="17"/>
        <v>#DIV/0!</v>
      </c>
    </row>
    <row r="44" spans="1:17">
      <c r="A44" s="3" t="s">
        <v>15</v>
      </c>
      <c r="B44" s="3" t="s">
        <v>55</v>
      </c>
      <c r="C44" s="3" t="str">
        <f>VLOOKUP(B44,'aggregate-week8.csv'!B:O,4,FALSE)</f>
        <v>Cin@Pit 01:00PM ET</v>
      </c>
      <c r="D44">
        <f>VLOOKUP(B44,'aggregate-week8.csv'!B:O,3,FALSE)</f>
        <v>7600</v>
      </c>
      <c r="E44">
        <f>VLOOKUP(B44,'aggregate-week8.csv'!B:O,7,FALSE)</f>
        <v>23</v>
      </c>
      <c r="F44">
        <f>VLOOKUP(B44,'aggregate-week8.csv'!B:O,8,FALSE)</f>
        <v>31.8</v>
      </c>
      <c r="G44">
        <f>VLOOKUP(B44,'aggregate-week8.csv'!B:O,9,FALSE)</f>
        <v>16.8</v>
      </c>
      <c r="H44">
        <f>VLOOKUP(B44,'aggregate-week8.csv'!B:O,10,FALSE)</f>
        <v>27.5</v>
      </c>
      <c r="I44">
        <f>VLOOKUP(B44,'aggregate-week8.csv'!B:O,11,FALSE)</f>
        <v>17.55</v>
      </c>
      <c r="J44">
        <f>VLOOKUP(B44,'aggregate-week8.csv'!B:O,12,FALSE)</f>
        <v>15.61</v>
      </c>
      <c r="K44">
        <f>VLOOKUP(B44,'aggregate-week8.csv'!B:O,13,FALSE)</f>
        <v>15.832000000000001</v>
      </c>
      <c r="L44">
        <f>VLOOKUP(B44,'aggregate-week8.csv'!B:O,14,FALSE)</f>
        <v>21.155999999999999</v>
      </c>
      <c r="M44">
        <f t="shared" si="15"/>
        <v>15.61</v>
      </c>
      <c r="N44">
        <f t="shared" si="18"/>
        <v>31.8</v>
      </c>
      <c r="O44">
        <f t="shared" si="16"/>
        <v>359.2361505010399</v>
      </c>
      <c r="P44"/>
      <c r="Q44" s="4" t="e">
        <f t="shared" si="17"/>
        <v>#DIV/0!</v>
      </c>
    </row>
    <row r="45" spans="1:17">
      <c r="A45" s="3" t="s">
        <v>15</v>
      </c>
      <c r="B45" s="3" t="s">
        <v>187</v>
      </c>
      <c r="C45" s="3" t="str">
        <f>VLOOKUP(B45,'aggregate-week8.csv'!B:O,4,FALSE)</f>
        <v>Min@Chi 01:00PM ET</v>
      </c>
      <c r="D45">
        <f>VLOOKUP(B45,'aggregate-week8.csv'!B:O,3,FALSE)</f>
        <v>4800</v>
      </c>
      <c r="E45">
        <f>VLOOKUP(B45,'aggregate-week8.csv'!B:O,7,FALSE)</f>
        <v>23.5</v>
      </c>
      <c r="F45">
        <f>VLOOKUP(B45,'aggregate-week8.csv'!B:O,8,FALSE)</f>
        <v>21</v>
      </c>
      <c r="G45">
        <f>VLOOKUP(B45,'aggregate-week8.csv'!B:O,9,FALSE)</f>
        <v>11.28</v>
      </c>
      <c r="H45">
        <f>VLOOKUP(B45,'aggregate-week8.csv'!B:O,10,FALSE)</f>
        <v>19.5</v>
      </c>
      <c r="I45">
        <f>VLOOKUP(B45,'aggregate-week8.csv'!B:O,11,FALSE)</f>
        <v>11.39</v>
      </c>
      <c r="J45">
        <f>VLOOKUP(B45,'aggregate-week8.csv'!B:O,12,FALSE)</f>
        <v>9.3000000000000007</v>
      </c>
      <c r="K45">
        <f>VLOOKUP(B45,'aggregate-week8.csv'!B:O,13,FALSE)</f>
        <v>12.013</v>
      </c>
      <c r="L45">
        <f>VLOOKUP(B45,'aggregate-week8.csv'!B:O,14,FALSE)</f>
        <v>15.426142860000001</v>
      </c>
      <c r="M45">
        <f t="shared" si="15"/>
        <v>9.3000000000000007</v>
      </c>
      <c r="N45">
        <f t="shared" si="18"/>
        <v>23.5</v>
      </c>
      <c r="O45">
        <f t="shared" si="16"/>
        <v>311.16008995653755</v>
      </c>
      <c r="P45"/>
      <c r="Q45" s="4" t="e">
        <f t="shared" si="17"/>
        <v>#DIV/0!</v>
      </c>
    </row>
    <row r="46" spans="1:17">
      <c r="A46" s="3" t="s">
        <v>34</v>
      </c>
      <c r="B46" s="3" t="s">
        <v>235</v>
      </c>
      <c r="C46" s="3" t="str">
        <f>VLOOKUP(B46,'aggregate-week8.csv'!B:O,4,FALSE)</f>
        <v>NYG@NO 01:00PM ET</v>
      </c>
      <c r="D46">
        <f>VLOOKUP(B46,'aggregate-week8.csv'!B:O,3,FALSE)</f>
        <v>3500</v>
      </c>
      <c r="E46">
        <f>VLOOKUP(B46,'aggregate-week8.csv'!B:O,7,FALSE)</f>
        <v>0</v>
      </c>
      <c r="F46">
        <f>VLOOKUP(B46,'aggregate-week8.csv'!B:O,8,FALSE)</f>
        <v>3.2</v>
      </c>
      <c r="G46">
        <f>VLOOKUP(B46,'aggregate-week8.csv'!B:O,9,FALSE)</f>
        <v>7.24</v>
      </c>
      <c r="H46">
        <f>VLOOKUP(B46,'aggregate-week8.csv'!B:O,10,FALSE)</f>
        <v>3.6</v>
      </c>
      <c r="I46">
        <f>VLOOKUP(B46,'aggregate-week8.csv'!B:O,11,FALSE)</f>
        <v>10.02</v>
      </c>
      <c r="J46">
        <f>VLOOKUP(B46,'aggregate-week8.csv'!B:O,12,FALSE)</f>
        <v>10.25</v>
      </c>
      <c r="K46">
        <f>VLOOKUP(B46,'aggregate-week8.csv'!B:O,13,FALSE)</f>
        <v>9.4480000000000004</v>
      </c>
      <c r="L46">
        <f>VLOOKUP(B46,'aggregate-week8.csv'!B:O,14,FALSE)</f>
        <v>7.2930000000000001</v>
      </c>
      <c r="M46">
        <f t="shared" si="15"/>
        <v>0</v>
      </c>
      <c r="N46">
        <f t="shared" si="18"/>
        <v>10.25</v>
      </c>
      <c r="O46">
        <f t="shared" si="16"/>
        <v>479.91224461812698</v>
      </c>
      <c r="P46"/>
      <c r="Q46" s="4" t="e">
        <f t="shared" si="17"/>
        <v>#DIV/0!</v>
      </c>
    </row>
    <row r="47" spans="1:17">
      <c r="A47" s="3" t="s">
        <v>556</v>
      </c>
      <c r="B47" s="3" t="s">
        <v>70</v>
      </c>
      <c r="C47" s="3" t="str">
        <f>VLOOKUP(B47,'aggregate-week8.csv'!B:O,4,FALSE)</f>
        <v>Sea@Dal 04:25PM ET</v>
      </c>
      <c r="D47">
        <f>VLOOKUP(B47,'aggregate-week8.csv'!B:O,3,FALSE)</f>
        <v>7100</v>
      </c>
      <c r="E47">
        <f>VLOOKUP(B47,'aggregate-week8.csv'!B:O,7,FALSE)</f>
        <v>22.5</v>
      </c>
      <c r="F47">
        <f>VLOOKUP(B47,'aggregate-week8.csv'!B:O,8,FALSE)</f>
        <v>14.9</v>
      </c>
      <c r="G47">
        <f>VLOOKUP(B47,'aggregate-week8.csv'!B:O,9,FALSE)</f>
        <v>17.670000000000002</v>
      </c>
      <c r="H47">
        <f>VLOOKUP(B47,'aggregate-week8.csv'!B:O,10,FALSE)</f>
        <v>15.6</v>
      </c>
      <c r="I47">
        <f>VLOOKUP(B47,'aggregate-week8.csv'!B:O,11,FALSE)</f>
        <v>15.43</v>
      </c>
      <c r="J47">
        <f>VLOOKUP(B47,'aggregate-week8.csv'!B:O,12,FALSE)</f>
        <v>17.95</v>
      </c>
      <c r="K47">
        <f>VLOOKUP(B47,'aggregate-week8.csv'!B:O,13,FALSE)</f>
        <v>16.506</v>
      </c>
      <c r="L47">
        <f>VLOOKUP(B47,'aggregate-week8.csv'!B:O,14,FALSE)</f>
        <v>17.222285710000001</v>
      </c>
      <c r="M47">
        <f t="shared" si="15"/>
        <v>14.9</v>
      </c>
      <c r="N47">
        <f t="shared" si="18"/>
        <v>22.5</v>
      </c>
      <c r="O47">
        <f t="shared" si="16"/>
        <v>412.25654477892175</v>
      </c>
      <c r="P47"/>
      <c r="Q47" s="4" t="e">
        <f t="shared" si="17"/>
        <v>#DIV/0!</v>
      </c>
    </row>
    <row r="48" spans="1:17">
      <c r="A48" s="3" t="s">
        <v>557</v>
      </c>
      <c r="B48" s="3" t="s">
        <v>260</v>
      </c>
      <c r="C48" s="3" t="str">
        <f>VLOOKUP(B48,'aggregate-week8.csv'!B:O,4,FALSE)</f>
        <v>SF@StL 01:00PM ET</v>
      </c>
      <c r="D48">
        <f>VLOOKUP(B48,'aggregate-week8.csv'!B:O,3,FALSE)</f>
        <v>3200</v>
      </c>
      <c r="E48">
        <f>VLOOKUP(B48,'aggregate-week8.csv'!B:O,7,FALSE)</f>
        <v>10.9</v>
      </c>
      <c r="F48">
        <f>VLOOKUP(B48,'aggregate-week8.csv'!B:O,8,FALSE)</f>
        <v>10.9</v>
      </c>
      <c r="G48">
        <f>VLOOKUP(B48,'aggregate-week8.csv'!B:O,9,FALSE)</f>
        <v>10.9</v>
      </c>
      <c r="H48">
        <f>VLOOKUP(B48,'aggregate-week8.csv'!B:O,10,FALSE)</f>
        <v>10.9</v>
      </c>
      <c r="I48">
        <f>VLOOKUP(B48,'aggregate-week8.csv'!B:O,11,FALSE)</f>
        <v>10.9</v>
      </c>
      <c r="J48">
        <f>VLOOKUP(B48,'aggregate-week8.csv'!B:O,12,FALSE)</f>
        <v>10.9</v>
      </c>
      <c r="K48">
        <f>VLOOKUP(B48,'aggregate-week8.csv'!B:O,13,FALSE)</f>
        <v>10.9</v>
      </c>
      <c r="L48">
        <f>VLOOKUP(B48,'aggregate-week8.csv'!B:O,14,FALSE)</f>
        <v>10.9</v>
      </c>
      <c r="M48">
        <f t="shared" si="15"/>
        <v>10.9</v>
      </c>
      <c r="N48">
        <f t="shared" si="18"/>
        <v>10.9</v>
      </c>
      <c r="O48">
        <f t="shared" si="16"/>
        <v>293.57798165137615</v>
      </c>
      <c r="P48"/>
      <c r="Q48" s="4" t="e">
        <f t="shared" si="17"/>
        <v>#DIV/0!</v>
      </c>
    </row>
    <row r="49" spans="4:17">
      <c r="D49">
        <f>50000-SUM(D40:D48)</f>
        <v>300</v>
      </c>
      <c r="E49">
        <f>SUM(E40:E48)</f>
        <v>159.6</v>
      </c>
      <c r="F49">
        <f t="shared" ref="F49:N49" si="19">SUM(F40:F48)</f>
        <v>152.9</v>
      </c>
      <c r="G49">
        <f t="shared" si="19"/>
        <v>130.45999999999998</v>
      </c>
      <c r="H49">
        <f t="shared" si="19"/>
        <v>146.6</v>
      </c>
      <c r="I49">
        <f t="shared" si="19"/>
        <v>140.20400000000001</v>
      </c>
      <c r="J49">
        <f t="shared" si="19"/>
        <v>130.78800000000001</v>
      </c>
      <c r="K49">
        <f t="shared" si="19"/>
        <v>137.98320000000001</v>
      </c>
      <c r="L49">
        <f t="shared" si="19"/>
        <v>143.68974286</v>
      </c>
      <c r="M49">
        <f t="shared" si="19"/>
        <v>101.78000000000002</v>
      </c>
      <c r="N49">
        <f t="shared" si="19"/>
        <v>189.57000000000002</v>
      </c>
      <c r="O49">
        <f>50000/L49</f>
        <v>347.97194987478036</v>
      </c>
      <c r="P49"/>
      <c r="Q49" s="4" t="e">
        <f>50000/P49</f>
        <v>#DIV/0!</v>
      </c>
    </row>
  </sheetData>
  <conditionalFormatting sqref="Q25 Q37 Q50:Q1048576">
    <cfRule type="cellIs" dxfId="7" priority="7" operator="lessThan">
      <formula>300</formula>
    </cfRule>
  </conditionalFormatting>
  <conditionalFormatting sqref="Q2:Q13">
    <cfRule type="cellIs" dxfId="6" priority="6" operator="lessThan">
      <formula>300</formula>
    </cfRule>
  </conditionalFormatting>
  <conditionalFormatting sqref="Q14:Q24">
    <cfRule type="cellIs" dxfId="5" priority="4" operator="lessThan">
      <formula>300</formula>
    </cfRule>
  </conditionalFormatting>
  <conditionalFormatting sqref="Q26:Q36">
    <cfRule type="cellIs" dxfId="4" priority="3" operator="lessThan">
      <formula>300</formula>
    </cfRule>
  </conditionalFormatting>
  <conditionalFormatting sqref="Q38">
    <cfRule type="cellIs" dxfId="3" priority="2" operator="lessThan">
      <formula>300</formula>
    </cfRule>
  </conditionalFormatting>
  <conditionalFormatting sqref="Q39:Q49">
    <cfRule type="cellIs" dxfId="1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P1" workbookViewId="0">
      <selection activeCell="AD4" sqref="AD4"/>
    </sheetView>
  </sheetViews>
  <sheetFormatPr baseColWidth="10" defaultRowHeight="15" x14ac:dyDescent="0"/>
  <cols>
    <col min="17" max="17" width="14.5" customWidth="1"/>
    <col min="26" max="26" width="15.6640625" customWidth="1"/>
  </cols>
  <sheetData>
    <row r="1" spans="1:31">
      <c r="B1" t="s">
        <v>25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34</v>
      </c>
      <c r="U1" t="s">
        <v>576</v>
      </c>
      <c r="V1" t="s">
        <v>577</v>
      </c>
      <c r="W1" t="s">
        <v>218</v>
      </c>
      <c r="X1" t="s">
        <v>578</v>
      </c>
      <c r="Y1" t="s">
        <v>579</v>
      </c>
      <c r="Z1" t="s">
        <v>556</v>
      </c>
      <c r="AA1" t="s">
        <v>580</v>
      </c>
      <c r="AB1" t="s">
        <v>581</v>
      </c>
      <c r="AC1" t="s">
        <v>582</v>
      </c>
      <c r="AD1" t="s">
        <v>583</v>
      </c>
      <c r="AE1" t="s">
        <v>584</v>
      </c>
    </row>
    <row r="2" spans="1:31">
      <c r="A2">
        <v>27</v>
      </c>
      <c r="B2" t="s">
        <v>85</v>
      </c>
      <c r="C2">
        <v>6600</v>
      </c>
      <c r="D2">
        <v>22.846742859999999</v>
      </c>
      <c r="E2" t="s">
        <v>28</v>
      </c>
      <c r="F2">
        <v>8300</v>
      </c>
      <c r="G2">
        <v>22.626285710000001</v>
      </c>
      <c r="H2" t="s">
        <v>38</v>
      </c>
      <c r="I2">
        <v>8000</v>
      </c>
      <c r="J2">
        <v>22.254571429999999</v>
      </c>
      <c r="K2" t="s">
        <v>14</v>
      </c>
      <c r="L2">
        <v>9200</v>
      </c>
      <c r="M2">
        <v>24.99</v>
      </c>
      <c r="N2" t="s">
        <v>77</v>
      </c>
      <c r="O2">
        <v>6800</v>
      </c>
      <c r="P2">
        <v>19.80285714</v>
      </c>
      <c r="Q2" t="s">
        <v>237</v>
      </c>
      <c r="R2">
        <v>3500</v>
      </c>
      <c r="S2">
        <v>10.07414286</v>
      </c>
      <c r="T2" t="s">
        <v>448</v>
      </c>
      <c r="U2">
        <v>2800</v>
      </c>
      <c r="V2">
        <v>13.375</v>
      </c>
      <c r="W2" t="s">
        <v>537</v>
      </c>
      <c r="X2">
        <v>2100</v>
      </c>
      <c r="Y2">
        <v>5.8</v>
      </c>
      <c r="Z2" t="s">
        <v>452</v>
      </c>
      <c r="AA2">
        <v>2700</v>
      </c>
      <c r="AB2">
        <v>9.3444285709999999</v>
      </c>
      <c r="AC2">
        <v>50000</v>
      </c>
      <c r="AD2">
        <v>151.11402857100001</v>
      </c>
      <c r="AE2">
        <v>1</v>
      </c>
    </row>
    <row r="3" spans="1:31">
      <c r="A3">
        <v>25</v>
      </c>
      <c r="B3" t="s">
        <v>85</v>
      </c>
      <c r="C3">
        <v>6600</v>
      </c>
      <c r="D3">
        <v>22.846742859999999</v>
      </c>
      <c r="E3" t="s">
        <v>28</v>
      </c>
      <c r="F3">
        <v>8300</v>
      </c>
      <c r="G3">
        <v>22.626285710000001</v>
      </c>
      <c r="H3" t="s">
        <v>38</v>
      </c>
      <c r="I3">
        <v>8000</v>
      </c>
      <c r="J3">
        <v>22.254571429999999</v>
      </c>
      <c r="K3" t="s">
        <v>14</v>
      </c>
      <c r="L3">
        <v>9200</v>
      </c>
      <c r="M3">
        <v>24.99</v>
      </c>
      <c r="N3" t="s">
        <v>55</v>
      </c>
      <c r="O3">
        <v>7600</v>
      </c>
      <c r="P3">
        <v>21.155999999999999</v>
      </c>
      <c r="Q3" t="s">
        <v>375</v>
      </c>
      <c r="R3">
        <v>3000</v>
      </c>
      <c r="S3">
        <v>7.0110000000000001</v>
      </c>
      <c r="T3" t="s">
        <v>448</v>
      </c>
      <c r="U3">
        <v>2800</v>
      </c>
      <c r="V3">
        <v>13.375</v>
      </c>
      <c r="W3" t="s">
        <v>540</v>
      </c>
      <c r="X3">
        <v>2000</v>
      </c>
      <c r="Y3">
        <v>4.9000000000000004</v>
      </c>
      <c r="Z3" t="s">
        <v>242</v>
      </c>
      <c r="AA3">
        <v>2500</v>
      </c>
      <c r="AB3">
        <v>6.337685714</v>
      </c>
      <c r="AC3">
        <v>50000</v>
      </c>
      <c r="AD3">
        <v>145.49728571399999</v>
      </c>
      <c r="AE3">
        <v>1</v>
      </c>
    </row>
    <row r="4" spans="1:31">
      <c r="A4">
        <v>26</v>
      </c>
      <c r="B4" t="s">
        <v>85</v>
      </c>
      <c r="C4">
        <v>6600</v>
      </c>
      <c r="D4">
        <v>22.846742859999999</v>
      </c>
      <c r="E4" t="s">
        <v>28</v>
      </c>
      <c r="F4">
        <v>8300</v>
      </c>
      <c r="G4">
        <v>22.626285710000001</v>
      </c>
      <c r="H4" t="s">
        <v>38</v>
      </c>
      <c r="I4">
        <v>8000</v>
      </c>
      <c r="J4">
        <v>22.254571429999999</v>
      </c>
      <c r="K4" t="s">
        <v>14</v>
      </c>
      <c r="L4">
        <v>9200</v>
      </c>
      <c r="M4">
        <v>24.99</v>
      </c>
      <c r="N4" t="s">
        <v>55</v>
      </c>
      <c r="O4">
        <v>7600</v>
      </c>
      <c r="P4">
        <v>21.155999999999999</v>
      </c>
      <c r="Q4" t="s">
        <v>375</v>
      </c>
      <c r="R4">
        <v>3000</v>
      </c>
      <c r="S4">
        <v>7.0110000000000001</v>
      </c>
      <c r="T4" t="s">
        <v>242</v>
      </c>
      <c r="U4">
        <v>2500</v>
      </c>
      <c r="V4">
        <v>6.337685714</v>
      </c>
      <c r="W4" t="s">
        <v>540</v>
      </c>
      <c r="X4">
        <v>2000</v>
      </c>
      <c r="Y4">
        <v>4.9000000000000004</v>
      </c>
      <c r="Z4" t="s">
        <v>448</v>
      </c>
      <c r="AA4">
        <v>2800</v>
      </c>
      <c r="AB4">
        <v>13.375</v>
      </c>
      <c r="AC4">
        <v>50000</v>
      </c>
      <c r="AD4">
        <v>145.49728571399999</v>
      </c>
      <c r="AE4">
        <v>1</v>
      </c>
    </row>
    <row r="5" spans="1:31">
      <c r="A5">
        <v>23</v>
      </c>
      <c r="B5" t="s">
        <v>85</v>
      </c>
      <c r="C5">
        <v>6600</v>
      </c>
      <c r="D5">
        <v>22.846742859999999</v>
      </c>
      <c r="E5" t="s">
        <v>28</v>
      </c>
      <c r="F5">
        <v>8300</v>
      </c>
      <c r="G5">
        <v>22.626285710000001</v>
      </c>
      <c r="H5" t="s">
        <v>38</v>
      </c>
      <c r="I5">
        <v>8000</v>
      </c>
      <c r="J5">
        <v>22.254571429999999</v>
      </c>
      <c r="K5" t="s">
        <v>14</v>
      </c>
      <c r="L5">
        <v>9200</v>
      </c>
      <c r="M5">
        <v>24.99</v>
      </c>
      <c r="N5" t="s">
        <v>55</v>
      </c>
      <c r="O5">
        <v>7600</v>
      </c>
      <c r="P5">
        <v>21.155999999999999</v>
      </c>
      <c r="Q5" t="s">
        <v>368</v>
      </c>
      <c r="R5">
        <v>3000</v>
      </c>
      <c r="S5">
        <v>6.8246666669999998</v>
      </c>
      <c r="T5" t="s">
        <v>448</v>
      </c>
      <c r="U5">
        <v>2800</v>
      </c>
      <c r="V5">
        <v>13.375</v>
      </c>
      <c r="W5" t="s">
        <v>540</v>
      </c>
      <c r="X5">
        <v>2000</v>
      </c>
      <c r="Y5">
        <v>4.9000000000000004</v>
      </c>
      <c r="Z5" t="s">
        <v>242</v>
      </c>
      <c r="AA5">
        <v>2500</v>
      </c>
      <c r="AB5">
        <v>6.337685714</v>
      </c>
      <c r="AC5">
        <v>50000</v>
      </c>
      <c r="AD5">
        <v>145.31095238099999</v>
      </c>
      <c r="AE5">
        <v>1</v>
      </c>
    </row>
    <row r="6" spans="1:31">
      <c r="A6">
        <v>24</v>
      </c>
      <c r="B6" t="s">
        <v>85</v>
      </c>
      <c r="C6">
        <v>6600</v>
      </c>
      <c r="D6">
        <v>22.846742859999999</v>
      </c>
      <c r="E6" t="s">
        <v>28</v>
      </c>
      <c r="F6">
        <v>8300</v>
      </c>
      <c r="G6">
        <v>22.626285710000001</v>
      </c>
      <c r="H6" t="s">
        <v>38</v>
      </c>
      <c r="I6">
        <v>8000</v>
      </c>
      <c r="J6">
        <v>22.254571429999999</v>
      </c>
      <c r="K6" t="s">
        <v>14</v>
      </c>
      <c r="L6">
        <v>9200</v>
      </c>
      <c r="M6">
        <v>24.99</v>
      </c>
      <c r="N6" t="s">
        <v>55</v>
      </c>
      <c r="O6">
        <v>7600</v>
      </c>
      <c r="P6">
        <v>21.155999999999999</v>
      </c>
      <c r="Q6" t="s">
        <v>368</v>
      </c>
      <c r="R6">
        <v>3000</v>
      </c>
      <c r="S6">
        <v>6.8246666669999998</v>
      </c>
      <c r="T6" t="s">
        <v>242</v>
      </c>
      <c r="U6">
        <v>2500</v>
      </c>
      <c r="V6">
        <v>6.337685714</v>
      </c>
      <c r="W6" t="s">
        <v>540</v>
      </c>
      <c r="X6">
        <v>2000</v>
      </c>
      <c r="Y6">
        <v>4.9000000000000004</v>
      </c>
      <c r="Z6" t="s">
        <v>448</v>
      </c>
      <c r="AA6">
        <v>2800</v>
      </c>
      <c r="AB6">
        <v>13.375</v>
      </c>
      <c r="AC6">
        <v>50000</v>
      </c>
      <c r="AD6">
        <v>145.31095238099999</v>
      </c>
      <c r="AE6">
        <v>1</v>
      </c>
    </row>
    <row r="7" spans="1:31">
      <c r="A7">
        <v>21</v>
      </c>
      <c r="B7" t="s">
        <v>85</v>
      </c>
      <c r="C7">
        <v>6600</v>
      </c>
      <c r="D7">
        <v>22.846742859999999</v>
      </c>
      <c r="E7" t="s">
        <v>28</v>
      </c>
      <c r="F7">
        <v>8300</v>
      </c>
      <c r="G7">
        <v>22.626285710000001</v>
      </c>
      <c r="H7" t="s">
        <v>38</v>
      </c>
      <c r="I7">
        <v>8000</v>
      </c>
      <c r="J7">
        <v>22.254571429999999</v>
      </c>
      <c r="K7" t="s">
        <v>14</v>
      </c>
      <c r="L7">
        <v>9200</v>
      </c>
      <c r="M7">
        <v>24.99</v>
      </c>
      <c r="N7" t="s">
        <v>55</v>
      </c>
      <c r="O7">
        <v>7600</v>
      </c>
      <c r="P7">
        <v>21.155999999999999</v>
      </c>
      <c r="Q7" t="s">
        <v>337</v>
      </c>
      <c r="R7">
        <v>3000</v>
      </c>
      <c r="S7">
        <v>6.75</v>
      </c>
      <c r="T7" t="s">
        <v>448</v>
      </c>
      <c r="U7">
        <v>2800</v>
      </c>
      <c r="V7">
        <v>13.375</v>
      </c>
      <c r="W7" t="s">
        <v>540</v>
      </c>
      <c r="X7">
        <v>2000</v>
      </c>
      <c r="Y7">
        <v>4.9000000000000004</v>
      </c>
      <c r="Z7" t="s">
        <v>242</v>
      </c>
      <c r="AA7">
        <v>2500</v>
      </c>
      <c r="AB7">
        <v>6.337685714</v>
      </c>
      <c r="AC7">
        <v>50000</v>
      </c>
      <c r="AD7">
        <v>145.23628571399999</v>
      </c>
      <c r="AE7">
        <v>1</v>
      </c>
    </row>
    <row r="8" spans="1:31">
      <c r="A8">
        <v>22</v>
      </c>
      <c r="B8" t="s">
        <v>85</v>
      </c>
      <c r="C8">
        <v>6600</v>
      </c>
      <c r="D8">
        <v>22.846742859999999</v>
      </c>
      <c r="E8" t="s">
        <v>28</v>
      </c>
      <c r="F8">
        <v>8300</v>
      </c>
      <c r="G8">
        <v>22.626285710000001</v>
      </c>
      <c r="H8" t="s">
        <v>38</v>
      </c>
      <c r="I8">
        <v>8000</v>
      </c>
      <c r="J8">
        <v>22.254571429999999</v>
      </c>
      <c r="K8" t="s">
        <v>14</v>
      </c>
      <c r="L8">
        <v>9200</v>
      </c>
      <c r="M8">
        <v>24.99</v>
      </c>
      <c r="N8" t="s">
        <v>55</v>
      </c>
      <c r="O8">
        <v>7600</v>
      </c>
      <c r="P8">
        <v>21.155999999999999</v>
      </c>
      <c r="Q8" t="s">
        <v>337</v>
      </c>
      <c r="R8">
        <v>3000</v>
      </c>
      <c r="S8">
        <v>6.75</v>
      </c>
      <c r="T8" t="s">
        <v>242</v>
      </c>
      <c r="U8">
        <v>2500</v>
      </c>
      <c r="V8">
        <v>6.337685714</v>
      </c>
      <c r="W8" t="s">
        <v>540</v>
      </c>
      <c r="X8">
        <v>2000</v>
      </c>
      <c r="Y8">
        <v>4.9000000000000004</v>
      </c>
      <c r="Z8" t="s">
        <v>448</v>
      </c>
      <c r="AA8">
        <v>2800</v>
      </c>
      <c r="AB8">
        <v>13.375</v>
      </c>
      <c r="AC8">
        <v>50000</v>
      </c>
      <c r="AD8">
        <v>145.23628571399999</v>
      </c>
      <c r="AE8">
        <v>1</v>
      </c>
    </row>
    <row r="9" spans="1:31">
      <c r="A9">
        <v>19</v>
      </c>
      <c r="B9" t="s">
        <v>85</v>
      </c>
      <c r="C9">
        <v>6600</v>
      </c>
      <c r="D9">
        <v>22.846742859999999</v>
      </c>
      <c r="E9" t="s">
        <v>28</v>
      </c>
      <c r="F9">
        <v>8300</v>
      </c>
      <c r="G9">
        <v>22.626285710000001</v>
      </c>
      <c r="H9" t="s">
        <v>38</v>
      </c>
      <c r="I9">
        <v>8000</v>
      </c>
      <c r="J9">
        <v>22.254571429999999</v>
      </c>
      <c r="K9" t="s">
        <v>14</v>
      </c>
      <c r="L9">
        <v>9200</v>
      </c>
      <c r="M9">
        <v>24.99</v>
      </c>
      <c r="N9" t="s">
        <v>55</v>
      </c>
      <c r="O9">
        <v>7600</v>
      </c>
      <c r="P9">
        <v>21.155999999999999</v>
      </c>
      <c r="Q9" t="s">
        <v>262</v>
      </c>
      <c r="R9">
        <v>3200</v>
      </c>
      <c r="S9">
        <v>10.624000000000001</v>
      </c>
      <c r="T9" t="s">
        <v>456</v>
      </c>
      <c r="U9">
        <v>2600</v>
      </c>
      <c r="V9">
        <v>8.6195714290000005</v>
      </c>
      <c r="W9" t="s">
        <v>540</v>
      </c>
      <c r="X9">
        <v>2000</v>
      </c>
      <c r="Y9">
        <v>4.9000000000000004</v>
      </c>
      <c r="Z9" t="s">
        <v>242</v>
      </c>
      <c r="AA9">
        <v>2500</v>
      </c>
      <c r="AB9">
        <v>6.337685714</v>
      </c>
      <c r="AC9">
        <v>50000</v>
      </c>
      <c r="AD9">
        <v>144.354857143</v>
      </c>
      <c r="AE9">
        <v>1</v>
      </c>
    </row>
    <row r="10" spans="1:31">
      <c r="A10">
        <v>20</v>
      </c>
      <c r="B10" t="s">
        <v>85</v>
      </c>
      <c r="C10">
        <v>6600</v>
      </c>
      <c r="D10">
        <v>22.846742859999999</v>
      </c>
      <c r="E10" t="s">
        <v>28</v>
      </c>
      <c r="F10">
        <v>8300</v>
      </c>
      <c r="G10">
        <v>22.626285710000001</v>
      </c>
      <c r="H10" t="s">
        <v>38</v>
      </c>
      <c r="I10">
        <v>8000</v>
      </c>
      <c r="J10">
        <v>22.254571429999999</v>
      </c>
      <c r="K10" t="s">
        <v>14</v>
      </c>
      <c r="L10">
        <v>9200</v>
      </c>
      <c r="M10">
        <v>24.99</v>
      </c>
      <c r="N10" t="s">
        <v>55</v>
      </c>
      <c r="O10">
        <v>7600</v>
      </c>
      <c r="P10">
        <v>21.155999999999999</v>
      </c>
      <c r="Q10" t="s">
        <v>262</v>
      </c>
      <c r="R10">
        <v>3200</v>
      </c>
      <c r="S10">
        <v>10.624000000000001</v>
      </c>
      <c r="T10" t="s">
        <v>242</v>
      </c>
      <c r="U10">
        <v>2500</v>
      </c>
      <c r="V10">
        <v>6.337685714</v>
      </c>
      <c r="W10" t="s">
        <v>540</v>
      </c>
      <c r="X10">
        <v>2000</v>
      </c>
      <c r="Y10">
        <v>4.9000000000000004</v>
      </c>
      <c r="Z10" t="s">
        <v>456</v>
      </c>
      <c r="AA10">
        <v>2600</v>
      </c>
      <c r="AB10">
        <v>8.6195714290000005</v>
      </c>
      <c r="AC10">
        <v>50000</v>
      </c>
      <c r="AD10">
        <v>144.354857143</v>
      </c>
      <c r="AE10">
        <v>1</v>
      </c>
    </row>
    <row r="11" spans="1:31">
      <c r="A11">
        <v>17</v>
      </c>
      <c r="B11" t="s">
        <v>85</v>
      </c>
      <c r="C11">
        <v>6600</v>
      </c>
      <c r="D11">
        <v>22.846742859999999</v>
      </c>
      <c r="E11" t="s">
        <v>28</v>
      </c>
      <c r="F11">
        <v>8300</v>
      </c>
      <c r="G11">
        <v>22.626285710000001</v>
      </c>
      <c r="H11" t="s">
        <v>38</v>
      </c>
      <c r="I11">
        <v>8000</v>
      </c>
      <c r="J11">
        <v>22.254571429999999</v>
      </c>
      <c r="K11" t="s">
        <v>14</v>
      </c>
      <c r="L11">
        <v>9200</v>
      </c>
      <c r="M11">
        <v>24.99</v>
      </c>
      <c r="N11" t="s">
        <v>52</v>
      </c>
      <c r="O11">
        <v>7600</v>
      </c>
      <c r="P11">
        <v>19.018857140000001</v>
      </c>
      <c r="Q11" t="s">
        <v>375</v>
      </c>
      <c r="R11">
        <v>3000</v>
      </c>
      <c r="S11">
        <v>7.0110000000000001</v>
      </c>
      <c r="T11" t="s">
        <v>448</v>
      </c>
      <c r="U11">
        <v>2800</v>
      </c>
      <c r="V11">
        <v>13.375</v>
      </c>
      <c r="W11" t="s">
        <v>540</v>
      </c>
      <c r="X11">
        <v>2000</v>
      </c>
      <c r="Y11">
        <v>4.9000000000000004</v>
      </c>
      <c r="Z11" t="s">
        <v>242</v>
      </c>
      <c r="AA11">
        <v>2500</v>
      </c>
      <c r="AB11">
        <v>6.337685714</v>
      </c>
      <c r="AC11">
        <v>50000</v>
      </c>
      <c r="AD11">
        <v>143.360142854</v>
      </c>
      <c r="AE11">
        <v>1</v>
      </c>
    </row>
    <row r="12" spans="1:31">
      <c r="A12">
        <v>18</v>
      </c>
      <c r="B12" t="s">
        <v>85</v>
      </c>
      <c r="C12">
        <v>6600</v>
      </c>
      <c r="D12">
        <v>22.846742859999999</v>
      </c>
      <c r="E12" t="s">
        <v>28</v>
      </c>
      <c r="F12">
        <v>8300</v>
      </c>
      <c r="G12">
        <v>22.626285710000001</v>
      </c>
      <c r="H12" t="s">
        <v>38</v>
      </c>
      <c r="I12">
        <v>8000</v>
      </c>
      <c r="J12">
        <v>22.254571429999999</v>
      </c>
      <c r="K12" t="s">
        <v>14</v>
      </c>
      <c r="L12">
        <v>9200</v>
      </c>
      <c r="M12">
        <v>24.99</v>
      </c>
      <c r="N12" t="s">
        <v>52</v>
      </c>
      <c r="O12">
        <v>7600</v>
      </c>
      <c r="P12">
        <v>19.018857140000001</v>
      </c>
      <c r="Q12" t="s">
        <v>375</v>
      </c>
      <c r="R12">
        <v>3000</v>
      </c>
      <c r="S12">
        <v>7.0110000000000001</v>
      </c>
      <c r="T12" t="s">
        <v>242</v>
      </c>
      <c r="U12">
        <v>2500</v>
      </c>
      <c r="V12">
        <v>6.337685714</v>
      </c>
      <c r="W12" t="s">
        <v>540</v>
      </c>
      <c r="X12">
        <v>2000</v>
      </c>
      <c r="Y12">
        <v>4.9000000000000004</v>
      </c>
      <c r="Z12" t="s">
        <v>448</v>
      </c>
      <c r="AA12">
        <v>2800</v>
      </c>
      <c r="AB12">
        <v>13.375</v>
      </c>
      <c r="AC12">
        <v>50000</v>
      </c>
      <c r="AD12">
        <v>143.360142854</v>
      </c>
      <c r="AE12">
        <v>1</v>
      </c>
    </row>
    <row r="13" spans="1:31">
      <c r="A13">
        <v>15</v>
      </c>
      <c r="B13" t="s">
        <v>85</v>
      </c>
      <c r="C13">
        <v>6600</v>
      </c>
      <c r="D13">
        <v>22.846742859999999</v>
      </c>
      <c r="E13" t="s">
        <v>28</v>
      </c>
      <c r="F13">
        <v>8300</v>
      </c>
      <c r="G13">
        <v>22.626285710000001</v>
      </c>
      <c r="H13" t="s">
        <v>38</v>
      </c>
      <c r="I13">
        <v>8000</v>
      </c>
      <c r="J13">
        <v>22.254571429999999</v>
      </c>
      <c r="K13" t="s">
        <v>14</v>
      </c>
      <c r="L13">
        <v>9200</v>
      </c>
      <c r="M13">
        <v>24.99</v>
      </c>
      <c r="N13" t="s">
        <v>52</v>
      </c>
      <c r="O13">
        <v>7600</v>
      </c>
      <c r="P13">
        <v>19.018857140000001</v>
      </c>
      <c r="Q13" t="s">
        <v>368</v>
      </c>
      <c r="R13">
        <v>3000</v>
      </c>
      <c r="S13">
        <v>6.8246666669999998</v>
      </c>
      <c r="T13" t="s">
        <v>448</v>
      </c>
      <c r="U13">
        <v>2800</v>
      </c>
      <c r="V13">
        <v>13.375</v>
      </c>
      <c r="W13" t="s">
        <v>540</v>
      </c>
      <c r="X13">
        <v>2000</v>
      </c>
      <c r="Y13">
        <v>4.9000000000000004</v>
      </c>
      <c r="Z13" t="s">
        <v>242</v>
      </c>
      <c r="AA13">
        <v>2500</v>
      </c>
      <c r="AB13">
        <v>6.337685714</v>
      </c>
      <c r="AC13">
        <v>50000</v>
      </c>
      <c r="AD13">
        <v>143.17380952100001</v>
      </c>
      <c r="AE13">
        <v>1</v>
      </c>
    </row>
    <row r="14" spans="1:31">
      <c r="A14">
        <v>16</v>
      </c>
      <c r="B14" t="s">
        <v>85</v>
      </c>
      <c r="C14">
        <v>6600</v>
      </c>
      <c r="D14">
        <v>22.846742859999999</v>
      </c>
      <c r="E14" t="s">
        <v>28</v>
      </c>
      <c r="F14">
        <v>8300</v>
      </c>
      <c r="G14">
        <v>22.626285710000001</v>
      </c>
      <c r="H14" t="s">
        <v>38</v>
      </c>
      <c r="I14">
        <v>8000</v>
      </c>
      <c r="J14">
        <v>22.254571429999999</v>
      </c>
      <c r="K14" t="s">
        <v>14</v>
      </c>
      <c r="L14">
        <v>9200</v>
      </c>
      <c r="M14">
        <v>24.99</v>
      </c>
      <c r="N14" t="s">
        <v>52</v>
      </c>
      <c r="O14">
        <v>7600</v>
      </c>
      <c r="P14">
        <v>19.018857140000001</v>
      </c>
      <c r="Q14" t="s">
        <v>368</v>
      </c>
      <c r="R14">
        <v>3000</v>
      </c>
      <c r="S14">
        <v>6.8246666669999998</v>
      </c>
      <c r="T14" t="s">
        <v>242</v>
      </c>
      <c r="U14">
        <v>2500</v>
      </c>
      <c r="V14">
        <v>6.337685714</v>
      </c>
      <c r="W14" t="s">
        <v>540</v>
      </c>
      <c r="X14">
        <v>2000</v>
      </c>
      <c r="Y14">
        <v>4.9000000000000004</v>
      </c>
      <c r="Z14" t="s">
        <v>448</v>
      </c>
      <c r="AA14">
        <v>2800</v>
      </c>
      <c r="AB14">
        <v>13.375</v>
      </c>
      <c r="AC14">
        <v>50000</v>
      </c>
      <c r="AD14">
        <v>143.17380952100001</v>
      </c>
      <c r="AE14">
        <v>1</v>
      </c>
    </row>
    <row r="15" spans="1:31">
      <c r="A15">
        <v>13</v>
      </c>
      <c r="B15" t="s">
        <v>85</v>
      </c>
      <c r="C15">
        <v>6600</v>
      </c>
      <c r="D15">
        <v>22.846742859999999</v>
      </c>
      <c r="E15" t="s">
        <v>28</v>
      </c>
      <c r="F15">
        <v>8300</v>
      </c>
      <c r="G15">
        <v>22.626285710000001</v>
      </c>
      <c r="H15" t="s">
        <v>38</v>
      </c>
      <c r="I15">
        <v>8000</v>
      </c>
      <c r="J15">
        <v>22.254571429999999</v>
      </c>
      <c r="K15" t="s">
        <v>14</v>
      </c>
      <c r="L15">
        <v>9200</v>
      </c>
      <c r="M15">
        <v>24.99</v>
      </c>
      <c r="N15" t="s">
        <v>52</v>
      </c>
      <c r="O15">
        <v>7600</v>
      </c>
      <c r="P15">
        <v>19.018857140000001</v>
      </c>
      <c r="Q15" t="s">
        <v>337</v>
      </c>
      <c r="R15">
        <v>3000</v>
      </c>
      <c r="S15">
        <v>6.75</v>
      </c>
      <c r="T15" t="s">
        <v>448</v>
      </c>
      <c r="U15">
        <v>2800</v>
      </c>
      <c r="V15">
        <v>13.375</v>
      </c>
      <c r="W15" t="s">
        <v>540</v>
      </c>
      <c r="X15">
        <v>2000</v>
      </c>
      <c r="Y15">
        <v>4.9000000000000004</v>
      </c>
      <c r="Z15" t="s">
        <v>242</v>
      </c>
      <c r="AA15">
        <v>2500</v>
      </c>
      <c r="AB15">
        <v>6.337685714</v>
      </c>
      <c r="AC15">
        <v>50000</v>
      </c>
      <c r="AD15">
        <v>143.09914285400001</v>
      </c>
      <c r="AE15">
        <v>1</v>
      </c>
    </row>
    <row r="16" spans="1:31">
      <c r="A16">
        <v>14</v>
      </c>
      <c r="B16" t="s">
        <v>85</v>
      </c>
      <c r="C16">
        <v>6600</v>
      </c>
      <c r="D16">
        <v>22.846742859999999</v>
      </c>
      <c r="E16" t="s">
        <v>28</v>
      </c>
      <c r="F16">
        <v>8300</v>
      </c>
      <c r="G16">
        <v>22.626285710000001</v>
      </c>
      <c r="H16" t="s">
        <v>38</v>
      </c>
      <c r="I16">
        <v>8000</v>
      </c>
      <c r="J16">
        <v>22.254571429999999</v>
      </c>
      <c r="K16" t="s">
        <v>14</v>
      </c>
      <c r="L16">
        <v>9200</v>
      </c>
      <c r="M16">
        <v>24.99</v>
      </c>
      <c r="N16" t="s">
        <v>52</v>
      </c>
      <c r="O16">
        <v>7600</v>
      </c>
      <c r="P16">
        <v>19.018857140000001</v>
      </c>
      <c r="Q16" t="s">
        <v>337</v>
      </c>
      <c r="R16">
        <v>3000</v>
      </c>
      <c r="S16">
        <v>6.75</v>
      </c>
      <c r="T16" t="s">
        <v>242</v>
      </c>
      <c r="U16">
        <v>2500</v>
      </c>
      <c r="V16">
        <v>6.337685714</v>
      </c>
      <c r="W16" t="s">
        <v>540</v>
      </c>
      <c r="X16">
        <v>2000</v>
      </c>
      <c r="Y16">
        <v>4.9000000000000004</v>
      </c>
      <c r="Z16" t="s">
        <v>448</v>
      </c>
      <c r="AA16">
        <v>2800</v>
      </c>
      <c r="AB16">
        <v>13.375</v>
      </c>
      <c r="AC16">
        <v>50000</v>
      </c>
      <c r="AD16">
        <v>143.09914285400001</v>
      </c>
      <c r="AE16">
        <v>1</v>
      </c>
    </row>
    <row r="17" spans="1:31">
      <c r="A17">
        <v>11</v>
      </c>
      <c r="B17" t="s">
        <v>85</v>
      </c>
      <c r="C17">
        <v>6600</v>
      </c>
      <c r="D17">
        <v>22.846742859999999</v>
      </c>
      <c r="E17" t="s">
        <v>28</v>
      </c>
      <c r="F17">
        <v>8300</v>
      </c>
      <c r="G17">
        <v>22.626285710000001</v>
      </c>
      <c r="H17" t="s">
        <v>38</v>
      </c>
      <c r="I17">
        <v>8000</v>
      </c>
      <c r="J17">
        <v>22.254571429999999</v>
      </c>
      <c r="K17" t="s">
        <v>14</v>
      </c>
      <c r="L17">
        <v>9200</v>
      </c>
      <c r="M17">
        <v>24.99</v>
      </c>
      <c r="N17" t="s">
        <v>52</v>
      </c>
      <c r="O17">
        <v>7600</v>
      </c>
      <c r="P17">
        <v>19.018857140000001</v>
      </c>
      <c r="Q17" t="s">
        <v>262</v>
      </c>
      <c r="R17">
        <v>3200</v>
      </c>
      <c r="S17">
        <v>10.624000000000001</v>
      </c>
      <c r="T17" t="s">
        <v>456</v>
      </c>
      <c r="U17">
        <v>2600</v>
      </c>
      <c r="V17">
        <v>8.6195714290000005</v>
      </c>
      <c r="W17" t="s">
        <v>540</v>
      </c>
      <c r="X17">
        <v>2000</v>
      </c>
      <c r="Y17">
        <v>4.9000000000000004</v>
      </c>
      <c r="Z17" t="s">
        <v>242</v>
      </c>
      <c r="AA17">
        <v>2500</v>
      </c>
      <c r="AB17">
        <v>6.337685714</v>
      </c>
      <c r="AC17">
        <v>50000</v>
      </c>
      <c r="AD17">
        <v>142.21771428299999</v>
      </c>
      <c r="AE17">
        <v>1</v>
      </c>
    </row>
    <row r="18" spans="1:31">
      <c r="A18">
        <v>12</v>
      </c>
      <c r="B18" t="s">
        <v>85</v>
      </c>
      <c r="C18">
        <v>6600</v>
      </c>
      <c r="D18">
        <v>22.846742859999999</v>
      </c>
      <c r="E18" t="s">
        <v>28</v>
      </c>
      <c r="F18">
        <v>8300</v>
      </c>
      <c r="G18">
        <v>22.626285710000001</v>
      </c>
      <c r="H18" t="s">
        <v>38</v>
      </c>
      <c r="I18">
        <v>8000</v>
      </c>
      <c r="J18">
        <v>22.254571429999999</v>
      </c>
      <c r="K18" t="s">
        <v>14</v>
      </c>
      <c r="L18">
        <v>9200</v>
      </c>
      <c r="M18">
        <v>24.99</v>
      </c>
      <c r="N18" t="s">
        <v>52</v>
      </c>
      <c r="O18">
        <v>7600</v>
      </c>
      <c r="P18">
        <v>19.018857140000001</v>
      </c>
      <c r="Q18" t="s">
        <v>262</v>
      </c>
      <c r="R18">
        <v>3200</v>
      </c>
      <c r="S18">
        <v>10.624000000000001</v>
      </c>
      <c r="T18" t="s">
        <v>242</v>
      </c>
      <c r="U18">
        <v>2500</v>
      </c>
      <c r="V18">
        <v>6.337685714</v>
      </c>
      <c r="W18" t="s">
        <v>540</v>
      </c>
      <c r="X18">
        <v>2000</v>
      </c>
      <c r="Y18">
        <v>4.9000000000000004</v>
      </c>
      <c r="Z18" t="s">
        <v>456</v>
      </c>
      <c r="AA18">
        <v>2600</v>
      </c>
      <c r="AB18">
        <v>8.6195714290000005</v>
      </c>
      <c r="AC18">
        <v>50000</v>
      </c>
      <c r="AD18">
        <v>142.21771428299999</v>
      </c>
      <c r="AE18">
        <v>1</v>
      </c>
    </row>
    <row r="19" spans="1:31">
      <c r="A19">
        <v>6</v>
      </c>
      <c r="B19" t="s">
        <v>85</v>
      </c>
      <c r="C19">
        <v>6600</v>
      </c>
      <c r="D19">
        <v>22.846742859999999</v>
      </c>
      <c r="E19" t="s">
        <v>28</v>
      </c>
      <c r="F19">
        <v>8300</v>
      </c>
      <c r="G19">
        <v>22.626285710000001</v>
      </c>
      <c r="H19" t="s">
        <v>38</v>
      </c>
      <c r="I19">
        <v>8000</v>
      </c>
      <c r="J19">
        <v>22.254571429999999</v>
      </c>
      <c r="K19" t="s">
        <v>14</v>
      </c>
      <c r="L19">
        <v>9200</v>
      </c>
      <c r="M19">
        <v>24.99</v>
      </c>
      <c r="N19" t="s">
        <v>42</v>
      </c>
      <c r="O19">
        <v>7800</v>
      </c>
      <c r="P19">
        <v>21.677714290000001</v>
      </c>
      <c r="Q19" t="s">
        <v>375</v>
      </c>
      <c r="R19">
        <v>3000</v>
      </c>
      <c r="S19">
        <v>7.0110000000000001</v>
      </c>
      <c r="T19" t="s">
        <v>456</v>
      </c>
      <c r="U19">
        <v>2600</v>
      </c>
      <c r="V19">
        <v>8.6195714290000005</v>
      </c>
      <c r="W19" t="s">
        <v>540</v>
      </c>
      <c r="X19">
        <v>2000</v>
      </c>
      <c r="Y19">
        <v>4.9000000000000004</v>
      </c>
      <c r="Z19" t="s">
        <v>242</v>
      </c>
      <c r="AA19">
        <v>2500</v>
      </c>
      <c r="AB19">
        <v>6.337685714</v>
      </c>
      <c r="AC19">
        <v>50000</v>
      </c>
      <c r="AD19">
        <v>141.26357143300001</v>
      </c>
      <c r="AE19">
        <v>1</v>
      </c>
    </row>
    <row r="20" spans="1:31">
      <c r="A20">
        <v>7</v>
      </c>
      <c r="B20" t="s">
        <v>85</v>
      </c>
      <c r="C20">
        <v>6600</v>
      </c>
      <c r="D20">
        <v>22.846742859999999</v>
      </c>
      <c r="E20" t="s">
        <v>28</v>
      </c>
      <c r="F20">
        <v>8300</v>
      </c>
      <c r="G20">
        <v>22.626285710000001</v>
      </c>
      <c r="H20" t="s">
        <v>38</v>
      </c>
      <c r="I20">
        <v>8000</v>
      </c>
      <c r="J20">
        <v>22.254571429999999</v>
      </c>
      <c r="K20" t="s">
        <v>14</v>
      </c>
      <c r="L20">
        <v>9200</v>
      </c>
      <c r="M20">
        <v>24.99</v>
      </c>
      <c r="N20" t="s">
        <v>42</v>
      </c>
      <c r="O20">
        <v>7800</v>
      </c>
      <c r="P20">
        <v>21.677714290000001</v>
      </c>
      <c r="Q20" t="s">
        <v>375</v>
      </c>
      <c r="R20">
        <v>3000</v>
      </c>
      <c r="S20">
        <v>7.0110000000000001</v>
      </c>
      <c r="T20" t="s">
        <v>242</v>
      </c>
      <c r="U20">
        <v>2500</v>
      </c>
      <c r="V20">
        <v>6.337685714</v>
      </c>
      <c r="W20" t="s">
        <v>540</v>
      </c>
      <c r="X20">
        <v>2000</v>
      </c>
      <c r="Y20">
        <v>4.9000000000000004</v>
      </c>
      <c r="Z20" t="s">
        <v>456</v>
      </c>
      <c r="AA20">
        <v>2600</v>
      </c>
      <c r="AB20">
        <v>8.6195714290000005</v>
      </c>
      <c r="AC20">
        <v>50000</v>
      </c>
      <c r="AD20">
        <v>141.26357143300001</v>
      </c>
      <c r="AE20">
        <v>1</v>
      </c>
    </row>
    <row r="21" spans="1:31">
      <c r="A21">
        <v>4</v>
      </c>
      <c r="B21" t="s">
        <v>85</v>
      </c>
      <c r="C21">
        <v>6600</v>
      </c>
      <c r="D21">
        <v>22.846742859999999</v>
      </c>
      <c r="E21" t="s">
        <v>28</v>
      </c>
      <c r="F21">
        <v>8300</v>
      </c>
      <c r="G21">
        <v>22.626285710000001</v>
      </c>
      <c r="H21" t="s">
        <v>38</v>
      </c>
      <c r="I21">
        <v>8000</v>
      </c>
      <c r="J21">
        <v>22.254571429999999</v>
      </c>
      <c r="K21" t="s">
        <v>14</v>
      </c>
      <c r="L21">
        <v>9200</v>
      </c>
      <c r="M21">
        <v>24.99</v>
      </c>
      <c r="N21" t="s">
        <v>42</v>
      </c>
      <c r="O21">
        <v>7800</v>
      </c>
      <c r="P21">
        <v>21.677714290000001</v>
      </c>
      <c r="Q21" t="s">
        <v>368</v>
      </c>
      <c r="R21">
        <v>3000</v>
      </c>
      <c r="S21">
        <v>6.8246666669999998</v>
      </c>
      <c r="T21" t="s">
        <v>456</v>
      </c>
      <c r="U21">
        <v>2600</v>
      </c>
      <c r="V21">
        <v>8.6195714290000005</v>
      </c>
      <c r="W21" t="s">
        <v>540</v>
      </c>
      <c r="X21">
        <v>2000</v>
      </c>
      <c r="Y21">
        <v>4.9000000000000004</v>
      </c>
      <c r="Z21" t="s">
        <v>242</v>
      </c>
      <c r="AA21">
        <v>2500</v>
      </c>
      <c r="AB21">
        <v>6.337685714</v>
      </c>
      <c r="AC21">
        <v>50000</v>
      </c>
      <c r="AD21">
        <v>141.07723809999999</v>
      </c>
      <c r="AE21">
        <v>1</v>
      </c>
    </row>
    <row r="22" spans="1:31">
      <c r="A22">
        <v>5</v>
      </c>
      <c r="B22" t="s">
        <v>85</v>
      </c>
      <c r="C22">
        <v>6600</v>
      </c>
      <c r="D22">
        <v>22.846742859999999</v>
      </c>
      <c r="E22" t="s">
        <v>28</v>
      </c>
      <c r="F22">
        <v>8300</v>
      </c>
      <c r="G22">
        <v>22.626285710000001</v>
      </c>
      <c r="H22" t="s">
        <v>38</v>
      </c>
      <c r="I22">
        <v>8000</v>
      </c>
      <c r="J22">
        <v>22.254571429999999</v>
      </c>
      <c r="K22" t="s">
        <v>14</v>
      </c>
      <c r="L22">
        <v>9200</v>
      </c>
      <c r="M22">
        <v>24.99</v>
      </c>
      <c r="N22" t="s">
        <v>42</v>
      </c>
      <c r="O22">
        <v>7800</v>
      </c>
      <c r="P22">
        <v>21.677714290000001</v>
      </c>
      <c r="Q22" t="s">
        <v>368</v>
      </c>
      <c r="R22">
        <v>3000</v>
      </c>
      <c r="S22">
        <v>6.8246666669999998</v>
      </c>
      <c r="T22" t="s">
        <v>242</v>
      </c>
      <c r="U22">
        <v>2500</v>
      </c>
      <c r="V22">
        <v>6.337685714</v>
      </c>
      <c r="W22" t="s">
        <v>540</v>
      </c>
      <c r="X22">
        <v>2000</v>
      </c>
      <c r="Y22">
        <v>4.9000000000000004</v>
      </c>
      <c r="Z22" t="s">
        <v>456</v>
      </c>
      <c r="AA22">
        <v>2600</v>
      </c>
      <c r="AB22">
        <v>8.6195714290000005</v>
      </c>
      <c r="AC22">
        <v>50000</v>
      </c>
      <c r="AD22">
        <v>141.07723809999999</v>
      </c>
      <c r="AE22">
        <v>1</v>
      </c>
    </row>
    <row r="23" spans="1:31">
      <c r="A23">
        <v>2</v>
      </c>
      <c r="B23" t="s">
        <v>85</v>
      </c>
      <c r="C23">
        <v>6600</v>
      </c>
      <c r="D23">
        <v>22.846742859999999</v>
      </c>
      <c r="E23" t="s">
        <v>28</v>
      </c>
      <c r="F23">
        <v>8300</v>
      </c>
      <c r="G23">
        <v>22.626285710000001</v>
      </c>
      <c r="H23" t="s">
        <v>38</v>
      </c>
      <c r="I23">
        <v>8000</v>
      </c>
      <c r="J23">
        <v>22.254571429999999</v>
      </c>
      <c r="K23" t="s">
        <v>14</v>
      </c>
      <c r="L23">
        <v>9200</v>
      </c>
      <c r="M23">
        <v>24.99</v>
      </c>
      <c r="N23" t="s">
        <v>42</v>
      </c>
      <c r="O23">
        <v>7800</v>
      </c>
      <c r="P23">
        <v>21.677714290000001</v>
      </c>
      <c r="Q23" t="s">
        <v>337</v>
      </c>
      <c r="R23">
        <v>3000</v>
      </c>
      <c r="S23">
        <v>6.75</v>
      </c>
      <c r="T23" t="s">
        <v>456</v>
      </c>
      <c r="U23">
        <v>2600</v>
      </c>
      <c r="V23">
        <v>8.6195714290000005</v>
      </c>
      <c r="W23" t="s">
        <v>540</v>
      </c>
      <c r="X23">
        <v>2000</v>
      </c>
      <c r="Y23">
        <v>4.9000000000000004</v>
      </c>
      <c r="Z23" t="s">
        <v>242</v>
      </c>
      <c r="AA23">
        <v>2500</v>
      </c>
      <c r="AB23">
        <v>6.337685714</v>
      </c>
      <c r="AC23">
        <v>50000</v>
      </c>
      <c r="AD23">
        <v>141.00257143300001</v>
      </c>
      <c r="AE23">
        <v>1</v>
      </c>
    </row>
    <row r="24" spans="1:31">
      <c r="A24">
        <v>3</v>
      </c>
      <c r="B24" t="s">
        <v>85</v>
      </c>
      <c r="C24">
        <v>6600</v>
      </c>
      <c r="D24">
        <v>22.846742859999999</v>
      </c>
      <c r="E24" t="s">
        <v>28</v>
      </c>
      <c r="F24">
        <v>8300</v>
      </c>
      <c r="G24">
        <v>22.626285710000001</v>
      </c>
      <c r="H24" t="s">
        <v>38</v>
      </c>
      <c r="I24">
        <v>8000</v>
      </c>
      <c r="J24">
        <v>22.254571429999999</v>
      </c>
      <c r="K24" t="s">
        <v>14</v>
      </c>
      <c r="L24">
        <v>9200</v>
      </c>
      <c r="M24">
        <v>24.99</v>
      </c>
      <c r="N24" t="s">
        <v>42</v>
      </c>
      <c r="O24">
        <v>7800</v>
      </c>
      <c r="P24">
        <v>21.677714290000001</v>
      </c>
      <c r="Q24" t="s">
        <v>337</v>
      </c>
      <c r="R24">
        <v>3000</v>
      </c>
      <c r="S24">
        <v>6.75</v>
      </c>
      <c r="T24" t="s">
        <v>242</v>
      </c>
      <c r="U24">
        <v>2500</v>
      </c>
      <c r="V24">
        <v>6.337685714</v>
      </c>
      <c r="W24" t="s">
        <v>540</v>
      </c>
      <c r="X24">
        <v>2000</v>
      </c>
      <c r="Y24">
        <v>4.9000000000000004</v>
      </c>
      <c r="Z24" t="s">
        <v>456</v>
      </c>
      <c r="AA24">
        <v>2600</v>
      </c>
      <c r="AB24">
        <v>8.6195714290000005</v>
      </c>
      <c r="AC24">
        <v>50000</v>
      </c>
      <c r="AD24">
        <v>141.00257143300001</v>
      </c>
      <c r="AE24">
        <v>1</v>
      </c>
    </row>
    <row r="25" spans="1:31">
      <c r="A25">
        <v>1</v>
      </c>
      <c r="B25" t="s">
        <v>85</v>
      </c>
      <c r="C25">
        <v>6600</v>
      </c>
      <c r="D25">
        <v>22.846742859999999</v>
      </c>
      <c r="E25" t="s">
        <v>28</v>
      </c>
      <c r="F25">
        <v>8300</v>
      </c>
      <c r="G25">
        <v>22.626285710000001</v>
      </c>
      <c r="H25" t="s">
        <v>38</v>
      </c>
      <c r="I25">
        <v>8000</v>
      </c>
      <c r="J25">
        <v>22.254571429999999</v>
      </c>
      <c r="K25" t="s">
        <v>14</v>
      </c>
      <c r="L25">
        <v>9200</v>
      </c>
      <c r="M25">
        <v>24.99</v>
      </c>
      <c r="N25" t="s">
        <v>42</v>
      </c>
      <c r="O25">
        <v>7800</v>
      </c>
      <c r="P25">
        <v>21.677714290000001</v>
      </c>
      <c r="Q25" t="s">
        <v>337</v>
      </c>
      <c r="R25">
        <v>3000</v>
      </c>
      <c r="S25">
        <v>6.75</v>
      </c>
      <c r="T25" t="s">
        <v>456</v>
      </c>
      <c r="U25">
        <v>2600</v>
      </c>
      <c r="V25">
        <v>8.6195714290000005</v>
      </c>
      <c r="W25" t="s">
        <v>540</v>
      </c>
      <c r="X25">
        <v>2000</v>
      </c>
      <c r="Y25">
        <v>4.9000000000000004</v>
      </c>
      <c r="Z25" t="s">
        <v>470</v>
      </c>
      <c r="AA25">
        <v>2500</v>
      </c>
      <c r="AB25">
        <v>5.24</v>
      </c>
      <c r="AC25">
        <v>50000</v>
      </c>
      <c r="AD25">
        <v>139.90488571899999</v>
      </c>
      <c r="AE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topLeftCell="A109" workbookViewId="0">
      <selection activeCell="A126" sqref="A126:XFD131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541</v>
      </c>
      <c r="Q1" t="s">
        <v>542</v>
      </c>
    </row>
    <row r="2" spans="1:17">
      <c r="A2">
        <v>0</v>
      </c>
      <c r="B2" t="s">
        <v>14</v>
      </c>
      <c r="C2" t="s">
        <v>15</v>
      </c>
      <c r="D2">
        <v>9200</v>
      </c>
      <c r="E2" t="s">
        <v>16</v>
      </c>
      <c r="F2">
        <v>25.143000000000001</v>
      </c>
      <c r="G2" t="s">
        <v>17</v>
      </c>
      <c r="H2">
        <v>28</v>
      </c>
      <c r="I2">
        <v>31.1</v>
      </c>
      <c r="J2">
        <v>27.5</v>
      </c>
      <c r="K2">
        <v>27.1</v>
      </c>
      <c r="L2">
        <v>21.78</v>
      </c>
      <c r="M2">
        <v>19.21</v>
      </c>
      <c r="N2">
        <v>20.239999999999998</v>
      </c>
      <c r="O2">
        <v>24.99</v>
      </c>
      <c r="P2">
        <f>VLOOKUP(B2,'aggregate-week8-thurs.csv'!B:O,14,FALSE)</f>
        <v>24.99</v>
      </c>
      <c r="Q2" s="1">
        <f>IFERROR(O2/P2-1,0)</f>
        <v>0</v>
      </c>
    </row>
    <row r="3" spans="1:17">
      <c r="A3">
        <v>1</v>
      </c>
      <c r="B3" t="s">
        <v>18</v>
      </c>
      <c r="C3" t="s">
        <v>15</v>
      </c>
      <c r="D3">
        <v>8700</v>
      </c>
      <c r="E3" t="s">
        <v>19</v>
      </c>
      <c r="F3">
        <v>25.657</v>
      </c>
      <c r="G3" t="s">
        <v>20</v>
      </c>
      <c r="H3">
        <v>29</v>
      </c>
      <c r="I3">
        <v>23.8</v>
      </c>
      <c r="J3">
        <v>20.2</v>
      </c>
      <c r="K3">
        <v>20.9</v>
      </c>
      <c r="L3">
        <v>19.760000000000002</v>
      </c>
      <c r="M3">
        <v>14.95</v>
      </c>
      <c r="N3">
        <v>25.486999999999998</v>
      </c>
      <c r="O3">
        <v>22.013857139999999</v>
      </c>
      <c r="P3">
        <f>VLOOKUP(B3,'aggregate-week8-thurs.csv'!B:O,14,FALSE)</f>
        <v>21.859571428599999</v>
      </c>
      <c r="Q3" s="1">
        <f t="shared" ref="Q3:Q66" si="0">IFERROR(O3/P3-1,0)</f>
        <v>7.0580391708019441E-3</v>
      </c>
    </row>
    <row r="4" spans="1:17">
      <c r="A4">
        <v>2</v>
      </c>
      <c r="B4" t="s">
        <v>21</v>
      </c>
      <c r="C4" t="s">
        <v>15</v>
      </c>
      <c r="D4">
        <v>8500</v>
      </c>
      <c r="E4" t="s">
        <v>22</v>
      </c>
      <c r="F4">
        <v>17.814</v>
      </c>
      <c r="G4" t="s">
        <v>23</v>
      </c>
      <c r="H4">
        <v>22.5</v>
      </c>
      <c r="I4">
        <v>32.200000000000003</v>
      </c>
      <c r="J4">
        <v>17.53</v>
      </c>
      <c r="K4">
        <v>27.9</v>
      </c>
      <c r="L4">
        <v>18.27</v>
      </c>
      <c r="M4">
        <v>16.350000000000001</v>
      </c>
      <c r="N4">
        <v>18.814</v>
      </c>
      <c r="O4">
        <v>21.937714289999999</v>
      </c>
      <c r="P4">
        <f>VLOOKUP(B4,'aggregate-week8-thurs.csv'!B:O,14,FALSE)</f>
        <v>21.942</v>
      </c>
      <c r="Q4" s="1">
        <f t="shared" si="0"/>
        <v>-1.953199343724954E-4</v>
      </c>
    </row>
    <row r="5" spans="1:17">
      <c r="A5">
        <v>3</v>
      </c>
      <c r="B5" t="s">
        <v>24</v>
      </c>
      <c r="C5" t="s">
        <v>25</v>
      </c>
      <c r="D5">
        <v>8300</v>
      </c>
      <c r="E5" t="s">
        <v>26</v>
      </c>
      <c r="F5">
        <v>28.343</v>
      </c>
      <c r="G5" t="s">
        <v>27</v>
      </c>
      <c r="H5">
        <v>27.8</v>
      </c>
      <c r="I5">
        <v>19.98</v>
      </c>
      <c r="J5">
        <v>21.56</v>
      </c>
      <c r="K5">
        <v>19.98</v>
      </c>
      <c r="L5">
        <v>22.018000000000001</v>
      </c>
      <c r="M5">
        <v>17.762</v>
      </c>
      <c r="N5">
        <v>25.766200000000001</v>
      </c>
      <c r="O5">
        <v>22.12374286</v>
      </c>
      <c r="P5">
        <f>VLOOKUP(B5,'aggregate-week8-thurs.csv'!B:O,14,FALSE)</f>
        <v>22.127171428600001</v>
      </c>
      <c r="Q5" s="1">
        <f t="shared" si="0"/>
        <v>-1.549483453437972E-4</v>
      </c>
    </row>
    <row r="6" spans="1:17">
      <c r="A6">
        <v>4</v>
      </c>
      <c r="B6" t="s">
        <v>28</v>
      </c>
      <c r="C6" t="s">
        <v>29</v>
      </c>
      <c r="D6">
        <v>8300</v>
      </c>
      <c r="E6" t="s">
        <v>30</v>
      </c>
      <c r="F6">
        <v>22.48</v>
      </c>
      <c r="G6" t="s">
        <v>31</v>
      </c>
      <c r="H6">
        <v>22.5</v>
      </c>
      <c r="I6">
        <v>24.3</v>
      </c>
      <c r="J6">
        <v>21.59</v>
      </c>
      <c r="K6">
        <v>24.7</v>
      </c>
      <c r="L6">
        <v>22.71</v>
      </c>
      <c r="M6">
        <v>23.88</v>
      </c>
      <c r="N6">
        <v>18.704000000000001</v>
      </c>
      <c r="O6">
        <v>22.626285710000001</v>
      </c>
      <c r="P6">
        <f>VLOOKUP(B6,'aggregate-week8-thurs.csv'!B:O,14,FALSE)</f>
        <v>22.492000000000001</v>
      </c>
      <c r="Q6" s="1">
        <f t="shared" si="0"/>
        <v>5.9703765783389873E-3</v>
      </c>
    </row>
    <row r="7" spans="1:17">
      <c r="A7">
        <v>5</v>
      </c>
      <c r="B7" t="s">
        <v>32</v>
      </c>
      <c r="C7" t="s">
        <v>15</v>
      </c>
      <c r="D7">
        <v>8100</v>
      </c>
      <c r="E7" t="s">
        <v>26</v>
      </c>
      <c r="F7">
        <v>20.766999999999999</v>
      </c>
      <c r="G7" t="s">
        <v>27</v>
      </c>
      <c r="H7">
        <v>23</v>
      </c>
      <c r="I7">
        <v>19.2</v>
      </c>
      <c r="J7">
        <v>17.39</v>
      </c>
      <c r="K7">
        <v>18.7</v>
      </c>
      <c r="L7">
        <v>18.149999999999999</v>
      </c>
      <c r="M7">
        <v>16.04</v>
      </c>
      <c r="N7">
        <v>20.084</v>
      </c>
      <c r="O7">
        <v>18.937714289999999</v>
      </c>
      <c r="P7">
        <f>VLOOKUP(B7,'aggregate-week8-thurs.csv'!B:O,14,FALSE)</f>
        <v>18.923428571399999</v>
      </c>
      <c r="Q7" s="1">
        <f t="shared" si="0"/>
        <v>7.5492232002760673E-4</v>
      </c>
    </row>
    <row r="8" spans="1:17">
      <c r="A8">
        <v>6</v>
      </c>
      <c r="B8" t="s">
        <v>33</v>
      </c>
      <c r="C8" t="s">
        <v>34</v>
      </c>
      <c r="D8">
        <v>8000</v>
      </c>
      <c r="E8" t="s">
        <v>26</v>
      </c>
      <c r="F8">
        <v>22.05</v>
      </c>
      <c r="G8" t="s">
        <v>27</v>
      </c>
      <c r="H8">
        <v>21</v>
      </c>
      <c r="I8">
        <v>22.6</v>
      </c>
      <c r="J8">
        <v>17.72</v>
      </c>
      <c r="K8">
        <v>20.3</v>
      </c>
      <c r="L8">
        <v>16.18</v>
      </c>
      <c r="M8">
        <v>14</v>
      </c>
      <c r="N8">
        <v>18.364000000000001</v>
      </c>
      <c r="O8">
        <v>18.594857139999998</v>
      </c>
      <c r="P8">
        <f>VLOOKUP(B8,'aggregate-week8-thurs.csv'!B:O,14,FALSE)</f>
        <v>18.596285714299999</v>
      </c>
      <c r="Q8" s="1">
        <f t="shared" si="0"/>
        <v>-7.6820410373712456E-5</v>
      </c>
    </row>
    <row r="9" spans="1:17">
      <c r="A9">
        <v>7</v>
      </c>
      <c r="B9" t="s">
        <v>35</v>
      </c>
      <c r="C9" t="s">
        <v>15</v>
      </c>
      <c r="D9">
        <v>8000</v>
      </c>
      <c r="E9" t="s">
        <v>36</v>
      </c>
      <c r="F9">
        <v>9.8000000000000007</v>
      </c>
      <c r="G9" t="s">
        <v>37</v>
      </c>
      <c r="I9">
        <v>18.8</v>
      </c>
      <c r="J9">
        <v>11.33</v>
      </c>
      <c r="K9">
        <v>17.399999999999999</v>
      </c>
      <c r="L9">
        <v>14.52</v>
      </c>
      <c r="M9">
        <v>16.260000000000002</v>
      </c>
      <c r="N9">
        <v>3.5209999999999999</v>
      </c>
      <c r="O9">
        <v>13.638500000000001</v>
      </c>
      <c r="P9">
        <f>VLOOKUP(B9,'aggregate-week8-thurs.csv'!B:O,14,FALSE)</f>
        <v>15.18</v>
      </c>
      <c r="Q9" s="1">
        <f t="shared" si="0"/>
        <v>-0.1015480895915678</v>
      </c>
    </row>
    <row r="10" spans="1:17">
      <c r="A10">
        <v>8</v>
      </c>
      <c r="B10" t="s">
        <v>38</v>
      </c>
      <c r="C10" t="s">
        <v>29</v>
      </c>
      <c r="D10">
        <v>8000</v>
      </c>
      <c r="E10" t="s">
        <v>16</v>
      </c>
      <c r="F10">
        <v>28.443000000000001</v>
      </c>
      <c r="G10" t="s">
        <v>17</v>
      </c>
      <c r="H10">
        <v>24</v>
      </c>
      <c r="I10">
        <v>22.5</v>
      </c>
      <c r="J10">
        <v>18.25</v>
      </c>
      <c r="K10">
        <v>22.7</v>
      </c>
      <c r="L10">
        <v>24.29</v>
      </c>
      <c r="M10">
        <v>21.19</v>
      </c>
      <c r="N10">
        <v>22.852</v>
      </c>
      <c r="O10">
        <v>22.254571429999999</v>
      </c>
      <c r="P10">
        <f>VLOOKUP(B10,'aggregate-week8-thurs.csv'!B:O,14,FALSE)</f>
        <v>22.257428571399998</v>
      </c>
      <c r="Q10" s="1">
        <f t="shared" si="0"/>
        <v>-1.2836799142512678E-4</v>
      </c>
    </row>
    <row r="11" spans="1:17">
      <c r="A11">
        <v>9</v>
      </c>
      <c r="B11" t="s">
        <v>39</v>
      </c>
      <c r="C11" t="s">
        <v>15</v>
      </c>
      <c r="D11">
        <v>7900</v>
      </c>
      <c r="E11" t="s">
        <v>40</v>
      </c>
      <c r="F11">
        <v>17.2</v>
      </c>
      <c r="G11" t="s">
        <v>41</v>
      </c>
      <c r="H11">
        <v>22</v>
      </c>
      <c r="I11">
        <v>14.4</v>
      </c>
      <c r="J11">
        <v>15.56</v>
      </c>
      <c r="K11">
        <v>12.2</v>
      </c>
      <c r="L11">
        <v>16.62</v>
      </c>
      <c r="M11">
        <v>16.11</v>
      </c>
      <c r="N11">
        <v>16.486000000000001</v>
      </c>
      <c r="O11">
        <v>16.196571429999999</v>
      </c>
      <c r="P11">
        <f>VLOOKUP(B11,'aggregate-week8-thurs.csv'!B:O,14,FALSE)</f>
        <v>16.196571428599999</v>
      </c>
      <c r="Q11" s="1">
        <f t="shared" si="0"/>
        <v>8.6437967894426038E-11</v>
      </c>
    </row>
    <row r="12" spans="1:17">
      <c r="A12">
        <v>10</v>
      </c>
      <c r="B12" t="s">
        <v>42</v>
      </c>
      <c r="C12" t="s">
        <v>15</v>
      </c>
      <c r="D12">
        <v>7800</v>
      </c>
      <c r="E12" t="s">
        <v>30</v>
      </c>
      <c r="F12">
        <v>19.957000000000001</v>
      </c>
      <c r="G12" t="s">
        <v>31</v>
      </c>
      <c r="H12">
        <v>23.5</v>
      </c>
      <c r="I12">
        <v>25.6</v>
      </c>
      <c r="J12">
        <v>20.260000000000002</v>
      </c>
      <c r="K12">
        <v>23.9</v>
      </c>
      <c r="L12">
        <v>23.89</v>
      </c>
      <c r="M12">
        <v>14.27</v>
      </c>
      <c r="N12">
        <v>20.324000000000002</v>
      </c>
      <c r="O12">
        <v>21.677714290000001</v>
      </c>
      <c r="P12">
        <f>VLOOKUP(B12,'aggregate-week8-thurs.csv'!B:O,14,FALSE)</f>
        <v>21.5055714286</v>
      </c>
      <c r="Q12" s="1">
        <f t="shared" si="0"/>
        <v>8.0045704422004871E-3</v>
      </c>
    </row>
    <row r="13" spans="1:17">
      <c r="A13">
        <v>11</v>
      </c>
      <c r="B13" t="s">
        <v>43</v>
      </c>
      <c r="C13" t="s">
        <v>15</v>
      </c>
      <c r="D13">
        <v>7700</v>
      </c>
      <c r="E13" t="s">
        <v>44</v>
      </c>
      <c r="F13">
        <v>21.314</v>
      </c>
      <c r="G13" t="s">
        <v>45</v>
      </c>
      <c r="H13">
        <v>20.5</v>
      </c>
      <c r="I13">
        <v>18.8</v>
      </c>
      <c r="J13">
        <v>14.8</v>
      </c>
      <c r="K13">
        <v>18.399999999999999</v>
      </c>
      <c r="L13">
        <v>15.9</v>
      </c>
      <c r="M13">
        <v>16.41</v>
      </c>
      <c r="N13">
        <v>18.928000000000001</v>
      </c>
      <c r="O13">
        <v>17.676857139999999</v>
      </c>
      <c r="P13">
        <f>VLOOKUP(B13,'aggregate-week8-thurs.csv'!B:O,14,FALSE)</f>
        <v>17.678285714299999</v>
      </c>
      <c r="Q13" s="1">
        <f t="shared" si="0"/>
        <v>-8.0809549245164369E-5</v>
      </c>
    </row>
    <row r="14" spans="1:17">
      <c r="A14">
        <v>12</v>
      </c>
      <c r="B14" t="s">
        <v>46</v>
      </c>
      <c r="C14" t="s">
        <v>15</v>
      </c>
      <c r="D14">
        <v>7700</v>
      </c>
      <c r="E14" t="s">
        <v>47</v>
      </c>
      <c r="F14">
        <v>18.617000000000001</v>
      </c>
      <c r="G14" t="s">
        <v>48</v>
      </c>
      <c r="H14">
        <v>20.5</v>
      </c>
      <c r="I14">
        <v>25.4</v>
      </c>
      <c r="J14">
        <v>16.690000000000001</v>
      </c>
      <c r="K14">
        <v>22.7</v>
      </c>
      <c r="L14">
        <v>19.760000000000002</v>
      </c>
      <c r="M14">
        <v>13.26</v>
      </c>
      <c r="N14">
        <v>16.6694</v>
      </c>
      <c r="O14">
        <v>19.28277143</v>
      </c>
      <c r="P14">
        <f>VLOOKUP(B14,'aggregate-week8-thurs.csv'!B:O,14,FALSE)</f>
        <v>19.2827714286</v>
      </c>
      <c r="Q14" s="1">
        <f t="shared" si="0"/>
        <v>7.2603700829176887E-11</v>
      </c>
    </row>
    <row r="15" spans="1:17">
      <c r="A15">
        <v>13</v>
      </c>
      <c r="B15" t="s">
        <v>49</v>
      </c>
      <c r="C15" t="s">
        <v>15</v>
      </c>
      <c r="D15">
        <v>7700</v>
      </c>
      <c r="E15" t="s">
        <v>50</v>
      </c>
      <c r="F15">
        <v>22.428999999999998</v>
      </c>
      <c r="G15" t="s">
        <v>51</v>
      </c>
      <c r="H15">
        <v>27</v>
      </c>
      <c r="I15">
        <v>22.2</v>
      </c>
      <c r="J15">
        <v>18.05</v>
      </c>
      <c r="K15">
        <v>20.100000000000001</v>
      </c>
      <c r="L15">
        <v>19.61</v>
      </c>
      <c r="M15">
        <v>17.170000000000002</v>
      </c>
      <c r="N15">
        <v>17.978999999999999</v>
      </c>
      <c r="O15">
        <v>20.301285709999998</v>
      </c>
      <c r="P15">
        <f>VLOOKUP(B15,'aggregate-week8-thurs.csv'!B:O,14,FALSE)</f>
        <v>20.299857142899999</v>
      </c>
      <c r="Q15" s="1">
        <f t="shared" si="0"/>
        <v>7.0373258784117709E-5</v>
      </c>
    </row>
    <row r="16" spans="1:17">
      <c r="A16">
        <v>14</v>
      </c>
      <c r="B16" t="s">
        <v>52</v>
      </c>
      <c r="C16" t="s">
        <v>15</v>
      </c>
      <c r="D16">
        <v>7600</v>
      </c>
      <c r="E16" t="s">
        <v>53</v>
      </c>
      <c r="F16">
        <v>22.132999999999999</v>
      </c>
      <c r="G16" t="s">
        <v>54</v>
      </c>
      <c r="H16">
        <v>22</v>
      </c>
      <c r="I16">
        <v>20.2</v>
      </c>
      <c r="J16">
        <v>19.82</v>
      </c>
      <c r="K16">
        <v>19.100000000000001</v>
      </c>
      <c r="L16">
        <v>17.72</v>
      </c>
      <c r="M16">
        <v>16.38</v>
      </c>
      <c r="N16">
        <v>17.911999999999999</v>
      </c>
      <c r="O16">
        <v>19.018857140000001</v>
      </c>
      <c r="P16">
        <f>VLOOKUP(B16,'aggregate-week8-thurs.csv'!B:O,14,FALSE)</f>
        <v>19.015999999999998</v>
      </c>
      <c r="Q16" s="1">
        <f t="shared" si="0"/>
        <v>1.5024926377793513E-4</v>
      </c>
    </row>
    <row r="17" spans="1:17">
      <c r="A17">
        <v>15</v>
      </c>
      <c r="B17" t="s">
        <v>55</v>
      </c>
      <c r="C17" t="s">
        <v>15</v>
      </c>
      <c r="D17">
        <v>7600</v>
      </c>
      <c r="E17" t="s">
        <v>30</v>
      </c>
      <c r="F17">
        <v>18.183</v>
      </c>
      <c r="G17" t="s">
        <v>56</v>
      </c>
      <c r="H17">
        <v>23</v>
      </c>
      <c r="I17">
        <v>31.8</v>
      </c>
      <c r="J17">
        <v>16.8</v>
      </c>
      <c r="K17">
        <v>27.5</v>
      </c>
      <c r="L17">
        <v>17.55</v>
      </c>
      <c r="M17">
        <v>15.61</v>
      </c>
      <c r="N17">
        <v>15.832000000000001</v>
      </c>
      <c r="O17">
        <v>21.155999999999999</v>
      </c>
      <c r="P17">
        <f>VLOOKUP(B17,'aggregate-week8-thurs.csv'!B:O,14,FALSE)</f>
        <v>21.160285714299999</v>
      </c>
      <c r="Q17" s="1">
        <f t="shared" si="0"/>
        <v>-2.0253574823436704E-4</v>
      </c>
    </row>
    <row r="18" spans="1:17">
      <c r="A18">
        <v>16</v>
      </c>
      <c r="B18" t="s">
        <v>57</v>
      </c>
      <c r="C18" t="s">
        <v>25</v>
      </c>
      <c r="D18">
        <v>7500</v>
      </c>
      <c r="E18" t="s">
        <v>47</v>
      </c>
      <c r="F18">
        <v>22.94</v>
      </c>
      <c r="G18" t="s">
        <v>58</v>
      </c>
      <c r="H18">
        <v>21.1</v>
      </c>
      <c r="I18">
        <v>28.78</v>
      </c>
      <c r="J18">
        <v>16.059999999999999</v>
      </c>
      <c r="K18">
        <v>28.78</v>
      </c>
      <c r="L18">
        <v>19.481999999999999</v>
      </c>
      <c r="M18">
        <v>17.777999999999999</v>
      </c>
      <c r="N18">
        <v>19.643799999999999</v>
      </c>
      <c r="O18">
        <v>21.66054286</v>
      </c>
      <c r="P18">
        <f>VLOOKUP(B18,'aggregate-week8-thurs.csv'!B:O,14,FALSE)</f>
        <v>21.660542857100001</v>
      </c>
      <c r="Q18" s="1">
        <f t="shared" si="0"/>
        <v>1.3388401498559688E-10</v>
      </c>
    </row>
    <row r="19" spans="1:17">
      <c r="A19">
        <v>17</v>
      </c>
      <c r="B19" t="s">
        <v>59</v>
      </c>
      <c r="C19" t="s">
        <v>29</v>
      </c>
      <c r="D19">
        <v>7500</v>
      </c>
      <c r="E19" t="s">
        <v>19</v>
      </c>
      <c r="F19">
        <v>19.5</v>
      </c>
      <c r="G19" t="s">
        <v>20</v>
      </c>
      <c r="P19">
        <f>VLOOKUP(B19,'aggregate-week8-thurs.csv'!B:O,14,FALSE)</f>
        <v>0</v>
      </c>
      <c r="Q19" s="1">
        <f t="shared" si="0"/>
        <v>0</v>
      </c>
    </row>
    <row r="20" spans="1:17">
      <c r="A20">
        <v>18</v>
      </c>
      <c r="B20" t="s">
        <v>60</v>
      </c>
      <c r="C20" t="s">
        <v>15</v>
      </c>
      <c r="D20">
        <v>7500</v>
      </c>
      <c r="E20" t="s">
        <v>47</v>
      </c>
      <c r="F20">
        <v>19.117000000000001</v>
      </c>
      <c r="G20" t="s">
        <v>48</v>
      </c>
      <c r="H20">
        <v>18</v>
      </c>
      <c r="I20">
        <v>22.6</v>
      </c>
      <c r="J20">
        <v>15.67</v>
      </c>
      <c r="K20">
        <v>20.399999999999999</v>
      </c>
      <c r="L20">
        <v>18.79</v>
      </c>
      <c r="M20">
        <v>12.22</v>
      </c>
      <c r="N20">
        <v>14.804</v>
      </c>
      <c r="O20">
        <v>17.497714290000001</v>
      </c>
      <c r="P20">
        <f>VLOOKUP(B20,'aggregate-week8-thurs.csv'!B:O,14,FALSE)</f>
        <v>17.497714285699999</v>
      </c>
      <c r="Q20" s="1">
        <f t="shared" si="0"/>
        <v>2.4574653423314885E-10</v>
      </c>
    </row>
    <row r="21" spans="1:17">
      <c r="A21">
        <v>19</v>
      </c>
      <c r="B21" t="s">
        <v>61</v>
      </c>
      <c r="C21" t="s">
        <v>29</v>
      </c>
      <c r="D21">
        <v>7400</v>
      </c>
      <c r="E21" t="s">
        <v>62</v>
      </c>
      <c r="F21">
        <v>16.516999999999999</v>
      </c>
      <c r="G21" t="s">
        <v>63</v>
      </c>
      <c r="H21">
        <v>24</v>
      </c>
      <c r="I21">
        <v>22.4</v>
      </c>
      <c r="J21">
        <v>16.440000000000001</v>
      </c>
      <c r="K21">
        <v>24.6</v>
      </c>
      <c r="L21">
        <v>16.48</v>
      </c>
      <c r="M21">
        <v>19.079999999999998</v>
      </c>
      <c r="N21">
        <v>18.359000000000002</v>
      </c>
      <c r="O21">
        <v>20.194142859999999</v>
      </c>
      <c r="P21">
        <f>VLOOKUP(B21,'aggregate-week8-thurs.csv'!B:O,14,FALSE)</f>
        <v>20.195571428600001</v>
      </c>
      <c r="Q21" s="1">
        <f t="shared" si="0"/>
        <v>-7.0736725873432604E-5</v>
      </c>
    </row>
    <row r="22" spans="1:17">
      <c r="A22">
        <v>20</v>
      </c>
      <c r="B22" t="s">
        <v>64</v>
      </c>
      <c r="C22" t="s">
        <v>25</v>
      </c>
      <c r="D22">
        <v>7400</v>
      </c>
      <c r="E22" t="s">
        <v>65</v>
      </c>
      <c r="F22">
        <v>22.123999999999999</v>
      </c>
      <c r="G22" t="s">
        <v>66</v>
      </c>
      <c r="H22">
        <v>18.8</v>
      </c>
      <c r="I22">
        <v>19.66</v>
      </c>
      <c r="J22">
        <v>17.03</v>
      </c>
      <c r="K22">
        <v>20.66</v>
      </c>
      <c r="L22">
        <v>19.352</v>
      </c>
      <c r="M22">
        <v>15.46</v>
      </c>
      <c r="N22">
        <v>20.5076</v>
      </c>
      <c r="O22">
        <v>18.78137143</v>
      </c>
      <c r="P22">
        <f>VLOOKUP(B22,'aggregate-week8-thurs.csv'!B:O,14,FALSE)</f>
        <v>18.738514285699999</v>
      </c>
      <c r="Q22" s="1">
        <f t="shared" si="0"/>
        <v>2.2871153842067837E-3</v>
      </c>
    </row>
    <row r="23" spans="1:17">
      <c r="A23">
        <v>21</v>
      </c>
      <c r="B23" t="s">
        <v>67</v>
      </c>
      <c r="C23" t="s">
        <v>29</v>
      </c>
      <c r="D23">
        <v>7300</v>
      </c>
      <c r="E23" t="s">
        <v>62</v>
      </c>
      <c r="F23">
        <v>18.8</v>
      </c>
      <c r="G23" t="s">
        <v>68</v>
      </c>
      <c r="H23">
        <v>21.5</v>
      </c>
      <c r="I23">
        <v>23.9</v>
      </c>
      <c r="J23">
        <v>19.149999999999999</v>
      </c>
      <c r="K23">
        <v>24.4</v>
      </c>
      <c r="L23">
        <v>20.010000000000002</v>
      </c>
      <c r="M23">
        <v>18.260000000000002</v>
      </c>
      <c r="N23">
        <v>15.792199999999999</v>
      </c>
      <c r="O23">
        <v>20.430314289999998</v>
      </c>
      <c r="P23">
        <f>VLOOKUP(B23,'aggregate-week8-thurs.csv'!B:O,14,FALSE)</f>
        <v>20.431742857100001</v>
      </c>
      <c r="Q23" s="1">
        <f t="shared" si="0"/>
        <v>-6.991900348363167E-5</v>
      </c>
    </row>
    <row r="24" spans="1:17">
      <c r="A24">
        <v>22</v>
      </c>
      <c r="B24" t="s">
        <v>69</v>
      </c>
      <c r="C24" t="s">
        <v>25</v>
      </c>
      <c r="D24">
        <v>7100</v>
      </c>
      <c r="E24" t="s">
        <v>16</v>
      </c>
      <c r="F24">
        <v>16.853999999999999</v>
      </c>
      <c r="G24" t="s">
        <v>17</v>
      </c>
      <c r="H24">
        <v>19.7</v>
      </c>
      <c r="I24">
        <v>23.22</v>
      </c>
      <c r="J24">
        <v>22.88</v>
      </c>
      <c r="K24">
        <v>24.22</v>
      </c>
      <c r="L24">
        <v>20.344000000000001</v>
      </c>
      <c r="M24">
        <v>25.148</v>
      </c>
      <c r="N24">
        <v>23.6966</v>
      </c>
      <c r="O24">
        <v>22.74408571</v>
      </c>
      <c r="P24">
        <f>VLOOKUP(B24,'aggregate-week8-thurs.csv'!B:O,14,FALSE)</f>
        <v>22.738371428600001</v>
      </c>
      <c r="Q24" s="1">
        <f t="shared" si="0"/>
        <v>2.5130565827646834E-4</v>
      </c>
    </row>
    <row r="25" spans="1:17">
      <c r="A25">
        <v>23</v>
      </c>
      <c r="B25" t="s">
        <v>70</v>
      </c>
      <c r="C25" t="s">
        <v>29</v>
      </c>
      <c r="D25">
        <v>7100</v>
      </c>
      <c r="E25" t="s">
        <v>36</v>
      </c>
      <c r="F25">
        <v>12.7</v>
      </c>
      <c r="G25" t="s">
        <v>71</v>
      </c>
      <c r="H25">
        <v>22.5</v>
      </c>
      <c r="I25">
        <v>14.9</v>
      </c>
      <c r="J25">
        <v>17.670000000000002</v>
      </c>
      <c r="K25">
        <v>15.6</v>
      </c>
      <c r="L25">
        <v>15.43</v>
      </c>
      <c r="M25">
        <v>17.95</v>
      </c>
      <c r="N25">
        <v>16.506</v>
      </c>
      <c r="O25">
        <v>17.222285710000001</v>
      </c>
      <c r="P25">
        <f>VLOOKUP(B25,'aggregate-week8-thurs.csv'!B:O,14,FALSE)</f>
        <v>17.275142857100001</v>
      </c>
      <c r="Q25" s="1">
        <f t="shared" si="0"/>
        <v>-3.0597227205143573E-3</v>
      </c>
    </row>
    <row r="26" spans="1:17">
      <c r="A26">
        <v>24</v>
      </c>
      <c r="B26" t="s">
        <v>72</v>
      </c>
      <c r="C26" t="s">
        <v>25</v>
      </c>
      <c r="D26">
        <v>7000</v>
      </c>
      <c r="E26" t="s">
        <v>44</v>
      </c>
      <c r="F26">
        <v>21.811</v>
      </c>
      <c r="G26" t="s">
        <v>45</v>
      </c>
      <c r="H26">
        <v>19</v>
      </c>
      <c r="I26">
        <v>19.239999999999998</v>
      </c>
      <c r="J26">
        <v>16.34</v>
      </c>
      <c r="K26">
        <v>20.239999999999998</v>
      </c>
      <c r="L26">
        <v>18.018000000000001</v>
      </c>
      <c r="M26">
        <v>16.108000000000001</v>
      </c>
      <c r="N26">
        <v>19.768599999999999</v>
      </c>
      <c r="O26">
        <v>18.387799999999999</v>
      </c>
      <c r="P26">
        <f>VLOOKUP(B26,'aggregate-week8-thurs.csv'!B:O,14,FALSE)</f>
        <v>18.388371428599999</v>
      </c>
      <c r="Q26" s="1">
        <f t="shared" si="0"/>
        <v>-3.1075541530145578E-5</v>
      </c>
    </row>
    <row r="27" spans="1:17">
      <c r="A27">
        <v>25</v>
      </c>
      <c r="B27" t="s">
        <v>73</v>
      </c>
      <c r="C27" t="s">
        <v>15</v>
      </c>
      <c r="D27">
        <v>7000</v>
      </c>
      <c r="E27" t="s">
        <v>47</v>
      </c>
      <c r="F27">
        <v>15.532999999999999</v>
      </c>
      <c r="G27" t="s">
        <v>58</v>
      </c>
      <c r="H27">
        <v>17.5</v>
      </c>
      <c r="I27">
        <v>24.7</v>
      </c>
      <c r="J27">
        <v>14.06</v>
      </c>
      <c r="K27">
        <v>22.7</v>
      </c>
      <c r="L27">
        <v>16.920000000000002</v>
      </c>
      <c r="M27">
        <v>14.82</v>
      </c>
      <c r="N27">
        <v>16.295999999999999</v>
      </c>
      <c r="O27">
        <v>18.142285709999999</v>
      </c>
      <c r="P27">
        <f>VLOOKUP(B27,'aggregate-week8-thurs.csv'!B:O,14,FALSE)</f>
        <v>18.142285714300002</v>
      </c>
      <c r="Q27" s="1">
        <f t="shared" si="0"/>
        <v>-2.3701540730058923E-10</v>
      </c>
    </row>
    <row r="28" spans="1:17">
      <c r="A28">
        <v>26</v>
      </c>
      <c r="B28" t="s">
        <v>74</v>
      </c>
      <c r="C28" t="s">
        <v>15</v>
      </c>
      <c r="D28">
        <v>6900</v>
      </c>
      <c r="E28" t="s">
        <v>65</v>
      </c>
      <c r="F28">
        <v>16.943000000000001</v>
      </c>
      <c r="G28" t="s">
        <v>66</v>
      </c>
      <c r="H28">
        <v>18.5</v>
      </c>
      <c r="I28">
        <v>18.7</v>
      </c>
      <c r="J28">
        <v>14.21</v>
      </c>
      <c r="K28">
        <v>21.1</v>
      </c>
      <c r="L28">
        <v>16.170000000000002</v>
      </c>
      <c r="M28">
        <v>11.94</v>
      </c>
      <c r="N28">
        <v>15.358000000000001</v>
      </c>
      <c r="O28">
        <v>16.568285710000001</v>
      </c>
      <c r="P28">
        <f>VLOOKUP(B28,'aggregate-week8-thurs.csv'!B:O,14,FALSE)</f>
        <v>16.5711428571</v>
      </c>
      <c r="Q28" s="1">
        <f t="shared" si="0"/>
        <v>-1.7241702184556118E-4</v>
      </c>
    </row>
    <row r="29" spans="1:17">
      <c r="A29">
        <v>27</v>
      </c>
      <c r="B29" t="s">
        <v>75</v>
      </c>
      <c r="C29" t="s">
        <v>25</v>
      </c>
      <c r="D29">
        <v>6800</v>
      </c>
      <c r="E29" t="s">
        <v>65</v>
      </c>
      <c r="F29">
        <v>21.75</v>
      </c>
      <c r="G29" t="s">
        <v>76</v>
      </c>
      <c r="H29">
        <v>22</v>
      </c>
      <c r="I29">
        <v>24.78</v>
      </c>
      <c r="J29">
        <v>21.58</v>
      </c>
      <c r="K29">
        <v>25.78</v>
      </c>
      <c r="L29">
        <v>21.044</v>
      </c>
      <c r="M29">
        <v>20.53</v>
      </c>
      <c r="N29">
        <v>21.4908</v>
      </c>
      <c r="O29">
        <v>22.45782857</v>
      </c>
      <c r="P29">
        <f>VLOOKUP(B29,'aggregate-week8-thurs.csv'!B:O,14,FALSE)</f>
        <v>22.456399999999999</v>
      </c>
      <c r="Q29" s="1">
        <f t="shared" si="0"/>
        <v>6.3615272261063893E-5</v>
      </c>
    </row>
    <row r="30" spans="1:17">
      <c r="A30">
        <v>28</v>
      </c>
      <c r="B30" t="s">
        <v>77</v>
      </c>
      <c r="C30" t="s">
        <v>15</v>
      </c>
      <c r="D30">
        <v>6800</v>
      </c>
      <c r="E30" t="s">
        <v>16</v>
      </c>
      <c r="F30">
        <v>13.36</v>
      </c>
      <c r="G30" t="s">
        <v>78</v>
      </c>
      <c r="H30">
        <v>22.5</v>
      </c>
      <c r="I30">
        <v>25.2</v>
      </c>
      <c r="J30">
        <v>16.73</v>
      </c>
      <c r="K30">
        <v>22.6</v>
      </c>
      <c r="L30">
        <v>16.53</v>
      </c>
      <c r="M30">
        <v>17.05</v>
      </c>
      <c r="N30">
        <v>18.010000000000002</v>
      </c>
      <c r="O30">
        <v>19.80285714</v>
      </c>
      <c r="P30">
        <f>VLOOKUP(B30,'aggregate-week8-thurs.csv'!B:O,14,FALSE)</f>
        <v>19.3455714286</v>
      </c>
      <c r="Q30" s="1">
        <f t="shared" si="0"/>
        <v>2.3637746400396287E-2</v>
      </c>
    </row>
    <row r="31" spans="1:17">
      <c r="A31">
        <v>29</v>
      </c>
      <c r="B31" t="s">
        <v>79</v>
      </c>
      <c r="C31" t="s">
        <v>25</v>
      </c>
      <c r="D31">
        <v>6700</v>
      </c>
      <c r="E31" t="s">
        <v>22</v>
      </c>
      <c r="F31">
        <v>18.79</v>
      </c>
      <c r="G31" t="s">
        <v>80</v>
      </c>
      <c r="H31">
        <v>22</v>
      </c>
      <c r="I31">
        <v>22.9</v>
      </c>
      <c r="J31">
        <v>21.73</v>
      </c>
      <c r="K31">
        <v>23.9</v>
      </c>
      <c r="L31">
        <v>22.646000000000001</v>
      </c>
      <c r="M31">
        <v>22.084</v>
      </c>
      <c r="N31">
        <v>19.415199999999999</v>
      </c>
      <c r="O31">
        <v>22.096457139999998</v>
      </c>
      <c r="P31">
        <f>VLOOKUP(B31,'aggregate-week8-thurs.csv'!B:O,14,FALSE)</f>
        <v>22.0907428571</v>
      </c>
      <c r="Q31" s="1">
        <f t="shared" si="0"/>
        <v>2.5867318889916113E-4</v>
      </c>
    </row>
    <row r="32" spans="1:17">
      <c r="A32">
        <v>30</v>
      </c>
      <c r="B32" t="s">
        <v>81</v>
      </c>
      <c r="C32" t="s">
        <v>25</v>
      </c>
      <c r="D32">
        <v>6700</v>
      </c>
      <c r="E32" t="s">
        <v>30</v>
      </c>
      <c r="F32">
        <v>20.792999999999999</v>
      </c>
      <c r="G32" t="s">
        <v>31</v>
      </c>
      <c r="H32">
        <v>19.899999999999999</v>
      </c>
      <c r="I32">
        <v>18.399999999999999</v>
      </c>
      <c r="J32">
        <v>17</v>
      </c>
      <c r="K32">
        <v>19.399999999999999</v>
      </c>
      <c r="L32">
        <v>22.428000000000001</v>
      </c>
      <c r="M32">
        <v>17.850000000000001</v>
      </c>
      <c r="N32">
        <v>17.929600000000001</v>
      </c>
      <c r="O32">
        <v>18.986799999999999</v>
      </c>
      <c r="P32">
        <f>VLOOKUP(B32,'aggregate-week8-thurs.csv'!B:O,14,FALSE)</f>
        <v>16.9712</v>
      </c>
      <c r="Q32" s="1">
        <f t="shared" si="0"/>
        <v>0.11876590930517583</v>
      </c>
    </row>
    <row r="33" spans="1:17">
      <c r="A33">
        <v>31</v>
      </c>
      <c r="B33" t="s">
        <v>82</v>
      </c>
      <c r="C33" t="s">
        <v>15</v>
      </c>
      <c r="D33">
        <v>6700</v>
      </c>
      <c r="E33" t="s">
        <v>53</v>
      </c>
      <c r="F33">
        <v>18.516999999999999</v>
      </c>
      <c r="G33" t="s">
        <v>83</v>
      </c>
      <c r="H33">
        <v>17</v>
      </c>
      <c r="I33">
        <v>29</v>
      </c>
      <c r="J33">
        <v>16.920000000000002</v>
      </c>
      <c r="K33">
        <v>27</v>
      </c>
      <c r="L33">
        <v>13.94</v>
      </c>
      <c r="M33">
        <v>12.29</v>
      </c>
      <c r="N33">
        <v>15.176</v>
      </c>
      <c r="O33">
        <v>18.760857139999999</v>
      </c>
      <c r="P33">
        <f>VLOOKUP(B33,'aggregate-week8-thurs.csv'!B:O,14,FALSE)</f>
        <v>18.757999999999999</v>
      </c>
      <c r="Q33" s="1">
        <f t="shared" si="0"/>
        <v>1.5231581192032273E-4</v>
      </c>
    </row>
    <row r="34" spans="1:17">
      <c r="A34">
        <v>32</v>
      </c>
      <c r="B34" t="s">
        <v>84</v>
      </c>
      <c r="C34" t="s">
        <v>25</v>
      </c>
      <c r="D34">
        <v>6600</v>
      </c>
      <c r="E34" t="s">
        <v>22</v>
      </c>
      <c r="F34">
        <v>16.834</v>
      </c>
      <c r="G34" t="s">
        <v>23</v>
      </c>
      <c r="H34">
        <v>22.4</v>
      </c>
      <c r="I34">
        <v>17.48</v>
      </c>
      <c r="J34">
        <v>18.04</v>
      </c>
      <c r="K34">
        <v>18.48</v>
      </c>
      <c r="L34">
        <v>18.579999999999998</v>
      </c>
      <c r="M34">
        <v>17.41</v>
      </c>
      <c r="N34">
        <v>18.738</v>
      </c>
      <c r="O34">
        <v>18.73257143</v>
      </c>
      <c r="P34">
        <f>VLOOKUP(B34,'aggregate-week8-thurs.csv'!B:O,14,FALSE)</f>
        <v>18.7368571429</v>
      </c>
      <c r="Q34" s="1">
        <f t="shared" si="0"/>
        <v>-2.2873168468506844E-4</v>
      </c>
    </row>
    <row r="35" spans="1:17">
      <c r="A35">
        <v>33</v>
      </c>
      <c r="B35" t="s">
        <v>85</v>
      </c>
      <c r="C35" t="s">
        <v>25</v>
      </c>
      <c r="D35">
        <v>6600</v>
      </c>
      <c r="E35" t="s">
        <v>50</v>
      </c>
      <c r="F35">
        <v>24.04</v>
      </c>
      <c r="G35" t="s">
        <v>51</v>
      </c>
      <c r="H35">
        <v>28.2</v>
      </c>
      <c r="I35">
        <v>18.8</v>
      </c>
      <c r="J35">
        <v>20.65</v>
      </c>
      <c r="K35">
        <v>19.8</v>
      </c>
      <c r="L35">
        <v>23.974</v>
      </c>
      <c r="M35">
        <v>24.388000000000002</v>
      </c>
      <c r="N35">
        <v>24.115200000000002</v>
      </c>
      <c r="O35">
        <v>22.846742859999999</v>
      </c>
      <c r="P35">
        <f>VLOOKUP(B35,'aggregate-week8-thurs.csv'!B:O,14,FALSE)</f>
        <v>22.846742857100001</v>
      </c>
      <c r="Q35" s="1">
        <f t="shared" si="0"/>
        <v>1.2693268658381385E-10</v>
      </c>
    </row>
    <row r="36" spans="1:17">
      <c r="A36">
        <v>34</v>
      </c>
      <c r="B36" t="s">
        <v>86</v>
      </c>
      <c r="C36" t="s">
        <v>34</v>
      </c>
      <c r="D36">
        <v>6500</v>
      </c>
      <c r="E36" t="s">
        <v>65</v>
      </c>
      <c r="F36">
        <v>15.817</v>
      </c>
      <c r="G36" t="s">
        <v>76</v>
      </c>
      <c r="H36">
        <v>20</v>
      </c>
      <c r="I36">
        <v>15.8</v>
      </c>
      <c r="J36">
        <v>14.5</v>
      </c>
      <c r="K36">
        <v>14.9</v>
      </c>
      <c r="L36">
        <v>13.98</v>
      </c>
      <c r="M36">
        <v>11.01</v>
      </c>
      <c r="N36">
        <v>12.952999999999999</v>
      </c>
      <c r="O36">
        <v>14.734714289999999</v>
      </c>
      <c r="P36">
        <f>VLOOKUP(B36,'aggregate-week8-thurs.csv'!B:O,14,FALSE)</f>
        <v>14.736142857100001</v>
      </c>
      <c r="Q36" s="1">
        <f t="shared" si="0"/>
        <v>-9.6943081636435835E-5</v>
      </c>
    </row>
    <row r="37" spans="1:17">
      <c r="A37">
        <v>35</v>
      </c>
      <c r="B37" t="s">
        <v>87</v>
      </c>
      <c r="C37" t="s">
        <v>25</v>
      </c>
      <c r="D37">
        <v>6400</v>
      </c>
      <c r="E37" t="s">
        <v>47</v>
      </c>
      <c r="F37">
        <v>13.593</v>
      </c>
      <c r="G37" t="s">
        <v>48</v>
      </c>
      <c r="H37">
        <v>17.2</v>
      </c>
      <c r="I37">
        <v>16.78</v>
      </c>
      <c r="J37">
        <v>16.12</v>
      </c>
      <c r="K37">
        <v>17.78</v>
      </c>
      <c r="L37">
        <v>17.475999999999999</v>
      </c>
      <c r="M37">
        <v>13.548</v>
      </c>
      <c r="N37">
        <v>13.8514</v>
      </c>
      <c r="O37">
        <v>16.10791429</v>
      </c>
      <c r="P37">
        <f>VLOOKUP(B37,'aggregate-week8-thurs.csv'!B:O,14,FALSE)</f>
        <v>16.050771428600001</v>
      </c>
      <c r="Q37" s="1">
        <f t="shared" si="0"/>
        <v>3.5601317764815121E-3</v>
      </c>
    </row>
    <row r="38" spans="1:17">
      <c r="A38">
        <v>36</v>
      </c>
      <c r="B38" t="s">
        <v>88</v>
      </c>
      <c r="C38" t="s">
        <v>29</v>
      </c>
      <c r="D38">
        <v>6400</v>
      </c>
      <c r="E38" t="s">
        <v>22</v>
      </c>
      <c r="F38">
        <v>18.5</v>
      </c>
      <c r="G38" t="s">
        <v>80</v>
      </c>
      <c r="H38">
        <v>20</v>
      </c>
      <c r="I38">
        <v>12.7</v>
      </c>
      <c r="J38">
        <v>15.1</v>
      </c>
      <c r="K38">
        <v>14</v>
      </c>
      <c r="L38">
        <v>15.28</v>
      </c>
      <c r="M38">
        <v>15.97</v>
      </c>
      <c r="N38">
        <v>13.689</v>
      </c>
      <c r="O38">
        <v>15.24842857</v>
      </c>
      <c r="P38">
        <f>VLOOKUP(B38,'aggregate-week8-thurs.csv'!B:O,14,FALSE)</f>
        <v>15.2355714286</v>
      </c>
      <c r="Q38" s="1">
        <f t="shared" si="0"/>
        <v>8.4388967360049527E-4</v>
      </c>
    </row>
    <row r="39" spans="1:17">
      <c r="A39">
        <v>37</v>
      </c>
      <c r="B39" t="s">
        <v>89</v>
      </c>
      <c r="C39" t="s">
        <v>29</v>
      </c>
      <c r="D39">
        <v>6400</v>
      </c>
      <c r="E39" t="s">
        <v>26</v>
      </c>
      <c r="F39">
        <v>17.739999999999998</v>
      </c>
      <c r="G39" t="s">
        <v>27</v>
      </c>
      <c r="H39">
        <v>13</v>
      </c>
      <c r="I39">
        <v>16.3</v>
      </c>
      <c r="J39">
        <v>14.71</v>
      </c>
      <c r="K39">
        <v>18.7</v>
      </c>
      <c r="L39">
        <v>14.2</v>
      </c>
      <c r="M39">
        <v>11.25</v>
      </c>
      <c r="N39">
        <v>13.928000000000001</v>
      </c>
      <c r="O39">
        <v>14.584</v>
      </c>
      <c r="P39">
        <f>VLOOKUP(B39,'aggregate-week8-thurs.csv'!B:O,14,FALSE)</f>
        <v>14.154</v>
      </c>
      <c r="Q39" s="1">
        <f t="shared" si="0"/>
        <v>3.0380104564080801E-2</v>
      </c>
    </row>
    <row r="40" spans="1:17">
      <c r="A40">
        <v>38</v>
      </c>
      <c r="B40" t="s">
        <v>90</v>
      </c>
      <c r="C40" t="s">
        <v>15</v>
      </c>
      <c r="D40">
        <v>6400</v>
      </c>
      <c r="E40" t="s">
        <v>62</v>
      </c>
      <c r="F40">
        <v>22.25</v>
      </c>
      <c r="G40" t="s">
        <v>68</v>
      </c>
      <c r="H40">
        <v>22</v>
      </c>
      <c r="I40">
        <v>22.8</v>
      </c>
      <c r="J40">
        <v>15.52</v>
      </c>
      <c r="K40">
        <v>20.5</v>
      </c>
      <c r="L40">
        <v>16.489999999999998</v>
      </c>
      <c r="M40">
        <v>15.53</v>
      </c>
      <c r="N40">
        <v>14.928000000000001</v>
      </c>
      <c r="O40">
        <v>18.25257143</v>
      </c>
      <c r="P40">
        <f>VLOOKUP(B40,'aggregate-week8-thurs.csv'!B:O,14,FALSE)</f>
        <v>18.2511428571</v>
      </c>
      <c r="Q40" s="1">
        <f t="shared" si="0"/>
        <v>7.827306548335855E-5</v>
      </c>
    </row>
    <row r="41" spans="1:17">
      <c r="A41">
        <v>39</v>
      </c>
      <c r="B41" t="s">
        <v>91</v>
      </c>
      <c r="C41" t="s">
        <v>25</v>
      </c>
      <c r="D41">
        <v>6300</v>
      </c>
      <c r="E41" t="s">
        <v>36</v>
      </c>
      <c r="F41">
        <v>16.974</v>
      </c>
      <c r="G41" t="s">
        <v>71</v>
      </c>
      <c r="H41">
        <v>20.6</v>
      </c>
      <c r="I41">
        <v>25.2</v>
      </c>
      <c r="J41">
        <v>20.74</v>
      </c>
      <c r="K41">
        <v>26.2</v>
      </c>
      <c r="L41">
        <v>17.602</v>
      </c>
      <c r="M41">
        <v>20.658000000000001</v>
      </c>
      <c r="N41">
        <v>19.709</v>
      </c>
      <c r="O41">
        <v>21.529857140000001</v>
      </c>
      <c r="P41">
        <f>VLOOKUP(B41,'aggregate-week8-thurs.csv'!B:O,14,FALSE)</f>
        <v>21.529571428600001</v>
      </c>
      <c r="Q41" s="1">
        <f t="shared" si="0"/>
        <v>1.3270649671159873E-5</v>
      </c>
    </row>
    <row r="42" spans="1:17">
      <c r="A42">
        <v>40</v>
      </c>
      <c r="B42" t="s">
        <v>92</v>
      </c>
      <c r="C42" t="s">
        <v>29</v>
      </c>
      <c r="D42">
        <v>6300</v>
      </c>
      <c r="E42" t="s">
        <v>93</v>
      </c>
      <c r="F42">
        <v>19.425000000000001</v>
      </c>
      <c r="G42" t="s">
        <v>94</v>
      </c>
      <c r="H42">
        <v>23</v>
      </c>
      <c r="I42">
        <v>17.600000000000001</v>
      </c>
      <c r="J42">
        <v>16</v>
      </c>
      <c r="K42">
        <v>17.100000000000001</v>
      </c>
      <c r="L42">
        <v>19.59</v>
      </c>
      <c r="M42">
        <v>16.09</v>
      </c>
      <c r="N42">
        <v>16.780999999999999</v>
      </c>
      <c r="O42">
        <v>18.023</v>
      </c>
      <c r="P42">
        <f>VLOOKUP(B42,'aggregate-week8-thurs.csv'!B:O,14,FALSE)</f>
        <v>18.038714285699999</v>
      </c>
      <c r="Q42" s="1">
        <f t="shared" si="0"/>
        <v>-8.7114222505635386E-4</v>
      </c>
    </row>
    <row r="43" spans="1:17">
      <c r="A43">
        <v>41</v>
      </c>
      <c r="B43" t="s">
        <v>95</v>
      </c>
      <c r="C43" t="s">
        <v>15</v>
      </c>
      <c r="D43">
        <v>6200</v>
      </c>
      <c r="E43" t="s">
        <v>40</v>
      </c>
      <c r="F43">
        <v>17.317</v>
      </c>
      <c r="G43" t="s">
        <v>96</v>
      </c>
      <c r="H43">
        <v>20</v>
      </c>
      <c r="I43">
        <v>18.600000000000001</v>
      </c>
      <c r="J43">
        <v>15.7</v>
      </c>
      <c r="K43">
        <v>17.3</v>
      </c>
      <c r="L43">
        <v>17.489999999999998</v>
      </c>
      <c r="M43">
        <v>17.57</v>
      </c>
      <c r="N43">
        <v>16.366800000000001</v>
      </c>
      <c r="O43">
        <v>17.575257140000001</v>
      </c>
      <c r="P43">
        <f>VLOOKUP(B43,'aggregate-week8-thurs.csv'!B:O,14,FALSE)</f>
        <v>17.719542857099999</v>
      </c>
      <c r="Q43" s="1">
        <f t="shared" si="0"/>
        <v>-8.1427448926643109E-3</v>
      </c>
    </row>
    <row r="44" spans="1:17">
      <c r="A44">
        <v>42</v>
      </c>
      <c r="B44" t="s">
        <v>97</v>
      </c>
      <c r="C44" t="s">
        <v>29</v>
      </c>
      <c r="D44">
        <v>6200</v>
      </c>
      <c r="E44" t="s">
        <v>47</v>
      </c>
      <c r="F44">
        <v>8.2170000000000005</v>
      </c>
      <c r="G44" t="s">
        <v>58</v>
      </c>
      <c r="H44">
        <v>5</v>
      </c>
      <c r="I44">
        <v>17</v>
      </c>
      <c r="J44">
        <v>12.74</v>
      </c>
      <c r="K44">
        <v>16.899999999999999</v>
      </c>
      <c r="L44">
        <v>12.37</v>
      </c>
      <c r="M44">
        <v>14.52</v>
      </c>
      <c r="N44">
        <v>11.866</v>
      </c>
      <c r="O44">
        <v>12.91371429</v>
      </c>
      <c r="P44">
        <f>VLOOKUP(B44,'aggregate-week8-thurs.csv'!B:O,14,FALSE)</f>
        <v>12.925142857100001</v>
      </c>
      <c r="Q44" s="1">
        <f t="shared" si="0"/>
        <v>-8.8421205292310567E-4</v>
      </c>
    </row>
    <row r="45" spans="1:17">
      <c r="A45">
        <v>43</v>
      </c>
      <c r="B45" t="s">
        <v>98</v>
      </c>
      <c r="C45" t="s">
        <v>15</v>
      </c>
      <c r="D45">
        <v>6200</v>
      </c>
      <c r="E45" t="s">
        <v>26</v>
      </c>
      <c r="F45">
        <v>18.7</v>
      </c>
      <c r="G45" t="s">
        <v>99</v>
      </c>
      <c r="H45">
        <v>20.5</v>
      </c>
      <c r="I45">
        <v>17.399999999999999</v>
      </c>
      <c r="J45">
        <v>13.2</v>
      </c>
      <c r="K45">
        <v>16.8</v>
      </c>
      <c r="L45">
        <v>15.99</v>
      </c>
      <c r="M45">
        <v>11.99</v>
      </c>
      <c r="N45">
        <v>16.32</v>
      </c>
      <c r="O45">
        <v>16.02857143</v>
      </c>
      <c r="P45">
        <f>VLOOKUP(B45,'aggregate-week8-thurs.csv'!B:O,14,FALSE)</f>
        <v>16.028571428599999</v>
      </c>
      <c r="Q45" s="1">
        <f t="shared" si="0"/>
        <v>8.734413192712509E-11</v>
      </c>
    </row>
    <row r="46" spans="1:17">
      <c r="A46">
        <v>44</v>
      </c>
      <c r="B46" t="s">
        <v>100</v>
      </c>
      <c r="C46" t="s">
        <v>15</v>
      </c>
      <c r="D46">
        <v>6100</v>
      </c>
      <c r="E46" t="s">
        <v>50</v>
      </c>
      <c r="F46">
        <v>21.132999999999999</v>
      </c>
      <c r="G46" t="s">
        <v>101</v>
      </c>
      <c r="H46">
        <v>19.5</v>
      </c>
      <c r="I46">
        <v>15.8</v>
      </c>
      <c r="J46">
        <v>16.78</v>
      </c>
      <c r="K46">
        <v>14.9</v>
      </c>
      <c r="L46">
        <v>13.79</v>
      </c>
      <c r="M46">
        <v>13.7</v>
      </c>
      <c r="N46">
        <v>15.634</v>
      </c>
      <c r="O46">
        <v>15.72914286</v>
      </c>
      <c r="P46">
        <f>VLOOKUP(B46,'aggregate-week8-thurs.csv'!B:O,14,FALSE)</f>
        <v>15.730571428599999</v>
      </c>
      <c r="Q46" s="1">
        <f t="shared" si="0"/>
        <v>-9.0814793759053103E-5</v>
      </c>
    </row>
    <row r="47" spans="1:17">
      <c r="A47">
        <v>45</v>
      </c>
      <c r="B47" t="s">
        <v>102</v>
      </c>
      <c r="C47" t="s">
        <v>29</v>
      </c>
      <c r="D47">
        <v>6100</v>
      </c>
      <c r="E47" t="s">
        <v>50</v>
      </c>
      <c r="F47">
        <v>15.286</v>
      </c>
      <c r="G47" t="s">
        <v>101</v>
      </c>
      <c r="H47">
        <v>24.5</v>
      </c>
      <c r="I47">
        <v>17.7</v>
      </c>
      <c r="J47">
        <v>16.87</v>
      </c>
      <c r="K47">
        <v>18.7</v>
      </c>
      <c r="L47">
        <v>23.91</v>
      </c>
      <c r="M47">
        <v>20.77</v>
      </c>
      <c r="N47">
        <v>19.856999999999999</v>
      </c>
      <c r="O47">
        <v>20.329571430000001</v>
      </c>
      <c r="P47">
        <f>VLOOKUP(B47,'aggregate-week8-thurs.csv'!B:O,14,FALSE)</f>
        <v>20.332428571400001</v>
      </c>
      <c r="Q47" s="1">
        <f t="shared" si="0"/>
        <v>-1.4052140352871501E-4</v>
      </c>
    </row>
    <row r="48" spans="1:17">
      <c r="A48">
        <v>46</v>
      </c>
      <c r="B48" t="s">
        <v>103</v>
      </c>
      <c r="C48" t="s">
        <v>25</v>
      </c>
      <c r="D48">
        <v>6000</v>
      </c>
      <c r="E48" t="s">
        <v>30</v>
      </c>
      <c r="F48">
        <v>24.957000000000001</v>
      </c>
      <c r="G48" t="s">
        <v>56</v>
      </c>
      <c r="H48">
        <v>24</v>
      </c>
      <c r="I48">
        <v>17.68</v>
      </c>
      <c r="J48">
        <v>17.690000000000001</v>
      </c>
      <c r="K48">
        <v>18.68</v>
      </c>
      <c r="L48">
        <v>18.257999999999999</v>
      </c>
      <c r="M48">
        <v>17.835999999999999</v>
      </c>
      <c r="N48">
        <v>21.172599999999999</v>
      </c>
      <c r="O48">
        <v>19.33094286</v>
      </c>
      <c r="P48">
        <f>VLOOKUP(B48,'aggregate-week8-thurs.csv'!B:O,14,FALSE)</f>
        <v>19.393799999999999</v>
      </c>
      <c r="Q48" s="1">
        <f t="shared" si="0"/>
        <v>-3.2410945766171428E-3</v>
      </c>
    </row>
    <row r="49" spans="1:17">
      <c r="A49">
        <v>47</v>
      </c>
      <c r="B49" t="s">
        <v>104</v>
      </c>
      <c r="C49" t="s">
        <v>29</v>
      </c>
      <c r="D49">
        <v>6000</v>
      </c>
      <c r="E49" t="s">
        <v>53</v>
      </c>
      <c r="F49">
        <v>20.3</v>
      </c>
      <c r="G49" t="s">
        <v>54</v>
      </c>
      <c r="H49">
        <v>15.5</v>
      </c>
      <c r="I49">
        <v>16.2</v>
      </c>
      <c r="J49">
        <v>12.43</v>
      </c>
      <c r="K49">
        <v>17</v>
      </c>
      <c r="L49">
        <v>15.2</v>
      </c>
      <c r="M49">
        <v>14.05</v>
      </c>
      <c r="N49">
        <v>16.042000000000002</v>
      </c>
      <c r="O49">
        <v>15.20314286</v>
      </c>
      <c r="P49">
        <f>VLOOKUP(B49,'aggregate-week8-thurs.csv'!B:O,14,FALSE)</f>
        <v>14.9974285714</v>
      </c>
      <c r="Q49" s="1">
        <f t="shared" si="0"/>
        <v>1.3716637330235093E-2</v>
      </c>
    </row>
    <row r="50" spans="1:17">
      <c r="A50">
        <v>48</v>
      </c>
      <c r="B50" t="s">
        <v>105</v>
      </c>
      <c r="C50" t="s">
        <v>29</v>
      </c>
      <c r="D50">
        <v>5900</v>
      </c>
      <c r="E50" t="s">
        <v>53</v>
      </c>
      <c r="F50">
        <v>15.167</v>
      </c>
      <c r="G50" t="s">
        <v>83</v>
      </c>
      <c r="H50">
        <v>17.5</v>
      </c>
      <c r="I50">
        <v>12.8</v>
      </c>
      <c r="J50">
        <v>13.24</v>
      </c>
      <c r="K50">
        <v>13</v>
      </c>
      <c r="L50">
        <v>11.4</v>
      </c>
      <c r="M50">
        <v>11.67</v>
      </c>
      <c r="N50">
        <v>14.601000000000001</v>
      </c>
      <c r="O50">
        <v>13.45871429</v>
      </c>
      <c r="P50">
        <f>VLOOKUP(B50,'aggregate-week8-thurs.csv'!B:O,14,FALSE)</f>
        <v>13.460142857099999</v>
      </c>
      <c r="Q50" s="1">
        <f t="shared" si="0"/>
        <v>-1.0613313061880181E-4</v>
      </c>
    </row>
    <row r="51" spans="1:17">
      <c r="A51">
        <v>49</v>
      </c>
      <c r="B51" t="s">
        <v>106</v>
      </c>
      <c r="C51" t="s">
        <v>25</v>
      </c>
      <c r="D51">
        <v>5800</v>
      </c>
      <c r="E51" t="s">
        <v>40</v>
      </c>
      <c r="F51">
        <v>17.463000000000001</v>
      </c>
      <c r="G51" t="s">
        <v>41</v>
      </c>
      <c r="H51">
        <v>18.899999999999999</v>
      </c>
      <c r="I51">
        <v>14.2</v>
      </c>
      <c r="J51">
        <v>17.829999999999998</v>
      </c>
      <c r="K51">
        <v>15.2</v>
      </c>
      <c r="L51">
        <v>17.739999999999998</v>
      </c>
      <c r="M51">
        <v>18.728000000000002</v>
      </c>
      <c r="N51">
        <v>18.0242</v>
      </c>
      <c r="O51">
        <v>17.231742860000001</v>
      </c>
      <c r="P51">
        <f>VLOOKUP(B51,'aggregate-week8-thurs.csv'!B:O,14,FALSE)</f>
        <v>17.232314285699999</v>
      </c>
      <c r="Q51" s="1">
        <f t="shared" si="0"/>
        <v>-3.3160125246345373E-5</v>
      </c>
    </row>
    <row r="52" spans="1:17">
      <c r="A52">
        <v>50</v>
      </c>
      <c r="B52" t="s">
        <v>107</v>
      </c>
      <c r="C52" t="s">
        <v>15</v>
      </c>
      <c r="D52">
        <v>5800</v>
      </c>
      <c r="E52" t="s">
        <v>44</v>
      </c>
      <c r="F52">
        <v>16.356999999999999</v>
      </c>
      <c r="G52" t="s">
        <v>45</v>
      </c>
      <c r="H52">
        <v>18</v>
      </c>
      <c r="I52">
        <v>14.4</v>
      </c>
      <c r="J52">
        <v>8.3800000000000008</v>
      </c>
      <c r="K52">
        <v>13.2</v>
      </c>
      <c r="L52">
        <v>13.06</v>
      </c>
      <c r="N52">
        <v>14.680999999999999</v>
      </c>
      <c r="O52">
        <v>13.62016667</v>
      </c>
      <c r="P52">
        <f>VLOOKUP(B52,'aggregate-week8-thurs.csv'!B:O,14,FALSE)</f>
        <v>14.448499999999999</v>
      </c>
      <c r="Q52" s="1">
        <f t="shared" si="0"/>
        <v>-5.7330057099352794E-2</v>
      </c>
    </row>
    <row r="53" spans="1:17">
      <c r="A53">
        <v>51</v>
      </c>
      <c r="B53" t="s">
        <v>108</v>
      </c>
      <c r="C53" t="s">
        <v>15</v>
      </c>
      <c r="D53">
        <v>5700</v>
      </c>
      <c r="E53" t="s">
        <v>47</v>
      </c>
      <c r="F53">
        <v>17.067</v>
      </c>
      <c r="G53" t="s">
        <v>58</v>
      </c>
      <c r="H53">
        <v>17.5</v>
      </c>
      <c r="I53">
        <v>18.600000000000001</v>
      </c>
      <c r="J53">
        <v>11.12</v>
      </c>
      <c r="K53">
        <v>17.3</v>
      </c>
      <c r="L53">
        <v>11.02</v>
      </c>
      <c r="M53">
        <v>14.05</v>
      </c>
      <c r="N53">
        <v>14.047000000000001</v>
      </c>
      <c r="O53">
        <v>14.80528571</v>
      </c>
      <c r="P53">
        <f>VLOOKUP(B53,'aggregate-week8-thurs.csv'!B:O,14,FALSE)</f>
        <v>14.8067142857</v>
      </c>
      <c r="Q53" s="1">
        <f t="shared" si="0"/>
        <v>-9.648161451858428E-5</v>
      </c>
    </row>
    <row r="54" spans="1:17">
      <c r="A54">
        <v>52</v>
      </c>
      <c r="B54" t="s">
        <v>109</v>
      </c>
      <c r="C54" t="s">
        <v>25</v>
      </c>
      <c r="D54">
        <v>5600</v>
      </c>
      <c r="E54" t="s">
        <v>26</v>
      </c>
      <c r="F54">
        <v>19.753</v>
      </c>
      <c r="G54" t="s">
        <v>99</v>
      </c>
      <c r="H54">
        <v>18.600000000000001</v>
      </c>
      <c r="I54">
        <v>18.600000000000001</v>
      </c>
      <c r="J54">
        <v>15.98</v>
      </c>
      <c r="K54">
        <v>19.600000000000001</v>
      </c>
      <c r="L54">
        <v>18.3</v>
      </c>
      <c r="M54">
        <v>15.378</v>
      </c>
      <c r="N54">
        <v>17.3766</v>
      </c>
      <c r="O54">
        <v>17.690657139999999</v>
      </c>
      <c r="P54">
        <f>VLOOKUP(B54,'aggregate-week8-thurs.csv'!B:O,14,FALSE)</f>
        <v>17.690657142900001</v>
      </c>
      <c r="Q54" s="1">
        <f t="shared" si="0"/>
        <v>-1.6392842638879301E-10</v>
      </c>
    </row>
    <row r="55" spans="1:17">
      <c r="A55">
        <v>53</v>
      </c>
      <c r="B55" t="s">
        <v>110</v>
      </c>
      <c r="C55" t="s">
        <v>25</v>
      </c>
      <c r="D55">
        <v>5500</v>
      </c>
      <c r="E55" t="s">
        <v>50</v>
      </c>
      <c r="F55">
        <v>17.811</v>
      </c>
      <c r="G55" t="s">
        <v>101</v>
      </c>
      <c r="H55">
        <v>13.1</v>
      </c>
      <c r="I55">
        <v>17.98</v>
      </c>
      <c r="J55">
        <v>19.989999999999998</v>
      </c>
      <c r="K55">
        <v>18.98</v>
      </c>
      <c r="L55">
        <v>17.399999999999999</v>
      </c>
      <c r="M55">
        <v>16.21</v>
      </c>
      <c r="N55">
        <v>16.4206</v>
      </c>
      <c r="O55">
        <v>17.154371430000001</v>
      </c>
      <c r="P55">
        <f>VLOOKUP(B55,'aggregate-week8-thurs.csv'!B:O,14,FALSE)</f>
        <v>17.154371428600001</v>
      </c>
      <c r="Q55" s="1">
        <f t="shared" si="0"/>
        <v>8.1611828406380482E-11</v>
      </c>
    </row>
    <row r="56" spans="1:17">
      <c r="A56">
        <v>54</v>
      </c>
      <c r="B56" t="s">
        <v>111</v>
      </c>
      <c r="C56" t="s">
        <v>29</v>
      </c>
      <c r="D56">
        <v>5500</v>
      </c>
      <c r="E56" t="s">
        <v>16</v>
      </c>
      <c r="F56">
        <v>18.832999999999998</v>
      </c>
      <c r="G56" t="s">
        <v>78</v>
      </c>
      <c r="H56">
        <v>18.5</v>
      </c>
      <c r="I56">
        <v>13.6</v>
      </c>
      <c r="J56">
        <v>13.25</v>
      </c>
      <c r="K56">
        <v>13.7</v>
      </c>
      <c r="L56">
        <v>14.38</v>
      </c>
      <c r="M56">
        <v>14.13</v>
      </c>
      <c r="N56">
        <v>16.145</v>
      </c>
      <c r="O56">
        <v>14.815</v>
      </c>
      <c r="P56">
        <f>VLOOKUP(B56,'aggregate-week8-thurs.csv'!B:O,14,FALSE)</f>
        <v>14.762142857100001</v>
      </c>
      <c r="Q56" s="1">
        <f t="shared" si="0"/>
        <v>3.5805874127938786E-3</v>
      </c>
    </row>
    <row r="57" spans="1:17">
      <c r="A57">
        <v>55</v>
      </c>
      <c r="B57" t="s">
        <v>112</v>
      </c>
      <c r="C57" t="s">
        <v>15</v>
      </c>
      <c r="D57">
        <v>5500</v>
      </c>
      <c r="E57" t="s">
        <v>65</v>
      </c>
      <c r="F57">
        <v>15.013999999999999</v>
      </c>
      <c r="G57" t="s">
        <v>66</v>
      </c>
      <c r="H57">
        <v>17.5</v>
      </c>
      <c r="I57">
        <v>15.5</v>
      </c>
      <c r="J57">
        <v>10.19</v>
      </c>
      <c r="K57">
        <v>14.9</v>
      </c>
      <c r="L57">
        <v>14.36</v>
      </c>
      <c r="M57">
        <v>9.4</v>
      </c>
      <c r="N57">
        <v>12.285</v>
      </c>
      <c r="O57">
        <v>13.44785714</v>
      </c>
      <c r="P57">
        <f>VLOOKUP(B57,'aggregate-week8-thurs.csv'!B:O,14,FALSE)</f>
        <v>13.4492857143</v>
      </c>
      <c r="Q57" s="1">
        <f t="shared" si="0"/>
        <v>-1.062193435656944E-4</v>
      </c>
    </row>
    <row r="58" spans="1:17">
      <c r="A58">
        <v>56</v>
      </c>
      <c r="B58" t="s">
        <v>113</v>
      </c>
      <c r="C58" t="s">
        <v>25</v>
      </c>
      <c r="D58">
        <v>5400</v>
      </c>
      <c r="E58" t="s">
        <v>19</v>
      </c>
      <c r="F58">
        <v>17.352</v>
      </c>
      <c r="G58" t="s">
        <v>114</v>
      </c>
      <c r="P58">
        <f>VLOOKUP(B58,'aggregate-week8-thurs.csv'!B:O,14,FALSE)</f>
        <v>16.122900000000001</v>
      </c>
      <c r="Q58" s="1">
        <f t="shared" si="0"/>
        <v>-1</v>
      </c>
    </row>
    <row r="59" spans="1:17">
      <c r="A59">
        <v>57</v>
      </c>
      <c r="B59" t="s">
        <v>115</v>
      </c>
      <c r="C59" t="s">
        <v>15</v>
      </c>
      <c r="D59">
        <v>5400</v>
      </c>
      <c r="E59" t="s">
        <v>22</v>
      </c>
      <c r="F59">
        <v>12.629</v>
      </c>
      <c r="G59" t="s">
        <v>80</v>
      </c>
      <c r="H59">
        <v>19.5</v>
      </c>
      <c r="I59">
        <v>18.8</v>
      </c>
      <c r="J59">
        <v>13.84</v>
      </c>
      <c r="K59">
        <v>17.8</v>
      </c>
      <c r="L59">
        <v>13.7</v>
      </c>
      <c r="M59">
        <v>13.62</v>
      </c>
      <c r="N59">
        <v>15.069000000000001</v>
      </c>
      <c r="O59">
        <v>16.047000000000001</v>
      </c>
      <c r="P59">
        <f>VLOOKUP(B59,'aggregate-week8-thurs.csv'!B:O,14,FALSE)</f>
        <v>16.045571428599999</v>
      </c>
      <c r="Q59" s="1">
        <f t="shared" si="0"/>
        <v>8.9032129915622704E-5</v>
      </c>
    </row>
    <row r="60" spans="1:17">
      <c r="A60">
        <v>58</v>
      </c>
      <c r="B60" t="s">
        <v>116</v>
      </c>
      <c r="C60" t="s">
        <v>25</v>
      </c>
      <c r="D60">
        <v>5300</v>
      </c>
      <c r="E60" t="s">
        <v>19</v>
      </c>
      <c r="F60">
        <v>19.748000000000001</v>
      </c>
      <c r="G60" t="s">
        <v>20</v>
      </c>
      <c r="H60">
        <v>18.7</v>
      </c>
      <c r="I60">
        <v>16.72</v>
      </c>
      <c r="J60">
        <v>16.32</v>
      </c>
      <c r="K60">
        <v>17.72</v>
      </c>
      <c r="L60">
        <v>16.744</v>
      </c>
      <c r="M60">
        <v>13.385999999999999</v>
      </c>
      <c r="N60">
        <v>16.979399999999998</v>
      </c>
      <c r="O60">
        <v>16.652771430000001</v>
      </c>
      <c r="P60">
        <f>VLOOKUP(B60,'aggregate-week8-thurs.csv'!B:O,14,FALSE)</f>
        <v>16.5147714286</v>
      </c>
      <c r="Q60" s="1">
        <f t="shared" si="0"/>
        <v>8.3561556995586095E-3</v>
      </c>
    </row>
    <row r="61" spans="1:17">
      <c r="A61">
        <v>59</v>
      </c>
      <c r="B61" t="s">
        <v>117</v>
      </c>
      <c r="C61" t="s">
        <v>15</v>
      </c>
      <c r="D61">
        <v>5300</v>
      </c>
      <c r="E61" t="s">
        <v>53</v>
      </c>
      <c r="F61">
        <v>16.059999999999999</v>
      </c>
      <c r="G61" t="s">
        <v>54</v>
      </c>
      <c r="H61">
        <v>19</v>
      </c>
      <c r="I61">
        <v>19.8</v>
      </c>
      <c r="J61">
        <v>14</v>
      </c>
      <c r="K61">
        <v>17.899999999999999</v>
      </c>
      <c r="L61">
        <v>13.73</v>
      </c>
      <c r="M61">
        <v>14.37</v>
      </c>
      <c r="N61">
        <v>13.084</v>
      </c>
      <c r="O61">
        <v>15.983428569999999</v>
      </c>
      <c r="P61">
        <f>VLOOKUP(B61,'aggregate-week8-thurs.csv'!B:O,14,FALSE)</f>
        <v>15.996285714300001</v>
      </c>
      <c r="Q61" s="1">
        <f t="shared" si="0"/>
        <v>-8.0375810545241233E-4</v>
      </c>
    </row>
    <row r="62" spans="1:17">
      <c r="A62">
        <v>60</v>
      </c>
      <c r="B62" t="s">
        <v>118</v>
      </c>
      <c r="C62" t="s">
        <v>15</v>
      </c>
      <c r="D62">
        <v>5300</v>
      </c>
      <c r="E62" t="s">
        <v>44</v>
      </c>
      <c r="F62">
        <v>18.071000000000002</v>
      </c>
      <c r="G62" t="s">
        <v>119</v>
      </c>
      <c r="H62">
        <v>13</v>
      </c>
      <c r="I62">
        <v>17.399999999999999</v>
      </c>
      <c r="J62">
        <v>10.43</v>
      </c>
      <c r="K62">
        <v>15.8</v>
      </c>
      <c r="L62">
        <v>11.5</v>
      </c>
      <c r="M62">
        <v>12.67</v>
      </c>
      <c r="N62">
        <v>13.371</v>
      </c>
      <c r="O62">
        <v>13.452999999999999</v>
      </c>
      <c r="P62">
        <f>VLOOKUP(B62,'aggregate-week8-thurs.csv'!B:O,14,FALSE)</f>
        <v>13.727285714300001</v>
      </c>
      <c r="Q62" s="1">
        <f t="shared" si="0"/>
        <v>-1.9981059621588027E-2</v>
      </c>
    </row>
    <row r="63" spans="1:17">
      <c r="A63">
        <v>61</v>
      </c>
      <c r="B63" t="s">
        <v>120</v>
      </c>
      <c r="C63" t="s">
        <v>25</v>
      </c>
      <c r="D63">
        <v>5300</v>
      </c>
      <c r="E63" t="s">
        <v>53</v>
      </c>
      <c r="F63">
        <v>17.766999999999999</v>
      </c>
      <c r="G63" t="s">
        <v>83</v>
      </c>
      <c r="H63">
        <v>17.3</v>
      </c>
      <c r="I63">
        <v>11.76</v>
      </c>
      <c r="J63">
        <v>15.24</v>
      </c>
      <c r="K63">
        <v>12.76</v>
      </c>
      <c r="L63">
        <v>15.997999999999999</v>
      </c>
      <c r="M63">
        <v>15.05</v>
      </c>
      <c r="N63">
        <v>16.959800000000001</v>
      </c>
      <c r="O63">
        <v>15.009685709999999</v>
      </c>
      <c r="P63">
        <f>VLOOKUP(B63,'aggregate-week8-thurs.csv'!B:O,14,FALSE)</f>
        <v>15.0111142857</v>
      </c>
      <c r="Q63" s="1">
        <f t="shared" si="0"/>
        <v>-9.5167865143852559E-5</v>
      </c>
    </row>
    <row r="64" spans="1:17">
      <c r="A64">
        <v>62</v>
      </c>
      <c r="B64" t="s">
        <v>121</v>
      </c>
      <c r="C64" t="s">
        <v>34</v>
      </c>
      <c r="D64">
        <v>5300</v>
      </c>
      <c r="E64" t="s">
        <v>30</v>
      </c>
      <c r="F64">
        <v>16.867000000000001</v>
      </c>
      <c r="G64" t="s">
        <v>56</v>
      </c>
      <c r="H64">
        <v>19.5</v>
      </c>
      <c r="I64">
        <v>21.4</v>
      </c>
      <c r="J64">
        <v>14.37</v>
      </c>
      <c r="K64">
        <v>19.7</v>
      </c>
      <c r="L64">
        <v>12.91</v>
      </c>
      <c r="M64">
        <v>10.25</v>
      </c>
      <c r="N64">
        <v>10.984</v>
      </c>
      <c r="O64">
        <v>15.587714289999999</v>
      </c>
      <c r="P64">
        <f>VLOOKUP(B64,'aggregate-week8-thurs.csv'!B:O,14,FALSE)</f>
        <v>15.676285714300001</v>
      </c>
      <c r="Q64" s="1">
        <f t="shared" si="0"/>
        <v>-5.6500261550608277E-3</v>
      </c>
    </row>
    <row r="65" spans="1:17">
      <c r="A65">
        <v>63</v>
      </c>
      <c r="B65" t="s">
        <v>122</v>
      </c>
      <c r="C65" t="s">
        <v>15</v>
      </c>
      <c r="D65">
        <v>5300</v>
      </c>
      <c r="E65" t="s">
        <v>30</v>
      </c>
      <c r="F65">
        <v>25.15</v>
      </c>
      <c r="G65" t="s">
        <v>31</v>
      </c>
      <c r="H65">
        <v>19</v>
      </c>
      <c r="I65">
        <v>18.7</v>
      </c>
      <c r="J65">
        <v>12.1</v>
      </c>
      <c r="K65">
        <v>17.5</v>
      </c>
      <c r="L65">
        <v>13.73</v>
      </c>
      <c r="M65">
        <v>10.11</v>
      </c>
      <c r="N65">
        <v>10.465</v>
      </c>
      <c r="O65">
        <v>14.515000000000001</v>
      </c>
      <c r="P65">
        <f>VLOOKUP(B65,'aggregate-week8-thurs.csv'!B:O,14,FALSE)</f>
        <v>14.4764285714</v>
      </c>
      <c r="Q65" s="1">
        <f t="shared" si="0"/>
        <v>2.6644298633300423E-3</v>
      </c>
    </row>
    <row r="66" spans="1:17">
      <c r="A66">
        <v>64</v>
      </c>
      <c r="B66" t="s">
        <v>123</v>
      </c>
      <c r="C66" t="s">
        <v>29</v>
      </c>
      <c r="D66">
        <v>5300</v>
      </c>
      <c r="E66" t="s">
        <v>30</v>
      </c>
      <c r="F66">
        <v>10.817</v>
      </c>
      <c r="G66" t="s">
        <v>56</v>
      </c>
      <c r="H66">
        <v>5.5</v>
      </c>
      <c r="I66">
        <v>11.9</v>
      </c>
      <c r="J66">
        <v>10.55</v>
      </c>
      <c r="K66">
        <v>11.3</v>
      </c>
      <c r="L66">
        <v>9.4700000000000006</v>
      </c>
      <c r="M66">
        <v>7.18</v>
      </c>
      <c r="N66">
        <v>13.121</v>
      </c>
      <c r="O66">
        <v>9.8601428569999996</v>
      </c>
      <c r="P66">
        <f>VLOOKUP(B66,'aggregate-week8-thurs.csv'!B:O,14,FALSE)</f>
        <v>9.8615714285700005</v>
      </c>
      <c r="Q66" s="1">
        <f t="shared" si="0"/>
        <v>-1.4486246744227493E-4</v>
      </c>
    </row>
    <row r="67" spans="1:17">
      <c r="A67">
        <v>65</v>
      </c>
      <c r="B67" t="s">
        <v>124</v>
      </c>
      <c r="C67" t="s">
        <v>25</v>
      </c>
      <c r="D67">
        <v>5200</v>
      </c>
      <c r="E67" t="s">
        <v>62</v>
      </c>
      <c r="F67">
        <v>17.088000000000001</v>
      </c>
      <c r="G67" t="s">
        <v>68</v>
      </c>
      <c r="H67">
        <v>19.399999999999999</v>
      </c>
      <c r="I67">
        <v>16.88</v>
      </c>
      <c r="J67">
        <v>15.97</v>
      </c>
      <c r="K67">
        <v>17.88</v>
      </c>
      <c r="L67">
        <v>15.586</v>
      </c>
      <c r="M67">
        <v>18.486000000000001</v>
      </c>
      <c r="N67">
        <v>17.0594</v>
      </c>
      <c r="O67">
        <v>17.32305714</v>
      </c>
      <c r="P67">
        <f>VLOOKUP(B67,'aggregate-week8-thurs.csv'!B:O,14,FALSE)</f>
        <v>17.323057142900002</v>
      </c>
      <c r="Q67" s="1">
        <f t="shared" ref="Q67:Q130" si="1">IFERROR(O67/P67-1,0)</f>
        <v>-1.6740708819185102E-10</v>
      </c>
    </row>
    <row r="68" spans="1:17">
      <c r="A68">
        <v>66</v>
      </c>
      <c r="B68" t="s">
        <v>125</v>
      </c>
      <c r="C68" t="s">
        <v>25</v>
      </c>
      <c r="D68">
        <v>5200</v>
      </c>
      <c r="E68" t="s">
        <v>53</v>
      </c>
      <c r="F68">
        <v>18.68</v>
      </c>
      <c r="G68" t="s">
        <v>54</v>
      </c>
      <c r="H68">
        <v>20.8</v>
      </c>
      <c r="I68">
        <v>16.28</v>
      </c>
      <c r="J68">
        <v>18.27</v>
      </c>
      <c r="K68">
        <v>17.28</v>
      </c>
      <c r="L68">
        <v>18.265999999999998</v>
      </c>
      <c r="M68">
        <v>14.646000000000001</v>
      </c>
      <c r="N68">
        <v>19.339200000000002</v>
      </c>
      <c r="O68">
        <v>17.840171430000002</v>
      </c>
      <c r="P68">
        <f>VLOOKUP(B68,'aggregate-week8-thurs.csv'!B:O,14,FALSE)</f>
        <v>17.8373142857</v>
      </c>
      <c r="Q68" s="1">
        <f t="shared" si="1"/>
        <v>1.6017794238742944E-4</v>
      </c>
    </row>
    <row r="69" spans="1:17">
      <c r="A69">
        <v>67</v>
      </c>
      <c r="B69" t="s">
        <v>126</v>
      </c>
      <c r="C69" t="s">
        <v>34</v>
      </c>
      <c r="D69">
        <v>5200</v>
      </c>
      <c r="E69" t="s">
        <v>36</v>
      </c>
      <c r="F69">
        <v>13.567</v>
      </c>
      <c r="G69" t="s">
        <v>37</v>
      </c>
      <c r="H69">
        <v>15</v>
      </c>
      <c r="I69">
        <v>16.8</v>
      </c>
      <c r="J69">
        <v>9.2899999999999991</v>
      </c>
      <c r="K69">
        <v>16.399999999999999</v>
      </c>
      <c r="L69">
        <v>10.26</v>
      </c>
      <c r="M69">
        <v>13.54</v>
      </c>
      <c r="N69">
        <v>10.164</v>
      </c>
      <c r="O69">
        <v>13.064857140000001</v>
      </c>
      <c r="P69">
        <f>VLOOKUP(B69,'aggregate-week8-thurs.csv'!B:O,14,FALSE)</f>
        <v>13.063428571399999</v>
      </c>
      <c r="Q69" s="1">
        <f t="shared" si="1"/>
        <v>1.0935632955733077E-4</v>
      </c>
    </row>
    <row r="70" spans="1:17">
      <c r="A70">
        <v>68</v>
      </c>
      <c r="B70" t="s">
        <v>127</v>
      </c>
      <c r="C70" t="s">
        <v>25</v>
      </c>
      <c r="D70">
        <v>5200</v>
      </c>
      <c r="E70" t="s">
        <v>16</v>
      </c>
      <c r="F70">
        <v>16.922999999999998</v>
      </c>
      <c r="G70" t="s">
        <v>78</v>
      </c>
      <c r="H70">
        <v>14.3</v>
      </c>
      <c r="I70">
        <v>14.6</v>
      </c>
      <c r="J70">
        <v>15.95</v>
      </c>
      <c r="K70">
        <v>16.600000000000001</v>
      </c>
      <c r="L70">
        <v>15.996</v>
      </c>
      <c r="M70">
        <v>17.173999999999999</v>
      </c>
      <c r="N70">
        <v>16.125</v>
      </c>
      <c r="O70">
        <v>15.82071429</v>
      </c>
      <c r="P70">
        <f>VLOOKUP(B70,'aggregate-week8-thurs.csv'!B:O,14,FALSE)</f>
        <v>15.829285714299999</v>
      </c>
      <c r="Q70" s="1">
        <f t="shared" si="1"/>
        <v>-5.4149154009242029E-4</v>
      </c>
    </row>
    <row r="71" spans="1:17">
      <c r="A71">
        <v>69</v>
      </c>
      <c r="B71" t="s">
        <v>128</v>
      </c>
      <c r="C71" t="s">
        <v>34</v>
      </c>
      <c r="D71">
        <v>5100</v>
      </c>
      <c r="E71" t="s">
        <v>36</v>
      </c>
      <c r="F71">
        <v>11.929</v>
      </c>
      <c r="G71" t="s">
        <v>71</v>
      </c>
      <c r="H71">
        <v>16.5</v>
      </c>
      <c r="I71">
        <v>20.6</v>
      </c>
      <c r="J71">
        <v>14.41</v>
      </c>
      <c r="K71">
        <v>19.3</v>
      </c>
      <c r="L71">
        <v>10.89</v>
      </c>
      <c r="M71">
        <v>10.46</v>
      </c>
      <c r="N71">
        <v>11.268000000000001</v>
      </c>
      <c r="O71">
        <v>14.775428570000001</v>
      </c>
      <c r="P71">
        <f>VLOOKUP(B71,'aggregate-week8-thurs.csv'!B:O,14,FALSE)</f>
        <v>14.7325714286</v>
      </c>
      <c r="Q71" s="1">
        <f t="shared" si="1"/>
        <v>2.909006184541818E-3</v>
      </c>
    </row>
    <row r="72" spans="1:17">
      <c r="A72">
        <v>70</v>
      </c>
      <c r="B72" t="s">
        <v>129</v>
      </c>
      <c r="C72" t="s">
        <v>25</v>
      </c>
      <c r="D72">
        <v>5100</v>
      </c>
      <c r="E72" t="s">
        <v>93</v>
      </c>
      <c r="F72">
        <v>11.643000000000001</v>
      </c>
      <c r="G72" t="s">
        <v>94</v>
      </c>
      <c r="H72">
        <v>12.3</v>
      </c>
      <c r="I72">
        <v>18.38</v>
      </c>
      <c r="J72">
        <v>15.31</v>
      </c>
      <c r="K72">
        <v>19.38</v>
      </c>
      <c r="L72">
        <v>15.128</v>
      </c>
      <c r="M72">
        <v>18.911999999999999</v>
      </c>
      <c r="N72">
        <v>11.920999999999999</v>
      </c>
      <c r="O72">
        <v>15.90442857</v>
      </c>
      <c r="P72">
        <f>VLOOKUP(B72,'aggregate-week8-thurs.csv'!B:O,14,FALSE)</f>
        <v>16.037857142899998</v>
      </c>
      <c r="Q72" s="1">
        <f t="shared" si="1"/>
        <v>-8.3196010359193329E-3</v>
      </c>
    </row>
    <row r="73" spans="1:17">
      <c r="A73">
        <v>71</v>
      </c>
      <c r="B73" t="s">
        <v>130</v>
      </c>
      <c r="C73" t="s">
        <v>25</v>
      </c>
      <c r="D73">
        <v>5100</v>
      </c>
      <c r="E73" t="s">
        <v>30</v>
      </c>
      <c r="F73">
        <v>11.89</v>
      </c>
      <c r="G73" t="s">
        <v>31</v>
      </c>
      <c r="N73">
        <v>1.4296</v>
      </c>
      <c r="O73">
        <v>1.4296</v>
      </c>
      <c r="P73">
        <f>VLOOKUP(B73,'aggregate-week8-thurs.csv'!B:O,14,FALSE)</f>
        <v>4.8712</v>
      </c>
      <c r="Q73" s="1">
        <f t="shared" si="1"/>
        <v>-0.70651995401543766</v>
      </c>
    </row>
    <row r="74" spans="1:17">
      <c r="A74">
        <v>72</v>
      </c>
      <c r="B74" t="s">
        <v>131</v>
      </c>
      <c r="C74" t="s">
        <v>15</v>
      </c>
      <c r="D74">
        <v>5100</v>
      </c>
      <c r="E74" t="s">
        <v>19</v>
      </c>
      <c r="F74">
        <v>13.1</v>
      </c>
      <c r="G74" t="s">
        <v>114</v>
      </c>
      <c r="H74">
        <v>19</v>
      </c>
      <c r="I74">
        <v>9.9</v>
      </c>
      <c r="J74">
        <v>10.92</v>
      </c>
      <c r="K74">
        <v>9.1</v>
      </c>
      <c r="L74">
        <v>12.57</v>
      </c>
      <c r="M74">
        <v>14</v>
      </c>
      <c r="N74">
        <v>12.364000000000001</v>
      </c>
      <c r="O74">
        <v>12.55057143</v>
      </c>
      <c r="P74">
        <f>VLOOKUP(B74,'aggregate-week8-thurs.csv'!B:O,14,FALSE)</f>
        <v>12.542</v>
      </c>
      <c r="Q74" s="1">
        <f t="shared" si="1"/>
        <v>6.8341811513317197E-4</v>
      </c>
    </row>
    <row r="75" spans="1:17">
      <c r="A75">
        <v>73</v>
      </c>
      <c r="B75" t="s">
        <v>132</v>
      </c>
      <c r="C75" t="s">
        <v>25</v>
      </c>
      <c r="D75">
        <v>5100</v>
      </c>
      <c r="E75" t="s">
        <v>19</v>
      </c>
      <c r="F75">
        <v>3.9670000000000001</v>
      </c>
      <c r="G75" t="s">
        <v>114</v>
      </c>
      <c r="H75">
        <v>17.8</v>
      </c>
      <c r="J75">
        <v>13.01</v>
      </c>
      <c r="L75">
        <v>17.73</v>
      </c>
      <c r="N75">
        <v>14.4832</v>
      </c>
      <c r="O75">
        <v>15.755800000000001</v>
      </c>
      <c r="P75">
        <f>VLOOKUP(B75,'aggregate-week8-thurs.csv'!B:O,14,FALSE)</f>
        <v>12.520799999999999</v>
      </c>
      <c r="Q75" s="1">
        <f t="shared" si="1"/>
        <v>0.25837007219985964</v>
      </c>
    </row>
    <row r="76" spans="1:17">
      <c r="A76">
        <v>74</v>
      </c>
      <c r="B76" t="s">
        <v>133</v>
      </c>
      <c r="C76" t="s">
        <v>25</v>
      </c>
      <c r="D76">
        <v>5100</v>
      </c>
      <c r="E76" t="s">
        <v>62</v>
      </c>
      <c r="F76">
        <v>13.677</v>
      </c>
      <c r="G76" t="s">
        <v>63</v>
      </c>
      <c r="H76">
        <v>18.2</v>
      </c>
      <c r="I76">
        <v>17.52</v>
      </c>
      <c r="J76">
        <v>16.98</v>
      </c>
      <c r="K76">
        <v>18.52</v>
      </c>
      <c r="L76">
        <v>15.35</v>
      </c>
      <c r="M76">
        <v>16.754000000000001</v>
      </c>
      <c r="N76">
        <v>17.261600000000001</v>
      </c>
      <c r="O76">
        <v>17.226514290000001</v>
      </c>
      <c r="P76">
        <f>VLOOKUP(B76,'aggregate-week8-thurs.csv'!B:O,14,FALSE)</f>
        <v>17.2185142857</v>
      </c>
      <c r="Q76" s="1">
        <f t="shared" si="1"/>
        <v>4.6461641040917989E-4</v>
      </c>
    </row>
    <row r="77" spans="1:17">
      <c r="A77">
        <v>75</v>
      </c>
      <c r="B77" t="s">
        <v>134</v>
      </c>
      <c r="C77" t="s">
        <v>25</v>
      </c>
      <c r="D77">
        <v>5000</v>
      </c>
      <c r="E77" t="s">
        <v>65</v>
      </c>
      <c r="F77">
        <v>15.8</v>
      </c>
      <c r="G77" t="s">
        <v>66</v>
      </c>
      <c r="P77">
        <f>VLOOKUP(B77,'aggregate-week8-thurs.csv'!B:O,14,FALSE)</f>
        <v>0</v>
      </c>
      <c r="Q77" s="1">
        <f t="shared" si="1"/>
        <v>0</v>
      </c>
    </row>
    <row r="78" spans="1:17">
      <c r="A78">
        <v>76</v>
      </c>
      <c r="B78" t="s">
        <v>135</v>
      </c>
      <c r="C78" t="s">
        <v>25</v>
      </c>
      <c r="D78">
        <v>5000</v>
      </c>
      <c r="E78" t="s">
        <v>30</v>
      </c>
      <c r="F78">
        <v>6.3479999999999999</v>
      </c>
      <c r="G78" t="s">
        <v>31</v>
      </c>
      <c r="P78">
        <f>VLOOKUP(B78,'aggregate-week8-thurs.csv'!B:O,14,FALSE)</f>
        <v>0</v>
      </c>
      <c r="Q78" s="1">
        <f t="shared" si="1"/>
        <v>0</v>
      </c>
    </row>
    <row r="79" spans="1:17">
      <c r="A79">
        <v>77</v>
      </c>
      <c r="B79" t="s">
        <v>136</v>
      </c>
      <c r="C79" t="s">
        <v>25</v>
      </c>
      <c r="D79">
        <v>5000</v>
      </c>
      <c r="E79" t="s">
        <v>44</v>
      </c>
      <c r="F79">
        <v>19.54</v>
      </c>
      <c r="G79" t="s">
        <v>119</v>
      </c>
      <c r="H79">
        <v>14</v>
      </c>
      <c r="I79">
        <v>17.899999999999999</v>
      </c>
      <c r="J79">
        <v>15.44</v>
      </c>
      <c r="K79">
        <v>18.899999999999999</v>
      </c>
      <c r="L79">
        <v>16.809999999999999</v>
      </c>
      <c r="M79">
        <v>13.456</v>
      </c>
      <c r="N79">
        <v>13.504</v>
      </c>
      <c r="O79">
        <v>15.715714289999999</v>
      </c>
      <c r="P79">
        <f>VLOOKUP(B79,'aggregate-week8-thurs.csv'!B:O,14,FALSE)</f>
        <v>15.7194285714</v>
      </c>
      <c r="Q79" s="1">
        <f t="shared" si="1"/>
        <v>-2.3628603184455699E-4</v>
      </c>
    </row>
    <row r="80" spans="1:17">
      <c r="A80">
        <v>78</v>
      </c>
      <c r="B80" t="s">
        <v>137</v>
      </c>
      <c r="C80" t="s">
        <v>25</v>
      </c>
      <c r="D80">
        <v>5000</v>
      </c>
      <c r="E80" t="s">
        <v>36</v>
      </c>
      <c r="F80">
        <v>5.24</v>
      </c>
      <c r="G80" t="s">
        <v>37</v>
      </c>
      <c r="H80">
        <v>11.8</v>
      </c>
      <c r="I80">
        <v>16.079999999999998</v>
      </c>
      <c r="J80">
        <v>9.7899999999999991</v>
      </c>
      <c r="K80">
        <v>15.08</v>
      </c>
      <c r="L80">
        <v>14.694000000000001</v>
      </c>
      <c r="M80">
        <v>17.408000000000001</v>
      </c>
      <c r="N80">
        <v>13.2324</v>
      </c>
      <c r="O80">
        <v>14.01205714</v>
      </c>
      <c r="P80">
        <f>VLOOKUP(B80,'aggregate-week8-thurs.csv'!B:O,14,FALSE)</f>
        <v>14.0120571429</v>
      </c>
      <c r="Q80" s="1">
        <f t="shared" si="1"/>
        <v>-2.0696466762615273E-10</v>
      </c>
    </row>
    <row r="81" spans="1:17">
      <c r="A81">
        <v>79</v>
      </c>
      <c r="B81" t="s">
        <v>138</v>
      </c>
      <c r="C81" t="s">
        <v>25</v>
      </c>
      <c r="D81">
        <v>5000</v>
      </c>
      <c r="E81" t="s">
        <v>19</v>
      </c>
      <c r="F81">
        <v>0</v>
      </c>
      <c r="G81" t="s">
        <v>114</v>
      </c>
      <c r="P81">
        <f>VLOOKUP(B81,'aggregate-week8-thurs.csv'!B:O,14,FALSE)</f>
        <v>0</v>
      </c>
      <c r="Q81" s="1">
        <f t="shared" si="1"/>
        <v>0</v>
      </c>
    </row>
    <row r="82" spans="1:17">
      <c r="A82">
        <v>80</v>
      </c>
      <c r="B82" t="s">
        <v>139</v>
      </c>
      <c r="C82" t="s">
        <v>25</v>
      </c>
      <c r="D82">
        <v>5000</v>
      </c>
      <c r="E82" t="s">
        <v>36</v>
      </c>
      <c r="F82">
        <v>0</v>
      </c>
      <c r="G82" t="s">
        <v>71</v>
      </c>
      <c r="P82">
        <f>VLOOKUP(B82,'aggregate-week8-thurs.csv'!B:O,14,FALSE)</f>
        <v>0</v>
      </c>
      <c r="Q82" s="1">
        <f t="shared" si="1"/>
        <v>0</v>
      </c>
    </row>
    <row r="83" spans="1:17">
      <c r="A83">
        <v>81</v>
      </c>
      <c r="B83" t="s">
        <v>140</v>
      </c>
      <c r="C83" t="s">
        <v>25</v>
      </c>
      <c r="D83">
        <v>5000</v>
      </c>
      <c r="E83" t="s">
        <v>65</v>
      </c>
      <c r="F83">
        <v>0</v>
      </c>
      <c r="G83" t="s">
        <v>76</v>
      </c>
      <c r="N83">
        <v>1.0468</v>
      </c>
      <c r="O83">
        <v>1.0468</v>
      </c>
      <c r="P83">
        <f>VLOOKUP(B83,'aggregate-week8-thurs.csv'!B:O,14,FALSE)</f>
        <v>1.0468</v>
      </c>
      <c r="Q83" s="1">
        <f t="shared" si="1"/>
        <v>0</v>
      </c>
    </row>
    <row r="84" spans="1:17">
      <c r="A84">
        <v>82</v>
      </c>
      <c r="B84" t="s">
        <v>141</v>
      </c>
      <c r="C84" t="s">
        <v>25</v>
      </c>
      <c r="D84">
        <v>5000</v>
      </c>
      <c r="E84" t="s">
        <v>40</v>
      </c>
      <c r="F84">
        <v>5.32</v>
      </c>
      <c r="G84" t="s">
        <v>41</v>
      </c>
      <c r="P84">
        <f>VLOOKUP(B84,'aggregate-week8-thurs.csv'!B:O,14,FALSE)</f>
        <v>0</v>
      </c>
      <c r="Q84" s="1">
        <f t="shared" si="1"/>
        <v>0</v>
      </c>
    </row>
    <row r="85" spans="1:17">
      <c r="A85">
        <v>83</v>
      </c>
      <c r="B85" t="s">
        <v>142</v>
      </c>
      <c r="C85" t="s">
        <v>25</v>
      </c>
      <c r="D85">
        <v>5000</v>
      </c>
      <c r="E85" t="s">
        <v>50</v>
      </c>
      <c r="F85">
        <v>6.52</v>
      </c>
      <c r="G85" t="s">
        <v>51</v>
      </c>
      <c r="P85">
        <f>VLOOKUP(B85,'aggregate-week8-thurs.csv'!B:O,14,FALSE)</f>
        <v>0</v>
      </c>
      <c r="Q85" s="1">
        <f t="shared" si="1"/>
        <v>0</v>
      </c>
    </row>
    <row r="86" spans="1:17">
      <c r="A86">
        <v>84</v>
      </c>
      <c r="B86" t="s">
        <v>143</v>
      </c>
      <c r="C86" t="s">
        <v>25</v>
      </c>
      <c r="D86">
        <v>5000</v>
      </c>
      <c r="E86" t="s">
        <v>62</v>
      </c>
      <c r="F86">
        <v>0</v>
      </c>
      <c r="G86" t="s">
        <v>63</v>
      </c>
      <c r="N86">
        <v>1.2438</v>
      </c>
      <c r="O86">
        <v>1.2438</v>
      </c>
      <c r="P86">
        <f>VLOOKUP(B86,'aggregate-week8-thurs.csv'!B:O,14,FALSE)</f>
        <v>1.2438</v>
      </c>
      <c r="Q86" s="1">
        <f t="shared" si="1"/>
        <v>0</v>
      </c>
    </row>
    <row r="87" spans="1:17">
      <c r="A87">
        <v>85</v>
      </c>
      <c r="B87" t="s">
        <v>144</v>
      </c>
      <c r="C87" t="s">
        <v>25</v>
      </c>
      <c r="D87">
        <v>5000</v>
      </c>
      <c r="E87" t="s">
        <v>26</v>
      </c>
      <c r="F87">
        <v>0.36</v>
      </c>
      <c r="G87" t="s">
        <v>99</v>
      </c>
      <c r="P87">
        <f>VLOOKUP(B87,'aggregate-week8-thurs.csv'!B:O,14,FALSE)</f>
        <v>0</v>
      </c>
      <c r="Q87" s="1">
        <f t="shared" si="1"/>
        <v>0</v>
      </c>
    </row>
    <row r="88" spans="1:17">
      <c r="A88">
        <v>86</v>
      </c>
      <c r="B88" t="s">
        <v>145</v>
      </c>
      <c r="C88" t="s">
        <v>25</v>
      </c>
      <c r="D88">
        <v>5000</v>
      </c>
      <c r="E88" t="s">
        <v>44</v>
      </c>
      <c r="F88">
        <v>-0.1</v>
      </c>
      <c r="G88" t="s">
        <v>45</v>
      </c>
      <c r="P88">
        <f>VLOOKUP(B88,'aggregate-week8-thurs.csv'!B:O,14,FALSE)</f>
        <v>0</v>
      </c>
      <c r="Q88" s="1">
        <f t="shared" si="1"/>
        <v>0</v>
      </c>
    </row>
    <row r="89" spans="1:17">
      <c r="A89">
        <v>87</v>
      </c>
      <c r="B89" t="s">
        <v>146</v>
      </c>
      <c r="C89" t="s">
        <v>25</v>
      </c>
      <c r="D89">
        <v>5000</v>
      </c>
      <c r="E89" t="s">
        <v>40</v>
      </c>
      <c r="F89">
        <v>16.48</v>
      </c>
      <c r="G89" t="s">
        <v>96</v>
      </c>
      <c r="H89">
        <v>20.6</v>
      </c>
      <c r="I89">
        <v>17.059999999999999</v>
      </c>
      <c r="J89">
        <v>16.93</v>
      </c>
      <c r="K89">
        <v>18.059999999999999</v>
      </c>
      <c r="L89">
        <v>18.596</v>
      </c>
      <c r="M89">
        <v>19.558</v>
      </c>
      <c r="N89">
        <v>17.267199999999999</v>
      </c>
      <c r="O89">
        <v>18.29588571</v>
      </c>
      <c r="P89">
        <f>VLOOKUP(B89,'aggregate-week8-thurs.csv'!B:O,14,FALSE)</f>
        <v>18.408742857099998</v>
      </c>
      <c r="Q89" s="1">
        <f t="shared" si="1"/>
        <v>-6.1306276032027096E-3</v>
      </c>
    </row>
    <row r="90" spans="1:17">
      <c r="A90">
        <v>88</v>
      </c>
      <c r="B90" t="s">
        <v>147</v>
      </c>
      <c r="C90" t="s">
        <v>25</v>
      </c>
      <c r="D90">
        <v>5000</v>
      </c>
      <c r="E90" t="s">
        <v>50</v>
      </c>
      <c r="F90">
        <v>0</v>
      </c>
      <c r="G90" t="s">
        <v>101</v>
      </c>
      <c r="P90">
        <f>VLOOKUP(B90,'aggregate-week8-thurs.csv'!B:O,14,FALSE)</f>
        <v>0</v>
      </c>
      <c r="Q90" s="1">
        <f t="shared" si="1"/>
        <v>0</v>
      </c>
    </row>
    <row r="91" spans="1:17">
      <c r="A91">
        <v>89</v>
      </c>
      <c r="B91" t="s">
        <v>148</v>
      </c>
      <c r="C91" t="s">
        <v>25</v>
      </c>
      <c r="D91">
        <v>5000</v>
      </c>
      <c r="E91" t="s">
        <v>22</v>
      </c>
      <c r="F91">
        <v>2.2000000000000002</v>
      </c>
      <c r="G91" t="s">
        <v>80</v>
      </c>
      <c r="P91">
        <f>VLOOKUP(B91,'aggregate-week8-thurs.csv'!B:O,14,FALSE)</f>
        <v>0</v>
      </c>
      <c r="Q91" s="1">
        <f t="shared" si="1"/>
        <v>0</v>
      </c>
    </row>
    <row r="92" spans="1:17">
      <c r="A92">
        <v>90</v>
      </c>
      <c r="B92" t="s">
        <v>149</v>
      </c>
      <c r="C92" t="s">
        <v>25</v>
      </c>
      <c r="D92">
        <v>5000</v>
      </c>
      <c r="E92" t="s">
        <v>65</v>
      </c>
      <c r="F92">
        <v>0</v>
      </c>
      <c r="G92" t="s">
        <v>76</v>
      </c>
      <c r="P92">
        <f>VLOOKUP(B92,'aggregate-week8-thurs.csv'!B:O,14,FALSE)</f>
        <v>0</v>
      </c>
      <c r="Q92" s="1">
        <f t="shared" si="1"/>
        <v>0</v>
      </c>
    </row>
    <row r="93" spans="1:17">
      <c r="A93">
        <v>91</v>
      </c>
      <c r="B93" t="s">
        <v>150</v>
      </c>
      <c r="C93" t="s">
        <v>25</v>
      </c>
      <c r="D93">
        <v>5000</v>
      </c>
      <c r="E93" t="s">
        <v>40</v>
      </c>
      <c r="F93">
        <v>0</v>
      </c>
      <c r="G93" t="s">
        <v>96</v>
      </c>
      <c r="P93">
        <f>VLOOKUP(B93,'aggregate-week8-thurs.csv'!B:O,14,FALSE)</f>
        <v>0</v>
      </c>
      <c r="Q93" s="1">
        <f t="shared" si="1"/>
        <v>0</v>
      </c>
    </row>
    <row r="94" spans="1:17">
      <c r="A94">
        <v>92</v>
      </c>
      <c r="B94" t="s">
        <v>151</v>
      </c>
      <c r="C94" t="s">
        <v>25</v>
      </c>
      <c r="D94">
        <v>5000</v>
      </c>
      <c r="E94" t="s">
        <v>93</v>
      </c>
      <c r="F94">
        <v>16.131</v>
      </c>
      <c r="G94" t="s">
        <v>152</v>
      </c>
      <c r="H94">
        <v>13.4</v>
      </c>
      <c r="I94">
        <v>12.6</v>
      </c>
      <c r="J94">
        <v>15.54</v>
      </c>
      <c r="K94">
        <v>14.6</v>
      </c>
      <c r="L94">
        <v>15.156000000000001</v>
      </c>
      <c r="M94">
        <v>20.417999999999999</v>
      </c>
      <c r="N94">
        <v>14.9664</v>
      </c>
      <c r="O94">
        <v>15.240057139999999</v>
      </c>
      <c r="P94">
        <f>VLOOKUP(B94,'aggregate-week8-thurs.csv'!B:O,14,FALSE)</f>
        <v>15.194342857100001</v>
      </c>
      <c r="Q94" s="1">
        <f t="shared" si="1"/>
        <v>3.0086383682357276E-3</v>
      </c>
    </row>
    <row r="95" spans="1:17">
      <c r="A95">
        <v>93</v>
      </c>
      <c r="B95" t="s">
        <v>153</v>
      </c>
      <c r="C95" t="s">
        <v>25</v>
      </c>
      <c r="D95">
        <v>5000</v>
      </c>
      <c r="E95" t="s">
        <v>47</v>
      </c>
      <c r="F95">
        <v>0</v>
      </c>
      <c r="G95" t="s">
        <v>58</v>
      </c>
      <c r="P95">
        <f>VLOOKUP(B95,'aggregate-week8-thurs.csv'!B:O,14,FALSE)</f>
        <v>0</v>
      </c>
      <c r="Q95" s="1">
        <f t="shared" si="1"/>
        <v>0</v>
      </c>
    </row>
    <row r="96" spans="1:17">
      <c r="A96">
        <v>94</v>
      </c>
      <c r="B96" t="s">
        <v>154</v>
      </c>
      <c r="C96" t="s">
        <v>25</v>
      </c>
      <c r="D96">
        <v>5000</v>
      </c>
      <c r="E96" t="s">
        <v>93</v>
      </c>
      <c r="F96">
        <v>0</v>
      </c>
      <c r="G96" t="s">
        <v>94</v>
      </c>
      <c r="N96">
        <v>1.1548</v>
      </c>
      <c r="O96">
        <v>1.1548</v>
      </c>
      <c r="P96">
        <f>VLOOKUP(B96,'aggregate-week8-thurs.csv'!B:O,14,FALSE)</f>
        <v>1.1548</v>
      </c>
      <c r="Q96" s="1">
        <f t="shared" si="1"/>
        <v>0</v>
      </c>
    </row>
    <row r="97" spans="1:17">
      <c r="A97">
        <v>95</v>
      </c>
      <c r="B97" t="s">
        <v>155</v>
      </c>
      <c r="C97" t="s">
        <v>25</v>
      </c>
      <c r="D97">
        <v>5000</v>
      </c>
      <c r="E97" t="s">
        <v>62</v>
      </c>
      <c r="F97">
        <v>3.58</v>
      </c>
      <c r="G97" t="s">
        <v>68</v>
      </c>
      <c r="P97">
        <f>VLOOKUP(B97,'aggregate-week8-thurs.csv'!B:O,14,FALSE)</f>
        <v>0</v>
      </c>
      <c r="Q97" s="1">
        <f t="shared" si="1"/>
        <v>0</v>
      </c>
    </row>
    <row r="98" spans="1:17">
      <c r="A98">
        <v>96</v>
      </c>
      <c r="B98" t="s">
        <v>156</v>
      </c>
      <c r="C98" t="s">
        <v>25</v>
      </c>
      <c r="D98">
        <v>5000</v>
      </c>
      <c r="E98" t="s">
        <v>19</v>
      </c>
      <c r="F98">
        <v>7.9829999999999997</v>
      </c>
      <c r="G98" t="s">
        <v>20</v>
      </c>
      <c r="P98">
        <f>VLOOKUP(B98,'aggregate-week8-thurs.csv'!B:O,14,FALSE)</f>
        <v>0</v>
      </c>
      <c r="Q98" s="1">
        <f t="shared" si="1"/>
        <v>0</v>
      </c>
    </row>
    <row r="99" spans="1:17">
      <c r="A99">
        <v>97</v>
      </c>
      <c r="B99" t="s">
        <v>157</v>
      </c>
      <c r="C99" t="s">
        <v>25</v>
      </c>
      <c r="D99">
        <v>5000</v>
      </c>
      <c r="E99" t="s">
        <v>36</v>
      </c>
      <c r="F99">
        <v>0</v>
      </c>
      <c r="G99" t="s">
        <v>37</v>
      </c>
      <c r="P99">
        <f>VLOOKUP(B99,'aggregate-week8-thurs.csv'!B:O,14,FALSE)</f>
        <v>0</v>
      </c>
      <c r="Q99" s="1">
        <f t="shared" si="1"/>
        <v>0</v>
      </c>
    </row>
    <row r="100" spans="1:17">
      <c r="A100">
        <v>98</v>
      </c>
      <c r="B100" t="s">
        <v>158</v>
      </c>
      <c r="C100" t="s">
        <v>25</v>
      </c>
      <c r="D100">
        <v>5000</v>
      </c>
      <c r="E100" t="s">
        <v>36</v>
      </c>
      <c r="F100">
        <v>9.6300000000000008</v>
      </c>
      <c r="G100" t="s">
        <v>37</v>
      </c>
      <c r="P100">
        <f>VLOOKUP(B100,'aggregate-week8-thurs.csv'!B:O,14,FALSE)</f>
        <v>0</v>
      </c>
      <c r="Q100" s="1">
        <f t="shared" si="1"/>
        <v>0</v>
      </c>
    </row>
    <row r="101" spans="1:17">
      <c r="A101">
        <v>99</v>
      </c>
      <c r="B101" t="s">
        <v>159</v>
      </c>
      <c r="C101" t="s">
        <v>15</v>
      </c>
      <c r="D101">
        <v>5000</v>
      </c>
      <c r="E101" t="s">
        <v>40</v>
      </c>
      <c r="F101">
        <v>10.314</v>
      </c>
      <c r="G101" t="s">
        <v>41</v>
      </c>
      <c r="H101">
        <v>10</v>
      </c>
      <c r="I101">
        <v>10</v>
      </c>
      <c r="J101">
        <v>11.27</v>
      </c>
      <c r="K101">
        <v>9.1</v>
      </c>
      <c r="L101">
        <v>12.8</v>
      </c>
      <c r="M101">
        <v>14.57</v>
      </c>
      <c r="N101">
        <v>11.843999999999999</v>
      </c>
      <c r="O101">
        <v>11.36914286</v>
      </c>
      <c r="P101">
        <f>VLOOKUP(B101,'aggregate-week8-thurs.csv'!B:O,14,FALSE)</f>
        <v>11.3005714286</v>
      </c>
      <c r="Q101" s="1">
        <f t="shared" si="1"/>
        <v>6.0679614153367201E-3</v>
      </c>
    </row>
    <row r="102" spans="1:17">
      <c r="A102">
        <v>100</v>
      </c>
      <c r="B102" t="s">
        <v>160</v>
      </c>
      <c r="C102" t="s">
        <v>25</v>
      </c>
      <c r="D102">
        <v>5000</v>
      </c>
      <c r="E102" t="s">
        <v>44</v>
      </c>
      <c r="F102">
        <v>0</v>
      </c>
      <c r="G102" t="s">
        <v>119</v>
      </c>
      <c r="P102">
        <f>VLOOKUP(B102,'aggregate-week8-thurs.csv'!B:O,14,FALSE)</f>
        <v>0</v>
      </c>
      <c r="Q102" s="1">
        <f t="shared" si="1"/>
        <v>0</v>
      </c>
    </row>
    <row r="103" spans="1:17">
      <c r="A103">
        <v>101</v>
      </c>
      <c r="B103" t="s">
        <v>161</v>
      </c>
      <c r="C103" t="s">
        <v>34</v>
      </c>
      <c r="D103">
        <v>5000</v>
      </c>
      <c r="E103" t="s">
        <v>40</v>
      </c>
      <c r="F103">
        <v>14.129</v>
      </c>
      <c r="G103" t="s">
        <v>96</v>
      </c>
      <c r="H103">
        <v>18.5</v>
      </c>
      <c r="I103">
        <v>16.600000000000001</v>
      </c>
      <c r="J103">
        <v>13.77</v>
      </c>
      <c r="K103">
        <v>16.3</v>
      </c>
      <c r="L103">
        <v>12.56</v>
      </c>
      <c r="M103">
        <v>13.13</v>
      </c>
      <c r="N103">
        <v>12.55</v>
      </c>
      <c r="O103">
        <v>14.772857139999999</v>
      </c>
      <c r="P103">
        <f>VLOOKUP(B103,'aggregate-week8-thurs.csv'!B:O,14,FALSE)</f>
        <v>14.8228571429</v>
      </c>
      <c r="Q103" s="1">
        <f t="shared" si="1"/>
        <v>-3.3731690468291609E-3</v>
      </c>
    </row>
    <row r="104" spans="1:17">
      <c r="A104">
        <v>102</v>
      </c>
      <c r="B104" t="s">
        <v>162</v>
      </c>
      <c r="C104" t="s">
        <v>25</v>
      </c>
      <c r="D104">
        <v>5000</v>
      </c>
      <c r="E104" t="s">
        <v>93</v>
      </c>
      <c r="F104">
        <v>0</v>
      </c>
      <c r="G104" t="s">
        <v>152</v>
      </c>
      <c r="P104">
        <f>VLOOKUP(B104,'aggregate-week8-thurs.csv'!B:O,14,FALSE)</f>
        <v>0</v>
      </c>
      <c r="Q104" s="1">
        <f t="shared" si="1"/>
        <v>0</v>
      </c>
    </row>
    <row r="105" spans="1:17">
      <c r="A105">
        <v>103</v>
      </c>
      <c r="B105" t="s">
        <v>163</v>
      </c>
      <c r="C105" t="s">
        <v>25</v>
      </c>
      <c r="D105">
        <v>5000</v>
      </c>
      <c r="E105" t="s">
        <v>16</v>
      </c>
      <c r="F105">
        <v>-0.4</v>
      </c>
      <c r="G105" t="s">
        <v>17</v>
      </c>
      <c r="P105">
        <f>VLOOKUP(B105,'aggregate-week8-thurs.csv'!B:O,14,FALSE)</f>
        <v>0</v>
      </c>
      <c r="Q105" s="1">
        <f t="shared" si="1"/>
        <v>0</v>
      </c>
    </row>
    <row r="106" spans="1:17">
      <c r="A106">
        <v>104</v>
      </c>
      <c r="B106" t="s">
        <v>164</v>
      </c>
      <c r="C106" t="s">
        <v>25</v>
      </c>
      <c r="D106">
        <v>5000</v>
      </c>
      <c r="E106" t="s">
        <v>16</v>
      </c>
      <c r="F106">
        <v>0</v>
      </c>
      <c r="G106" t="s">
        <v>78</v>
      </c>
      <c r="N106">
        <v>1.1339999999999999</v>
      </c>
      <c r="O106">
        <v>1.1339999999999999</v>
      </c>
      <c r="P106">
        <f>VLOOKUP(B106,'aggregate-week8-thurs.csv'!B:O,14,FALSE)</f>
        <v>1.1339999999999999</v>
      </c>
      <c r="Q106" s="1">
        <f t="shared" si="1"/>
        <v>0</v>
      </c>
    </row>
    <row r="107" spans="1:17">
      <c r="A107">
        <v>105</v>
      </c>
      <c r="B107" t="s">
        <v>165</v>
      </c>
      <c r="C107" t="s">
        <v>25</v>
      </c>
      <c r="D107">
        <v>5000</v>
      </c>
      <c r="E107" t="s">
        <v>22</v>
      </c>
      <c r="F107">
        <v>0</v>
      </c>
      <c r="G107" t="s">
        <v>23</v>
      </c>
      <c r="P107">
        <f>VLOOKUP(B107,'aggregate-week8-thurs.csv'!B:O,14,FALSE)</f>
        <v>0</v>
      </c>
      <c r="Q107" s="1">
        <f t="shared" si="1"/>
        <v>0</v>
      </c>
    </row>
    <row r="108" spans="1:17">
      <c r="A108">
        <v>106</v>
      </c>
      <c r="B108" t="s">
        <v>166</v>
      </c>
      <c r="C108" t="s">
        <v>25</v>
      </c>
      <c r="D108">
        <v>5000</v>
      </c>
      <c r="E108" t="s">
        <v>16</v>
      </c>
      <c r="F108">
        <v>0</v>
      </c>
      <c r="G108" t="s">
        <v>78</v>
      </c>
      <c r="P108">
        <f>VLOOKUP(B108,'aggregate-week8-thurs.csv'!B:O,14,FALSE)</f>
        <v>0</v>
      </c>
      <c r="Q108" s="1">
        <f t="shared" si="1"/>
        <v>0</v>
      </c>
    </row>
    <row r="109" spans="1:17">
      <c r="A109">
        <v>107</v>
      </c>
      <c r="B109" t="s">
        <v>167</v>
      </c>
      <c r="C109" t="s">
        <v>25</v>
      </c>
      <c r="D109">
        <v>5000</v>
      </c>
      <c r="E109" t="s">
        <v>53</v>
      </c>
      <c r="F109">
        <v>11.68</v>
      </c>
      <c r="G109" t="s">
        <v>83</v>
      </c>
      <c r="P109">
        <f>VLOOKUP(B109,'aggregate-week8-thurs.csv'!B:O,14,FALSE)</f>
        <v>0</v>
      </c>
      <c r="Q109" s="1">
        <f t="shared" si="1"/>
        <v>0</v>
      </c>
    </row>
    <row r="110" spans="1:17">
      <c r="A110">
        <v>108</v>
      </c>
      <c r="B110" t="s">
        <v>168</v>
      </c>
      <c r="C110" t="s">
        <v>25</v>
      </c>
      <c r="D110">
        <v>5000</v>
      </c>
      <c r="E110" t="s">
        <v>44</v>
      </c>
      <c r="F110">
        <v>0</v>
      </c>
      <c r="G110" t="s">
        <v>45</v>
      </c>
      <c r="P110">
        <f>VLOOKUP(B110,'aggregate-week8-thurs.csv'!B:O,14,FALSE)</f>
        <v>0</v>
      </c>
      <c r="Q110" s="1">
        <f t="shared" si="1"/>
        <v>0</v>
      </c>
    </row>
    <row r="111" spans="1:17">
      <c r="A111">
        <v>109</v>
      </c>
      <c r="B111" t="s">
        <v>169</v>
      </c>
      <c r="C111" t="s">
        <v>25</v>
      </c>
      <c r="D111">
        <v>5000</v>
      </c>
      <c r="E111" t="s">
        <v>40</v>
      </c>
      <c r="F111">
        <v>0</v>
      </c>
      <c r="G111" t="s">
        <v>96</v>
      </c>
      <c r="P111">
        <f>VLOOKUP(B111,'aggregate-week8-thurs.csv'!B:O,14,FALSE)</f>
        <v>0</v>
      </c>
      <c r="Q111" s="1">
        <f t="shared" si="1"/>
        <v>0</v>
      </c>
    </row>
    <row r="112" spans="1:17">
      <c r="A112">
        <v>110</v>
      </c>
      <c r="B112" t="s">
        <v>170</v>
      </c>
      <c r="C112" t="s">
        <v>25</v>
      </c>
      <c r="D112">
        <v>5000</v>
      </c>
      <c r="E112" t="s">
        <v>47</v>
      </c>
      <c r="F112">
        <v>0</v>
      </c>
      <c r="G112" t="s">
        <v>48</v>
      </c>
      <c r="P112">
        <f>VLOOKUP(B112,'aggregate-week8-thurs.csv'!B:O,14,FALSE)</f>
        <v>0</v>
      </c>
      <c r="Q112" s="1">
        <f t="shared" si="1"/>
        <v>0</v>
      </c>
    </row>
    <row r="113" spans="1:17">
      <c r="A113">
        <v>111</v>
      </c>
      <c r="B113" t="s">
        <v>171</v>
      </c>
      <c r="C113" t="s">
        <v>25</v>
      </c>
      <c r="D113">
        <v>5000</v>
      </c>
      <c r="E113" t="s">
        <v>53</v>
      </c>
      <c r="F113">
        <v>0</v>
      </c>
      <c r="G113" t="s">
        <v>54</v>
      </c>
      <c r="P113">
        <f>VLOOKUP(B113,'aggregate-week8-thurs.csv'!B:O,14,FALSE)</f>
        <v>0</v>
      </c>
      <c r="Q113" s="1">
        <f t="shared" si="1"/>
        <v>0</v>
      </c>
    </row>
    <row r="114" spans="1:17">
      <c r="A114">
        <v>112</v>
      </c>
      <c r="B114" t="s">
        <v>172</v>
      </c>
      <c r="C114" t="s">
        <v>25</v>
      </c>
      <c r="D114">
        <v>5000</v>
      </c>
      <c r="E114" t="s">
        <v>30</v>
      </c>
      <c r="F114">
        <v>0</v>
      </c>
      <c r="G114" t="s">
        <v>56</v>
      </c>
      <c r="P114">
        <f>VLOOKUP(B114,'aggregate-week8-thurs.csv'!B:O,14,FALSE)</f>
        <v>0</v>
      </c>
      <c r="Q114" s="1">
        <f t="shared" si="1"/>
        <v>0</v>
      </c>
    </row>
    <row r="115" spans="1:17">
      <c r="A115">
        <v>113</v>
      </c>
      <c r="B115" t="s">
        <v>173</v>
      </c>
      <c r="C115" t="s">
        <v>25</v>
      </c>
      <c r="D115">
        <v>5000</v>
      </c>
      <c r="E115" t="s">
        <v>53</v>
      </c>
      <c r="F115">
        <v>0</v>
      </c>
      <c r="G115" t="s">
        <v>54</v>
      </c>
      <c r="N115">
        <v>1.06</v>
      </c>
      <c r="O115">
        <v>1.06</v>
      </c>
      <c r="P115">
        <f>VLOOKUP(B115,'aggregate-week8-thurs.csv'!B:O,14,FALSE)</f>
        <v>1.06</v>
      </c>
      <c r="Q115" s="1">
        <f t="shared" si="1"/>
        <v>0</v>
      </c>
    </row>
    <row r="116" spans="1:17">
      <c r="A116">
        <v>114</v>
      </c>
      <c r="B116" t="s">
        <v>174</v>
      </c>
      <c r="C116" t="s">
        <v>25</v>
      </c>
      <c r="D116">
        <v>5000</v>
      </c>
      <c r="E116" t="s">
        <v>22</v>
      </c>
      <c r="F116">
        <v>0</v>
      </c>
      <c r="G116" t="s">
        <v>80</v>
      </c>
      <c r="P116">
        <f>VLOOKUP(B116,'aggregate-week8-thurs.csv'!B:O,14,FALSE)</f>
        <v>0</v>
      </c>
      <c r="Q116" s="1">
        <f t="shared" si="1"/>
        <v>0</v>
      </c>
    </row>
    <row r="117" spans="1:17">
      <c r="A117">
        <v>115</v>
      </c>
      <c r="B117" t="s">
        <v>175</v>
      </c>
      <c r="C117" t="s">
        <v>25</v>
      </c>
      <c r="D117">
        <v>5000</v>
      </c>
      <c r="E117" t="s">
        <v>47</v>
      </c>
      <c r="F117">
        <v>0</v>
      </c>
      <c r="G117" t="s">
        <v>48</v>
      </c>
      <c r="P117">
        <f>VLOOKUP(B117,'aggregate-week8-thurs.csv'!B:O,14,FALSE)</f>
        <v>0</v>
      </c>
      <c r="Q117" s="1">
        <f t="shared" si="1"/>
        <v>0</v>
      </c>
    </row>
    <row r="118" spans="1:17">
      <c r="A118">
        <v>116</v>
      </c>
      <c r="B118" t="s">
        <v>176</v>
      </c>
      <c r="C118" t="s">
        <v>25</v>
      </c>
      <c r="D118">
        <v>5000</v>
      </c>
      <c r="E118" t="s">
        <v>26</v>
      </c>
      <c r="F118">
        <v>-0.2</v>
      </c>
      <c r="G118" t="s">
        <v>27</v>
      </c>
      <c r="N118">
        <v>1.0628</v>
      </c>
      <c r="O118">
        <v>1.0628</v>
      </c>
      <c r="P118">
        <f>VLOOKUP(B118,'aggregate-week8-thurs.csv'!B:O,14,FALSE)</f>
        <v>1.0628</v>
      </c>
      <c r="Q118" s="1">
        <f t="shared" si="1"/>
        <v>0</v>
      </c>
    </row>
    <row r="119" spans="1:17">
      <c r="A119">
        <v>117</v>
      </c>
      <c r="B119" t="s">
        <v>177</v>
      </c>
      <c r="C119" t="s">
        <v>25</v>
      </c>
      <c r="D119">
        <v>5000</v>
      </c>
      <c r="E119" t="s">
        <v>30</v>
      </c>
      <c r="F119">
        <v>1.3</v>
      </c>
      <c r="G119" t="s">
        <v>31</v>
      </c>
      <c r="P119">
        <f>VLOOKUP(B119,'aggregate-week8-thurs.csv'!B:O,14,FALSE)</f>
        <v>0</v>
      </c>
      <c r="Q119" s="1">
        <f t="shared" si="1"/>
        <v>0</v>
      </c>
    </row>
    <row r="120" spans="1:17">
      <c r="A120">
        <v>118</v>
      </c>
      <c r="B120" t="s">
        <v>178</v>
      </c>
      <c r="C120" t="s">
        <v>25</v>
      </c>
      <c r="D120">
        <v>5000</v>
      </c>
      <c r="E120" t="s">
        <v>93</v>
      </c>
      <c r="F120">
        <v>0</v>
      </c>
      <c r="G120" t="s">
        <v>94</v>
      </c>
      <c r="P120">
        <f>VLOOKUP(B120,'aggregate-week8-thurs.csv'!B:O,14,FALSE)</f>
        <v>0</v>
      </c>
      <c r="Q120" s="1">
        <f t="shared" si="1"/>
        <v>0</v>
      </c>
    </row>
    <row r="121" spans="1:17">
      <c r="A121">
        <v>119</v>
      </c>
      <c r="B121" t="s">
        <v>179</v>
      </c>
      <c r="C121" t="s">
        <v>25</v>
      </c>
      <c r="D121">
        <v>5000</v>
      </c>
      <c r="E121" t="s">
        <v>47</v>
      </c>
      <c r="F121">
        <v>0</v>
      </c>
      <c r="G121" t="s">
        <v>58</v>
      </c>
      <c r="P121">
        <f>VLOOKUP(B121,'aggregate-week8-thurs.csv'!B:O,14,FALSE)</f>
        <v>0</v>
      </c>
      <c r="Q121" s="1">
        <f t="shared" si="1"/>
        <v>0</v>
      </c>
    </row>
    <row r="122" spans="1:17">
      <c r="A122">
        <v>120</v>
      </c>
      <c r="B122" t="s">
        <v>180</v>
      </c>
      <c r="C122" t="s">
        <v>25</v>
      </c>
      <c r="D122">
        <v>5000</v>
      </c>
      <c r="E122" t="s">
        <v>44</v>
      </c>
      <c r="F122">
        <v>9.4469999999999992</v>
      </c>
      <c r="G122" t="s">
        <v>119</v>
      </c>
      <c r="N122">
        <v>2.1156000000000001</v>
      </c>
      <c r="O122">
        <v>2.1156000000000001</v>
      </c>
      <c r="P122">
        <f>VLOOKUP(B122,'aggregate-week8-thurs.csv'!B:O,14,FALSE)</f>
        <v>2.1156000000000001</v>
      </c>
      <c r="Q122" s="1">
        <f t="shared" si="1"/>
        <v>0</v>
      </c>
    </row>
    <row r="123" spans="1:17">
      <c r="A123">
        <v>121</v>
      </c>
      <c r="B123" t="s">
        <v>181</v>
      </c>
      <c r="C123" t="s">
        <v>25</v>
      </c>
      <c r="D123">
        <v>5000</v>
      </c>
      <c r="E123" t="s">
        <v>62</v>
      </c>
      <c r="F123">
        <v>0</v>
      </c>
      <c r="G123" t="s">
        <v>63</v>
      </c>
      <c r="P123">
        <f>VLOOKUP(B123,'aggregate-week8-thurs.csv'!B:O,14,FALSE)</f>
        <v>0</v>
      </c>
      <c r="Q123" s="1">
        <f t="shared" si="1"/>
        <v>0</v>
      </c>
    </row>
    <row r="124" spans="1:17">
      <c r="A124">
        <v>122</v>
      </c>
      <c r="B124" t="s">
        <v>182</v>
      </c>
      <c r="C124" t="s">
        <v>15</v>
      </c>
      <c r="D124">
        <v>4900</v>
      </c>
      <c r="E124" t="s">
        <v>16</v>
      </c>
      <c r="F124">
        <v>11.65</v>
      </c>
      <c r="G124" t="s">
        <v>78</v>
      </c>
      <c r="I124">
        <v>16.8</v>
      </c>
      <c r="K124">
        <v>15.4</v>
      </c>
      <c r="O124">
        <v>16.100000000000001</v>
      </c>
      <c r="P124">
        <f>VLOOKUP(B124,'aggregate-week8-thurs.csv'!B:O,14,FALSE)</f>
        <v>16.100000000000001</v>
      </c>
      <c r="Q124" s="1">
        <f t="shared" si="1"/>
        <v>0</v>
      </c>
    </row>
    <row r="125" spans="1:17">
      <c r="A125">
        <v>123</v>
      </c>
      <c r="B125" t="s">
        <v>183</v>
      </c>
      <c r="C125" t="s">
        <v>34</v>
      </c>
      <c r="D125">
        <v>4900</v>
      </c>
      <c r="E125" t="s">
        <v>62</v>
      </c>
      <c r="F125">
        <v>12.532999999999999</v>
      </c>
      <c r="G125" t="s">
        <v>68</v>
      </c>
      <c r="H125">
        <v>18.5</v>
      </c>
      <c r="I125">
        <v>19.2</v>
      </c>
      <c r="J125">
        <v>12.06</v>
      </c>
      <c r="K125">
        <v>18.600000000000001</v>
      </c>
      <c r="L125">
        <v>12.32</v>
      </c>
      <c r="M125">
        <v>12.42</v>
      </c>
      <c r="N125">
        <v>11.244</v>
      </c>
      <c r="O125">
        <v>14.906285710000001</v>
      </c>
      <c r="P125">
        <f>VLOOKUP(B125,'aggregate-week8-thurs.csv'!B:O,14,FALSE)</f>
        <v>14.906285714299999</v>
      </c>
      <c r="Q125" s="1">
        <f t="shared" si="1"/>
        <v>-2.8846880439914457E-10</v>
      </c>
    </row>
    <row r="126" spans="1:17">
      <c r="A126">
        <v>124</v>
      </c>
      <c r="B126" t="s">
        <v>184</v>
      </c>
      <c r="C126" t="s">
        <v>29</v>
      </c>
      <c r="D126">
        <v>4800</v>
      </c>
      <c r="E126" t="s">
        <v>65</v>
      </c>
      <c r="F126">
        <v>12.286</v>
      </c>
      <c r="G126" t="s">
        <v>66</v>
      </c>
      <c r="H126">
        <v>10</v>
      </c>
      <c r="I126">
        <v>12.2</v>
      </c>
      <c r="J126">
        <v>10.38</v>
      </c>
      <c r="K126">
        <v>12.3</v>
      </c>
      <c r="L126">
        <v>13.06</v>
      </c>
      <c r="M126">
        <v>12.08</v>
      </c>
      <c r="N126">
        <v>13.973000000000001</v>
      </c>
      <c r="O126">
        <v>11.999000000000001</v>
      </c>
      <c r="P126">
        <f>VLOOKUP(B126,'aggregate-week8-thurs.csv'!B:O,14,FALSE)</f>
        <v>11.997571428600001</v>
      </c>
      <c r="Q126" s="1">
        <f t="shared" si="1"/>
        <v>1.1907171451341902E-4</v>
      </c>
    </row>
    <row r="127" spans="1:17">
      <c r="A127">
        <v>125</v>
      </c>
      <c r="B127" t="s">
        <v>185</v>
      </c>
      <c r="C127" t="s">
        <v>34</v>
      </c>
      <c r="D127">
        <v>4800</v>
      </c>
      <c r="E127" t="s">
        <v>50</v>
      </c>
      <c r="F127">
        <v>24.35</v>
      </c>
      <c r="G127" t="s">
        <v>51</v>
      </c>
      <c r="I127">
        <v>14.2</v>
      </c>
      <c r="K127">
        <v>14.1</v>
      </c>
      <c r="N127">
        <v>5.3140000000000001</v>
      </c>
      <c r="O127">
        <v>11.20466667</v>
      </c>
      <c r="P127">
        <f>VLOOKUP(B127,'aggregate-week8-thurs.csv'!B:O,14,FALSE)</f>
        <v>11.2046666667</v>
      </c>
      <c r="Q127" s="1">
        <f t="shared" si="1"/>
        <v>2.9452018601716645E-10</v>
      </c>
    </row>
    <row r="128" spans="1:17">
      <c r="A128">
        <v>126</v>
      </c>
      <c r="B128" t="s">
        <v>186</v>
      </c>
      <c r="C128" t="s">
        <v>29</v>
      </c>
      <c r="D128">
        <v>4800</v>
      </c>
      <c r="E128" t="s">
        <v>30</v>
      </c>
      <c r="F128">
        <v>14.6</v>
      </c>
      <c r="G128" t="s">
        <v>56</v>
      </c>
      <c r="H128">
        <v>17.5</v>
      </c>
      <c r="I128">
        <v>16.899999999999999</v>
      </c>
      <c r="J128">
        <v>12.99</v>
      </c>
      <c r="K128">
        <v>17</v>
      </c>
      <c r="L128">
        <v>12.27</v>
      </c>
      <c r="M128">
        <v>15.58</v>
      </c>
      <c r="N128">
        <v>11.596</v>
      </c>
      <c r="O128">
        <v>14.83371429</v>
      </c>
      <c r="P128">
        <f>VLOOKUP(B128,'aggregate-week8-thurs.csv'!B:O,14,FALSE)</f>
        <v>14.920857142899999</v>
      </c>
      <c r="Q128" s="1">
        <f t="shared" si="1"/>
        <v>-5.8403382637750578E-3</v>
      </c>
    </row>
    <row r="129" spans="1:17">
      <c r="A129">
        <v>127</v>
      </c>
      <c r="B129" t="s">
        <v>187</v>
      </c>
      <c r="C129" t="s">
        <v>15</v>
      </c>
      <c r="D129">
        <v>4800</v>
      </c>
      <c r="E129" t="s">
        <v>62</v>
      </c>
      <c r="F129">
        <v>21.433</v>
      </c>
      <c r="G129" t="s">
        <v>63</v>
      </c>
      <c r="H129">
        <v>23.5</v>
      </c>
      <c r="I129">
        <v>21</v>
      </c>
      <c r="J129">
        <v>11.28</v>
      </c>
      <c r="K129">
        <v>19.5</v>
      </c>
      <c r="L129">
        <v>11.39</v>
      </c>
      <c r="M129">
        <v>9.3000000000000007</v>
      </c>
      <c r="N129">
        <v>12.013</v>
      </c>
      <c r="O129">
        <v>15.426142860000001</v>
      </c>
      <c r="P129">
        <f>VLOOKUP(B129,'aggregate-week8-thurs.csv'!B:O,14,FALSE)</f>
        <v>15.4261428571</v>
      </c>
      <c r="Q129" s="1">
        <f t="shared" si="1"/>
        <v>1.8799251044754328E-10</v>
      </c>
    </row>
    <row r="130" spans="1:17">
      <c r="A130">
        <v>128</v>
      </c>
      <c r="B130" t="s">
        <v>188</v>
      </c>
      <c r="C130" t="s">
        <v>34</v>
      </c>
      <c r="D130">
        <v>4700</v>
      </c>
      <c r="E130" t="s">
        <v>44</v>
      </c>
      <c r="F130">
        <v>17.629000000000001</v>
      </c>
      <c r="G130" t="s">
        <v>119</v>
      </c>
      <c r="H130">
        <v>18</v>
      </c>
      <c r="I130">
        <v>19.399999999999999</v>
      </c>
      <c r="J130">
        <v>11</v>
      </c>
      <c r="K130">
        <v>19.7</v>
      </c>
      <c r="L130">
        <v>11.54</v>
      </c>
      <c r="M130">
        <v>11.04</v>
      </c>
      <c r="N130">
        <v>9.8770000000000007</v>
      </c>
      <c r="O130">
        <v>14.36528571</v>
      </c>
      <c r="P130">
        <f>VLOOKUP(B130,'aggregate-week8-thurs.csv'!B:O,14,FALSE)</f>
        <v>14.362428571400001</v>
      </c>
      <c r="Q130" s="1">
        <f t="shared" si="1"/>
        <v>1.9893144016669417E-4</v>
      </c>
    </row>
    <row r="131" spans="1:17">
      <c r="A131">
        <v>129</v>
      </c>
      <c r="B131" t="s">
        <v>189</v>
      </c>
      <c r="C131" t="s">
        <v>15</v>
      </c>
      <c r="D131">
        <v>4700</v>
      </c>
      <c r="E131" t="s">
        <v>53</v>
      </c>
      <c r="F131">
        <v>14.35</v>
      </c>
      <c r="G131" t="s">
        <v>83</v>
      </c>
      <c r="H131">
        <v>18.5</v>
      </c>
      <c r="I131">
        <v>16.399999999999999</v>
      </c>
      <c r="J131">
        <v>9.66</v>
      </c>
      <c r="K131">
        <v>15.2</v>
      </c>
      <c r="L131">
        <v>15.08</v>
      </c>
      <c r="M131">
        <v>13.53</v>
      </c>
      <c r="N131">
        <v>9.4990000000000006</v>
      </c>
      <c r="O131">
        <v>13.98128571</v>
      </c>
      <c r="P131">
        <f>VLOOKUP(B131,'aggregate-week8-thurs.csv'!B:O,14,FALSE)</f>
        <v>13.9798571429</v>
      </c>
      <c r="Q131" s="1">
        <f t="shared" ref="Q131:Q194" si="2">IFERROR(O131/P131-1,0)</f>
        <v>1.021875320610377E-4</v>
      </c>
    </row>
    <row r="132" spans="1:17">
      <c r="A132">
        <v>130</v>
      </c>
      <c r="B132" t="s">
        <v>190</v>
      </c>
      <c r="C132" t="s">
        <v>29</v>
      </c>
      <c r="D132">
        <v>4700</v>
      </c>
      <c r="E132" t="s">
        <v>26</v>
      </c>
      <c r="F132">
        <v>11.82</v>
      </c>
      <c r="G132" t="s">
        <v>27</v>
      </c>
      <c r="H132">
        <v>4.5</v>
      </c>
      <c r="I132">
        <v>11.3</v>
      </c>
      <c r="J132">
        <v>12.13</v>
      </c>
      <c r="K132">
        <v>12.1</v>
      </c>
      <c r="L132">
        <v>11.5</v>
      </c>
      <c r="M132">
        <v>12.31</v>
      </c>
      <c r="N132">
        <v>11.069000000000001</v>
      </c>
      <c r="O132">
        <v>10.701285710000001</v>
      </c>
      <c r="P132">
        <f>VLOOKUP(B132,'aggregate-week8-thurs.csv'!B:O,14,FALSE)</f>
        <v>12.114142857099999</v>
      </c>
      <c r="Q132" s="1">
        <f t="shared" si="2"/>
        <v>-0.11662873418006081</v>
      </c>
    </row>
    <row r="133" spans="1:17">
      <c r="A133">
        <v>131</v>
      </c>
      <c r="B133" t="s">
        <v>191</v>
      </c>
      <c r="C133" t="s">
        <v>29</v>
      </c>
      <c r="D133">
        <v>4700</v>
      </c>
      <c r="E133" t="s">
        <v>26</v>
      </c>
      <c r="F133">
        <v>16.033000000000001</v>
      </c>
      <c r="G133" t="s">
        <v>99</v>
      </c>
      <c r="H133">
        <v>21.5</v>
      </c>
      <c r="I133">
        <v>7.4</v>
      </c>
      <c r="J133">
        <v>13.49</v>
      </c>
      <c r="K133">
        <v>8.3000000000000007</v>
      </c>
      <c r="L133">
        <v>14.28</v>
      </c>
      <c r="M133">
        <v>12.8</v>
      </c>
      <c r="N133">
        <v>15.862</v>
      </c>
      <c r="O133">
        <v>13.375999999999999</v>
      </c>
      <c r="P133">
        <f>VLOOKUP(B133,'aggregate-week8-thurs.csv'!B:O,14,FALSE)</f>
        <v>13.375999999999999</v>
      </c>
      <c r="Q133" s="1">
        <f t="shared" si="2"/>
        <v>0</v>
      </c>
    </row>
    <row r="134" spans="1:17">
      <c r="A134">
        <v>132</v>
      </c>
      <c r="B134" t="s">
        <v>192</v>
      </c>
      <c r="C134" t="s">
        <v>29</v>
      </c>
      <c r="D134">
        <v>4700</v>
      </c>
      <c r="E134" t="s">
        <v>40</v>
      </c>
      <c r="F134">
        <v>5.0709999999999997</v>
      </c>
      <c r="G134" t="s">
        <v>96</v>
      </c>
      <c r="H134">
        <v>14.5</v>
      </c>
      <c r="I134">
        <v>8</v>
      </c>
      <c r="J134">
        <v>11.42</v>
      </c>
      <c r="K134">
        <v>7.6</v>
      </c>
      <c r="L134">
        <v>14.16</v>
      </c>
      <c r="M134">
        <v>12.4</v>
      </c>
      <c r="N134">
        <v>11.079000000000001</v>
      </c>
      <c r="O134">
        <v>11.30842857</v>
      </c>
      <c r="P134">
        <f>VLOOKUP(B134,'aggregate-week8-thurs.csv'!B:O,14,FALSE)</f>
        <v>11.3255714286</v>
      </c>
      <c r="Q134" s="1">
        <f t="shared" si="2"/>
        <v>-1.513641824438916E-3</v>
      </c>
    </row>
    <row r="135" spans="1:17">
      <c r="A135">
        <v>133</v>
      </c>
      <c r="B135" t="s">
        <v>193</v>
      </c>
      <c r="C135" t="s">
        <v>29</v>
      </c>
      <c r="D135">
        <v>4600</v>
      </c>
      <c r="E135" t="s">
        <v>44</v>
      </c>
      <c r="F135">
        <v>13.471</v>
      </c>
      <c r="G135" t="s">
        <v>45</v>
      </c>
      <c r="H135">
        <v>16.5</v>
      </c>
      <c r="I135">
        <v>6.9</v>
      </c>
      <c r="J135">
        <v>11.98</v>
      </c>
      <c r="K135">
        <v>7.7</v>
      </c>
      <c r="L135">
        <v>13.32</v>
      </c>
      <c r="M135">
        <v>17.02</v>
      </c>
      <c r="N135">
        <v>16.488</v>
      </c>
      <c r="O135">
        <v>12.843999999999999</v>
      </c>
      <c r="P135">
        <f>VLOOKUP(B135,'aggregate-week8-thurs.csv'!B:O,14,FALSE)</f>
        <v>12.925428571399999</v>
      </c>
      <c r="Q135" s="1">
        <f t="shared" si="2"/>
        <v>-6.2998740003233911E-3</v>
      </c>
    </row>
    <row r="136" spans="1:17">
      <c r="A136">
        <v>134</v>
      </c>
      <c r="B136" t="s">
        <v>194</v>
      </c>
      <c r="C136" t="s">
        <v>29</v>
      </c>
      <c r="D136">
        <v>4600</v>
      </c>
      <c r="E136" t="s">
        <v>47</v>
      </c>
      <c r="F136">
        <v>9.6669999999999998</v>
      </c>
      <c r="G136" t="s">
        <v>48</v>
      </c>
      <c r="H136">
        <v>19</v>
      </c>
      <c r="I136">
        <v>15.7</v>
      </c>
      <c r="J136">
        <v>9.6</v>
      </c>
      <c r="K136">
        <v>15.4</v>
      </c>
      <c r="L136">
        <v>10.61</v>
      </c>
      <c r="M136">
        <v>12.64</v>
      </c>
      <c r="N136">
        <v>9.7040000000000006</v>
      </c>
      <c r="O136">
        <v>13.236285710000001</v>
      </c>
      <c r="P136">
        <f>VLOOKUP(B136,'aggregate-week8-thurs.csv'!B:O,14,FALSE)</f>
        <v>13.234857142899999</v>
      </c>
      <c r="Q136" s="1">
        <f t="shared" si="2"/>
        <v>1.0793974461353883E-4</v>
      </c>
    </row>
    <row r="137" spans="1:17">
      <c r="A137">
        <v>135</v>
      </c>
      <c r="B137" t="s">
        <v>195</v>
      </c>
      <c r="C137" t="s">
        <v>15</v>
      </c>
      <c r="D137">
        <v>4600</v>
      </c>
      <c r="E137" t="s">
        <v>93</v>
      </c>
      <c r="F137">
        <v>13.45</v>
      </c>
      <c r="G137" t="s">
        <v>94</v>
      </c>
      <c r="H137">
        <v>10</v>
      </c>
      <c r="I137">
        <v>7.9</v>
      </c>
      <c r="J137">
        <v>8.6199999999999992</v>
      </c>
      <c r="K137">
        <v>8.1999999999999993</v>
      </c>
      <c r="L137">
        <v>10.32</v>
      </c>
      <c r="M137">
        <v>9.64</v>
      </c>
      <c r="N137">
        <v>8.9979999999999993</v>
      </c>
      <c r="O137">
        <v>9.0968571429999994</v>
      </c>
      <c r="P137">
        <f>VLOOKUP(B137,'aggregate-week8-thurs.csv'!B:O,14,FALSE)</f>
        <v>9.1811428571399993</v>
      </c>
      <c r="Q137" s="1">
        <f t="shared" si="2"/>
        <v>-9.1803074466325629E-3</v>
      </c>
    </row>
    <row r="138" spans="1:17">
      <c r="A138">
        <v>136</v>
      </c>
      <c r="B138" t="s">
        <v>196</v>
      </c>
      <c r="C138" t="s">
        <v>29</v>
      </c>
      <c r="D138">
        <v>4500</v>
      </c>
      <c r="E138" t="s">
        <v>50</v>
      </c>
      <c r="F138">
        <v>17.213999999999999</v>
      </c>
      <c r="G138" t="s">
        <v>51</v>
      </c>
      <c r="H138">
        <v>11.5</v>
      </c>
      <c r="I138">
        <v>19.8</v>
      </c>
      <c r="J138">
        <v>13.68</v>
      </c>
      <c r="K138">
        <v>18.100000000000001</v>
      </c>
      <c r="L138">
        <v>13.73</v>
      </c>
      <c r="M138">
        <v>11.1</v>
      </c>
      <c r="N138">
        <v>12.356999999999999</v>
      </c>
      <c r="O138">
        <v>14.323857139999999</v>
      </c>
      <c r="P138">
        <f>VLOOKUP(B138,'aggregate-week8-thurs.csv'!B:O,14,FALSE)</f>
        <v>14.3238571429</v>
      </c>
      <c r="Q138" s="1">
        <f t="shared" si="2"/>
        <v>-2.0245949361452631E-10</v>
      </c>
    </row>
    <row r="139" spans="1:17">
      <c r="A139">
        <v>137</v>
      </c>
      <c r="B139" t="s">
        <v>197</v>
      </c>
      <c r="C139" t="s">
        <v>15</v>
      </c>
      <c r="D139">
        <v>4500</v>
      </c>
      <c r="E139" t="s">
        <v>22</v>
      </c>
      <c r="F139">
        <v>11.871</v>
      </c>
      <c r="G139" t="s">
        <v>80</v>
      </c>
      <c r="H139">
        <v>19</v>
      </c>
      <c r="I139">
        <v>8.1999999999999993</v>
      </c>
      <c r="J139">
        <v>11.78</v>
      </c>
      <c r="K139">
        <v>6.1</v>
      </c>
      <c r="L139">
        <v>11.35</v>
      </c>
      <c r="M139">
        <v>10.02</v>
      </c>
      <c r="N139">
        <v>10.590999999999999</v>
      </c>
      <c r="O139">
        <v>11.00585714</v>
      </c>
      <c r="P139">
        <f>VLOOKUP(B139,'aggregate-week8-thurs.csv'!B:O,14,FALSE)</f>
        <v>11.0044285714</v>
      </c>
      <c r="Q139" s="1">
        <f t="shared" si="2"/>
        <v>1.298176084956193E-4</v>
      </c>
    </row>
    <row r="140" spans="1:17">
      <c r="A140">
        <v>138</v>
      </c>
      <c r="B140" t="s">
        <v>198</v>
      </c>
      <c r="C140" t="s">
        <v>15</v>
      </c>
      <c r="D140">
        <v>4400</v>
      </c>
      <c r="E140" t="s">
        <v>93</v>
      </c>
      <c r="F140">
        <v>12.314</v>
      </c>
      <c r="G140" t="s">
        <v>152</v>
      </c>
      <c r="H140">
        <v>13</v>
      </c>
      <c r="I140">
        <v>17.399999999999999</v>
      </c>
      <c r="J140">
        <v>11.06</v>
      </c>
      <c r="K140">
        <v>16.7</v>
      </c>
      <c r="L140">
        <v>13.49</v>
      </c>
      <c r="M140">
        <v>15.01</v>
      </c>
      <c r="N140">
        <v>10.045999999999999</v>
      </c>
      <c r="O140">
        <v>13.81514286</v>
      </c>
      <c r="P140">
        <f>VLOOKUP(B140,'aggregate-week8-thurs.csv'!B:O,14,FALSE)</f>
        <v>13.888</v>
      </c>
      <c r="Q140" s="1">
        <f t="shared" si="2"/>
        <v>-5.2460498271889033E-3</v>
      </c>
    </row>
    <row r="141" spans="1:17">
      <c r="A141">
        <v>139</v>
      </c>
      <c r="B141" t="s">
        <v>199</v>
      </c>
      <c r="C141" t="s">
        <v>29</v>
      </c>
      <c r="D141">
        <v>4400</v>
      </c>
      <c r="E141" t="s">
        <v>93</v>
      </c>
      <c r="F141">
        <v>12.042999999999999</v>
      </c>
      <c r="G141" t="s">
        <v>152</v>
      </c>
      <c r="H141">
        <v>6.5</v>
      </c>
      <c r="O141">
        <v>6.5</v>
      </c>
      <c r="P141">
        <f>VLOOKUP(B141,'aggregate-week8-thurs.csv'!B:O,14,FALSE)</f>
        <v>11.4507142857</v>
      </c>
      <c r="Q141" s="1">
        <f t="shared" si="2"/>
        <v>-0.43234982221874163</v>
      </c>
    </row>
    <row r="142" spans="1:17">
      <c r="A142">
        <v>140</v>
      </c>
      <c r="B142" t="s">
        <v>200</v>
      </c>
      <c r="C142" t="s">
        <v>15</v>
      </c>
      <c r="D142">
        <v>4300</v>
      </c>
      <c r="E142" t="s">
        <v>22</v>
      </c>
      <c r="F142">
        <v>0</v>
      </c>
      <c r="G142" t="s">
        <v>23</v>
      </c>
      <c r="I142">
        <v>5</v>
      </c>
      <c r="J142">
        <v>12.84</v>
      </c>
      <c r="O142">
        <v>8.92</v>
      </c>
      <c r="P142">
        <f>VLOOKUP(B142,'aggregate-week8-thurs.csv'!B:O,14,FALSE)</f>
        <v>9.2100000000000009</v>
      </c>
      <c r="Q142" s="1">
        <f t="shared" si="2"/>
        <v>-3.1487513572204251E-2</v>
      </c>
    </row>
    <row r="143" spans="1:17">
      <c r="A143">
        <v>141</v>
      </c>
      <c r="B143" t="s">
        <v>201</v>
      </c>
      <c r="C143" t="s">
        <v>29</v>
      </c>
      <c r="D143">
        <v>4300</v>
      </c>
      <c r="E143" t="s">
        <v>47</v>
      </c>
      <c r="F143">
        <v>10.183</v>
      </c>
      <c r="G143" t="s">
        <v>58</v>
      </c>
      <c r="H143">
        <v>17.5</v>
      </c>
      <c r="I143">
        <v>8.5</v>
      </c>
      <c r="J143">
        <v>6.93</v>
      </c>
      <c r="K143">
        <v>9.6</v>
      </c>
      <c r="L143">
        <v>6.34</v>
      </c>
      <c r="M143">
        <v>6.51</v>
      </c>
      <c r="N143">
        <v>8.1660000000000004</v>
      </c>
      <c r="O143">
        <v>9.0779999999999994</v>
      </c>
      <c r="P143">
        <f>VLOOKUP(B143,'aggregate-week8-thurs.csv'!B:O,14,FALSE)</f>
        <v>9.0522857142900008</v>
      </c>
      <c r="Q143" s="1">
        <f t="shared" si="2"/>
        <v>2.8406400904255058E-3</v>
      </c>
    </row>
    <row r="144" spans="1:17">
      <c r="A144">
        <v>142</v>
      </c>
      <c r="B144" t="s">
        <v>202</v>
      </c>
      <c r="C144" t="s">
        <v>29</v>
      </c>
      <c r="D144">
        <v>4300</v>
      </c>
      <c r="E144" t="s">
        <v>44</v>
      </c>
      <c r="F144">
        <v>10.3</v>
      </c>
      <c r="G144" t="s">
        <v>45</v>
      </c>
      <c r="H144">
        <v>3</v>
      </c>
      <c r="I144">
        <v>7.4</v>
      </c>
      <c r="J144">
        <v>8.09</v>
      </c>
      <c r="K144">
        <v>7.8</v>
      </c>
      <c r="L144">
        <v>8.41</v>
      </c>
      <c r="M144">
        <v>8.5399999999999991</v>
      </c>
      <c r="N144">
        <v>6.3860000000000001</v>
      </c>
      <c r="O144">
        <v>7.089428571</v>
      </c>
      <c r="P144">
        <f>VLOOKUP(B144,'aggregate-week8-thurs.csv'!B:O,14,FALSE)</f>
        <v>6.9022857142899996</v>
      </c>
      <c r="Q144" s="1">
        <f t="shared" si="2"/>
        <v>2.711317155743842E-2</v>
      </c>
    </row>
    <row r="145" spans="1:17">
      <c r="A145">
        <v>143</v>
      </c>
      <c r="B145" t="s">
        <v>203</v>
      </c>
      <c r="C145" t="s">
        <v>29</v>
      </c>
      <c r="D145">
        <v>4300</v>
      </c>
      <c r="E145" t="s">
        <v>36</v>
      </c>
      <c r="F145">
        <v>12.35</v>
      </c>
      <c r="G145" t="s">
        <v>37</v>
      </c>
      <c r="P145">
        <f>VLOOKUP(B145,'aggregate-week8-thurs.csv'!B:O,14,FALSE)</f>
        <v>3.7813333333300001</v>
      </c>
      <c r="Q145" s="1">
        <f t="shared" si="2"/>
        <v>-1</v>
      </c>
    </row>
    <row r="146" spans="1:17">
      <c r="A146">
        <v>144</v>
      </c>
      <c r="B146" t="s">
        <v>204</v>
      </c>
      <c r="C146" t="s">
        <v>15</v>
      </c>
      <c r="D146">
        <v>4300</v>
      </c>
      <c r="E146" t="s">
        <v>26</v>
      </c>
      <c r="F146">
        <v>16.632999999999999</v>
      </c>
      <c r="G146" t="s">
        <v>99</v>
      </c>
      <c r="H146">
        <v>19</v>
      </c>
      <c r="I146">
        <v>15.6</v>
      </c>
      <c r="J146">
        <v>9.23</v>
      </c>
      <c r="K146">
        <v>14.8</v>
      </c>
      <c r="L146">
        <v>11</v>
      </c>
      <c r="M146">
        <v>10.4</v>
      </c>
      <c r="N146">
        <v>10.412000000000001</v>
      </c>
      <c r="O146">
        <v>12.92028571</v>
      </c>
      <c r="P146">
        <f>VLOOKUP(B146,'aggregate-week8-thurs.csv'!B:O,14,FALSE)</f>
        <v>12.9188571429</v>
      </c>
      <c r="Q146" s="1">
        <f t="shared" si="2"/>
        <v>1.1057999048968981E-4</v>
      </c>
    </row>
    <row r="147" spans="1:17">
      <c r="A147">
        <v>145</v>
      </c>
      <c r="B147" t="s">
        <v>205</v>
      </c>
      <c r="C147" t="s">
        <v>29</v>
      </c>
      <c r="D147">
        <v>4300</v>
      </c>
      <c r="E147" t="s">
        <v>47</v>
      </c>
      <c r="F147">
        <v>6.8330000000000002</v>
      </c>
      <c r="G147" t="s">
        <v>48</v>
      </c>
      <c r="H147">
        <v>7</v>
      </c>
      <c r="I147">
        <v>5</v>
      </c>
      <c r="J147">
        <v>10.43</v>
      </c>
      <c r="K147">
        <v>5.0999999999999996</v>
      </c>
      <c r="L147">
        <v>8.99</v>
      </c>
      <c r="M147">
        <v>7.37</v>
      </c>
      <c r="N147">
        <v>6.2119999999999997</v>
      </c>
      <c r="O147">
        <v>7.1574285709999996</v>
      </c>
      <c r="P147">
        <f>VLOOKUP(B147,'aggregate-week8-thurs.csv'!B:O,14,FALSE)</f>
        <v>7.1574285714299997</v>
      </c>
      <c r="Q147" s="1">
        <f t="shared" si="2"/>
        <v>-6.0077498531541096E-11</v>
      </c>
    </row>
    <row r="148" spans="1:17">
      <c r="A148">
        <v>146</v>
      </c>
      <c r="B148" t="s">
        <v>206</v>
      </c>
      <c r="C148" t="s">
        <v>15</v>
      </c>
      <c r="D148">
        <v>4200</v>
      </c>
      <c r="E148" t="s">
        <v>62</v>
      </c>
      <c r="F148">
        <v>10.199999999999999</v>
      </c>
      <c r="G148" t="s">
        <v>63</v>
      </c>
      <c r="H148">
        <v>16.5</v>
      </c>
      <c r="I148">
        <v>20</v>
      </c>
      <c r="J148">
        <v>12.48</v>
      </c>
      <c r="K148">
        <v>18.100000000000001</v>
      </c>
      <c r="L148">
        <v>11.11</v>
      </c>
      <c r="M148">
        <v>12.49</v>
      </c>
      <c r="N148">
        <v>9.6890000000000001</v>
      </c>
      <c r="O148">
        <v>14.33842857</v>
      </c>
      <c r="P148">
        <f>VLOOKUP(B148,'aggregate-week8-thurs.csv'!B:O,14,FALSE)</f>
        <v>14.3384285714</v>
      </c>
      <c r="Q148" s="1">
        <f t="shared" si="2"/>
        <v>-9.7639674123684017E-11</v>
      </c>
    </row>
    <row r="149" spans="1:17">
      <c r="A149">
        <v>147</v>
      </c>
      <c r="B149" t="s">
        <v>207</v>
      </c>
      <c r="C149" t="s">
        <v>15</v>
      </c>
      <c r="D149">
        <v>4200</v>
      </c>
      <c r="E149" t="s">
        <v>50</v>
      </c>
      <c r="F149">
        <v>8.157</v>
      </c>
      <c r="G149" t="s">
        <v>101</v>
      </c>
      <c r="H149">
        <v>6.5</v>
      </c>
      <c r="I149">
        <v>0.6</v>
      </c>
      <c r="J149">
        <v>7.95</v>
      </c>
      <c r="K149">
        <v>3.3</v>
      </c>
      <c r="L149">
        <v>8.5500000000000007</v>
      </c>
      <c r="M149">
        <v>11.06</v>
      </c>
      <c r="N149">
        <v>10.534000000000001</v>
      </c>
      <c r="O149">
        <v>6.9277142859999996</v>
      </c>
      <c r="P149">
        <f>VLOOKUP(B149,'aggregate-week8-thurs.csv'!B:O,14,FALSE)</f>
        <v>6.8105714285700003</v>
      </c>
      <c r="Q149" s="1">
        <f t="shared" si="2"/>
        <v>1.7200151067881198E-2</v>
      </c>
    </row>
    <row r="150" spans="1:17">
      <c r="A150">
        <v>148</v>
      </c>
      <c r="B150" t="s">
        <v>208</v>
      </c>
      <c r="C150" t="s">
        <v>15</v>
      </c>
      <c r="D150">
        <v>4200</v>
      </c>
      <c r="E150" t="s">
        <v>30</v>
      </c>
      <c r="F150">
        <v>12.5</v>
      </c>
      <c r="G150" t="s">
        <v>56</v>
      </c>
      <c r="H150">
        <v>10</v>
      </c>
      <c r="I150">
        <v>18</v>
      </c>
      <c r="J150">
        <v>10.47</v>
      </c>
      <c r="K150">
        <v>17</v>
      </c>
      <c r="L150">
        <v>10.59</v>
      </c>
      <c r="M150">
        <v>10.14</v>
      </c>
      <c r="N150">
        <v>9.4871999999999996</v>
      </c>
      <c r="O150">
        <v>12.241028569999999</v>
      </c>
      <c r="P150">
        <f>VLOOKUP(B150,'aggregate-week8-thurs.csv'!B:O,14,FALSE)</f>
        <v>12.258171428600001</v>
      </c>
      <c r="Q150" s="1">
        <f t="shared" si="2"/>
        <v>-1.3984841621650368E-3</v>
      </c>
    </row>
    <row r="151" spans="1:17">
      <c r="A151">
        <v>149</v>
      </c>
      <c r="B151" t="s">
        <v>209</v>
      </c>
      <c r="C151" t="s">
        <v>15</v>
      </c>
      <c r="D151">
        <v>4200</v>
      </c>
      <c r="E151" t="s">
        <v>22</v>
      </c>
      <c r="F151">
        <v>10.557</v>
      </c>
      <c r="G151" t="s">
        <v>23</v>
      </c>
      <c r="H151">
        <v>9.5</v>
      </c>
      <c r="I151">
        <v>16</v>
      </c>
      <c r="J151">
        <v>8.49</v>
      </c>
      <c r="K151">
        <v>15</v>
      </c>
      <c r="L151">
        <v>11.34</v>
      </c>
      <c r="M151">
        <v>8.64</v>
      </c>
      <c r="N151">
        <v>10.242000000000001</v>
      </c>
      <c r="O151">
        <v>11.316000000000001</v>
      </c>
      <c r="P151">
        <f>VLOOKUP(B151,'aggregate-week8-thurs.csv'!B:O,14,FALSE)</f>
        <v>11.318857142900001</v>
      </c>
      <c r="Q151" s="1">
        <f t="shared" si="2"/>
        <v>-2.5242326711338858E-4</v>
      </c>
    </row>
    <row r="152" spans="1:17">
      <c r="A152">
        <v>150</v>
      </c>
      <c r="B152" t="s">
        <v>210</v>
      </c>
      <c r="C152" t="s">
        <v>15</v>
      </c>
      <c r="D152">
        <v>4200</v>
      </c>
      <c r="E152" t="s">
        <v>50</v>
      </c>
      <c r="F152">
        <v>0</v>
      </c>
      <c r="G152" t="s">
        <v>101</v>
      </c>
      <c r="P152">
        <f>VLOOKUP(B152,'aggregate-week8-thurs.csv'!B:O,14,FALSE)</f>
        <v>0</v>
      </c>
      <c r="Q152" s="1">
        <f t="shared" si="2"/>
        <v>0</v>
      </c>
    </row>
    <row r="153" spans="1:17">
      <c r="A153">
        <v>151</v>
      </c>
      <c r="B153" t="s">
        <v>211</v>
      </c>
      <c r="C153" t="s">
        <v>29</v>
      </c>
      <c r="D153">
        <v>4200</v>
      </c>
      <c r="E153" t="s">
        <v>44</v>
      </c>
      <c r="F153">
        <v>11.557</v>
      </c>
      <c r="G153" t="s">
        <v>119</v>
      </c>
      <c r="H153">
        <v>9.5</v>
      </c>
      <c r="I153">
        <v>9.3000000000000007</v>
      </c>
      <c r="J153">
        <v>10.24</v>
      </c>
      <c r="K153">
        <v>9.1999999999999993</v>
      </c>
      <c r="L153">
        <v>11.88</v>
      </c>
      <c r="M153">
        <v>9.57</v>
      </c>
      <c r="N153">
        <v>10.877000000000001</v>
      </c>
      <c r="O153">
        <v>10.081</v>
      </c>
      <c r="P153">
        <f>VLOOKUP(B153,'aggregate-week8-thurs.csv'!B:O,14,FALSE)</f>
        <v>10.0767142857</v>
      </c>
      <c r="Q153" s="1">
        <f t="shared" si="2"/>
        <v>4.2530870465196102E-4</v>
      </c>
    </row>
    <row r="154" spans="1:17">
      <c r="A154">
        <v>152</v>
      </c>
      <c r="B154" t="s">
        <v>212</v>
      </c>
      <c r="C154" t="s">
        <v>34</v>
      </c>
      <c r="D154">
        <v>4100</v>
      </c>
      <c r="E154" t="s">
        <v>19</v>
      </c>
      <c r="F154">
        <v>12.98</v>
      </c>
      <c r="G154" t="s">
        <v>114</v>
      </c>
      <c r="H154">
        <v>18.5</v>
      </c>
      <c r="I154">
        <v>19.2</v>
      </c>
      <c r="J154">
        <v>7.43</v>
      </c>
      <c r="K154">
        <v>17.600000000000001</v>
      </c>
      <c r="L154">
        <v>12.88</v>
      </c>
      <c r="M154">
        <v>9.16</v>
      </c>
      <c r="N154">
        <v>9.9260000000000002</v>
      </c>
      <c r="O154">
        <v>13.528</v>
      </c>
      <c r="P154">
        <f>VLOOKUP(B154,'aggregate-week8-thurs.csv'!B:O,14,FALSE)</f>
        <v>13.7208571429</v>
      </c>
      <c r="Q154" s="1">
        <f t="shared" si="2"/>
        <v>-1.4055764949042926E-2</v>
      </c>
    </row>
    <row r="155" spans="1:17">
      <c r="A155">
        <v>153</v>
      </c>
      <c r="B155" t="s">
        <v>213</v>
      </c>
      <c r="C155" t="s">
        <v>29</v>
      </c>
      <c r="D155">
        <v>4100</v>
      </c>
      <c r="E155" t="s">
        <v>65</v>
      </c>
      <c r="F155">
        <v>11.05</v>
      </c>
      <c r="G155" t="s">
        <v>76</v>
      </c>
      <c r="H155">
        <v>15</v>
      </c>
      <c r="I155">
        <v>9.1999999999999993</v>
      </c>
      <c r="J155">
        <v>11.44</v>
      </c>
      <c r="K155">
        <v>9.8000000000000007</v>
      </c>
      <c r="L155">
        <v>13.15</v>
      </c>
      <c r="M155">
        <v>14.44</v>
      </c>
      <c r="N155">
        <v>11.904999999999999</v>
      </c>
      <c r="O155">
        <v>12.13357143</v>
      </c>
      <c r="P155">
        <f>VLOOKUP(B155,'aggregate-week8-thurs.csv'!B:O,14,FALSE)</f>
        <v>12.1321428571</v>
      </c>
      <c r="Q155" s="1">
        <f t="shared" si="2"/>
        <v>1.1775107801037521E-4</v>
      </c>
    </row>
    <row r="156" spans="1:17">
      <c r="A156">
        <v>154</v>
      </c>
      <c r="B156" t="s">
        <v>214</v>
      </c>
      <c r="C156" t="s">
        <v>15</v>
      </c>
      <c r="D156">
        <v>4100</v>
      </c>
      <c r="E156" t="s">
        <v>93</v>
      </c>
      <c r="F156">
        <v>9.0429999999999993</v>
      </c>
      <c r="G156" t="s">
        <v>152</v>
      </c>
      <c r="H156">
        <v>7.5</v>
      </c>
      <c r="I156">
        <v>6.2</v>
      </c>
      <c r="J156">
        <v>9.14</v>
      </c>
      <c r="K156">
        <v>5.0999999999999996</v>
      </c>
      <c r="L156">
        <v>7.24</v>
      </c>
      <c r="M156">
        <v>10.210000000000001</v>
      </c>
      <c r="N156">
        <v>8.5280000000000005</v>
      </c>
      <c r="O156">
        <v>7.7025714289999998</v>
      </c>
      <c r="P156">
        <f>VLOOKUP(B156,'aggregate-week8-thurs.csv'!B:O,14,FALSE)</f>
        <v>7.6825714285700002</v>
      </c>
      <c r="Q156" s="1">
        <f t="shared" si="2"/>
        <v>2.6032950836778479E-3</v>
      </c>
    </row>
    <row r="157" spans="1:17">
      <c r="A157">
        <v>155</v>
      </c>
      <c r="B157" t="s">
        <v>215</v>
      </c>
      <c r="C157" t="s">
        <v>29</v>
      </c>
      <c r="D157">
        <v>4100</v>
      </c>
      <c r="E157" t="s">
        <v>22</v>
      </c>
      <c r="F157">
        <v>9.3859999999999992</v>
      </c>
      <c r="G157" t="s">
        <v>23</v>
      </c>
      <c r="H157">
        <v>10</v>
      </c>
      <c r="I157">
        <v>14.1</v>
      </c>
      <c r="J157">
        <v>10.88</v>
      </c>
      <c r="K157">
        <v>14.3</v>
      </c>
      <c r="L157">
        <v>10.3</v>
      </c>
      <c r="M157">
        <v>7.83</v>
      </c>
      <c r="N157">
        <v>8.6329999999999991</v>
      </c>
      <c r="O157">
        <v>10.86328571</v>
      </c>
      <c r="P157">
        <f>VLOOKUP(B157,'aggregate-week8-thurs.csv'!B:O,14,FALSE)</f>
        <v>10.8661428571</v>
      </c>
      <c r="Q157" s="1">
        <f t="shared" si="2"/>
        <v>-2.6294032183948879E-4</v>
      </c>
    </row>
    <row r="158" spans="1:17">
      <c r="A158">
        <v>156</v>
      </c>
      <c r="B158" t="s">
        <v>216</v>
      </c>
      <c r="C158" t="s">
        <v>15</v>
      </c>
      <c r="D158">
        <v>4100</v>
      </c>
      <c r="E158" t="s">
        <v>36</v>
      </c>
      <c r="F158">
        <v>9.8829999999999991</v>
      </c>
      <c r="G158" t="s">
        <v>37</v>
      </c>
      <c r="H158">
        <v>12.5</v>
      </c>
      <c r="I158">
        <v>6.8</v>
      </c>
      <c r="J158">
        <v>8.19</v>
      </c>
      <c r="K158">
        <v>5.4</v>
      </c>
      <c r="L158">
        <v>7.82</v>
      </c>
      <c r="M158">
        <v>12.92</v>
      </c>
      <c r="N158">
        <v>8.827</v>
      </c>
      <c r="O158">
        <v>8.9224285709999993</v>
      </c>
      <c r="P158">
        <f>VLOOKUP(B158,'aggregate-week8-thurs.csv'!B:O,14,FALSE)</f>
        <v>9.2207142857100006</v>
      </c>
      <c r="Q158" s="1">
        <f t="shared" si="2"/>
        <v>-3.2349523634223831E-2</v>
      </c>
    </row>
    <row r="159" spans="1:17">
      <c r="A159">
        <v>157</v>
      </c>
      <c r="B159" t="s">
        <v>217</v>
      </c>
      <c r="C159" t="s">
        <v>218</v>
      </c>
      <c r="D159">
        <v>4000</v>
      </c>
      <c r="E159" t="s">
        <v>44</v>
      </c>
      <c r="F159">
        <v>10.714</v>
      </c>
      <c r="G159" t="s">
        <v>45</v>
      </c>
      <c r="H159">
        <v>10.3</v>
      </c>
      <c r="I159">
        <v>10.3</v>
      </c>
      <c r="J159">
        <v>10.3</v>
      </c>
      <c r="K159">
        <v>10.3</v>
      </c>
      <c r="L159">
        <v>10.3</v>
      </c>
      <c r="M159">
        <v>10.3</v>
      </c>
      <c r="N159">
        <v>10.3</v>
      </c>
      <c r="O159">
        <v>10.3</v>
      </c>
      <c r="P159">
        <f>VLOOKUP(B159,'aggregate-week8-thurs.csv'!B:O,14,FALSE)</f>
        <v>0</v>
      </c>
      <c r="Q159" s="1">
        <f t="shared" si="2"/>
        <v>0</v>
      </c>
    </row>
    <row r="160" spans="1:17">
      <c r="A160">
        <v>158</v>
      </c>
      <c r="B160" t="s">
        <v>219</v>
      </c>
      <c r="C160" t="s">
        <v>15</v>
      </c>
      <c r="D160">
        <v>4000</v>
      </c>
      <c r="E160" t="s">
        <v>65</v>
      </c>
      <c r="F160">
        <v>7.5289999999999999</v>
      </c>
      <c r="G160" t="s">
        <v>66</v>
      </c>
      <c r="H160">
        <v>4.5</v>
      </c>
      <c r="I160">
        <v>5</v>
      </c>
      <c r="J160">
        <v>9.2899999999999991</v>
      </c>
      <c r="K160">
        <v>4.5</v>
      </c>
      <c r="L160">
        <v>8.75</v>
      </c>
      <c r="M160">
        <v>9.15</v>
      </c>
      <c r="N160">
        <v>5.0030000000000001</v>
      </c>
      <c r="O160">
        <v>6.5990000000000002</v>
      </c>
      <c r="P160">
        <f>VLOOKUP(B160,'aggregate-week8-thurs.csv'!B:O,14,FALSE)</f>
        <v>6.6004285714300002</v>
      </c>
      <c r="Q160" s="1">
        <f t="shared" si="2"/>
        <v>-2.1643616237032592E-4</v>
      </c>
    </row>
    <row r="161" spans="1:17">
      <c r="A161">
        <v>159</v>
      </c>
      <c r="B161" t="s">
        <v>220</v>
      </c>
      <c r="C161" t="s">
        <v>15</v>
      </c>
      <c r="D161">
        <v>4000</v>
      </c>
      <c r="E161" t="s">
        <v>62</v>
      </c>
      <c r="F161">
        <v>8.6329999999999991</v>
      </c>
      <c r="G161" t="s">
        <v>68</v>
      </c>
      <c r="H161">
        <v>6.5</v>
      </c>
      <c r="I161">
        <v>4.2</v>
      </c>
      <c r="J161">
        <v>7.54</v>
      </c>
      <c r="K161">
        <v>4.0999999999999996</v>
      </c>
      <c r="L161">
        <v>4.51</v>
      </c>
      <c r="M161">
        <v>2.2200000000000002</v>
      </c>
      <c r="N161">
        <v>7.5490000000000004</v>
      </c>
      <c r="O161">
        <v>5.2312857140000002</v>
      </c>
      <c r="P161">
        <f>VLOOKUP(B161,'aggregate-week8-thurs.csv'!B:O,14,FALSE)</f>
        <v>5.2298571428600003</v>
      </c>
      <c r="Q161" s="1">
        <f t="shared" si="2"/>
        <v>2.7315681881479037E-4</v>
      </c>
    </row>
    <row r="162" spans="1:17">
      <c r="A162">
        <v>160</v>
      </c>
      <c r="B162" t="s">
        <v>221</v>
      </c>
      <c r="C162" t="s">
        <v>29</v>
      </c>
      <c r="D162">
        <v>4000</v>
      </c>
      <c r="E162" t="s">
        <v>50</v>
      </c>
      <c r="F162">
        <v>7.343</v>
      </c>
      <c r="G162" t="s">
        <v>51</v>
      </c>
      <c r="H162">
        <v>5</v>
      </c>
      <c r="I162">
        <v>4.0999999999999996</v>
      </c>
      <c r="J162">
        <v>6.89</v>
      </c>
      <c r="K162">
        <v>4.5999999999999996</v>
      </c>
      <c r="L162">
        <v>7.73</v>
      </c>
      <c r="M162">
        <v>10.92</v>
      </c>
      <c r="N162">
        <v>8.9610000000000003</v>
      </c>
      <c r="O162">
        <v>6.885857143</v>
      </c>
      <c r="P162">
        <f>VLOOKUP(B162,'aggregate-week8-thurs.csv'!B:O,14,FALSE)</f>
        <v>6.8858571428599999</v>
      </c>
      <c r="Q162" s="1">
        <f t="shared" si="2"/>
        <v>2.0331514249960492E-11</v>
      </c>
    </row>
    <row r="163" spans="1:17">
      <c r="A163">
        <v>161</v>
      </c>
      <c r="B163" t="s">
        <v>222</v>
      </c>
      <c r="C163" t="s">
        <v>15</v>
      </c>
      <c r="D163">
        <v>3900</v>
      </c>
      <c r="E163" t="s">
        <v>16</v>
      </c>
      <c r="F163">
        <v>5.5140000000000002</v>
      </c>
      <c r="G163" t="s">
        <v>17</v>
      </c>
      <c r="H163">
        <v>17</v>
      </c>
      <c r="I163">
        <v>4.4000000000000004</v>
      </c>
      <c r="J163">
        <v>10.63</v>
      </c>
      <c r="K163">
        <v>4.2</v>
      </c>
      <c r="L163">
        <v>8.09</v>
      </c>
      <c r="M163">
        <v>12.56</v>
      </c>
      <c r="N163">
        <v>5.2050000000000001</v>
      </c>
      <c r="O163">
        <v>8.8692857140000001</v>
      </c>
      <c r="P163">
        <f>VLOOKUP(B163,'aggregate-week8-thurs.csv'!B:O,14,FALSE)</f>
        <v>8.8778571428599999</v>
      </c>
      <c r="Q163" s="1">
        <f t="shared" si="2"/>
        <v>-9.6548398133367019E-4</v>
      </c>
    </row>
    <row r="164" spans="1:17">
      <c r="A164">
        <v>162</v>
      </c>
      <c r="B164" t="s">
        <v>223</v>
      </c>
      <c r="C164" t="s">
        <v>29</v>
      </c>
      <c r="D164">
        <v>3900</v>
      </c>
      <c r="E164" t="s">
        <v>22</v>
      </c>
      <c r="F164">
        <v>9.1999999999999993</v>
      </c>
      <c r="G164" t="s">
        <v>23</v>
      </c>
      <c r="H164">
        <v>9.5</v>
      </c>
      <c r="I164">
        <v>3.8</v>
      </c>
      <c r="J164">
        <v>10.56</v>
      </c>
      <c r="K164">
        <v>4.0999999999999996</v>
      </c>
      <c r="L164">
        <v>8.7200000000000006</v>
      </c>
      <c r="M164">
        <v>10.039999999999999</v>
      </c>
      <c r="N164">
        <v>10.59</v>
      </c>
      <c r="O164">
        <v>8.1871428569999996</v>
      </c>
      <c r="P164">
        <f>VLOOKUP(B164,'aggregate-week8-thurs.csv'!B:O,14,FALSE)</f>
        <v>8.1871428571399996</v>
      </c>
      <c r="Q164" s="1">
        <f t="shared" si="2"/>
        <v>-1.7099988092184049E-11</v>
      </c>
    </row>
    <row r="165" spans="1:17">
      <c r="A165">
        <v>163</v>
      </c>
      <c r="B165" t="s">
        <v>224</v>
      </c>
      <c r="C165" t="s">
        <v>29</v>
      </c>
      <c r="D165">
        <v>3900</v>
      </c>
      <c r="E165" t="s">
        <v>40</v>
      </c>
      <c r="F165">
        <v>8.2140000000000004</v>
      </c>
      <c r="G165" t="s">
        <v>41</v>
      </c>
      <c r="H165">
        <v>6.5</v>
      </c>
      <c r="I165">
        <v>5.0999999999999996</v>
      </c>
      <c r="J165">
        <v>9.9</v>
      </c>
      <c r="K165">
        <v>5</v>
      </c>
      <c r="L165">
        <v>9.34</v>
      </c>
      <c r="M165">
        <v>11.83</v>
      </c>
      <c r="N165">
        <v>9.077</v>
      </c>
      <c r="O165">
        <v>8.1067142860000008</v>
      </c>
      <c r="P165">
        <f>VLOOKUP(B165,'aggregate-week8-thurs.csv'!B:O,14,FALSE)</f>
        <v>8.1038571428600008</v>
      </c>
      <c r="Q165" s="1">
        <f t="shared" si="2"/>
        <v>3.5256583249587692E-4</v>
      </c>
    </row>
    <row r="166" spans="1:17">
      <c r="A166">
        <v>164</v>
      </c>
      <c r="B166" t="s">
        <v>225</v>
      </c>
      <c r="C166" t="s">
        <v>15</v>
      </c>
      <c r="D166">
        <v>3900</v>
      </c>
      <c r="E166" t="s">
        <v>47</v>
      </c>
      <c r="F166">
        <v>6.0670000000000002</v>
      </c>
      <c r="G166" t="s">
        <v>58</v>
      </c>
      <c r="H166">
        <v>6.5</v>
      </c>
      <c r="I166">
        <v>14.8</v>
      </c>
      <c r="J166">
        <v>7.93</v>
      </c>
      <c r="K166">
        <v>14.4</v>
      </c>
      <c r="L166">
        <v>10.73</v>
      </c>
      <c r="M166">
        <v>10.27</v>
      </c>
      <c r="N166">
        <v>7.0410000000000004</v>
      </c>
      <c r="O166">
        <v>10.238714290000001</v>
      </c>
      <c r="P166">
        <f>VLOOKUP(B166,'aggregate-week8-thurs.csv'!B:O,14,FALSE)</f>
        <v>10.2387142857</v>
      </c>
      <c r="Q166" s="1">
        <f t="shared" si="2"/>
        <v>4.1997472166599437E-10</v>
      </c>
    </row>
    <row r="167" spans="1:17">
      <c r="A167">
        <v>165</v>
      </c>
      <c r="B167" t="s">
        <v>226</v>
      </c>
      <c r="C167" t="s">
        <v>29</v>
      </c>
      <c r="D167">
        <v>3800</v>
      </c>
      <c r="E167" t="s">
        <v>36</v>
      </c>
      <c r="F167">
        <v>11.382999999999999</v>
      </c>
      <c r="G167" t="s">
        <v>37</v>
      </c>
      <c r="H167">
        <v>17</v>
      </c>
      <c r="I167">
        <v>13.5</v>
      </c>
      <c r="J167">
        <v>11.92</v>
      </c>
      <c r="K167">
        <v>12.9</v>
      </c>
      <c r="L167">
        <v>14.97</v>
      </c>
      <c r="M167">
        <v>14.13</v>
      </c>
      <c r="N167">
        <v>16.283000000000001</v>
      </c>
      <c r="O167">
        <v>14.38614286</v>
      </c>
      <c r="P167">
        <f>VLOOKUP(B167,'aggregate-week8-thurs.csv'!B:O,14,FALSE)</f>
        <v>14.1391428571</v>
      </c>
      <c r="Q167" s="1">
        <f t="shared" si="2"/>
        <v>1.7469234549530643E-2</v>
      </c>
    </row>
    <row r="168" spans="1:17">
      <c r="A168">
        <v>166</v>
      </c>
      <c r="B168" t="s">
        <v>227</v>
      </c>
      <c r="C168" t="s">
        <v>218</v>
      </c>
      <c r="D168">
        <v>3700</v>
      </c>
      <c r="E168" t="s">
        <v>36</v>
      </c>
      <c r="F168">
        <v>12</v>
      </c>
      <c r="G168" t="s">
        <v>71</v>
      </c>
      <c r="H168">
        <v>9.6</v>
      </c>
      <c r="I168">
        <v>9.6</v>
      </c>
      <c r="J168">
        <v>9.6</v>
      </c>
      <c r="K168">
        <v>9.6</v>
      </c>
      <c r="L168">
        <v>9.6</v>
      </c>
      <c r="M168">
        <v>9.6</v>
      </c>
      <c r="N168">
        <v>9.6</v>
      </c>
      <c r="O168">
        <v>9.6</v>
      </c>
      <c r="P168">
        <f>VLOOKUP(B168,'aggregate-week8-thurs.csv'!B:O,14,FALSE)</f>
        <v>0</v>
      </c>
      <c r="Q168" s="1">
        <f t="shared" si="2"/>
        <v>0</v>
      </c>
    </row>
    <row r="169" spans="1:17">
      <c r="A169">
        <v>167</v>
      </c>
      <c r="B169" t="s">
        <v>228</v>
      </c>
      <c r="C169" t="s">
        <v>15</v>
      </c>
      <c r="D169">
        <v>3600</v>
      </c>
      <c r="E169" t="s">
        <v>19</v>
      </c>
      <c r="F169">
        <v>14.74</v>
      </c>
      <c r="G169" t="s">
        <v>20</v>
      </c>
      <c r="H169">
        <v>11.5</v>
      </c>
      <c r="I169">
        <v>4.8</v>
      </c>
      <c r="J169">
        <v>11.74</v>
      </c>
      <c r="K169">
        <v>4.4000000000000004</v>
      </c>
      <c r="L169">
        <v>12.16</v>
      </c>
      <c r="M169">
        <v>12.42</v>
      </c>
      <c r="N169">
        <v>10.422000000000001</v>
      </c>
      <c r="O169">
        <v>9.6345714289999993</v>
      </c>
      <c r="P169">
        <f>VLOOKUP(B169,'aggregate-week8-thurs.csv'!B:O,14,FALSE)</f>
        <v>9.4302857142899992</v>
      </c>
      <c r="Q169" s="1">
        <f t="shared" si="2"/>
        <v>2.1662728033832401E-2</v>
      </c>
    </row>
    <row r="170" spans="1:17">
      <c r="A170">
        <v>168</v>
      </c>
      <c r="B170" t="s">
        <v>229</v>
      </c>
      <c r="C170" t="s">
        <v>15</v>
      </c>
      <c r="D170">
        <v>3600</v>
      </c>
      <c r="E170" t="s">
        <v>26</v>
      </c>
      <c r="F170">
        <v>11.532999999999999</v>
      </c>
      <c r="G170" t="s">
        <v>27</v>
      </c>
      <c r="H170">
        <v>16.5</v>
      </c>
      <c r="I170">
        <v>7.2</v>
      </c>
      <c r="J170">
        <v>9.02</v>
      </c>
      <c r="K170">
        <v>7.6</v>
      </c>
      <c r="L170">
        <v>8.27</v>
      </c>
      <c r="M170">
        <v>10.67</v>
      </c>
      <c r="N170">
        <v>6.2359999999999998</v>
      </c>
      <c r="O170">
        <v>9.3565714290000006</v>
      </c>
      <c r="P170">
        <f>VLOOKUP(B170,'aggregate-week8-thurs.csv'!B:O,14,FALSE)</f>
        <v>9.1865714285699998</v>
      </c>
      <c r="Q170" s="1">
        <f t="shared" si="2"/>
        <v>1.850527171663896E-2</v>
      </c>
    </row>
    <row r="171" spans="1:17">
      <c r="A171">
        <v>169</v>
      </c>
      <c r="B171" t="s">
        <v>230</v>
      </c>
      <c r="C171" t="s">
        <v>15</v>
      </c>
      <c r="D171">
        <v>3600</v>
      </c>
      <c r="E171" t="s">
        <v>93</v>
      </c>
      <c r="F171">
        <v>7.2329999999999997</v>
      </c>
      <c r="G171" t="s">
        <v>94</v>
      </c>
      <c r="H171">
        <v>7.5</v>
      </c>
      <c r="I171">
        <v>7.3</v>
      </c>
      <c r="J171">
        <v>7.73</v>
      </c>
      <c r="K171">
        <v>5.7</v>
      </c>
      <c r="L171">
        <v>7.29</v>
      </c>
      <c r="M171">
        <v>13.82</v>
      </c>
      <c r="N171">
        <v>8.1370000000000005</v>
      </c>
      <c r="O171">
        <v>8.2110000000000003</v>
      </c>
      <c r="P171">
        <f>VLOOKUP(B171,'aggregate-week8-thurs.csv'!B:O,14,FALSE)</f>
        <v>8.4224285714300002</v>
      </c>
      <c r="Q171" s="1">
        <f t="shared" si="2"/>
        <v>-2.5103041199683651E-2</v>
      </c>
    </row>
    <row r="172" spans="1:17">
      <c r="A172">
        <v>170</v>
      </c>
      <c r="B172" t="s">
        <v>231</v>
      </c>
      <c r="C172" t="s">
        <v>15</v>
      </c>
      <c r="D172">
        <v>3600</v>
      </c>
      <c r="E172" t="s">
        <v>16</v>
      </c>
      <c r="F172">
        <v>9.4429999999999996</v>
      </c>
      <c r="G172" t="s">
        <v>17</v>
      </c>
      <c r="P172">
        <f>VLOOKUP(B172,'aggregate-week8-thurs.csv'!B:O,14,FALSE)</f>
        <v>8.4984999999999999</v>
      </c>
      <c r="Q172" s="1">
        <f t="shared" si="2"/>
        <v>-1</v>
      </c>
    </row>
    <row r="173" spans="1:17">
      <c r="A173">
        <v>171</v>
      </c>
      <c r="B173" t="s">
        <v>232</v>
      </c>
      <c r="C173" t="s">
        <v>29</v>
      </c>
      <c r="D173">
        <v>3600</v>
      </c>
      <c r="E173" t="s">
        <v>16</v>
      </c>
      <c r="F173">
        <v>11.067</v>
      </c>
      <c r="G173" t="s">
        <v>78</v>
      </c>
      <c r="H173">
        <v>9.5</v>
      </c>
      <c r="I173">
        <v>7.5</v>
      </c>
      <c r="J173">
        <v>11.59</v>
      </c>
      <c r="K173">
        <v>7.7</v>
      </c>
      <c r="L173">
        <v>10.86</v>
      </c>
      <c r="M173">
        <v>4.26</v>
      </c>
      <c r="N173">
        <v>7.8470000000000004</v>
      </c>
      <c r="O173">
        <v>8.4652857140000002</v>
      </c>
      <c r="P173">
        <f>VLOOKUP(B173,'aggregate-week8-thurs.csv'!B:O,14,FALSE)</f>
        <v>7.9252857142900002</v>
      </c>
      <c r="Q173" s="1">
        <f t="shared" si="2"/>
        <v>6.8136344754906597E-2</v>
      </c>
    </row>
    <row r="174" spans="1:17">
      <c r="A174">
        <v>172</v>
      </c>
      <c r="B174" t="s">
        <v>233</v>
      </c>
      <c r="C174" t="s">
        <v>29</v>
      </c>
      <c r="D174">
        <v>3600</v>
      </c>
      <c r="E174" t="s">
        <v>22</v>
      </c>
      <c r="F174">
        <v>1.5429999999999999</v>
      </c>
      <c r="G174" t="s">
        <v>23</v>
      </c>
      <c r="I174">
        <v>1.8</v>
      </c>
      <c r="J174">
        <v>5.45</v>
      </c>
      <c r="K174">
        <v>1.7</v>
      </c>
      <c r="L174">
        <v>4.57</v>
      </c>
      <c r="M174">
        <v>0.18</v>
      </c>
      <c r="N174">
        <v>8.1890000000000001</v>
      </c>
      <c r="O174">
        <v>3.6481666669999999</v>
      </c>
      <c r="P174">
        <f>VLOOKUP(B174,'aggregate-week8-thurs.csv'!B:O,14,FALSE)</f>
        <v>4.3418000000000001</v>
      </c>
      <c r="Q174" s="1">
        <f t="shared" si="2"/>
        <v>-0.15975708991662452</v>
      </c>
    </row>
    <row r="175" spans="1:17">
      <c r="A175">
        <v>173</v>
      </c>
      <c r="B175" t="s">
        <v>234</v>
      </c>
      <c r="C175" t="s">
        <v>29</v>
      </c>
      <c r="D175">
        <v>3600</v>
      </c>
      <c r="E175" t="s">
        <v>16</v>
      </c>
      <c r="F175">
        <v>4.38</v>
      </c>
      <c r="G175" t="s">
        <v>17</v>
      </c>
      <c r="H175">
        <v>4</v>
      </c>
      <c r="I175">
        <v>2.2000000000000002</v>
      </c>
      <c r="J175">
        <v>5.28</v>
      </c>
      <c r="K175">
        <v>3</v>
      </c>
      <c r="L175">
        <v>5.52</v>
      </c>
      <c r="M175">
        <v>3.35</v>
      </c>
      <c r="N175">
        <v>4.0860000000000003</v>
      </c>
      <c r="O175">
        <v>3.9194285710000001</v>
      </c>
      <c r="P175">
        <f>VLOOKUP(B175,'aggregate-week8-thurs.csv'!B:O,14,FALSE)</f>
        <v>3.50657142857</v>
      </c>
      <c r="Q175" s="1">
        <f t="shared" si="2"/>
        <v>0.11773812421621344</v>
      </c>
    </row>
    <row r="176" spans="1:17">
      <c r="A176">
        <v>174</v>
      </c>
      <c r="B176" t="s">
        <v>235</v>
      </c>
      <c r="C176" t="s">
        <v>34</v>
      </c>
      <c r="D176">
        <v>3500</v>
      </c>
      <c r="E176" t="s">
        <v>22</v>
      </c>
      <c r="F176">
        <v>10.786</v>
      </c>
      <c r="G176" t="s">
        <v>80</v>
      </c>
      <c r="I176">
        <v>3.2</v>
      </c>
      <c r="J176">
        <v>7.24</v>
      </c>
      <c r="K176">
        <v>3.6</v>
      </c>
      <c r="L176">
        <v>10.02</v>
      </c>
      <c r="M176">
        <v>10.25</v>
      </c>
      <c r="N176">
        <v>9.4480000000000004</v>
      </c>
      <c r="O176">
        <v>7.2930000000000001</v>
      </c>
      <c r="P176">
        <f>VLOOKUP(B176,'aggregate-week8-thurs.csv'!B:O,14,FALSE)</f>
        <v>7.2930000000000001</v>
      </c>
      <c r="Q176" s="1">
        <f t="shared" si="2"/>
        <v>0</v>
      </c>
    </row>
    <row r="177" spans="1:17">
      <c r="A177">
        <v>175</v>
      </c>
      <c r="B177" t="s">
        <v>236</v>
      </c>
      <c r="C177" t="s">
        <v>15</v>
      </c>
      <c r="D177">
        <v>3500</v>
      </c>
      <c r="E177" t="s">
        <v>62</v>
      </c>
      <c r="F177">
        <v>9.18</v>
      </c>
      <c r="G177" t="s">
        <v>68</v>
      </c>
      <c r="H177">
        <v>6.5</v>
      </c>
      <c r="I177">
        <v>13.4</v>
      </c>
      <c r="J177">
        <v>9.0299999999999994</v>
      </c>
      <c r="K177">
        <v>12.7</v>
      </c>
      <c r="L177">
        <v>9.23</v>
      </c>
      <c r="M177">
        <v>10.95</v>
      </c>
      <c r="N177">
        <v>7.0410000000000004</v>
      </c>
      <c r="O177">
        <v>9.8358571430000001</v>
      </c>
      <c r="P177">
        <f>VLOOKUP(B177,'aggregate-week8-thurs.csv'!B:O,14,FALSE)</f>
        <v>9.8344285714299993</v>
      </c>
      <c r="Q177" s="1">
        <f t="shared" si="2"/>
        <v>1.4526228541145159E-4</v>
      </c>
    </row>
    <row r="178" spans="1:17">
      <c r="A178">
        <v>176</v>
      </c>
      <c r="B178" t="s">
        <v>237</v>
      </c>
      <c r="C178" t="s">
        <v>15</v>
      </c>
      <c r="D178">
        <v>3500</v>
      </c>
      <c r="E178" t="s">
        <v>50</v>
      </c>
      <c r="F178">
        <v>7.8140000000000001</v>
      </c>
      <c r="G178" t="s">
        <v>51</v>
      </c>
      <c r="H178">
        <v>16</v>
      </c>
      <c r="I178">
        <v>9.1999999999999993</v>
      </c>
      <c r="J178">
        <v>8.2200000000000006</v>
      </c>
      <c r="K178">
        <v>7.6</v>
      </c>
      <c r="L178">
        <v>10.85</v>
      </c>
      <c r="M178">
        <v>10.37</v>
      </c>
      <c r="N178">
        <v>8.2789999999999999</v>
      </c>
      <c r="O178">
        <v>10.07414286</v>
      </c>
      <c r="P178">
        <f>VLOOKUP(B178,'aggregate-week8-thurs.csv'!B:O,14,FALSE)</f>
        <v>10.0727142857</v>
      </c>
      <c r="Q178" s="1">
        <f t="shared" si="2"/>
        <v>1.4182615127178444E-4</v>
      </c>
    </row>
    <row r="179" spans="1:17">
      <c r="A179">
        <v>177</v>
      </c>
      <c r="B179" t="s">
        <v>238</v>
      </c>
      <c r="C179" t="s">
        <v>15</v>
      </c>
      <c r="D179">
        <v>3500</v>
      </c>
      <c r="E179" t="s">
        <v>36</v>
      </c>
      <c r="F179">
        <v>10.143000000000001</v>
      </c>
      <c r="G179" t="s">
        <v>71</v>
      </c>
      <c r="H179">
        <v>17</v>
      </c>
      <c r="I179">
        <v>8.5</v>
      </c>
      <c r="J179">
        <v>12.15</v>
      </c>
      <c r="K179">
        <v>8.3000000000000007</v>
      </c>
      <c r="L179">
        <v>9.24</v>
      </c>
      <c r="M179">
        <v>11.14</v>
      </c>
      <c r="N179">
        <v>8.766</v>
      </c>
      <c r="O179">
        <v>10.728</v>
      </c>
      <c r="P179">
        <f>VLOOKUP(B179,'aggregate-week8-thurs.csv'!B:O,14,FALSE)</f>
        <v>10.7965714286</v>
      </c>
      <c r="Q179" s="1">
        <f t="shared" si="2"/>
        <v>-6.3512226129820437E-3</v>
      </c>
    </row>
    <row r="180" spans="1:17">
      <c r="A180">
        <v>178</v>
      </c>
      <c r="B180" t="s">
        <v>239</v>
      </c>
      <c r="C180" t="s">
        <v>15</v>
      </c>
      <c r="D180">
        <v>3500</v>
      </c>
      <c r="E180" t="s">
        <v>44</v>
      </c>
      <c r="F180">
        <v>7.0430000000000001</v>
      </c>
      <c r="G180" t="s">
        <v>45</v>
      </c>
      <c r="H180">
        <v>10.5</v>
      </c>
      <c r="I180">
        <v>7.8</v>
      </c>
      <c r="J180">
        <v>9.15</v>
      </c>
      <c r="K180">
        <v>7.9</v>
      </c>
      <c r="L180">
        <v>9.7200000000000006</v>
      </c>
      <c r="M180">
        <v>10.91</v>
      </c>
      <c r="N180">
        <v>9.4939999999999998</v>
      </c>
      <c r="O180">
        <v>9.3534285710000002</v>
      </c>
      <c r="P180">
        <f>VLOOKUP(B180,'aggregate-week8-thurs.csv'!B:O,14,FALSE)</f>
        <v>9.3534285714299994</v>
      </c>
      <c r="Q180" s="1">
        <f t="shared" si="2"/>
        <v>-4.5972337048283407E-11</v>
      </c>
    </row>
    <row r="181" spans="1:17">
      <c r="A181">
        <v>179</v>
      </c>
      <c r="B181" t="s">
        <v>240</v>
      </c>
      <c r="C181" t="s">
        <v>29</v>
      </c>
      <c r="D181">
        <v>3500</v>
      </c>
      <c r="E181" t="s">
        <v>40</v>
      </c>
      <c r="F181">
        <v>2.0859999999999999</v>
      </c>
      <c r="G181" t="s">
        <v>96</v>
      </c>
      <c r="H181">
        <v>2</v>
      </c>
      <c r="I181">
        <v>3.5</v>
      </c>
      <c r="J181">
        <v>6.83</v>
      </c>
      <c r="K181">
        <v>3.7</v>
      </c>
      <c r="L181">
        <v>3.65</v>
      </c>
      <c r="M181">
        <v>4.49</v>
      </c>
      <c r="N181">
        <v>4.1260000000000003</v>
      </c>
      <c r="O181">
        <v>4.0422857140000001</v>
      </c>
      <c r="P181">
        <f>VLOOKUP(B181,'aggregate-week8-thurs.csv'!B:O,14,FALSE)</f>
        <v>4.2222857142899999</v>
      </c>
      <c r="Q181" s="1">
        <f t="shared" si="2"/>
        <v>-4.2630937949273195E-2</v>
      </c>
    </row>
    <row r="182" spans="1:17">
      <c r="A182">
        <v>180</v>
      </c>
      <c r="B182" t="s">
        <v>241</v>
      </c>
      <c r="C182" t="s">
        <v>29</v>
      </c>
      <c r="D182">
        <v>3500</v>
      </c>
      <c r="E182" t="s">
        <v>19</v>
      </c>
      <c r="F182">
        <v>5.3710000000000004</v>
      </c>
      <c r="G182" t="s">
        <v>20</v>
      </c>
      <c r="H182">
        <v>8.5</v>
      </c>
      <c r="I182">
        <v>6.1</v>
      </c>
      <c r="J182">
        <v>9.17</v>
      </c>
      <c r="K182">
        <v>6.3</v>
      </c>
      <c r="L182">
        <v>8.14</v>
      </c>
      <c r="M182">
        <v>16.77</v>
      </c>
      <c r="N182">
        <v>10.920199999999999</v>
      </c>
      <c r="O182">
        <v>9.4143142859999998</v>
      </c>
      <c r="P182">
        <f>VLOOKUP(B182,'aggregate-week8-thurs.csv'!B:O,14,FALSE)</f>
        <v>9.2628857142900003</v>
      </c>
      <c r="Q182" s="1">
        <f t="shared" si="2"/>
        <v>1.6347882979532935E-2</v>
      </c>
    </row>
    <row r="183" spans="1:17">
      <c r="A183">
        <v>181</v>
      </c>
      <c r="B183" t="s">
        <v>242</v>
      </c>
      <c r="C183" t="s">
        <v>29</v>
      </c>
      <c r="D183">
        <v>3500</v>
      </c>
      <c r="E183" t="s">
        <v>44</v>
      </c>
      <c r="F183">
        <v>10.557</v>
      </c>
      <c r="G183" t="s">
        <v>45</v>
      </c>
      <c r="H183">
        <v>6.5</v>
      </c>
      <c r="I183">
        <v>7.4</v>
      </c>
      <c r="J183">
        <v>5.66</v>
      </c>
      <c r="K183">
        <v>7.6</v>
      </c>
      <c r="L183">
        <v>5.72</v>
      </c>
      <c r="M183">
        <v>3.96</v>
      </c>
      <c r="N183">
        <v>7.5237999999999996</v>
      </c>
      <c r="O183">
        <v>6.337685714</v>
      </c>
      <c r="P183">
        <f>VLOOKUP(B183,'aggregate-week8-thurs.csv'!B:O,14,FALSE)</f>
        <v>6.0233999999999996</v>
      </c>
      <c r="Q183" s="1">
        <f t="shared" si="2"/>
        <v>5.2177460238403528E-2</v>
      </c>
    </row>
    <row r="184" spans="1:17">
      <c r="A184">
        <v>182</v>
      </c>
      <c r="B184" t="s">
        <v>243</v>
      </c>
      <c r="C184" t="s">
        <v>29</v>
      </c>
      <c r="D184">
        <v>3500</v>
      </c>
      <c r="E184" t="s">
        <v>50</v>
      </c>
      <c r="F184">
        <v>3.2290000000000001</v>
      </c>
      <c r="G184" t="s">
        <v>101</v>
      </c>
      <c r="H184">
        <v>2</v>
      </c>
      <c r="I184">
        <v>4.0999999999999996</v>
      </c>
      <c r="J184">
        <v>6.86</v>
      </c>
      <c r="K184">
        <v>4.0999999999999996</v>
      </c>
      <c r="L184">
        <v>6.84</v>
      </c>
      <c r="M184">
        <v>6.24</v>
      </c>
      <c r="N184">
        <v>6.3650000000000002</v>
      </c>
      <c r="O184">
        <v>5.2149999999999999</v>
      </c>
      <c r="P184">
        <f>VLOOKUP(B184,'aggregate-week8-thurs.csv'!B:O,14,FALSE)</f>
        <v>5.2164285714299998</v>
      </c>
      <c r="Q184" s="1">
        <f t="shared" si="2"/>
        <v>-2.7386005778440303E-4</v>
      </c>
    </row>
    <row r="185" spans="1:17">
      <c r="A185">
        <v>183</v>
      </c>
      <c r="B185" t="s">
        <v>244</v>
      </c>
      <c r="C185" t="s">
        <v>29</v>
      </c>
      <c r="D185">
        <v>3500</v>
      </c>
      <c r="E185" t="s">
        <v>36</v>
      </c>
      <c r="F185">
        <v>7.4859999999999998</v>
      </c>
      <c r="G185" t="s">
        <v>71</v>
      </c>
      <c r="H185">
        <v>2.5</v>
      </c>
      <c r="I185">
        <v>3.9</v>
      </c>
      <c r="J185">
        <v>6.42</v>
      </c>
      <c r="K185">
        <v>3.8</v>
      </c>
      <c r="L185">
        <v>2.5099999999999998</v>
      </c>
      <c r="N185">
        <v>7.1230000000000002</v>
      </c>
      <c r="O185">
        <v>4.3754999999999997</v>
      </c>
      <c r="P185">
        <f>VLOOKUP(B185,'aggregate-week8-thurs.csv'!B:O,14,FALSE)</f>
        <v>4.3438333333300001</v>
      </c>
      <c r="Q185" s="1">
        <f t="shared" si="2"/>
        <v>7.2900280098278092E-3</v>
      </c>
    </row>
    <row r="186" spans="1:17">
      <c r="A186">
        <v>184</v>
      </c>
      <c r="B186" t="s">
        <v>245</v>
      </c>
      <c r="C186" t="s">
        <v>218</v>
      </c>
      <c r="D186">
        <v>3400</v>
      </c>
      <c r="E186" t="s">
        <v>16</v>
      </c>
      <c r="F186">
        <v>7.7140000000000004</v>
      </c>
      <c r="G186" t="s">
        <v>17</v>
      </c>
      <c r="H186">
        <v>7.2</v>
      </c>
      <c r="I186">
        <v>7.2</v>
      </c>
      <c r="J186">
        <v>7.2</v>
      </c>
      <c r="K186">
        <v>7.2</v>
      </c>
      <c r="L186">
        <v>7.2</v>
      </c>
      <c r="M186">
        <v>7.2</v>
      </c>
      <c r="N186">
        <v>7.2</v>
      </c>
      <c r="O186">
        <v>7.2</v>
      </c>
      <c r="P186">
        <f>VLOOKUP(B186,'aggregate-week8-thurs.csv'!B:O,14,FALSE)</f>
        <v>0</v>
      </c>
      <c r="Q186" s="1">
        <f t="shared" si="2"/>
        <v>0</v>
      </c>
    </row>
    <row r="187" spans="1:17">
      <c r="A187">
        <v>185</v>
      </c>
      <c r="B187" t="s">
        <v>246</v>
      </c>
      <c r="C187" t="s">
        <v>15</v>
      </c>
      <c r="D187">
        <v>3400</v>
      </c>
      <c r="E187" t="s">
        <v>65</v>
      </c>
      <c r="F187">
        <v>11.433</v>
      </c>
      <c r="G187" t="s">
        <v>76</v>
      </c>
      <c r="H187">
        <v>9.5</v>
      </c>
      <c r="I187">
        <v>9.4</v>
      </c>
      <c r="J187">
        <v>12.8</v>
      </c>
      <c r="K187">
        <v>7.7</v>
      </c>
      <c r="L187">
        <v>10.43</v>
      </c>
      <c r="M187">
        <v>8.17</v>
      </c>
      <c r="N187">
        <v>10.144</v>
      </c>
      <c r="O187">
        <v>9.7348571429999993</v>
      </c>
      <c r="P187">
        <f>VLOOKUP(B187,'aggregate-week8-thurs.csv'!B:O,14,FALSE)</f>
        <v>9.7491428571400007</v>
      </c>
      <c r="Q187" s="1">
        <f t="shared" si="2"/>
        <v>-1.4653302705005533E-3</v>
      </c>
    </row>
    <row r="188" spans="1:17">
      <c r="A188">
        <v>186</v>
      </c>
      <c r="B188" t="s">
        <v>247</v>
      </c>
      <c r="C188" t="s">
        <v>29</v>
      </c>
      <c r="D188">
        <v>3400</v>
      </c>
      <c r="E188" t="s">
        <v>19</v>
      </c>
      <c r="F188">
        <v>8.5329999999999995</v>
      </c>
      <c r="G188" t="s">
        <v>114</v>
      </c>
      <c r="H188">
        <v>7.5</v>
      </c>
      <c r="I188">
        <v>8.6999999999999993</v>
      </c>
      <c r="J188">
        <v>7.38</v>
      </c>
      <c r="K188">
        <v>10</v>
      </c>
      <c r="L188">
        <v>10.220000000000001</v>
      </c>
      <c r="M188">
        <v>9.4700000000000006</v>
      </c>
      <c r="N188">
        <v>5.8548</v>
      </c>
      <c r="O188">
        <v>8.4464000000000006</v>
      </c>
      <c r="P188">
        <f>VLOOKUP(B188,'aggregate-week8-thurs.csv'!B:O,14,FALSE)</f>
        <v>8.3135428571399999</v>
      </c>
      <c r="Q188" s="1">
        <f t="shared" si="2"/>
        <v>1.5980809282278186E-2</v>
      </c>
    </row>
    <row r="189" spans="1:17">
      <c r="A189">
        <v>187</v>
      </c>
      <c r="B189" t="s">
        <v>248</v>
      </c>
      <c r="C189" t="s">
        <v>15</v>
      </c>
      <c r="D189">
        <v>3400</v>
      </c>
      <c r="E189" t="s">
        <v>36</v>
      </c>
      <c r="F189">
        <v>8.6859999999999999</v>
      </c>
      <c r="G189" t="s">
        <v>71</v>
      </c>
      <c r="H189">
        <v>6</v>
      </c>
      <c r="I189">
        <v>4.9000000000000004</v>
      </c>
      <c r="J189">
        <v>8.4600000000000009</v>
      </c>
      <c r="K189">
        <v>4.5</v>
      </c>
      <c r="L189">
        <v>7.62</v>
      </c>
      <c r="M189">
        <v>9.19</v>
      </c>
      <c r="N189">
        <v>8.9960000000000004</v>
      </c>
      <c r="O189">
        <v>7.0951428569999999</v>
      </c>
      <c r="P189">
        <f>VLOOKUP(B189,'aggregate-week8-thurs.csv'!B:O,14,FALSE)</f>
        <v>7.1508571428599996</v>
      </c>
      <c r="Q189" s="1">
        <f t="shared" si="2"/>
        <v>-7.7912737937478882E-3</v>
      </c>
    </row>
    <row r="190" spans="1:17">
      <c r="A190">
        <v>188</v>
      </c>
      <c r="B190" t="s">
        <v>249</v>
      </c>
      <c r="C190" t="s">
        <v>29</v>
      </c>
      <c r="D190">
        <v>3400</v>
      </c>
      <c r="E190" t="s">
        <v>40</v>
      </c>
      <c r="F190">
        <v>11.914</v>
      </c>
      <c r="G190" t="s">
        <v>41</v>
      </c>
      <c r="H190">
        <v>9.5</v>
      </c>
      <c r="I190">
        <v>5.4</v>
      </c>
      <c r="J190">
        <v>10.1</v>
      </c>
      <c r="K190">
        <v>5.8</v>
      </c>
      <c r="L190">
        <v>9.19</v>
      </c>
      <c r="M190">
        <v>5.87</v>
      </c>
      <c r="N190">
        <v>9.0090000000000003</v>
      </c>
      <c r="O190">
        <v>7.8384285709999997</v>
      </c>
      <c r="P190">
        <f>VLOOKUP(B190,'aggregate-week8-thurs.csv'!B:O,14,FALSE)</f>
        <v>7.32271428571</v>
      </c>
      <c r="Q190" s="1">
        <f t="shared" si="2"/>
        <v>7.0426656724323689E-2</v>
      </c>
    </row>
    <row r="191" spans="1:17">
      <c r="A191">
        <v>189</v>
      </c>
      <c r="B191" t="s">
        <v>250</v>
      </c>
      <c r="C191" t="s">
        <v>29</v>
      </c>
      <c r="D191">
        <v>3400</v>
      </c>
      <c r="E191" t="s">
        <v>44</v>
      </c>
      <c r="F191">
        <v>8.7569999999999997</v>
      </c>
      <c r="G191" t="s">
        <v>119</v>
      </c>
      <c r="H191">
        <v>4.5</v>
      </c>
      <c r="I191">
        <v>6.5</v>
      </c>
      <c r="J191">
        <v>8.0399999999999991</v>
      </c>
      <c r="K191">
        <v>6.7</v>
      </c>
      <c r="L191">
        <v>6.13</v>
      </c>
      <c r="M191">
        <v>8.1199999999999992</v>
      </c>
      <c r="N191">
        <v>5.27</v>
      </c>
      <c r="O191">
        <v>6.4657142859999999</v>
      </c>
      <c r="P191">
        <f>VLOOKUP(B191,'aggregate-week8-thurs.csv'!B:O,14,FALSE)</f>
        <v>6.4657142857099998</v>
      </c>
      <c r="Q191" s="1">
        <f t="shared" si="2"/>
        <v>4.4851899971831699E-11</v>
      </c>
    </row>
    <row r="192" spans="1:17">
      <c r="A192">
        <v>190</v>
      </c>
      <c r="B192" t="s">
        <v>251</v>
      </c>
      <c r="C192" t="s">
        <v>218</v>
      </c>
      <c r="D192">
        <v>3300</v>
      </c>
      <c r="E192" t="s">
        <v>47</v>
      </c>
      <c r="F192">
        <v>10.5</v>
      </c>
      <c r="G192" t="s">
        <v>58</v>
      </c>
      <c r="H192">
        <v>7.5</v>
      </c>
      <c r="I192">
        <v>7.5</v>
      </c>
      <c r="J192">
        <v>7.5</v>
      </c>
      <c r="K192">
        <v>7.5</v>
      </c>
      <c r="L192">
        <v>7.5</v>
      </c>
      <c r="M192">
        <v>7.5</v>
      </c>
      <c r="N192">
        <v>7.5</v>
      </c>
      <c r="O192">
        <v>7.5</v>
      </c>
      <c r="P192">
        <f>VLOOKUP(B192,'aggregate-week8-thurs.csv'!B:O,14,FALSE)</f>
        <v>0</v>
      </c>
      <c r="Q192" s="1">
        <f t="shared" si="2"/>
        <v>0</v>
      </c>
    </row>
    <row r="193" spans="1:17">
      <c r="A193">
        <v>191</v>
      </c>
      <c r="B193" t="s">
        <v>252</v>
      </c>
      <c r="C193" t="s">
        <v>15</v>
      </c>
      <c r="D193">
        <v>3300</v>
      </c>
      <c r="E193" t="s">
        <v>22</v>
      </c>
      <c r="F193">
        <v>6.6429999999999998</v>
      </c>
      <c r="G193" t="s">
        <v>23</v>
      </c>
      <c r="H193">
        <v>4</v>
      </c>
      <c r="I193">
        <v>2.8</v>
      </c>
      <c r="J193">
        <v>4.03</v>
      </c>
      <c r="K193">
        <v>2.4</v>
      </c>
      <c r="L193">
        <v>7.22</v>
      </c>
      <c r="M193">
        <v>3.09</v>
      </c>
      <c r="N193">
        <v>4.8170000000000002</v>
      </c>
      <c r="O193">
        <v>4.0510000000000002</v>
      </c>
      <c r="P193">
        <f>VLOOKUP(B193,'aggregate-week8-thurs.csv'!B:O,14,FALSE)</f>
        <v>4.0524285714300001</v>
      </c>
      <c r="Q193" s="1">
        <f t="shared" si="2"/>
        <v>-3.5252229738769181E-4</v>
      </c>
    </row>
    <row r="194" spans="1:17">
      <c r="A194">
        <v>192</v>
      </c>
      <c r="B194" t="s">
        <v>253</v>
      </c>
      <c r="C194" t="s">
        <v>34</v>
      </c>
      <c r="D194">
        <v>3300</v>
      </c>
      <c r="E194" t="s">
        <v>26</v>
      </c>
      <c r="F194">
        <v>7.55</v>
      </c>
      <c r="G194" t="s">
        <v>99</v>
      </c>
      <c r="H194">
        <v>9.5</v>
      </c>
      <c r="I194">
        <v>12.2</v>
      </c>
      <c r="J194">
        <v>6.18</v>
      </c>
      <c r="K194">
        <v>11.1</v>
      </c>
      <c r="L194">
        <v>11</v>
      </c>
      <c r="M194">
        <v>9.56</v>
      </c>
      <c r="N194">
        <v>6.923</v>
      </c>
      <c r="O194">
        <v>9.4947142860000007</v>
      </c>
      <c r="P194">
        <f>VLOOKUP(B194,'aggregate-week8-thurs.csv'!B:O,14,FALSE)</f>
        <v>9.4947142857099998</v>
      </c>
      <c r="Q194" s="1">
        <f t="shared" si="2"/>
        <v>3.0543345630462682E-11</v>
      </c>
    </row>
    <row r="195" spans="1:17">
      <c r="A195">
        <v>193</v>
      </c>
      <c r="B195" t="s">
        <v>254</v>
      </c>
      <c r="C195" t="s">
        <v>34</v>
      </c>
      <c r="D195">
        <v>3300</v>
      </c>
      <c r="E195" t="s">
        <v>22</v>
      </c>
      <c r="F195">
        <v>8.5860000000000003</v>
      </c>
      <c r="G195" t="s">
        <v>23</v>
      </c>
      <c r="H195">
        <v>8</v>
      </c>
      <c r="I195">
        <v>17.399999999999999</v>
      </c>
      <c r="J195">
        <v>6.56</v>
      </c>
      <c r="K195">
        <v>16.7</v>
      </c>
      <c r="L195">
        <v>11.08</v>
      </c>
      <c r="M195">
        <v>7.99</v>
      </c>
      <c r="N195">
        <v>8.0332000000000008</v>
      </c>
      <c r="O195">
        <v>10.823314290000001</v>
      </c>
      <c r="P195">
        <f>VLOOKUP(B195,'aggregate-week8-thurs.csv'!B:O,14,FALSE)</f>
        <v>10.8247428571</v>
      </c>
      <c r="Q195" s="1">
        <f t="shared" ref="Q195:Q258" si="3">IFERROR(O195/P195-1,0)</f>
        <v>-1.3197238205642225E-4</v>
      </c>
    </row>
    <row r="196" spans="1:17">
      <c r="A196">
        <v>194</v>
      </c>
      <c r="B196" t="s">
        <v>255</v>
      </c>
      <c r="C196" t="s">
        <v>29</v>
      </c>
      <c r="D196">
        <v>3300</v>
      </c>
      <c r="E196" t="s">
        <v>19</v>
      </c>
      <c r="F196">
        <v>9.1750000000000007</v>
      </c>
      <c r="G196" t="s">
        <v>114</v>
      </c>
      <c r="H196">
        <v>14</v>
      </c>
      <c r="I196">
        <v>6.5</v>
      </c>
      <c r="J196">
        <v>8.77</v>
      </c>
      <c r="K196">
        <v>7.1</v>
      </c>
      <c r="L196">
        <v>9.76</v>
      </c>
      <c r="M196">
        <v>5.0999999999999996</v>
      </c>
      <c r="N196">
        <v>11.112</v>
      </c>
      <c r="O196">
        <v>8.9060000000000006</v>
      </c>
      <c r="P196">
        <f>VLOOKUP(B196,'aggregate-week8-thurs.csv'!B:O,14,FALSE)</f>
        <v>9.14028571429</v>
      </c>
      <c r="Q196" s="1">
        <f t="shared" si="3"/>
        <v>-2.5632209059254563E-2</v>
      </c>
    </row>
    <row r="197" spans="1:17">
      <c r="A197">
        <v>195</v>
      </c>
      <c r="B197" t="s">
        <v>256</v>
      </c>
      <c r="C197" t="s">
        <v>29</v>
      </c>
      <c r="D197">
        <v>3300</v>
      </c>
      <c r="E197" t="s">
        <v>93</v>
      </c>
      <c r="F197">
        <v>2.4500000000000002</v>
      </c>
      <c r="G197" t="s">
        <v>94</v>
      </c>
      <c r="I197">
        <v>4.0999999999999996</v>
      </c>
      <c r="J197">
        <v>3.86</v>
      </c>
      <c r="K197">
        <v>4.4000000000000004</v>
      </c>
      <c r="N197">
        <v>1.1719999999999999</v>
      </c>
      <c r="O197">
        <v>3.383</v>
      </c>
      <c r="P197">
        <f>VLOOKUP(B197,'aggregate-week8-thurs.csv'!B:O,14,FALSE)</f>
        <v>3.1884000000000001</v>
      </c>
      <c r="Q197" s="1">
        <f t="shared" si="3"/>
        <v>6.1033747334086064E-2</v>
      </c>
    </row>
    <row r="198" spans="1:17">
      <c r="A198">
        <v>196</v>
      </c>
      <c r="B198" t="s">
        <v>257</v>
      </c>
      <c r="C198" t="s">
        <v>15</v>
      </c>
      <c r="D198">
        <v>3300</v>
      </c>
      <c r="E198" t="s">
        <v>47</v>
      </c>
      <c r="F198">
        <v>7</v>
      </c>
      <c r="G198" t="s">
        <v>58</v>
      </c>
      <c r="H198">
        <v>2</v>
      </c>
      <c r="I198">
        <v>7.2</v>
      </c>
      <c r="J198">
        <v>6.33</v>
      </c>
      <c r="K198">
        <v>6.6</v>
      </c>
      <c r="N198">
        <v>3.8639999999999999</v>
      </c>
      <c r="O198">
        <v>5.1988000000000003</v>
      </c>
      <c r="P198">
        <f>VLOOKUP(B198,'aggregate-week8-thurs.csv'!B:O,14,FALSE)</f>
        <v>4.5256666666700003</v>
      </c>
      <c r="Q198" s="1">
        <f t="shared" si="3"/>
        <v>0.14873683435136731</v>
      </c>
    </row>
    <row r="199" spans="1:17">
      <c r="A199">
        <v>197</v>
      </c>
      <c r="B199" t="s">
        <v>258</v>
      </c>
      <c r="C199" t="s">
        <v>29</v>
      </c>
      <c r="D199">
        <v>3300</v>
      </c>
      <c r="E199" t="s">
        <v>19</v>
      </c>
      <c r="F199">
        <v>7.2</v>
      </c>
      <c r="G199" t="s">
        <v>114</v>
      </c>
      <c r="H199">
        <v>2.5</v>
      </c>
      <c r="I199">
        <v>1.8</v>
      </c>
      <c r="J199">
        <v>6.72</v>
      </c>
      <c r="K199">
        <v>2.5</v>
      </c>
      <c r="L199">
        <v>3.5</v>
      </c>
      <c r="M199">
        <v>3.69</v>
      </c>
      <c r="N199">
        <v>3.226</v>
      </c>
      <c r="O199">
        <v>3.4194285710000001</v>
      </c>
      <c r="P199">
        <f>VLOOKUP(B199,'aggregate-week8-thurs.csv'!B:O,14,FALSE)</f>
        <v>2.88371428571</v>
      </c>
      <c r="Q199" s="1">
        <f t="shared" si="3"/>
        <v>0.18577231730088051</v>
      </c>
    </row>
    <row r="200" spans="1:17">
      <c r="A200">
        <v>198</v>
      </c>
      <c r="B200" t="s">
        <v>259</v>
      </c>
      <c r="C200" t="s">
        <v>15</v>
      </c>
      <c r="D200">
        <v>3300</v>
      </c>
      <c r="E200" t="s">
        <v>47</v>
      </c>
      <c r="F200">
        <v>1.65</v>
      </c>
      <c r="G200" t="s">
        <v>58</v>
      </c>
      <c r="I200">
        <v>1.8</v>
      </c>
      <c r="J200">
        <v>4.8600000000000003</v>
      </c>
      <c r="K200">
        <v>1.9</v>
      </c>
      <c r="L200">
        <v>2.09</v>
      </c>
      <c r="M200">
        <v>2.23</v>
      </c>
      <c r="O200">
        <v>2.5760000000000001</v>
      </c>
      <c r="P200">
        <f>VLOOKUP(B200,'aggregate-week8-thurs.csv'!B:O,14,FALSE)</f>
        <v>2.6974999999999998</v>
      </c>
      <c r="Q200" s="1">
        <f t="shared" si="3"/>
        <v>-4.5041705282669042E-2</v>
      </c>
    </row>
    <row r="201" spans="1:17">
      <c r="A201">
        <v>199</v>
      </c>
      <c r="B201" t="s">
        <v>260</v>
      </c>
      <c r="C201" t="s">
        <v>218</v>
      </c>
      <c r="D201">
        <v>3200</v>
      </c>
      <c r="E201" t="s">
        <v>93</v>
      </c>
      <c r="F201">
        <v>12.167</v>
      </c>
      <c r="G201" t="s">
        <v>94</v>
      </c>
      <c r="H201">
        <v>10.9</v>
      </c>
      <c r="I201">
        <v>10.9</v>
      </c>
      <c r="J201">
        <v>10.9</v>
      </c>
      <c r="K201">
        <v>10.9</v>
      </c>
      <c r="L201">
        <v>10.9</v>
      </c>
      <c r="M201">
        <v>10.9</v>
      </c>
      <c r="N201">
        <v>10.9</v>
      </c>
      <c r="O201">
        <v>10.9</v>
      </c>
      <c r="P201">
        <f>VLOOKUP(B201,'aggregate-week8-thurs.csv'!B:O,14,FALSE)</f>
        <v>0</v>
      </c>
      <c r="Q201" s="1">
        <f t="shared" si="3"/>
        <v>0</v>
      </c>
    </row>
    <row r="202" spans="1:17">
      <c r="A202">
        <v>200</v>
      </c>
      <c r="B202" t="s">
        <v>261</v>
      </c>
      <c r="C202" t="s">
        <v>218</v>
      </c>
      <c r="D202">
        <v>3200</v>
      </c>
      <c r="E202" t="s">
        <v>65</v>
      </c>
      <c r="F202">
        <v>10</v>
      </c>
      <c r="G202" t="s">
        <v>76</v>
      </c>
      <c r="H202">
        <v>8</v>
      </c>
      <c r="I202">
        <v>8</v>
      </c>
      <c r="J202">
        <v>8</v>
      </c>
      <c r="K202">
        <v>8</v>
      </c>
      <c r="L202">
        <v>8</v>
      </c>
      <c r="M202">
        <v>8</v>
      </c>
      <c r="N202">
        <v>8</v>
      </c>
      <c r="O202">
        <v>8</v>
      </c>
      <c r="P202">
        <f>VLOOKUP(B202,'aggregate-week8-thurs.csv'!B:O,14,FALSE)</f>
        <v>0</v>
      </c>
      <c r="Q202" s="1">
        <f t="shared" si="3"/>
        <v>0</v>
      </c>
    </row>
    <row r="203" spans="1:17">
      <c r="A203">
        <v>201</v>
      </c>
      <c r="B203" t="s">
        <v>262</v>
      </c>
      <c r="C203" t="s">
        <v>15</v>
      </c>
      <c r="D203">
        <v>3200</v>
      </c>
      <c r="E203" t="s">
        <v>22</v>
      </c>
      <c r="F203">
        <v>6.8330000000000002</v>
      </c>
      <c r="G203" t="s">
        <v>80</v>
      </c>
      <c r="H203">
        <v>4.5</v>
      </c>
      <c r="I203">
        <v>17.600000000000001</v>
      </c>
      <c r="J203">
        <v>8.4600000000000009</v>
      </c>
      <c r="K203">
        <v>16.8</v>
      </c>
      <c r="L203">
        <v>8.32</v>
      </c>
      <c r="M203">
        <v>13.46</v>
      </c>
      <c r="N203">
        <v>5.2279999999999998</v>
      </c>
      <c r="O203">
        <v>10.624000000000001</v>
      </c>
      <c r="P203">
        <f>VLOOKUP(B203,'aggregate-week8-thurs.csv'!B:O,14,FALSE)</f>
        <v>10.624000000000001</v>
      </c>
      <c r="Q203" s="1">
        <f t="shared" si="3"/>
        <v>0</v>
      </c>
    </row>
    <row r="204" spans="1:17">
      <c r="A204">
        <v>202</v>
      </c>
      <c r="B204" t="s">
        <v>263</v>
      </c>
      <c r="C204" t="s">
        <v>29</v>
      </c>
      <c r="D204">
        <v>3200</v>
      </c>
      <c r="E204" t="s">
        <v>93</v>
      </c>
      <c r="F204">
        <v>2.1749999999999998</v>
      </c>
      <c r="G204" t="s">
        <v>152</v>
      </c>
      <c r="H204">
        <v>5</v>
      </c>
      <c r="I204">
        <v>4.4000000000000004</v>
      </c>
      <c r="J204">
        <v>13.43</v>
      </c>
      <c r="K204">
        <v>7</v>
      </c>
      <c r="L204">
        <v>12.65</v>
      </c>
      <c r="M204">
        <v>5.59</v>
      </c>
      <c r="N204">
        <v>12.401999999999999</v>
      </c>
      <c r="O204">
        <v>8.6388571429999992</v>
      </c>
      <c r="P204">
        <f>VLOOKUP(B204,'aggregate-week8-thurs.csv'!B:O,14,FALSE)</f>
        <v>5.7308571428599997</v>
      </c>
      <c r="Q204" s="1">
        <f t="shared" si="3"/>
        <v>0.50742845749750343</v>
      </c>
    </row>
    <row r="205" spans="1:17">
      <c r="A205">
        <v>203</v>
      </c>
      <c r="B205" t="s">
        <v>264</v>
      </c>
      <c r="C205" t="s">
        <v>15</v>
      </c>
      <c r="D205">
        <v>3200</v>
      </c>
      <c r="E205" t="s">
        <v>50</v>
      </c>
      <c r="F205">
        <v>11.9</v>
      </c>
      <c r="G205" t="s">
        <v>51</v>
      </c>
      <c r="H205">
        <v>8.5</v>
      </c>
      <c r="I205">
        <v>6</v>
      </c>
      <c r="J205">
        <v>11.35</v>
      </c>
      <c r="K205">
        <v>6</v>
      </c>
      <c r="L205">
        <v>10.91</v>
      </c>
      <c r="M205">
        <v>12.43</v>
      </c>
      <c r="N205">
        <v>8.2010000000000005</v>
      </c>
      <c r="O205">
        <v>9.0558571430000008</v>
      </c>
      <c r="P205">
        <f>VLOOKUP(B205,'aggregate-week8-thurs.csv'!B:O,14,FALSE)</f>
        <v>9.0544285714299999</v>
      </c>
      <c r="Q205" s="1">
        <f t="shared" si="3"/>
        <v>1.5777600526978297E-4</v>
      </c>
    </row>
    <row r="206" spans="1:17">
      <c r="A206">
        <v>204</v>
      </c>
      <c r="B206" t="s">
        <v>265</v>
      </c>
      <c r="C206" t="s">
        <v>15</v>
      </c>
      <c r="D206">
        <v>3200</v>
      </c>
      <c r="E206" t="s">
        <v>30</v>
      </c>
      <c r="F206">
        <v>7.2329999999999997</v>
      </c>
      <c r="G206" t="s">
        <v>56</v>
      </c>
      <c r="H206">
        <v>6.5</v>
      </c>
      <c r="I206">
        <v>9.3000000000000007</v>
      </c>
      <c r="J206">
        <v>7.04</v>
      </c>
      <c r="K206">
        <v>8.8000000000000007</v>
      </c>
      <c r="L206">
        <v>7.02</v>
      </c>
      <c r="M206">
        <v>7.29</v>
      </c>
      <c r="N206">
        <v>6.3029999999999999</v>
      </c>
      <c r="O206">
        <v>7.4647142860000004</v>
      </c>
      <c r="P206">
        <f>VLOOKUP(B206,'aggregate-week8-thurs.csv'!B:O,14,FALSE)</f>
        <v>7.4661428571400004</v>
      </c>
      <c r="Q206" s="1">
        <f t="shared" si="3"/>
        <v>-1.9133991504516334E-4</v>
      </c>
    </row>
    <row r="207" spans="1:17">
      <c r="A207">
        <v>205</v>
      </c>
      <c r="B207" t="s">
        <v>266</v>
      </c>
      <c r="C207" t="s">
        <v>29</v>
      </c>
      <c r="D207">
        <v>3200</v>
      </c>
      <c r="E207" t="s">
        <v>40</v>
      </c>
      <c r="F207">
        <v>5.7</v>
      </c>
      <c r="G207" t="s">
        <v>41</v>
      </c>
      <c r="H207">
        <v>3.5</v>
      </c>
      <c r="I207">
        <v>5.0999999999999996</v>
      </c>
      <c r="J207">
        <v>5.27</v>
      </c>
      <c r="K207">
        <v>6.2</v>
      </c>
      <c r="L207">
        <v>4.99</v>
      </c>
      <c r="M207">
        <v>7.26</v>
      </c>
      <c r="N207">
        <v>8.8879999999999999</v>
      </c>
      <c r="O207">
        <v>5.8868571430000003</v>
      </c>
      <c r="P207">
        <f>VLOOKUP(B207,'aggregate-week8-thurs.csv'!B:O,14,FALSE)</f>
        <v>5.8840000000000003</v>
      </c>
      <c r="Q207" s="1">
        <f t="shared" si="3"/>
        <v>4.8557834806262079E-4</v>
      </c>
    </row>
    <row r="208" spans="1:17">
      <c r="A208">
        <v>206</v>
      </c>
      <c r="B208" t="s">
        <v>267</v>
      </c>
      <c r="C208" t="s">
        <v>218</v>
      </c>
      <c r="D208">
        <v>3100</v>
      </c>
      <c r="E208" t="s">
        <v>19</v>
      </c>
      <c r="F208">
        <v>4.2859999999999996</v>
      </c>
      <c r="G208" t="s">
        <v>20</v>
      </c>
      <c r="H208">
        <v>6.3</v>
      </c>
      <c r="I208">
        <v>6.3</v>
      </c>
      <c r="J208">
        <v>6.3</v>
      </c>
      <c r="K208">
        <v>6.3</v>
      </c>
      <c r="L208">
        <v>6.3</v>
      </c>
      <c r="M208">
        <v>6.3</v>
      </c>
      <c r="N208">
        <v>6.3</v>
      </c>
      <c r="O208">
        <v>6.3</v>
      </c>
      <c r="P208">
        <f>VLOOKUP(B208,'aggregate-week8-thurs.csv'!B:O,14,FALSE)</f>
        <v>0</v>
      </c>
      <c r="Q208" s="1">
        <f t="shared" si="3"/>
        <v>0</v>
      </c>
    </row>
    <row r="209" spans="1:17">
      <c r="A209">
        <v>207</v>
      </c>
      <c r="B209" t="s">
        <v>268</v>
      </c>
      <c r="C209" t="s">
        <v>218</v>
      </c>
      <c r="D209">
        <v>3100</v>
      </c>
      <c r="E209" t="s">
        <v>62</v>
      </c>
      <c r="F209">
        <v>8.5</v>
      </c>
      <c r="G209" t="s">
        <v>63</v>
      </c>
      <c r="H209">
        <v>8.8000000000000007</v>
      </c>
      <c r="I209">
        <v>8.8000000000000007</v>
      </c>
      <c r="J209">
        <v>8.8000000000000007</v>
      </c>
      <c r="K209">
        <v>8.8000000000000007</v>
      </c>
      <c r="L209">
        <v>8.8000000000000007</v>
      </c>
      <c r="M209">
        <v>8.8000000000000007</v>
      </c>
      <c r="N209">
        <v>8.8000000000000007</v>
      </c>
      <c r="O209">
        <v>8.8000000000000007</v>
      </c>
      <c r="P209">
        <f>VLOOKUP(B209,'aggregate-week8-thurs.csv'!B:O,14,FALSE)</f>
        <v>0</v>
      </c>
      <c r="Q209" s="1">
        <f t="shared" si="3"/>
        <v>0</v>
      </c>
    </row>
    <row r="210" spans="1:17">
      <c r="A210">
        <v>208</v>
      </c>
      <c r="B210" t="s">
        <v>269</v>
      </c>
      <c r="C210" t="s">
        <v>34</v>
      </c>
      <c r="D210">
        <v>3100</v>
      </c>
      <c r="E210" t="s">
        <v>40</v>
      </c>
      <c r="F210">
        <v>12.96</v>
      </c>
      <c r="G210" t="s">
        <v>41</v>
      </c>
      <c r="H210">
        <v>15</v>
      </c>
      <c r="I210">
        <v>15</v>
      </c>
      <c r="J210">
        <v>10.76</v>
      </c>
      <c r="K210">
        <v>14.5</v>
      </c>
      <c r="L210">
        <v>9.3800000000000008</v>
      </c>
      <c r="M210">
        <v>9.9</v>
      </c>
      <c r="N210">
        <v>10.044</v>
      </c>
      <c r="O210">
        <v>12.083428570000001</v>
      </c>
      <c r="P210">
        <f>VLOOKUP(B210,'aggregate-week8-thurs.csv'!B:O,14,FALSE)</f>
        <v>12.083428571400001</v>
      </c>
      <c r="Q210" s="1">
        <f t="shared" si="3"/>
        <v>-1.158612095153444E-10</v>
      </c>
    </row>
    <row r="211" spans="1:17">
      <c r="A211">
        <v>209</v>
      </c>
      <c r="B211" t="s">
        <v>270</v>
      </c>
      <c r="C211" t="s">
        <v>15</v>
      </c>
      <c r="D211">
        <v>3100</v>
      </c>
      <c r="E211" t="s">
        <v>19</v>
      </c>
      <c r="F211">
        <v>4.5330000000000004</v>
      </c>
      <c r="G211" t="s">
        <v>114</v>
      </c>
      <c r="H211">
        <v>4.5</v>
      </c>
      <c r="I211">
        <v>5.8</v>
      </c>
      <c r="J211">
        <v>6.38</v>
      </c>
      <c r="K211">
        <v>4.9000000000000004</v>
      </c>
      <c r="L211">
        <v>7.03</v>
      </c>
      <c r="M211">
        <v>6.65</v>
      </c>
      <c r="N211">
        <v>3.919</v>
      </c>
      <c r="O211">
        <v>5.5970000000000004</v>
      </c>
      <c r="P211">
        <f>VLOOKUP(B211,'aggregate-week8-thurs.csv'!B:O,14,FALSE)</f>
        <v>4.78557142857</v>
      </c>
      <c r="Q211" s="1">
        <f t="shared" si="3"/>
        <v>0.1695573002182662</v>
      </c>
    </row>
    <row r="212" spans="1:17">
      <c r="A212">
        <v>210</v>
      </c>
      <c r="B212" t="s">
        <v>271</v>
      </c>
      <c r="C212" t="s">
        <v>218</v>
      </c>
      <c r="D212">
        <v>3000</v>
      </c>
      <c r="E212" t="s">
        <v>30</v>
      </c>
      <c r="F212">
        <v>7</v>
      </c>
      <c r="G212" t="s">
        <v>56</v>
      </c>
      <c r="H212">
        <v>6.7</v>
      </c>
      <c r="I212">
        <v>6.7</v>
      </c>
      <c r="J212">
        <v>6.7</v>
      </c>
      <c r="K212">
        <v>6.7</v>
      </c>
      <c r="L212">
        <v>6.7</v>
      </c>
      <c r="M212">
        <v>6.7</v>
      </c>
      <c r="N212">
        <v>6.7</v>
      </c>
      <c r="O212">
        <v>6.7</v>
      </c>
      <c r="P212">
        <f>VLOOKUP(B212,'aggregate-week8-thurs.csv'!B:O,14,FALSE)</f>
        <v>0</v>
      </c>
      <c r="Q212" s="1">
        <f t="shared" si="3"/>
        <v>0</v>
      </c>
    </row>
    <row r="213" spans="1:17">
      <c r="A213">
        <v>211</v>
      </c>
      <c r="B213" t="s">
        <v>272</v>
      </c>
      <c r="C213" t="s">
        <v>218</v>
      </c>
      <c r="D213">
        <v>3000</v>
      </c>
      <c r="E213" t="s">
        <v>26</v>
      </c>
      <c r="F213">
        <v>7.6669999999999998</v>
      </c>
      <c r="G213" t="s">
        <v>27</v>
      </c>
      <c r="H213">
        <v>9.1</v>
      </c>
      <c r="I213">
        <v>9.1</v>
      </c>
      <c r="J213">
        <v>9.1</v>
      </c>
      <c r="K213">
        <v>9.1</v>
      </c>
      <c r="L213">
        <v>9.1</v>
      </c>
      <c r="M213">
        <v>9.1</v>
      </c>
      <c r="N213">
        <v>9.1</v>
      </c>
      <c r="O213">
        <v>9.1</v>
      </c>
      <c r="P213">
        <f>VLOOKUP(B213,'aggregate-week8-thurs.csv'!B:O,14,FALSE)</f>
        <v>0</v>
      </c>
      <c r="Q213" s="1">
        <f t="shared" si="3"/>
        <v>0</v>
      </c>
    </row>
    <row r="214" spans="1:17">
      <c r="A214">
        <v>212</v>
      </c>
      <c r="B214" t="s">
        <v>273</v>
      </c>
      <c r="C214" t="s">
        <v>218</v>
      </c>
      <c r="D214">
        <v>3000</v>
      </c>
      <c r="E214" t="s">
        <v>50</v>
      </c>
      <c r="F214">
        <v>5.8570000000000002</v>
      </c>
      <c r="G214" t="s">
        <v>101</v>
      </c>
      <c r="H214">
        <v>3.4</v>
      </c>
      <c r="I214">
        <v>3.4</v>
      </c>
      <c r="J214">
        <v>3.4</v>
      </c>
      <c r="K214">
        <v>3.4</v>
      </c>
      <c r="L214">
        <v>3.4</v>
      </c>
      <c r="M214">
        <v>3.4</v>
      </c>
      <c r="N214">
        <v>3.4</v>
      </c>
      <c r="O214">
        <v>3.4</v>
      </c>
      <c r="P214">
        <f>VLOOKUP(B214,'aggregate-week8-thurs.csv'!B:O,14,FALSE)</f>
        <v>0</v>
      </c>
      <c r="Q214" s="1">
        <f t="shared" si="3"/>
        <v>0</v>
      </c>
    </row>
    <row r="215" spans="1:17">
      <c r="A215">
        <v>213</v>
      </c>
      <c r="B215" t="s">
        <v>274</v>
      </c>
      <c r="C215" t="s">
        <v>15</v>
      </c>
      <c r="D215">
        <v>3000</v>
      </c>
      <c r="E215" t="s">
        <v>26</v>
      </c>
      <c r="F215">
        <v>3.4</v>
      </c>
      <c r="G215" t="s">
        <v>99</v>
      </c>
      <c r="H215">
        <v>2.5</v>
      </c>
      <c r="I215">
        <v>6.8</v>
      </c>
      <c r="J215">
        <v>3.37</v>
      </c>
      <c r="K215">
        <v>7.4</v>
      </c>
      <c r="L215">
        <v>3.48</v>
      </c>
      <c r="M215">
        <v>7.14</v>
      </c>
      <c r="N215">
        <v>3.948</v>
      </c>
      <c r="O215">
        <v>4.9482857139999998</v>
      </c>
      <c r="P215">
        <f>VLOOKUP(B215,'aggregate-week8-thurs.csv'!B:O,14,FALSE)</f>
        <v>4.9482857142899999</v>
      </c>
      <c r="Q215" s="1">
        <f t="shared" si="3"/>
        <v>-5.8606119957005376E-11</v>
      </c>
    </row>
    <row r="216" spans="1:17">
      <c r="A216">
        <v>214</v>
      </c>
      <c r="B216" t="s">
        <v>275</v>
      </c>
      <c r="C216" t="s">
        <v>15</v>
      </c>
      <c r="D216">
        <v>3000</v>
      </c>
      <c r="E216" t="s">
        <v>40</v>
      </c>
      <c r="F216">
        <v>7.9710000000000001</v>
      </c>
      <c r="G216" t="s">
        <v>41</v>
      </c>
      <c r="H216">
        <v>4.5</v>
      </c>
      <c r="I216">
        <v>1.4</v>
      </c>
      <c r="J216">
        <v>4.95</v>
      </c>
      <c r="K216">
        <v>1.7</v>
      </c>
      <c r="L216">
        <v>5.79</v>
      </c>
      <c r="M216">
        <v>7.8</v>
      </c>
      <c r="N216">
        <v>5.0220000000000002</v>
      </c>
      <c r="O216">
        <v>4.4517142859999996</v>
      </c>
      <c r="P216">
        <f>VLOOKUP(B216,'aggregate-week8-thurs.csv'!B:O,14,FALSE)</f>
        <v>4.5359999999999996</v>
      </c>
      <c r="Q216" s="1">
        <f t="shared" si="3"/>
        <v>-1.8581506613756571E-2</v>
      </c>
    </row>
    <row r="217" spans="1:17">
      <c r="A217">
        <v>215</v>
      </c>
      <c r="B217" t="s">
        <v>276</v>
      </c>
      <c r="C217" t="s">
        <v>15</v>
      </c>
      <c r="D217">
        <v>3000</v>
      </c>
      <c r="E217" t="s">
        <v>40</v>
      </c>
      <c r="F217">
        <v>2.2290000000000001</v>
      </c>
      <c r="G217" t="s">
        <v>96</v>
      </c>
      <c r="H217">
        <v>2</v>
      </c>
      <c r="I217">
        <v>5</v>
      </c>
      <c r="J217">
        <v>4.3</v>
      </c>
      <c r="K217">
        <v>5.5</v>
      </c>
      <c r="L217">
        <v>1.41</v>
      </c>
      <c r="M217">
        <v>1.67</v>
      </c>
      <c r="N217">
        <v>4.3949999999999996</v>
      </c>
      <c r="O217">
        <v>3.4678571429999998</v>
      </c>
      <c r="P217">
        <f>VLOOKUP(B217,'aggregate-week8-thurs.csv'!B:O,14,FALSE)</f>
        <v>3.47785714286</v>
      </c>
      <c r="Q217" s="1">
        <f t="shared" si="3"/>
        <v>-2.8753337038383009E-3</v>
      </c>
    </row>
    <row r="218" spans="1:17">
      <c r="A218">
        <v>216</v>
      </c>
      <c r="B218" t="s">
        <v>277</v>
      </c>
      <c r="C218" t="s">
        <v>29</v>
      </c>
      <c r="D218">
        <v>3000</v>
      </c>
      <c r="E218" t="s">
        <v>30</v>
      </c>
      <c r="F218">
        <v>7.6710000000000003</v>
      </c>
      <c r="G218" t="s">
        <v>31</v>
      </c>
      <c r="H218">
        <v>3</v>
      </c>
      <c r="I218">
        <v>3.1</v>
      </c>
      <c r="J218">
        <v>3.11</v>
      </c>
      <c r="K218">
        <v>3.8</v>
      </c>
      <c r="L218">
        <v>1.95</v>
      </c>
      <c r="M218">
        <v>2.78</v>
      </c>
      <c r="N218">
        <v>5.51</v>
      </c>
      <c r="O218">
        <v>3.3214285710000002</v>
      </c>
      <c r="P218">
        <f>VLOOKUP(B218,'aggregate-week8-thurs.csv'!B:O,14,FALSE)</f>
        <v>3.3042857142900002</v>
      </c>
      <c r="Q218" s="1">
        <f t="shared" si="3"/>
        <v>5.1880673138713362E-3</v>
      </c>
    </row>
    <row r="219" spans="1:17">
      <c r="A219">
        <v>217</v>
      </c>
      <c r="B219" t="s">
        <v>278</v>
      </c>
      <c r="C219" t="s">
        <v>15</v>
      </c>
      <c r="D219">
        <v>3000</v>
      </c>
      <c r="E219" t="s">
        <v>47</v>
      </c>
      <c r="F219">
        <v>1.2829999999999999</v>
      </c>
      <c r="G219" t="s">
        <v>48</v>
      </c>
      <c r="H219">
        <v>4.5</v>
      </c>
      <c r="I219">
        <v>5.6</v>
      </c>
      <c r="J219">
        <v>2.71</v>
      </c>
      <c r="K219">
        <v>5.8</v>
      </c>
      <c r="L219">
        <v>2.21</v>
      </c>
      <c r="M219">
        <v>7.0000000000000007E-2</v>
      </c>
      <c r="N219">
        <v>2.0920000000000001</v>
      </c>
      <c r="O219">
        <v>3.2831428570000001</v>
      </c>
      <c r="P219">
        <f>VLOOKUP(B219,'aggregate-week8-thurs.csv'!B:O,14,FALSE)</f>
        <v>3.2831428571400001</v>
      </c>
      <c r="Q219" s="1">
        <f t="shared" si="3"/>
        <v>-4.2642112063617787E-11</v>
      </c>
    </row>
    <row r="220" spans="1:17">
      <c r="A220">
        <v>218</v>
      </c>
      <c r="B220" t="s">
        <v>279</v>
      </c>
      <c r="C220" t="s">
        <v>15</v>
      </c>
      <c r="D220">
        <v>3000</v>
      </c>
      <c r="E220" t="s">
        <v>44</v>
      </c>
      <c r="F220">
        <v>0</v>
      </c>
      <c r="G220" t="s">
        <v>119</v>
      </c>
      <c r="I220">
        <v>1.4</v>
      </c>
      <c r="K220">
        <v>1.7</v>
      </c>
      <c r="L220">
        <v>3.35</v>
      </c>
      <c r="M220">
        <v>0.24</v>
      </c>
      <c r="O220">
        <v>1.6725000000000001</v>
      </c>
      <c r="P220">
        <f>VLOOKUP(B220,'aggregate-week8-thurs.csv'!B:O,14,FALSE)</f>
        <v>1.11333333333</v>
      </c>
      <c r="Q220" s="1">
        <f t="shared" si="3"/>
        <v>0.50224550898653386</v>
      </c>
    </row>
    <row r="221" spans="1:17">
      <c r="A221">
        <v>219</v>
      </c>
      <c r="B221" t="s">
        <v>280</v>
      </c>
      <c r="C221" t="s">
        <v>29</v>
      </c>
      <c r="D221">
        <v>3000</v>
      </c>
      <c r="E221" t="s">
        <v>36</v>
      </c>
      <c r="F221">
        <v>0.23300000000000001</v>
      </c>
      <c r="G221" t="s">
        <v>37</v>
      </c>
      <c r="J221">
        <v>1.68</v>
      </c>
      <c r="M221">
        <v>0.02</v>
      </c>
      <c r="O221">
        <v>0.85</v>
      </c>
      <c r="P221">
        <f>VLOOKUP(B221,'aggregate-week8-thurs.csv'!B:O,14,FALSE)</f>
        <v>0.85</v>
      </c>
      <c r="Q221" s="1">
        <f t="shared" si="3"/>
        <v>0</v>
      </c>
    </row>
    <row r="222" spans="1:17">
      <c r="A222">
        <v>220</v>
      </c>
      <c r="B222" t="s">
        <v>281</v>
      </c>
      <c r="C222" t="s">
        <v>15</v>
      </c>
      <c r="D222">
        <v>3000</v>
      </c>
      <c r="E222" t="s">
        <v>19</v>
      </c>
      <c r="F222">
        <v>4.5</v>
      </c>
      <c r="G222" t="s">
        <v>114</v>
      </c>
      <c r="J222">
        <v>5.09</v>
      </c>
      <c r="O222">
        <v>5.09</v>
      </c>
      <c r="P222">
        <f>VLOOKUP(B222,'aggregate-week8-thurs.csv'!B:O,14,FALSE)</f>
        <v>6.6569200000000004</v>
      </c>
      <c r="Q222" s="1">
        <f t="shared" si="3"/>
        <v>-0.23538212867211872</v>
      </c>
    </row>
    <row r="223" spans="1:17">
      <c r="A223">
        <v>221</v>
      </c>
      <c r="B223" t="s">
        <v>282</v>
      </c>
      <c r="C223" t="s">
        <v>15</v>
      </c>
      <c r="D223">
        <v>3000</v>
      </c>
      <c r="E223" t="s">
        <v>16</v>
      </c>
      <c r="F223">
        <v>0</v>
      </c>
      <c r="G223" t="s">
        <v>17</v>
      </c>
      <c r="M223">
        <v>2.27</v>
      </c>
      <c r="N223">
        <v>1.1419999999999999</v>
      </c>
      <c r="O223">
        <v>1.706</v>
      </c>
      <c r="P223">
        <f>VLOOKUP(B223,'aggregate-week8-thurs.csv'!B:O,14,FALSE)</f>
        <v>1.706</v>
      </c>
      <c r="Q223" s="1">
        <f t="shared" si="3"/>
        <v>0</v>
      </c>
    </row>
    <row r="224" spans="1:17">
      <c r="A224">
        <v>222</v>
      </c>
      <c r="B224" t="s">
        <v>283</v>
      </c>
      <c r="C224" t="s">
        <v>15</v>
      </c>
      <c r="D224">
        <v>3000</v>
      </c>
      <c r="E224" t="s">
        <v>26</v>
      </c>
      <c r="F224">
        <v>0</v>
      </c>
      <c r="G224" t="s">
        <v>27</v>
      </c>
      <c r="P224">
        <f>VLOOKUP(B224,'aggregate-week8-thurs.csv'!B:O,14,FALSE)</f>
        <v>0</v>
      </c>
      <c r="Q224" s="1">
        <f t="shared" si="3"/>
        <v>0</v>
      </c>
    </row>
    <row r="225" spans="1:17">
      <c r="A225">
        <v>223</v>
      </c>
      <c r="B225" t="s">
        <v>284</v>
      </c>
      <c r="C225" t="s">
        <v>15</v>
      </c>
      <c r="D225">
        <v>3000</v>
      </c>
      <c r="E225" t="s">
        <v>65</v>
      </c>
      <c r="F225">
        <v>5.75</v>
      </c>
      <c r="G225" t="s">
        <v>76</v>
      </c>
      <c r="H225">
        <v>4</v>
      </c>
      <c r="I225">
        <v>4.5999999999999996</v>
      </c>
      <c r="J225">
        <v>7.98</v>
      </c>
      <c r="K225">
        <v>4.3</v>
      </c>
      <c r="L225">
        <v>5.03</v>
      </c>
      <c r="M225">
        <v>9.5299999999999994</v>
      </c>
      <c r="N225">
        <v>4.2721999999999998</v>
      </c>
      <c r="O225">
        <v>5.6731714289999999</v>
      </c>
      <c r="P225">
        <f>VLOOKUP(B225,'aggregate-week8-thurs.csv'!B:O,14,FALSE)</f>
        <v>5.6731714285699999</v>
      </c>
      <c r="Q225" s="1">
        <f t="shared" si="3"/>
        <v>7.5795369980369287E-11</v>
      </c>
    </row>
    <row r="226" spans="1:17">
      <c r="A226">
        <v>224</v>
      </c>
      <c r="B226" t="s">
        <v>285</v>
      </c>
      <c r="C226" t="s">
        <v>29</v>
      </c>
      <c r="D226">
        <v>3000</v>
      </c>
      <c r="E226" t="s">
        <v>65</v>
      </c>
      <c r="F226">
        <v>2.4500000000000002</v>
      </c>
      <c r="G226" t="s">
        <v>66</v>
      </c>
      <c r="J226">
        <v>4.28</v>
      </c>
      <c r="L226">
        <v>5.93</v>
      </c>
      <c r="M226">
        <v>3.08</v>
      </c>
      <c r="N226">
        <v>3.1760000000000002</v>
      </c>
      <c r="O226">
        <v>4.1165000000000003</v>
      </c>
      <c r="P226">
        <f>VLOOKUP(B226,'aggregate-week8-thurs.csv'!B:O,14,FALSE)</f>
        <v>4.1165000000000003</v>
      </c>
      <c r="Q226" s="1">
        <f t="shared" si="3"/>
        <v>0</v>
      </c>
    </row>
    <row r="227" spans="1:17">
      <c r="A227">
        <v>225</v>
      </c>
      <c r="B227" t="s">
        <v>286</v>
      </c>
      <c r="C227" t="s">
        <v>29</v>
      </c>
      <c r="D227">
        <v>3000</v>
      </c>
      <c r="E227" t="s">
        <v>30</v>
      </c>
      <c r="F227">
        <v>0</v>
      </c>
      <c r="G227" t="s">
        <v>56</v>
      </c>
      <c r="M227">
        <v>0.18</v>
      </c>
      <c r="N227">
        <v>1.494</v>
      </c>
      <c r="O227">
        <v>0.83699999999999997</v>
      </c>
      <c r="P227">
        <f>VLOOKUP(B227,'aggregate-week8-thurs.csv'!B:O,14,FALSE)</f>
        <v>1.494</v>
      </c>
      <c r="Q227" s="1">
        <f t="shared" si="3"/>
        <v>-0.43975903614457834</v>
      </c>
    </row>
    <row r="228" spans="1:17">
      <c r="A228">
        <v>226</v>
      </c>
      <c r="B228" t="s">
        <v>287</v>
      </c>
      <c r="C228" t="s">
        <v>15</v>
      </c>
      <c r="D228">
        <v>3000</v>
      </c>
      <c r="E228" t="s">
        <v>93</v>
      </c>
      <c r="F228">
        <v>0</v>
      </c>
      <c r="G228" t="s">
        <v>152</v>
      </c>
      <c r="J228">
        <v>3.54</v>
      </c>
      <c r="L228">
        <v>2.13</v>
      </c>
      <c r="M228">
        <v>0.33</v>
      </c>
      <c r="O228">
        <v>2</v>
      </c>
      <c r="P228">
        <f>VLOOKUP(B228,'aggregate-week8-thurs.csv'!B:O,14,FALSE)</f>
        <v>2.9350000000000001</v>
      </c>
      <c r="Q228" s="1">
        <f t="shared" si="3"/>
        <v>-0.31856899488926749</v>
      </c>
    </row>
    <row r="229" spans="1:17">
      <c r="A229">
        <v>227</v>
      </c>
      <c r="B229" t="s">
        <v>288</v>
      </c>
      <c r="C229" t="s">
        <v>29</v>
      </c>
      <c r="D229">
        <v>3000</v>
      </c>
      <c r="E229" t="s">
        <v>65</v>
      </c>
      <c r="F229">
        <v>5.367</v>
      </c>
      <c r="G229" t="s">
        <v>76</v>
      </c>
      <c r="H229">
        <v>3</v>
      </c>
      <c r="I229">
        <v>4.3</v>
      </c>
      <c r="J229">
        <v>6.35</v>
      </c>
      <c r="K229">
        <v>4.8</v>
      </c>
      <c r="L229">
        <v>4.93</v>
      </c>
      <c r="M229">
        <v>5.67</v>
      </c>
      <c r="N229">
        <v>4.5650000000000004</v>
      </c>
      <c r="O229">
        <v>4.8021428569999998</v>
      </c>
      <c r="P229">
        <f>VLOOKUP(B229,'aggregate-week8-thurs.csv'!B:O,14,FALSE)</f>
        <v>4.8021428571399998</v>
      </c>
      <c r="Q229" s="1">
        <f t="shared" si="3"/>
        <v>-2.9153679470539373E-11</v>
      </c>
    </row>
    <row r="230" spans="1:17">
      <c r="A230">
        <v>228</v>
      </c>
      <c r="B230" t="s">
        <v>289</v>
      </c>
      <c r="C230" t="s">
        <v>15</v>
      </c>
      <c r="D230">
        <v>3000</v>
      </c>
      <c r="E230" t="s">
        <v>44</v>
      </c>
      <c r="F230">
        <v>6.1</v>
      </c>
      <c r="G230" t="s">
        <v>119</v>
      </c>
      <c r="H230">
        <v>6</v>
      </c>
      <c r="I230">
        <v>8.1</v>
      </c>
      <c r="J230">
        <v>5.94</v>
      </c>
      <c r="O230">
        <v>6.68</v>
      </c>
      <c r="P230">
        <f>VLOOKUP(B230,'aggregate-week8-thurs.csv'!B:O,14,FALSE)</f>
        <v>7.0445000000000002</v>
      </c>
      <c r="Q230" s="1">
        <f t="shared" si="3"/>
        <v>-5.1742494144368045E-2</v>
      </c>
    </row>
    <row r="231" spans="1:17">
      <c r="A231">
        <v>229</v>
      </c>
      <c r="B231" t="s">
        <v>290</v>
      </c>
      <c r="C231" t="s">
        <v>15</v>
      </c>
      <c r="D231">
        <v>3000</v>
      </c>
      <c r="E231" t="s">
        <v>30</v>
      </c>
      <c r="F231">
        <v>7.1289999999999996</v>
      </c>
      <c r="G231" t="s">
        <v>31</v>
      </c>
      <c r="I231">
        <v>9.1999999999999993</v>
      </c>
      <c r="J231">
        <v>5.73</v>
      </c>
      <c r="K231">
        <v>8.6</v>
      </c>
      <c r="L231">
        <v>2.21</v>
      </c>
      <c r="M231">
        <v>4.0999999999999996</v>
      </c>
      <c r="O231">
        <v>5.968</v>
      </c>
      <c r="P231">
        <f>VLOOKUP(B231,'aggregate-week8-thurs.csv'!B:O,14,FALSE)</f>
        <v>5.3739999999999997</v>
      </c>
      <c r="Q231" s="1">
        <f t="shared" si="3"/>
        <v>0.11053219203572762</v>
      </c>
    </row>
    <row r="232" spans="1:17">
      <c r="A232">
        <v>230</v>
      </c>
      <c r="B232" t="s">
        <v>291</v>
      </c>
      <c r="C232" t="s">
        <v>29</v>
      </c>
      <c r="D232">
        <v>3000</v>
      </c>
      <c r="E232" t="s">
        <v>47</v>
      </c>
      <c r="F232">
        <v>2.0329999999999999</v>
      </c>
      <c r="G232" t="s">
        <v>58</v>
      </c>
      <c r="I232">
        <v>0.4</v>
      </c>
      <c r="J232">
        <v>2.82</v>
      </c>
      <c r="K232">
        <v>0.3</v>
      </c>
      <c r="L232">
        <v>1.1100000000000001</v>
      </c>
      <c r="M232">
        <v>0.93</v>
      </c>
      <c r="N232">
        <v>1.712</v>
      </c>
      <c r="O232">
        <v>1.212</v>
      </c>
      <c r="P232">
        <f>VLOOKUP(B232,'aggregate-week8-thurs.csv'!B:O,14,FALSE)</f>
        <v>1.14533333333</v>
      </c>
      <c r="Q232" s="1">
        <f t="shared" si="3"/>
        <v>5.820721769807391E-2</v>
      </c>
    </row>
    <row r="233" spans="1:17">
      <c r="A233">
        <v>231</v>
      </c>
      <c r="B233" t="s">
        <v>292</v>
      </c>
      <c r="C233" t="s">
        <v>15</v>
      </c>
      <c r="D233">
        <v>3000</v>
      </c>
      <c r="E233" t="s">
        <v>44</v>
      </c>
      <c r="F233">
        <v>0.41699999999999998</v>
      </c>
      <c r="G233" t="s">
        <v>119</v>
      </c>
      <c r="M233">
        <v>7.0000000000000007E-2</v>
      </c>
      <c r="N233">
        <v>1.254</v>
      </c>
      <c r="O233">
        <v>0.66200000000000003</v>
      </c>
      <c r="P233">
        <f>VLOOKUP(B233,'aggregate-week8-thurs.csv'!B:O,14,FALSE)</f>
        <v>0.66200000000000003</v>
      </c>
      <c r="Q233" s="1">
        <f t="shared" si="3"/>
        <v>0</v>
      </c>
    </row>
    <row r="234" spans="1:17">
      <c r="A234">
        <v>232</v>
      </c>
      <c r="B234" t="s">
        <v>293</v>
      </c>
      <c r="C234" t="s">
        <v>15</v>
      </c>
      <c r="D234">
        <v>3000</v>
      </c>
      <c r="E234" t="s">
        <v>30</v>
      </c>
      <c r="F234">
        <v>2.0830000000000002</v>
      </c>
      <c r="G234" t="s">
        <v>56</v>
      </c>
      <c r="M234">
        <v>1.6</v>
      </c>
      <c r="N234">
        <v>3.544</v>
      </c>
      <c r="O234">
        <v>2.5720000000000001</v>
      </c>
      <c r="P234">
        <f>VLOOKUP(B234,'aggregate-week8-thurs.csv'!B:O,14,FALSE)</f>
        <v>2.5720000000000001</v>
      </c>
      <c r="Q234" s="1">
        <f t="shared" si="3"/>
        <v>0</v>
      </c>
    </row>
    <row r="235" spans="1:17">
      <c r="A235">
        <v>233</v>
      </c>
      <c r="B235" t="s">
        <v>294</v>
      </c>
      <c r="C235" t="s">
        <v>15</v>
      </c>
      <c r="D235">
        <v>3000</v>
      </c>
      <c r="E235" t="s">
        <v>16</v>
      </c>
      <c r="F235">
        <v>4.9669999999999996</v>
      </c>
      <c r="G235" t="s">
        <v>78</v>
      </c>
      <c r="P235">
        <f>VLOOKUP(B235,'aggregate-week8-thurs.csv'!B:O,14,FALSE)</f>
        <v>0</v>
      </c>
      <c r="Q235" s="1">
        <f t="shared" si="3"/>
        <v>0</v>
      </c>
    </row>
    <row r="236" spans="1:17">
      <c r="A236">
        <v>234</v>
      </c>
      <c r="B236" t="s">
        <v>295</v>
      </c>
      <c r="C236" t="s">
        <v>29</v>
      </c>
      <c r="D236">
        <v>3000</v>
      </c>
      <c r="E236" t="s">
        <v>62</v>
      </c>
      <c r="F236">
        <v>0</v>
      </c>
      <c r="G236" t="s">
        <v>68</v>
      </c>
      <c r="N236">
        <v>1.9590000000000001</v>
      </c>
      <c r="O236">
        <v>1.9590000000000001</v>
      </c>
      <c r="P236">
        <f>VLOOKUP(B236,'aggregate-week8-thurs.csv'!B:O,14,FALSE)</f>
        <v>1.9590000000000001</v>
      </c>
      <c r="Q236" s="1">
        <f t="shared" si="3"/>
        <v>0</v>
      </c>
    </row>
    <row r="237" spans="1:17">
      <c r="A237">
        <v>235</v>
      </c>
      <c r="B237" t="s">
        <v>296</v>
      </c>
      <c r="C237" t="s">
        <v>15</v>
      </c>
      <c r="D237">
        <v>3000</v>
      </c>
      <c r="E237" t="s">
        <v>44</v>
      </c>
      <c r="F237">
        <v>3.8570000000000002</v>
      </c>
      <c r="G237" t="s">
        <v>119</v>
      </c>
      <c r="H237">
        <v>4</v>
      </c>
      <c r="I237">
        <v>5.6</v>
      </c>
      <c r="J237">
        <v>6.99</v>
      </c>
      <c r="K237">
        <v>5.8</v>
      </c>
      <c r="L237">
        <v>7.96</v>
      </c>
      <c r="M237">
        <v>9.5500000000000007</v>
      </c>
      <c r="N237">
        <v>6.1349999999999998</v>
      </c>
      <c r="O237">
        <v>6.5764285710000001</v>
      </c>
      <c r="P237">
        <f>VLOOKUP(B237,'aggregate-week8-thurs.csv'!B:O,14,FALSE)</f>
        <v>6.0964285714299997</v>
      </c>
      <c r="Q237" s="1">
        <f t="shared" si="3"/>
        <v>7.8734622073560967E-2</v>
      </c>
    </row>
    <row r="238" spans="1:17">
      <c r="A238">
        <v>236</v>
      </c>
      <c r="B238" t="s">
        <v>297</v>
      </c>
      <c r="C238" t="s">
        <v>29</v>
      </c>
      <c r="D238">
        <v>3000</v>
      </c>
      <c r="E238" t="s">
        <v>50</v>
      </c>
      <c r="F238">
        <v>0</v>
      </c>
      <c r="G238" t="s">
        <v>51</v>
      </c>
      <c r="M238">
        <v>7.0000000000000007E-2</v>
      </c>
      <c r="O238">
        <v>7.0000000000000007E-2</v>
      </c>
      <c r="P238">
        <f>VLOOKUP(B238,'aggregate-week8-thurs.csv'!B:O,14,FALSE)</f>
        <v>7.0000000000000007E-2</v>
      </c>
      <c r="Q238" s="1">
        <f t="shared" si="3"/>
        <v>0</v>
      </c>
    </row>
    <row r="239" spans="1:17">
      <c r="A239">
        <v>237</v>
      </c>
      <c r="B239" t="s">
        <v>298</v>
      </c>
      <c r="C239" t="s">
        <v>29</v>
      </c>
      <c r="D239">
        <v>3000</v>
      </c>
      <c r="E239" t="s">
        <v>16</v>
      </c>
      <c r="F239">
        <v>0</v>
      </c>
      <c r="G239" t="s">
        <v>78</v>
      </c>
      <c r="M239">
        <v>0.03</v>
      </c>
      <c r="O239">
        <v>0.03</v>
      </c>
      <c r="P239">
        <f>VLOOKUP(B239,'aggregate-week8-thurs.csv'!B:O,14,FALSE)</f>
        <v>0.03</v>
      </c>
      <c r="Q239" s="1">
        <f t="shared" si="3"/>
        <v>0</v>
      </c>
    </row>
    <row r="240" spans="1:17">
      <c r="A240">
        <v>238</v>
      </c>
      <c r="B240" t="s">
        <v>299</v>
      </c>
      <c r="C240" t="s">
        <v>15</v>
      </c>
      <c r="D240">
        <v>3000</v>
      </c>
      <c r="E240" t="s">
        <v>47</v>
      </c>
      <c r="F240">
        <v>3.1669999999999998</v>
      </c>
      <c r="G240" t="s">
        <v>48</v>
      </c>
      <c r="I240">
        <v>3.8</v>
      </c>
      <c r="J240">
        <v>3.53</v>
      </c>
      <c r="K240">
        <v>3.9</v>
      </c>
      <c r="L240">
        <v>4.1399999999999997</v>
      </c>
      <c r="M240">
        <v>7.81</v>
      </c>
      <c r="N240">
        <v>3.8719999999999999</v>
      </c>
      <c r="O240">
        <v>4.508666667</v>
      </c>
      <c r="P240">
        <f>VLOOKUP(B240,'aggregate-week8-thurs.csv'!B:O,14,FALSE)</f>
        <v>4.5086666666699999</v>
      </c>
      <c r="Q240" s="1">
        <f t="shared" si="3"/>
        <v>7.3192341076833145E-11</v>
      </c>
    </row>
    <row r="241" spans="1:17">
      <c r="A241">
        <v>239</v>
      </c>
      <c r="B241" t="s">
        <v>300</v>
      </c>
      <c r="C241" t="s">
        <v>29</v>
      </c>
      <c r="D241">
        <v>3000</v>
      </c>
      <c r="E241" t="s">
        <v>53</v>
      </c>
      <c r="F241">
        <v>8.9</v>
      </c>
      <c r="G241" t="s">
        <v>83</v>
      </c>
      <c r="H241">
        <v>3</v>
      </c>
      <c r="I241">
        <v>1.6</v>
      </c>
      <c r="J241">
        <v>7.08</v>
      </c>
      <c r="K241">
        <v>2</v>
      </c>
      <c r="L241">
        <v>5.79</v>
      </c>
      <c r="M241">
        <v>4.8499999999999996</v>
      </c>
      <c r="N241">
        <v>2.5089999999999999</v>
      </c>
      <c r="O241">
        <v>3.8327142859999999</v>
      </c>
      <c r="P241">
        <f>VLOOKUP(B241,'aggregate-week8-thurs.csv'!B:O,14,FALSE)</f>
        <v>3.4455714285700001</v>
      </c>
      <c r="Q241" s="1">
        <f t="shared" si="3"/>
        <v>0.11235955064518111</v>
      </c>
    </row>
    <row r="242" spans="1:17">
      <c r="A242">
        <v>240</v>
      </c>
      <c r="B242" t="s">
        <v>301</v>
      </c>
      <c r="C242" t="s">
        <v>29</v>
      </c>
      <c r="D242">
        <v>3000</v>
      </c>
      <c r="E242" t="s">
        <v>93</v>
      </c>
      <c r="F242">
        <v>2.5569999999999999</v>
      </c>
      <c r="G242" t="s">
        <v>152</v>
      </c>
      <c r="J242">
        <v>3.82</v>
      </c>
      <c r="M242">
        <v>1</v>
      </c>
      <c r="N242">
        <v>1.113</v>
      </c>
      <c r="O242">
        <v>1.977666667</v>
      </c>
      <c r="P242">
        <f>VLOOKUP(B242,'aggregate-week8-thurs.csv'!B:O,14,FALSE)</f>
        <v>1.77433333333</v>
      </c>
      <c r="Q242" s="1">
        <f t="shared" si="3"/>
        <v>0.11459703193897175</v>
      </c>
    </row>
    <row r="243" spans="1:17">
      <c r="A243">
        <v>241</v>
      </c>
      <c r="B243" t="s">
        <v>302</v>
      </c>
      <c r="C243" t="s">
        <v>15</v>
      </c>
      <c r="D243">
        <v>3000</v>
      </c>
      <c r="E243" t="s">
        <v>62</v>
      </c>
      <c r="F243">
        <v>0</v>
      </c>
      <c r="G243" t="s">
        <v>68</v>
      </c>
      <c r="P243">
        <f>VLOOKUP(B243,'aggregate-week8-thurs.csv'!B:O,14,FALSE)</f>
        <v>0</v>
      </c>
      <c r="Q243" s="1">
        <f t="shared" si="3"/>
        <v>0</v>
      </c>
    </row>
    <row r="244" spans="1:17">
      <c r="A244">
        <v>242</v>
      </c>
      <c r="B244" t="s">
        <v>303</v>
      </c>
      <c r="C244" t="s">
        <v>15</v>
      </c>
      <c r="D244">
        <v>3000</v>
      </c>
      <c r="E244" t="s">
        <v>50</v>
      </c>
      <c r="F244">
        <v>0</v>
      </c>
      <c r="G244" t="s">
        <v>51</v>
      </c>
      <c r="I244">
        <v>7</v>
      </c>
      <c r="K244">
        <v>6.6</v>
      </c>
      <c r="M244">
        <v>0.26</v>
      </c>
      <c r="O244">
        <v>4.62</v>
      </c>
      <c r="P244">
        <f>VLOOKUP(B244,'aggregate-week8-thurs.csv'!B:O,14,FALSE)</f>
        <v>4.62</v>
      </c>
      <c r="Q244" s="1">
        <f t="shared" si="3"/>
        <v>0</v>
      </c>
    </row>
    <row r="245" spans="1:17">
      <c r="A245">
        <v>243</v>
      </c>
      <c r="B245" t="s">
        <v>304</v>
      </c>
      <c r="C245" t="s">
        <v>29</v>
      </c>
      <c r="D245">
        <v>3000</v>
      </c>
      <c r="E245" t="s">
        <v>36</v>
      </c>
      <c r="F245">
        <v>5.8140000000000001</v>
      </c>
      <c r="G245" t="s">
        <v>71</v>
      </c>
      <c r="H245">
        <v>2.5</v>
      </c>
      <c r="I245">
        <v>2.6</v>
      </c>
      <c r="K245">
        <v>2.7</v>
      </c>
      <c r="L245">
        <v>5.33</v>
      </c>
      <c r="M245">
        <v>4.26</v>
      </c>
      <c r="N245">
        <v>3.8069999999999999</v>
      </c>
      <c r="O245">
        <v>3.5328333330000001</v>
      </c>
      <c r="P245">
        <f>VLOOKUP(B245,'aggregate-week8-thurs.csv'!B:O,14,FALSE)</f>
        <v>2.81616666667</v>
      </c>
      <c r="Q245" s="1">
        <f t="shared" si="3"/>
        <v>0.25448304420754631</v>
      </c>
    </row>
    <row r="246" spans="1:17">
      <c r="A246">
        <v>244</v>
      </c>
      <c r="B246" t="s">
        <v>305</v>
      </c>
      <c r="C246" t="s">
        <v>15</v>
      </c>
      <c r="D246">
        <v>3000</v>
      </c>
      <c r="E246" t="s">
        <v>50</v>
      </c>
      <c r="F246">
        <v>3.9670000000000001</v>
      </c>
      <c r="G246" t="s">
        <v>101</v>
      </c>
      <c r="L246">
        <v>2.14</v>
      </c>
      <c r="N246">
        <v>1.0609999999999999</v>
      </c>
      <c r="O246">
        <v>1.6005</v>
      </c>
      <c r="P246">
        <f>VLOOKUP(B246,'aggregate-week8-thurs.csv'!B:O,14,FALSE)</f>
        <v>1.8305</v>
      </c>
      <c r="Q246" s="1">
        <f t="shared" si="3"/>
        <v>-0.12564872985523079</v>
      </c>
    </row>
    <row r="247" spans="1:17">
      <c r="A247">
        <v>245</v>
      </c>
      <c r="B247" t="s">
        <v>306</v>
      </c>
      <c r="C247" t="s">
        <v>29</v>
      </c>
      <c r="D247">
        <v>3000</v>
      </c>
      <c r="E247" t="s">
        <v>93</v>
      </c>
      <c r="F247">
        <v>0</v>
      </c>
      <c r="G247" t="s">
        <v>94</v>
      </c>
      <c r="M247">
        <v>0.04</v>
      </c>
      <c r="O247">
        <v>0.04</v>
      </c>
      <c r="P247">
        <f>VLOOKUP(B247,'aggregate-week8-thurs.csv'!B:O,14,FALSE)</f>
        <v>0.04</v>
      </c>
      <c r="Q247" s="1">
        <f t="shared" si="3"/>
        <v>0</v>
      </c>
    </row>
    <row r="248" spans="1:17">
      <c r="A248">
        <v>246</v>
      </c>
      <c r="B248" t="s">
        <v>307</v>
      </c>
      <c r="C248" t="s">
        <v>29</v>
      </c>
      <c r="D248">
        <v>3000</v>
      </c>
      <c r="E248" t="s">
        <v>22</v>
      </c>
      <c r="F248">
        <v>8.4670000000000005</v>
      </c>
      <c r="G248" t="s">
        <v>80</v>
      </c>
      <c r="H248">
        <v>3.5</v>
      </c>
      <c r="I248">
        <v>13.3</v>
      </c>
      <c r="J248">
        <v>10.119999999999999</v>
      </c>
      <c r="K248">
        <v>13.4</v>
      </c>
      <c r="L248">
        <v>11.21</v>
      </c>
      <c r="M248">
        <v>5.63</v>
      </c>
      <c r="N248">
        <v>4.8550000000000004</v>
      </c>
      <c r="O248">
        <v>8.8592857140000003</v>
      </c>
      <c r="P248">
        <f>VLOOKUP(B248,'aggregate-week8-thurs.csv'!B:O,14,FALSE)</f>
        <v>8.3021428571399998</v>
      </c>
      <c r="Q248" s="1">
        <f t="shared" si="3"/>
        <v>6.7108319676870698E-2</v>
      </c>
    </row>
    <row r="249" spans="1:17">
      <c r="A249">
        <v>247</v>
      </c>
      <c r="B249" t="s">
        <v>308</v>
      </c>
      <c r="C249" t="s">
        <v>29</v>
      </c>
      <c r="D249">
        <v>3000</v>
      </c>
      <c r="E249" t="s">
        <v>65</v>
      </c>
      <c r="F249">
        <v>1.917</v>
      </c>
      <c r="G249" t="s">
        <v>76</v>
      </c>
      <c r="I249">
        <v>5.9</v>
      </c>
      <c r="J249">
        <v>3.95</v>
      </c>
      <c r="K249">
        <v>6.5</v>
      </c>
      <c r="L249">
        <v>2.3199999999999998</v>
      </c>
      <c r="M249">
        <v>0.49</v>
      </c>
      <c r="N249">
        <v>1.4750000000000001</v>
      </c>
      <c r="O249">
        <v>3.4391666669999998</v>
      </c>
      <c r="P249">
        <f>VLOOKUP(B249,'aggregate-week8-thurs.csv'!B:O,14,FALSE)</f>
        <v>4.0289999999999999</v>
      </c>
      <c r="Q249" s="1">
        <f t="shared" si="3"/>
        <v>-0.14639695532390173</v>
      </c>
    </row>
    <row r="250" spans="1:17">
      <c r="A250">
        <v>248</v>
      </c>
      <c r="B250" t="s">
        <v>309</v>
      </c>
      <c r="C250" t="s">
        <v>29</v>
      </c>
      <c r="D250">
        <v>3000</v>
      </c>
      <c r="E250" t="s">
        <v>62</v>
      </c>
      <c r="F250">
        <v>2.8</v>
      </c>
      <c r="G250" t="s">
        <v>63</v>
      </c>
      <c r="I250">
        <v>3.4</v>
      </c>
      <c r="J250">
        <v>3.8</v>
      </c>
      <c r="K250">
        <v>3.6</v>
      </c>
      <c r="L250">
        <v>2.79</v>
      </c>
      <c r="M250">
        <v>3.49</v>
      </c>
      <c r="N250">
        <v>1.4810000000000001</v>
      </c>
      <c r="O250">
        <v>3.0935000000000001</v>
      </c>
      <c r="P250">
        <f>VLOOKUP(B250,'aggregate-week8-thurs.csv'!B:O,14,FALSE)</f>
        <v>2.6435</v>
      </c>
      <c r="Q250" s="1">
        <f t="shared" si="3"/>
        <v>0.17022886324947994</v>
      </c>
    </row>
    <row r="251" spans="1:17">
      <c r="A251">
        <v>249</v>
      </c>
      <c r="B251" t="s">
        <v>310</v>
      </c>
      <c r="C251" t="s">
        <v>29</v>
      </c>
      <c r="D251">
        <v>3000</v>
      </c>
      <c r="E251" t="s">
        <v>53</v>
      </c>
      <c r="F251">
        <v>3.5249999999999999</v>
      </c>
      <c r="G251" t="s">
        <v>83</v>
      </c>
      <c r="J251">
        <v>3.81</v>
      </c>
      <c r="L251">
        <v>2.98</v>
      </c>
      <c r="M251">
        <v>1.42</v>
      </c>
      <c r="N251">
        <v>2.391</v>
      </c>
      <c r="O251">
        <v>2.6502500000000002</v>
      </c>
      <c r="P251">
        <f>VLOOKUP(B251,'aggregate-week8-thurs.csv'!B:O,14,FALSE)</f>
        <v>2.6502500000000002</v>
      </c>
      <c r="Q251" s="1">
        <f t="shared" si="3"/>
        <v>0</v>
      </c>
    </row>
    <row r="252" spans="1:17">
      <c r="A252">
        <v>250</v>
      </c>
      <c r="B252" t="s">
        <v>311</v>
      </c>
      <c r="C252" t="s">
        <v>15</v>
      </c>
      <c r="D252">
        <v>3000</v>
      </c>
      <c r="E252" t="s">
        <v>62</v>
      </c>
      <c r="F252">
        <v>3.4249999999999998</v>
      </c>
      <c r="G252" t="s">
        <v>63</v>
      </c>
      <c r="H252">
        <v>5</v>
      </c>
      <c r="I252">
        <v>7.3</v>
      </c>
      <c r="J252">
        <v>5.33</v>
      </c>
      <c r="K252">
        <v>6.7</v>
      </c>
      <c r="L252">
        <v>3.05</v>
      </c>
      <c r="M252">
        <v>0.53</v>
      </c>
      <c r="N252">
        <v>5.5039999999999996</v>
      </c>
      <c r="O252">
        <v>4.7734285710000002</v>
      </c>
      <c r="P252">
        <f>VLOOKUP(B252,'aggregate-week8-thurs.csv'!B:O,14,FALSE)</f>
        <v>5.4806666666700004</v>
      </c>
      <c r="Q252" s="1">
        <f t="shared" si="3"/>
        <v>-0.12904234807254045</v>
      </c>
    </row>
    <row r="253" spans="1:17">
      <c r="A253">
        <v>251</v>
      </c>
      <c r="B253" t="s">
        <v>312</v>
      </c>
      <c r="C253" t="s">
        <v>15</v>
      </c>
      <c r="D253">
        <v>3000</v>
      </c>
      <c r="E253" t="s">
        <v>93</v>
      </c>
      <c r="F253">
        <v>0.66700000000000004</v>
      </c>
      <c r="G253" t="s">
        <v>94</v>
      </c>
      <c r="I253">
        <v>6.4</v>
      </c>
      <c r="J253">
        <v>5.71</v>
      </c>
      <c r="K253">
        <v>6.2</v>
      </c>
      <c r="L253">
        <v>5.1100000000000003</v>
      </c>
      <c r="M253">
        <v>3.97</v>
      </c>
      <c r="N253">
        <v>5.4329999999999998</v>
      </c>
      <c r="O253">
        <v>5.4705000000000004</v>
      </c>
      <c r="P253">
        <f>VLOOKUP(B253,'aggregate-week8-thurs.csv'!B:O,14,FALSE)</f>
        <v>5.3005000000000004</v>
      </c>
      <c r="Q253" s="1">
        <f t="shared" si="3"/>
        <v>3.2072445995660726E-2</v>
      </c>
    </row>
    <row r="254" spans="1:17">
      <c r="A254">
        <v>252</v>
      </c>
      <c r="B254" t="s">
        <v>313</v>
      </c>
      <c r="C254" t="s">
        <v>15</v>
      </c>
      <c r="D254">
        <v>3000</v>
      </c>
      <c r="E254" t="s">
        <v>50</v>
      </c>
      <c r="F254">
        <v>4.5330000000000004</v>
      </c>
      <c r="G254" t="s">
        <v>51</v>
      </c>
      <c r="I254">
        <v>3.4</v>
      </c>
      <c r="K254">
        <v>3.7</v>
      </c>
      <c r="L254">
        <v>1.24</v>
      </c>
      <c r="M254">
        <v>4.74</v>
      </c>
      <c r="N254">
        <v>2.4689999999999999</v>
      </c>
      <c r="O254">
        <v>3.1097999999999999</v>
      </c>
      <c r="P254">
        <f>VLOOKUP(B254,'aggregate-week8-thurs.csv'!B:O,14,FALSE)</f>
        <v>2.4897999999999998</v>
      </c>
      <c r="Q254" s="1">
        <f t="shared" si="3"/>
        <v>0.24901598521969648</v>
      </c>
    </row>
    <row r="255" spans="1:17">
      <c r="A255">
        <v>253</v>
      </c>
      <c r="B255" t="s">
        <v>314</v>
      </c>
      <c r="C255" t="s">
        <v>15</v>
      </c>
      <c r="D255">
        <v>3000</v>
      </c>
      <c r="E255" t="s">
        <v>30</v>
      </c>
      <c r="F255">
        <v>0</v>
      </c>
      <c r="G255" t="s">
        <v>56</v>
      </c>
      <c r="P255">
        <f>VLOOKUP(B255,'aggregate-week8-thurs.csv'!B:O,14,FALSE)</f>
        <v>0</v>
      </c>
      <c r="Q255" s="1">
        <f t="shared" si="3"/>
        <v>0</v>
      </c>
    </row>
    <row r="256" spans="1:17">
      <c r="A256">
        <v>254</v>
      </c>
      <c r="B256" t="s">
        <v>315</v>
      </c>
      <c r="C256" t="s">
        <v>15</v>
      </c>
      <c r="D256">
        <v>3000</v>
      </c>
      <c r="E256" t="s">
        <v>53</v>
      </c>
      <c r="F256">
        <v>4.5</v>
      </c>
      <c r="G256" t="s">
        <v>54</v>
      </c>
      <c r="H256">
        <v>4.5</v>
      </c>
      <c r="I256">
        <v>8.6</v>
      </c>
      <c r="J256">
        <v>6.49</v>
      </c>
      <c r="K256">
        <v>8.4</v>
      </c>
      <c r="L256">
        <v>7.72</v>
      </c>
      <c r="M256">
        <v>7</v>
      </c>
      <c r="N256">
        <v>3.7050000000000001</v>
      </c>
      <c r="O256">
        <v>6.6307142859999999</v>
      </c>
      <c r="P256">
        <f>VLOOKUP(B256,'aggregate-week8-thurs.csv'!B:O,14,FALSE)</f>
        <v>6.3864285714299998</v>
      </c>
      <c r="Q256" s="1">
        <f t="shared" si="3"/>
        <v>3.8250754993616409E-2</v>
      </c>
    </row>
    <row r="257" spans="1:17">
      <c r="A257">
        <v>255</v>
      </c>
      <c r="B257" t="s">
        <v>316</v>
      </c>
      <c r="C257" t="s">
        <v>29</v>
      </c>
      <c r="D257">
        <v>3000</v>
      </c>
      <c r="E257" t="s">
        <v>40</v>
      </c>
      <c r="F257">
        <v>0.47099999999999997</v>
      </c>
      <c r="G257" t="s">
        <v>96</v>
      </c>
      <c r="J257">
        <v>1.93</v>
      </c>
      <c r="L257">
        <v>1.62</v>
      </c>
      <c r="M257">
        <v>0.03</v>
      </c>
      <c r="N257">
        <v>1.196</v>
      </c>
      <c r="O257">
        <v>1.194</v>
      </c>
      <c r="P257">
        <f>VLOOKUP(B257,'aggregate-week8-thurs.csv'!B:O,14,FALSE)</f>
        <v>1.224</v>
      </c>
      <c r="Q257" s="1">
        <f t="shared" si="3"/>
        <v>-2.4509803921568651E-2</v>
      </c>
    </row>
    <row r="258" spans="1:17">
      <c r="A258">
        <v>256</v>
      </c>
      <c r="B258" t="s">
        <v>317</v>
      </c>
      <c r="C258" t="s">
        <v>29</v>
      </c>
      <c r="D258">
        <v>3000</v>
      </c>
      <c r="E258" t="s">
        <v>36</v>
      </c>
      <c r="F258">
        <v>0</v>
      </c>
      <c r="G258" t="s">
        <v>71</v>
      </c>
      <c r="P258">
        <f>VLOOKUP(B258,'aggregate-week8-thurs.csv'!B:O,14,FALSE)</f>
        <v>0</v>
      </c>
      <c r="Q258" s="1">
        <f t="shared" si="3"/>
        <v>0</v>
      </c>
    </row>
    <row r="259" spans="1:17">
      <c r="A259">
        <v>257</v>
      </c>
      <c r="B259" t="s">
        <v>318</v>
      </c>
      <c r="C259" t="s">
        <v>29</v>
      </c>
      <c r="D259">
        <v>3000</v>
      </c>
      <c r="E259" t="s">
        <v>44</v>
      </c>
      <c r="F259">
        <v>4.25</v>
      </c>
      <c r="G259" t="s">
        <v>119</v>
      </c>
      <c r="I259">
        <v>4.0999999999999996</v>
      </c>
      <c r="J259">
        <v>3.77</v>
      </c>
      <c r="K259">
        <v>3.8</v>
      </c>
      <c r="L259">
        <v>3.82</v>
      </c>
      <c r="M259">
        <v>2.2599999999999998</v>
      </c>
      <c r="N259">
        <v>7.0810000000000004</v>
      </c>
      <c r="O259">
        <v>4.1384999999999996</v>
      </c>
      <c r="P259">
        <f>VLOOKUP(B259,'aggregate-week8-thurs.csv'!B:O,14,FALSE)</f>
        <v>4.1384999999999996</v>
      </c>
      <c r="Q259" s="1">
        <f t="shared" ref="Q259:Q322" si="4">IFERROR(O259/P259-1,0)</f>
        <v>0</v>
      </c>
    </row>
    <row r="260" spans="1:17">
      <c r="A260">
        <v>258</v>
      </c>
      <c r="B260" t="s">
        <v>319</v>
      </c>
      <c r="C260" t="s">
        <v>29</v>
      </c>
      <c r="D260">
        <v>3000</v>
      </c>
      <c r="E260" t="s">
        <v>53</v>
      </c>
      <c r="F260">
        <v>7.36</v>
      </c>
      <c r="G260" t="s">
        <v>54</v>
      </c>
      <c r="J260">
        <v>3.76</v>
      </c>
      <c r="O260">
        <v>3.76</v>
      </c>
      <c r="P260">
        <f>VLOOKUP(B260,'aggregate-week8-thurs.csv'!B:O,14,FALSE)</f>
        <v>6.7530000000000001</v>
      </c>
      <c r="Q260" s="1">
        <f t="shared" si="4"/>
        <v>-0.44321042499629804</v>
      </c>
    </row>
    <row r="261" spans="1:17">
      <c r="A261">
        <v>259</v>
      </c>
      <c r="B261" t="s">
        <v>320</v>
      </c>
      <c r="C261" t="s">
        <v>29</v>
      </c>
      <c r="D261">
        <v>3000</v>
      </c>
      <c r="E261" t="s">
        <v>30</v>
      </c>
      <c r="F261">
        <v>0.95699999999999996</v>
      </c>
      <c r="G261" t="s">
        <v>31</v>
      </c>
      <c r="J261">
        <v>3.33</v>
      </c>
      <c r="M261">
        <v>0.14000000000000001</v>
      </c>
      <c r="N261">
        <v>1.6950000000000001</v>
      </c>
      <c r="O261">
        <v>1.721666667</v>
      </c>
      <c r="P261">
        <f>VLOOKUP(B261,'aggregate-week8-thurs.csv'!B:O,14,FALSE)</f>
        <v>1.5216666666700001</v>
      </c>
      <c r="Q261" s="1">
        <f t="shared" si="4"/>
        <v>0.13143483044659043</v>
      </c>
    </row>
    <row r="262" spans="1:17">
      <c r="A262">
        <v>260</v>
      </c>
      <c r="B262" t="s">
        <v>321</v>
      </c>
      <c r="C262" t="s">
        <v>29</v>
      </c>
      <c r="D262">
        <v>3000</v>
      </c>
      <c r="E262" t="s">
        <v>16</v>
      </c>
      <c r="F262">
        <v>0.93300000000000005</v>
      </c>
      <c r="G262" t="s">
        <v>78</v>
      </c>
      <c r="I262">
        <v>5</v>
      </c>
      <c r="K262">
        <v>5.4</v>
      </c>
      <c r="M262">
        <v>0.08</v>
      </c>
      <c r="N262">
        <v>1.734</v>
      </c>
      <c r="O262">
        <v>3.0535000000000001</v>
      </c>
      <c r="P262">
        <f>VLOOKUP(B262,'aggregate-week8-thurs.csv'!B:O,14,FALSE)</f>
        <v>3.0535000000000001</v>
      </c>
      <c r="Q262" s="1">
        <f t="shared" si="4"/>
        <v>0</v>
      </c>
    </row>
    <row r="263" spans="1:17">
      <c r="A263">
        <v>261</v>
      </c>
      <c r="B263" t="s">
        <v>322</v>
      </c>
      <c r="C263" t="s">
        <v>29</v>
      </c>
      <c r="D263">
        <v>3000</v>
      </c>
      <c r="E263" t="s">
        <v>53</v>
      </c>
      <c r="F263">
        <v>3.76</v>
      </c>
      <c r="G263" t="s">
        <v>83</v>
      </c>
      <c r="I263">
        <v>5.5</v>
      </c>
      <c r="J263">
        <v>6.29</v>
      </c>
      <c r="K263">
        <v>5.6</v>
      </c>
      <c r="L263">
        <v>2.13</v>
      </c>
      <c r="M263">
        <v>0.04</v>
      </c>
      <c r="N263">
        <v>2.9870000000000001</v>
      </c>
      <c r="O263">
        <v>3.7578333330000002</v>
      </c>
      <c r="P263">
        <f>VLOOKUP(B263,'aggregate-week8-thurs.csv'!B:O,14,FALSE)</f>
        <v>3.7578333333299998</v>
      </c>
      <c r="Q263" s="1">
        <f t="shared" si="4"/>
        <v>-8.7816420801800632E-11</v>
      </c>
    </row>
    <row r="264" spans="1:17">
      <c r="A264">
        <v>262</v>
      </c>
      <c r="B264" t="s">
        <v>323</v>
      </c>
      <c r="C264" t="s">
        <v>29</v>
      </c>
      <c r="D264">
        <v>3000</v>
      </c>
      <c r="E264" t="s">
        <v>16</v>
      </c>
      <c r="F264">
        <v>1.157</v>
      </c>
      <c r="G264" t="s">
        <v>17</v>
      </c>
      <c r="J264">
        <v>1.75</v>
      </c>
      <c r="M264">
        <v>0.15</v>
      </c>
      <c r="N264">
        <v>1.268</v>
      </c>
      <c r="O264">
        <v>1.056</v>
      </c>
      <c r="P264">
        <f>VLOOKUP(B264,'aggregate-week8-thurs.csv'!B:O,14,FALSE)</f>
        <v>1.056</v>
      </c>
      <c r="Q264" s="1">
        <f t="shared" si="4"/>
        <v>0</v>
      </c>
    </row>
    <row r="265" spans="1:17">
      <c r="A265">
        <v>263</v>
      </c>
      <c r="B265" t="s">
        <v>324</v>
      </c>
      <c r="C265" t="s">
        <v>29</v>
      </c>
      <c r="D265">
        <v>3000</v>
      </c>
      <c r="E265" t="s">
        <v>40</v>
      </c>
      <c r="F265">
        <v>0</v>
      </c>
      <c r="G265" t="s">
        <v>41</v>
      </c>
      <c r="N265">
        <v>1.123</v>
      </c>
      <c r="O265">
        <v>1.123</v>
      </c>
      <c r="P265">
        <f>VLOOKUP(B265,'aggregate-week8-thurs.csv'!B:O,14,FALSE)</f>
        <v>1.123</v>
      </c>
      <c r="Q265" s="1">
        <f t="shared" si="4"/>
        <v>0</v>
      </c>
    </row>
    <row r="266" spans="1:17">
      <c r="A266">
        <v>264</v>
      </c>
      <c r="B266" t="s">
        <v>325</v>
      </c>
      <c r="C266" t="s">
        <v>29</v>
      </c>
      <c r="D266">
        <v>3000</v>
      </c>
      <c r="E266" t="s">
        <v>22</v>
      </c>
      <c r="F266">
        <v>1.88</v>
      </c>
      <c r="G266" t="s">
        <v>80</v>
      </c>
      <c r="J266">
        <v>2.97</v>
      </c>
      <c r="O266">
        <v>2.97</v>
      </c>
      <c r="P266">
        <f>VLOOKUP(B266,'aggregate-week8-thurs.csv'!B:O,14,FALSE)</f>
        <v>2.97</v>
      </c>
      <c r="Q266" s="1">
        <f t="shared" si="4"/>
        <v>0</v>
      </c>
    </row>
    <row r="267" spans="1:17">
      <c r="A267">
        <v>265</v>
      </c>
      <c r="B267" t="s">
        <v>326</v>
      </c>
      <c r="C267" t="s">
        <v>29</v>
      </c>
      <c r="D267">
        <v>3000</v>
      </c>
      <c r="E267" t="s">
        <v>19</v>
      </c>
      <c r="F267">
        <v>5.4569999999999999</v>
      </c>
      <c r="G267" t="s">
        <v>20</v>
      </c>
      <c r="H267">
        <v>8</v>
      </c>
      <c r="I267">
        <v>1.7</v>
      </c>
      <c r="J267">
        <v>7.9</v>
      </c>
      <c r="K267">
        <v>2.2999999999999998</v>
      </c>
      <c r="L267">
        <v>9.16</v>
      </c>
      <c r="M267">
        <v>4.17</v>
      </c>
      <c r="N267">
        <v>9.3203999999999994</v>
      </c>
      <c r="O267">
        <v>6.0786285710000003</v>
      </c>
      <c r="P267">
        <f>VLOOKUP(B267,'aggregate-week8-thurs.csv'!B:O,14,FALSE)</f>
        <v>5.5386285714300003</v>
      </c>
      <c r="Q267" s="1">
        <f t="shared" si="4"/>
        <v>9.7497059534826125E-2</v>
      </c>
    </row>
    <row r="268" spans="1:17">
      <c r="A268">
        <v>266</v>
      </c>
      <c r="B268" t="s">
        <v>327</v>
      </c>
      <c r="C268" t="s">
        <v>29</v>
      </c>
      <c r="D268">
        <v>3000</v>
      </c>
      <c r="E268" t="s">
        <v>93</v>
      </c>
      <c r="F268">
        <v>0.53300000000000003</v>
      </c>
      <c r="G268" t="s">
        <v>152</v>
      </c>
      <c r="I268">
        <v>0.5</v>
      </c>
      <c r="K268">
        <v>0.5</v>
      </c>
      <c r="L268">
        <v>1.2</v>
      </c>
      <c r="M268">
        <v>1.4</v>
      </c>
      <c r="N268">
        <v>4.8979999999999997</v>
      </c>
      <c r="O268">
        <v>1.6996</v>
      </c>
      <c r="P268">
        <f>VLOOKUP(B268,'aggregate-week8-thurs.csv'!B:O,14,FALSE)</f>
        <v>0.8</v>
      </c>
      <c r="Q268" s="1">
        <f t="shared" si="4"/>
        <v>1.1244999999999998</v>
      </c>
    </row>
    <row r="269" spans="1:17">
      <c r="A269">
        <v>267</v>
      </c>
      <c r="B269" t="s">
        <v>328</v>
      </c>
      <c r="C269" t="s">
        <v>15</v>
      </c>
      <c r="D269">
        <v>3000</v>
      </c>
      <c r="E269" t="s">
        <v>36</v>
      </c>
      <c r="F269">
        <v>3.45</v>
      </c>
      <c r="G269" t="s">
        <v>37</v>
      </c>
      <c r="M269">
        <v>0.01</v>
      </c>
      <c r="N269">
        <v>2.5129999999999999</v>
      </c>
      <c r="O269">
        <v>1.2615000000000001</v>
      </c>
      <c r="P269">
        <f>VLOOKUP(B269,'aggregate-week8-thurs.csv'!B:O,14,FALSE)</f>
        <v>2.5129999999999999</v>
      </c>
      <c r="Q269" s="1">
        <f t="shared" si="4"/>
        <v>-0.49801034619976114</v>
      </c>
    </row>
    <row r="270" spans="1:17">
      <c r="A270">
        <v>268</v>
      </c>
      <c r="B270" t="s">
        <v>329</v>
      </c>
      <c r="C270" t="s">
        <v>15</v>
      </c>
      <c r="D270">
        <v>3000</v>
      </c>
      <c r="E270" t="s">
        <v>36</v>
      </c>
      <c r="F270">
        <v>6.9</v>
      </c>
      <c r="G270" t="s">
        <v>37</v>
      </c>
      <c r="H270">
        <v>6.5</v>
      </c>
      <c r="I270">
        <v>4.2</v>
      </c>
      <c r="J270">
        <v>5.41</v>
      </c>
      <c r="K270">
        <v>4.0999999999999996</v>
      </c>
      <c r="L270">
        <v>3.78</v>
      </c>
      <c r="M270">
        <v>5.56</v>
      </c>
      <c r="N270">
        <v>4.0190000000000001</v>
      </c>
      <c r="O270">
        <v>4.7955714289999998</v>
      </c>
      <c r="P270">
        <f>VLOOKUP(B270,'aggregate-week8-thurs.csv'!B:O,14,FALSE)</f>
        <v>4.2524285714300003</v>
      </c>
      <c r="Q270" s="1">
        <f t="shared" si="4"/>
        <v>0.12772533352332172</v>
      </c>
    </row>
    <row r="271" spans="1:17">
      <c r="A271">
        <v>269</v>
      </c>
      <c r="B271" t="s">
        <v>330</v>
      </c>
      <c r="C271" t="s">
        <v>29</v>
      </c>
      <c r="D271">
        <v>3000</v>
      </c>
      <c r="E271" t="s">
        <v>62</v>
      </c>
      <c r="F271">
        <v>3.2669999999999999</v>
      </c>
      <c r="G271" t="s">
        <v>63</v>
      </c>
      <c r="J271">
        <v>3.96</v>
      </c>
      <c r="M271">
        <v>0.03</v>
      </c>
      <c r="O271">
        <v>1.9950000000000001</v>
      </c>
      <c r="P271">
        <f>VLOOKUP(B271,'aggregate-week8-thurs.csv'!B:O,14,FALSE)</f>
        <v>1.9950000000000001</v>
      </c>
      <c r="Q271" s="1">
        <f t="shared" si="4"/>
        <v>0</v>
      </c>
    </row>
    <row r="272" spans="1:17">
      <c r="A272">
        <v>270</v>
      </c>
      <c r="B272" t="s">
        <v>331</v>
      </c>
      <c r="C272" t="s">
        <v>15</v>
      </c>
      <c r="D272">
        <v>3000</v>
      </c>
      <c r="E272" t="s">
        <v>53</v>
      </c>
      <c r="F272">
        <v>4.6669999999999998</v>
      </c>
      <c r="G272" t="s">
        <v>54</v>
      </c>
      <c r="J272">
        <v>4.8099999999999996</v>
      </c>
      <c r="O272">
        <v>4.8099999999999996</v>
      </c>
      <c r="P272">
        <f>VLOOKUP(B272,'aggregate-week8-thurs.csv'!B:O,14,FALSE)</f>
        <v>3.9805000000000001</v>
      </c>
      <c r="Q272" s="1">
        <f t="shared" si="4"/>
        <v>0.2083909056651172</v>
      </c>
    </row>
    <row r="273" spans="1:17">
      <c r="A273">
        <v>271</v>
      </c>
      <c r="B273" t="s">
        <v>332</v>
      </c>
      <c r="C273" t="s">
        <v>15</v>
      </c>
      <c r="D273">
        <v>3000</v>
      </c>
      <c r="E273" t="s">
        <v>65</v>
      </c>
      <c r="F273">
        <v>1.8</v>
      </c>
      <c r="G273" t="s">
        <v>66</v>
      </c>
      <c r="L273">
        <v>2.77</v>
      </c>
      <c r="M273">
        <v>2.89</v>
      </c>
      <c r="O273">
        <v>2.83</v>
      </c>
      <c r="P273">
        <f>VLOOKUP(B273,'aggregate-week8-thurs.csv'!B:O,14,FALSE)</f>
        <v>2.83</v>
      </c>
      <c r="Q273" s="1">
        <f t="shared" si="4"/>
        <v>0</v>
      </c>
    </row>
    <row r="274" spans="1:17">
      <c r="A274">
        <v>272</v>
      </c>
      <c r="B274" t="s">
        <v>333</v>
      </c>
      <c r="C274" t="s">
        <v>15</v>
      </c>
      <c r="D274">
        <v>3000</v>
      </c>
      <c r="E274" t="s">
        <v>65</v>
      </c>
      <c r="F274">
        <v>2.9249999999999998</v>
      </c>
      <c r="G274" t="s">
        <v>76</v>
      </c>
      <c r="P274">
        <f>VLOOKUP(B274,'aggregate-week8-thurs.csv'!B:O,14,FALSE)</f>
        <v>0</v>
      </c>
      <c r="Q274" s="1">
        <f t="shared" si="4"/>
        <v>0</v>
      </c>
    </row>
    <row r="275" spans="1:17">
      <c r="A275">
        <v>273</v>
      </c>
      <c r="B275" t="s">
        <v>334</v>
      </c>
      <c r="C275" t="s">
        <v>29</v>
      </c>
      <c r="D275">
        <v>3000</v>
      </c>
      <c r="E275" t="s">
        <v>36</v>
      </c>
      <c r="F275">
        <v>0.24</v>
      </c>
      <c r="G275" t="s">
        <v>71</v>
      </c>
      <c r="J275">
        <v>1.43</v>
      </c>
      <c r="M275">
        <v>0.03</v>
      </c>
      <c r="O275">
        <v>0.73</v>
      </c>
      <c r="P275">
        <f>VLOOKUP(B275,'aggregate-week8-thurs.csv'!B:O,14,FALSE)</f>
        <v>0.73</v>
      </c>
      <c r="Q275" s="1">
        <f t="shared" si="4"/>
        <v>0</v>
      </c>
    </row>
    <row r="276" spans="1:17">
      <c r="A276">
        <v>274</v>
      </c>
      <c r="B276" t="s">
        <v>335</v>
      </c>
      <c r="C276" t="s">
        <v>29</v>
      </c>
      <c r="D276">
        <v>3000</v>
      </c>
      <c r="E276" t="s">
        <v>19</v>
      </c>
      <c r="F276">
        <v>4.5</v>
      </c>
      <c r="G276" t="s">
        <v>20</v>
      </c>
      <c r="I276">
        <v>0.8</v>
      </c>
      <c r="J276">
        <v>8.11</v>
      </c>
      <c r="K276">
        <v>0.6</v>
      </c>
      <c r="L276">
        <v>6.29</v>
      </c>
      <c r="M276">
        <v>2.3199999999999998</v>
      </c>
      <c r="N276">
        <v>1.631</v>
      </c>
      <c r="O276">
        <v>3.291833333</v>
      </c>
      <c r="P276">
        <f>VLOOKUP(B276,'aggregate-week8-thurs.csv'!B:O,14,FALSE)</f>
        <v>3.2468333333300001</v>
      </c>
      <c r="Q276" s="1">
        <f t="shared" si="4"/>
        <v>1.3859658026809552E-2</v>
      </c>
    </row>
    <row r="277" spans="1:17">
      <c r="A277">
        <v>275</v>
      </c>
      <c r="B277" t="s">
        <v>336</v>
      </c>
      <c r="C277" t="s">
        <v>15</v>
      </c>
      <c r="D277">
        <v>3000</v>
      </c>
      <c r="E277" t="s">
        <v>40</v>
      </c>
      <c r="F277">
        <v>0</v>
      </c>
      <c r="G277" t="s">
        <v>96</v>
      </c>
      <c r="P277">
        <f>VLOOKUP(B277,'aggregate-week8-thurs.csv'!B:O,14,FALSE)</f>
        <v>0</v>
      </c>
      <c r="Q277" s="1">
        <f t="shared" si="4"/>
        <v>0</v>
      </c>
    </row>
    <row r="278" spans="1:17">
      <c r="A278">
        <v>276</v>
      </c>
      <c r="B278" t="s">
        <v>337</v>
      </c>
      <c r="C278" t="s">
        <v>15</v>
      </c>
      <c r="D278">
        <v>3000</v>
      </c>
      <c r="E278" t="s">
        <v>44</v>
      </c>
      <c r="F278">
        <v>2.2999999999999998</v>
      </c>
      <c r="G278" t="s">
        <v>45</v>
      </c>
      <c r="J278">
        <v>3.83</v>
      </c>
      <c r="M278">
        <v>9.67</v>
      </c>
      <c r="O278">
        <v>6.75</v>
      </c>
      <c r="P278">
        <f>VLOOKUP(B278,'aggregate-week8-thurs.csv'!B:O,14,FALSE)</f>
        <v>6.75</v>
      </c>
      <c r="Q278" s="1">
        <f t="shared" si="4"/>
        <v>0</v>
      </c>
    </row>
    <row r="279" spans="1:17">
      <c r="A279">
        <v>277</v>
      </c>
      <c r="B279" t="s">
        <v>338</v>
      </c>
      <c r="C279" t="s">
        <v>15</v>
      </c>
      <c r="D279">
        <v>3000</v>
      </c>
      <c r="E279" t="s">
        <v>50</v>
      </c>
      <c r="F279">
        <v>1.9</v>
      </c>
      <c r="G279" t="s">
        <v>101</v>
      </c>
      <c r="I279">
        <v>7.4</v>
      </c>
      <c r="J279">
        <v>4.6500000000000004</v>
      </c>
      <c r="K279">
        <v>6.7</v>
      </c>
      <c r="L279">
        <v>2.54</v>
      </c>
      <c r="M279">
        <v>3.02</v>
      </c>
      <c r="O279">
        <v>4.8620000000000001</v>
      </c>
      <c r="P279">
        <f>VLOOKUP(B279,'aggregate-week8-thurs.csv'!B:O,14,FALSE)</f>
        <v>4.7539999999999996</v>
      </c>
      <c r="Q279" s="1">
        <f t="shared" si="4"/>
        <v>2.27177114009256E-2</v>
      </c>
    </row>
    <row r="280" spans="1:17">
      <c r="A280">
        <v>278</v>
      </c>
      <c r="B280" t="s">
        <v>339</v>
      </c>
      <c r="C280" t="s">
        <v>15</v>
      </c>
      <c r="D280">
        <v>3000</v>
      </c>
      <c r="E280" t="s">
        <v>26</v>
      </c>
      <c r="F280">
        <v>7.1669999999999998</v>
      </c>
      <c r="G280" t="s">
        <v>27</v>
      </c>
      <c r="P280">
        <f>VLOOKUP(B280,'aggregate-week8-thurs.csv'!B:O,14,FALSE)</f>
        <v>4.266</v>
      </c>
      <c r="Q280" s="1">
        <f t="shared" si="4"/>
        <v>-1</v>
      </c>
    </row>
    <row r="281" spans="1:17">
      <c r="A281">
        <v>279</v>
      </c>
      <c r="B281" t="s">
        <v>340</v>
      </c>
      <c r="C281" t="s">
        <v>15</v>
      </c>
      <c r="D281">
        <v>3000</v>
      </c>
      <c r="E281" t="s">
        <v>22</v>
      </c>
      <c r="F281">
        <v>0</v>
      </c>
      <c r="G281" t="s">
        <v>23</v>
      </c>
      <c r="P281">
        <f>VLOOKUP(B281,'aggregate-week8-thurs.csv'!B:O,14,FALSE)</f>
        <v>0</v>
      </c>
      <c r="Q281" s="1">
        <f t="shared" si="4"/>
        <v>0</v>
      </c>
    </row>
    <row r="282" spans="1:17">
      <c r="A282">
        <v>280</v>
      </c>
      <c r="B282" t="s">
        <v>341</v>
      </c>
      <c r="C282" t="s">
        <v>15</v>
      </c>
      <c r="D282">
        <v>3000</v>
      </c>
      <c r="E282" t="s">
        <v>36</v>
      </c>
      <c r="F282">
        <v>0.55000000000000004</v>
      </c>
      <c r="G282" t="s">
        <v>71</v>
      </c>
      <c r="P282">
        <f>VLOOKUP(B282,'aggregate-week8-thurs.csv'!B:O,14,FALSE)</f>
        <v>0</v>
      </c>
      <c r="Q282" s="1">
        <f t="shared" si="4"/>
        <v>0</v>
      </c>
    </row>
    <row r="283" spans="1:17">
      <c r="A283">
        <v>281</v>
      </c>
      <c r="B283" t="s">
        <v>342</v>
      </c>
      <c r="C283" t="s">
        <v>29</v>
      </c>
      <c r="D283">
        <v>3000</v>
      </c>
      <c r="E283" t="s">
        <v>30</v>
      </c>
      <c r="F283">
        <v>0.157</v>
      </c>
      <c r="G283" t="s">
        <v>31</v>
      </c>
      <c r="P283">
        <f>VLOOKUP(B283,'aggregate-week8-thurs.csv'!B:O,14,FALSE)</f>
        <v>0</v>
      </c>
      <c r="Q283" s="1">
        <f t="shared" si="4"/>
        <v>0</v>
      </c>
    </row>
    <row r="284" spans="1:17">
      <c r="A284">
        <v>282</v>
      </c>
      <c r="B284" t="s">
        <v>343</v>
      </c>
      <c r="C284" t="s">
        <v>15</v>
      </c>
      <c r="D284">
        <v>3000</v>
      </c>
      <c r="E284" t="s">
        <v>62</v>
      </c>
      <c r="F284">
        <v>5.0170000000000003</v>
      </c>
      <c r="G284" t="s">
        <v>63</v>
      </c>
      <c r="I284">
        <v>7.8</v>
      </c>
      <c r="J284">
        <v>6.46</v>
      </c>
      <c r="K284">
        <v>7.2</v>
      </c>
      <c r="L284">
        <v>5.08</v>
      </c>
      <c r="M284">
        <v>6.35</v>
      </c>
      <c r="N284">
        <v>2.8239999999999998</v>
      </c>
      <c r="O284">
        <v>5.9523333330000003</v>
      </c>
      <c r="P284">
        <f>VLOOKUP(B284,'aggregate-week8-thurs.csv'!B:O,14,FALSE)</f>
        <v>5.9523333333300004</v>
      </c>
      <c r="Q284" s="1">
        <f t="shared" si="4"/>
        <v>-5.5440430024589205E-11</v>
      </c>
    </row>
    <row r="285" spans="1:17">
      <c r="A285">
        <v>283</v>
      </c>
      <c r="B285" t="s">
        <v>344</v>
      </c>
      <c r="C285" t="s">
        <v>29</v>
      </c>
      <c r="D285">
        <v>3000</v>
      </c>
      <c r="E285" t="s">
        <v>26</v>
      </c>
      <c r="F285">
        <v>0.72</v>
      </c>
      <c r="G285" t="s">
        <v>27</v>
      </c>
      <c r="I285">
        <v>2.7</v>
      </c>
      <c r="K285">
        <v>3.2</v>
      </c>
      <c r="O285">
        <v>2.95</v>
      </c>
      <c r="P285">
        <f>VLOOKUP(B285,'aggregate-week8-thurs.csv'!B:O,14,FALSE)</f>
        <v>2.95</v>
      </c>
      <c r="Q285" s="1">
        <f t="shared" si="4"/>
        <v>0</v>
      </c>
    </row>
    <row r="286" spans="1:17">
      <c r="A286">
        <v>284</v>
      </c>
      <c r="B286" t="s">
        <v>345</v>
      </c>
      <c r="C286" t="s">
        <v>34</v>
      </c>
      <c r="D286">
        <v>3000</v>
      </c>
      <c r="E286" t="s">
        <v>50</v>
      </c>
      <c r="F286">
        <v>14.067</v>
      </c>
      <c r="G286" t="s">
        <v>51</v>
      </c>
      <c r="H286">
        <v>18.5</v>
      </c>
      <c r="I286">
        <v>14.4</v>
      </c>
      <c r="J286">
        <v>10.92</v>
      </c>
      <c r="K286">
        <v>14.2</v>
      </c>
      <c r="L286">
        <v>10.66</v>
      </c>
      <c r="M286">
        <v>10.35</v>
      </c>
      <c r="N286">
        <v>8.9649999999999999</v>
      </c>
      <c r="O286">
        <v>12.57071429</v>
      </c>
      <c r="P286">
        <f>VLOOKUP(B286,'aggregate-week8-thurs.csv'!B:O,14,FALSE)</f>
        <v>12.569285714299999</v>
      </c>
      <c r="Q286" s="1">
        <f t="shared" si="4"/>
        <v>1.1365607660396293E-4</v>
      </c>
    </row>
    <row r="287" spans="1:17">
      <c r="A287">
        <v>285</v>
      </c>
      <c r="B287" t="s">
        <v>346</v>
      </c>
      <c r="C287" t="s">
        <v>29</v>
      </c>
      <c r="D287">
        <v>3000</v>
      </c>
      <c r="E287" t="s">
        <v>26</v>
      </c>
      <c r="F287">
        <v>4.0750000000000002</v>
      </c>
      <c r="G287" t="s">
        <v>99</v>
      </c>
      <c r="I287">
        <v>2.7</v>
      </c>
      <c r="J287">
        <v>3.29</v>
      </c>
      <c r="K287">
        <v>2.5</v>
      </c>
      <c r="M287">
        <v>1.93</v>
      </c>
      <c r="N287">
        <v>2.2999999999999998</v>
      </c>
      <c r="O287">
        <v>2.544</v>
      </c>
      <c r="P287">
        <f>VLOOKUP(B287,'aggregate-week8-thurs.csv'!B:O,14,FALSE)</f>
        <v>2.544</v>
      </c>
      <c r="Q287" s="1">
        <f t="shared" si="4"/>
        <v>0</v>
      </c>
    </row>
    <row r="288" spans="1:17">
      <c r="A288">
        <v>286</v>
      </c>
      <c r="B288" t="s">
        <v>347</v>
      </c>
      <c r="C288" t="s">
        <v>34</v>
      </c>
      <c r="D288">
        <v>3000</v>
      </c>
      <c r="E288" t="s">
        <v>62</v>
      </c>
      <c r="F288">
        <v>8.0500000000000007</v>
      </c>
      <c r="G288" t="s">
        <v>63</v>
      </c>
      <c r="H288">
        <v>4</v>
      </c>
      <c r="I288">
        <v>12.2</v>
      </c>
      <c r="J288">
        <v>7.99</v>
      </c>
      <c r="K288">
        <v>12.1</v>
      </c>
      <c r="L288">
        <v>6.61</v>
      </c>
      <c r="M288">
        <v>9.76</v>
      </c>
      <c r="N288">
        <v>8.5570000000000004</v>
      </c>
      <c r="O288">
        <v>8.7452857139999995</v>
      </c>
      <c r="P288">
        <f>VLOOKUP(B288,'aggregate-week8-thurs.csv'!B:O,14,FALSE)</f>
        <v>8.7452857142900005</v>
      </c>
      <c r="Q288" s="1">
        <f t="shared" si="4"/>
        <v>-3.3160807433318951E-11</v>
      </c>
    </row>
    <row r="289" spans="1:17">
      <c r="A289">
        <v>287</v>
      </c>
      <c r="B289" t="s">
        <v>348</v>
      </c>
      <c r="C289" t="s">
        <v>15</v>
      </c>
      <c r="D289">
        <v>3000</v>
      </c>
      <c r="E289" t="s">
        <v>16</v>
      </c>
      <c r="F289">
        <v>0.53300000000000003</v>
      </c>
      <c r="G289" t="s">
        <v>78</v>
      </c>
      <c r="J289">
        <v>5.53</v>
      </c>
      <c r="L289">
        <v>3.84</v>
      </c>
      <c r="M289">
        <v>10.029999999999999</v>
      </c>
      <c r="O289">
        <v>6.4666666670000001</v>
      </c>
      <c r="P289">
        <f>VLOOKUP(B289,'aggregate-week8-thurs.csv'!B:O,14,FALSE)</f>
        <v>6.5366666666700004</v>
      </c>
      <c r="Q289" s="1">
        <f t="shared" si="4"/>
        <v>-1.0708821979086847E-2</v>
      </c>
    </row>
    <row r="290" spans="1:17">
      <c r="A290">
        <v>288</v>
      </c>
      <c r="B290" t="s">
        <v>349</v>
      </c>
      <c r="C290" t="s">
        <v>29</v>
      </c>
      <c r="D290">
        <v>3000</v>
      </c>
      <c r="E290" t="s">
        <v>65</v>
      </c>
      <c r="F290">
        <v>0.22500000000000001</v>
      </c>
      <c r="G290" t="s">
        <v>66</v>
      </c>
      <c r="P290">
        <f>VLOOKUP(B290,'aggregate-week8-thurs.csv'!B:O,14,FALSE)</f>
        <v>0</v>
      </c>
      <c r="Q290" s="1">
        <f t="shared" si="4"/>
        <v>0</v>
      </c>
    </row>
    <row r="291" spans="1:17">
      <c r="A291">
        <v>289</v>
      </c>
      <c r="B291" t="s">
        <v>350</v>
      </c>
      <c r="C291" t="s">
        <v>29</v>
      </c>
      <c r="D291">
        <v>3000</v>
      </c>
      <c r="E291" t="s">
        <v>53</v>
      </c>
      <c r="F291">
        <v>0.96699999999999997</v>
      </c>
      <c r="G291" t="s">
        <v>54</v>
      </c>
      <c r="J291">
        <v>2.38</v>
      </c>
      <c r="M291">
        <v>0.21</v>
      </c>
      <c r="O291">
        <v>1.2949999999999999</v>
      </c>
      <c r="P291">
        <f>VLOOKUP(B291,'aggregate-week8-thurs.csv'!B:O,14,FALSE)</f>
        <v>1.2949999999999999</v>
      </c>
      <c r="Q291" s="1">
        <f t="shared" si="4"/>
        <v>0</v>
      </c>
    </row>
    <row r="292" spans="1:17">
      <c r="A292">
        <v>290</v>
      </c>
      <c r="B292" t="s">
        <v>351</v>
      </c>
      <c r="C292" t="s">
        <v>15</v>
      </c>
      <c r="D292">
        <v>3000</v>
      </c>
      <c r="E292" t="s">
        <v>30</v>
      </c>
      <c r="F292">
        <v>6.4569999999999999</v>
      </c>
      <c r="G292" t="s">
        <v>31</v>
      </c>
      <c r="H292">
        <v>5</v>
      </c>
      <c r="I292">
        <v>3.7</v>
      </c>
      <c r="J292">
        <v>5.69</v>
      </c>
      <c r="K292">
        <v>2.9</v>
      </c>
      <c r="L292">
        <v>8.2799999999999994</v>
      </c>
      <c r="M292">
        <v>9.5500000000000007</v>
      </c>
      <c r="N292">
        <v>4.2320000000000002</v>
      </c>
      <c r="O292">
        <v>5.6217142859999996</v>
      </c>
      <c r="P292">
        <f>VLOOKUP(B292,'aggregate-week8-thurs.csv'!B:O,14,FALSE)</f>
        <v>5.5931428571400001</v>
      </c>
      <c r="Q292" s="1">
        <f t="shared" si="4"/>
        <v>5.1082959240931203E-3</v>
      </c>
    </row>
    <row r="293" spans="1:17">
      <c r="A293">
        <v>291</v>
      </c>
      <c r="B293" t="s">
        <v>352</v>
      </c>
      <c r="C293" t="s">
        <v>29</v>
      </c>
      <c r="D293">
        <v>3000</v>
      </c>
      <c r="E293" t="s">
        <v>30</v>
      </c>
      <c r="F293">
        <v>1.2829999999999999</v>
      </c>
      <c r="G293" t="s">
        <v>56</v>
      </c>
      <c r="M293">
        <v>1.1299999999999999</v>
      </c>
      <c r="O293">
        <v>1.1299999999999999</v>
      </c>
      <c r="P293">
        <f>VLOOKUP(B293,'aggregate-week8-thurs.csv'!B:O,14,FALSE)</f>
        <v>0.43</v>
      </c>
      <c r="Q293" s="1">
        <f t="shared" si="4"/>
        <v>1.6279069767441858</v>
      </c>
    </row>
    <row r="294" spans="1:17">
      <c r="A294">
        <v>292</v>
      </c>
      <c r="B294" t="s">
        <v>353</v>
      </c>
      <c r="C294" t="s">
        <v>29</v>
      </c>
      <c r="D294">
        <v>3000</v>
      </c>
      <c r="E294" t="s">
        <v>93</v>
      </c>
      <c r="F294">
        <v>6.5830000000000002</v>
      </c>
      <c r="G294" t="s">
        <v>94</v>
      </c>
      <c r="H294">
        <v>6.5</v>
      </c>
      <c r="I294">
        <v>5.0999999999999996</v>
      </c>
      <c r="J294">
        <v>4.84</v>
      </c>
      <c r="K294">
        <v>5.2</v>
      </c>
      <c r="L294">
        <v>8.18</v>
      </c>
      <c r="M294">
        <v>6.9</v>
      </c>
      <c r="N294">
        <v>5.7610000000000001</v>
      </c>
      <c r="O294">
        <v>6.0687142859999996</v>
      </c>
      <c r="P294">
        <f>VLOOKUP(B294,'aggregate-week8-thurs.csv'!B:O,14,FALSE)</f>
        <v>5.673</v>
      </c>
      <c r="Q294" s="1">
        <f t="shared" si="4"/>
        <v>6.975397250132187E-2</v>
      </c>
    </row>
    <row r="295" spans="1:17">
      <c r="A295">
        <v>293</v>
      </c>
      <c r="B295" t="s">
        <v>354</v>
      </c>
      <c r="C295" t="s">
        <v>29</v>
      </c>
      <c r="D295">
        <v>3000</v>
      </c>
      <c r="E295" t="s">
        <v>22</v>
      </c>
      <c r="F295">
        <v>0</v>
      </c>
      <c r="G295" t="s">
        <v>23</v>
      </c>
      <c r="P295">
        <f>VLOOKUP(B295,'aggregate-week8-thurs.csv'!B:O,14,FALSE)</f>
        <v>0</v>
      </c>
      <c r="Q295" s="1">
        <f t="shared" si="4"/>
        <v>0</v>
      </c>
    </row>
    <row r="296" spans="1:17">
      <c r="A296">
        <v>294</v>
      </c>
      <c r="B296" t="s">
        <v>355</v>
      </c>
      <c r="C296" t="s">
        <v>29</v>
      </c>
      <c r="D296">
        <v>3000</v>
      </c>
      <c r="E296" t="s">
        <v>50</v>
      </c>
      <c r="F296">
        <v>5.7140000000000004</v>
      </c>
      <c r="G296" t="s">
        <v>101</v>
      </c>
      <c r="J296">
        <v>4.91</v>
      </c>
      <c r="L296">
        <v>3.53</v>
      </c>
      <c r="M296">
        <v>4.6500000000000004</v>
      </c>
      <c r="N296">
        <v>1.831</v>
      </c>
      <c r="O296">
        <v>3.7302499999999998</v>
      </c>
      <c r="P296">
        <f>VLOOKUP(B296,'aggregate-week8-thurs.csv'!B:O,14,FALSE)</f>
        <v>3.7302499999999998</v>
      </c>
      <c r="Q296" s="1">
        <f t="shared" si="4"/>
        <v>0</v>
      </c>
    </row>
    <row r="297" spans="1:17">
      <c r="A297">
        <v>295</v>
      </c>
      <c r="B297" t="s">
        <v>356</v>
      </c>
      <c r="C297" t="s">
        <v>29</v>
      </c>
      <c r="D297">
        <v>3000</v>
      </c>
      <c r="E297" t="s">
        <v>44</v>
      </c>
      <c r="F297">
        <v>0.35699999999999998</v>
      </c>
      <c r="G297" t="s">
        <v>45</v>
      </c>
      <c r="I297">
        <v>2.2000000000000002</v>
      </c>
      <c r="K297">
        <v>2.6</v>
      </c>
      <c r="M297">
        <v>0.03</v>
      </c>
      <c r="N297">
        <v>1.8680000000000001</v>
      </c>
      <c r="O297">
        <v>1.6745000000000001</v>
      </c>
      <c r="P297">
        <f>VLOOKUP(B297,'aggregate-week8-thurs.csv'!B:O,14,FALSE)</f>
        <v>1.6745000000000001</v>
      </c>
      <c r="Q297" s="1">
        <f t="shared" si="4"/>
        <v>0</v>
      </c>
    </row>
    <row r="298" spans="1:17">
      <c r="A298">
        <v>296</v>
      </c>
      <c r="B298" t="s">
        <v>357</v>
      </c>
      <c r="C298" t="s">
        <v>29</v>
      </c>
      <c r="D298">
        <v>3000</v>
      </c>
      <c r="E298" t="s">
        <v>53</v>
      </c>
      <c r="F298">
        <v>4.9400000000000004</v>
      </c>
      <c r="G298" t="s">
        <v>54</v>
      </c>
      <c r="H298">
        <v>5.5</v>
      </c>
      <c r="I298">
        <v>5.5</v>
      </c>
      <c r="J298">
        <v>7.39</v>
      </c>
      <c r="K298">
        <v>6.2</v>
      </c>
      <c r="L298">
        <v>7.57</v>
      </c>
      <c r="M298">
        <v>4.26</v>
      </c>
      <c r="N298">
        <v>4.0746000000000002</v>
      </c>
      <c r="O298">
        <v>5.7849428569999999</v>
      </c>
      <c r="P298">
        <f>VLOOKUP(B298,'aggregate-week8-thurs.csv'!B:O,14,FALSE)</f>
        <v>4.4563714285699998</v>
      </c>
      <c r="Q298" s="1">
        <f t="shared" si="4"/>
        <v>0.298128522212594</v>
      </c>
    </row>
    <row r="299" spans="1:17">
      <c r="A299">
        <v>297</v>
      </c>
      <c r="B299" t="s">
        <v>358</v>
      </c>
      <c r="C299" t="s">
        <v>29</v>
      </c>
      <c r="D299">
        <v>3000</v>
      </c>
      <c r="E299" t="s">
        <v>50</v>
      </c>
      <c r="F299">
        <v>4.2290000000000001</v>
      </c>
      <c r="G299" t="s">
        <v>51</v>
      </c>
      <c r="H299">
        <v>2</v>
      </c>
      <c r="I299">
        <v>6.1</v>
      </c>
      <c r="J299">
        <v>7.41</v>
      </c>
      <c r="K299">
        <v>7.2</v>
      </c>
      <c r="L299">
        <v>5.96</v>
      </c>
      <c r="M299">
        <v>7.48</v>
      </c>
      <c r="N299">
        <v>3.6120000000000001</v>
      </c>
      <c r="O299">
        <v>5.680285714</v>
      </c>
      <c r="P299">
        <f>VLOOKUP(B299,'aggregate-week8-thurs.csv'!B:O,14,FALSE)</f>
        <v>5.68171428571</v>
      </c>
      <c r="Q299" s="1">
        <f t="shared" si="4"/>
        <v>-2.5143321859621981E-4</v>
      </c>
    </row>
    <row r="300" spans="1:17">
      <c r="A300">
        <v>298</v>
      </c>
      <c r="B300" t="s">
        <v>359</v>
      </c>
      <c r="C300" t="s">
        <v>15</v>
      </c>
      <c r="D300">
        <v>3000</v>
      </c>
      <c r="E300" t="s">
        <v>30</v>
      </c>
      <c r="F300">
        <v>0</v>
      </c>
      <c r="G300" t="s">
        <v>31</v>
      </c>
      <c r="I300">
        <v>4.4000000000000004</v>
      </c>
      <c r="K300">
        <v>5.0999999999999996</v>
      </c>
      <c r="M300">
        <v>7.0000000000000007E-2</v>
      </c>
      <c r="N300">
        <v>1.792</v>
      </c>
      <c r="O300">
        <v>2.8405</v>
      </c>
      <c r="P300">
        <f>VLOOKUP(B300,'aggregate-week8-thurs.csv'!B:O,14,FALSE)</f>
        <v>2.8405</v>
      </c>
      <c r="Q300" s="1">
        <f t="shared" si="4"/>
        <v>0</v>
      </c>
    </row>
    <row r="301" spans="1:17">
      <c r="A301">
        <v>299</v>
      </c>
      <c r="B301" t="s">
        <v>360</v>
      </c>
      <c r="C301" t="s">
        <v>15</v>
      </c>
      <c r="D301">
        <v>3000</v>
      </c>
      <c r="E301" t="s">
        <v>19</v>
      </c>
      <c r="F301">
        <v>0</v>
      </c>
      <c r="G301" t="s">
        <v>114</v>
      </c>
      <c r="P301">
        <f>VLOOKUP(B301,'aggregate-week8-thurs.csv'!B:O,14,FALSE)</f>
        <v>0</v>
      </c>
      <c r="Q301" s="1">
        <f t="shared" si="4"/>
        <v>0</v>
      </c>
    </row>
    <row r="302" spans="1:17">
      <c r="A302">
        <v>300</v>
      </c>
      <c r="B302" t="s">
        <v>361</v>
      </c>
      <c r="C302" t="s">
        <v>29</v>
      </c>
      <c r="D302">
        <v>3000</v>
      </c>
      <c r="E302" t="s">
        <v>65</v>
      </c>
      <c r="F302">
        <v>0</v>
      </c>
      <c r="G302" t="s">
        <v>76</v>
      </c>
      <c r="P302">
        <f>VLOOKUP(B302,'aggregate-week8-thurs.csv'!B:O,14,FALSE)</f>
        <v>0</v>
      </c>
      <c r="Q302" s="1">
        <f t="shared" si="4"/>
        <v>0</v>
      </c>
    </row>
    <row r="303" spans="1:17">
      <c r="A303">
        <v>301</v>
      </c>
      <c r="B303" t="s">
        <v>362</v>
      </c>
      <c r="C303" t="s">
        <v>15</v>
      </c>
      <c r="D303">
        <v>3000</v>
      </c>
      <c r="E303" t="s">
        <v>65</v>
      </c>
      <c r="F303">
        <v>0</v>
      </c>
      <c r="G303" t="s">
        <v>76</v>
      </c>
      <c r="M303">
        <v>0.48</v>
      </c>
      <c r="O303">
        <v>0.48</v>
      </c>
      <c r="P303">
        <f>VLOOKUP(B303,'aggregate-week8-thurs.csv'!B:O,14,FALSE)</f>
        <v>0.08</v>
      </c>
      <c r="Q303" s="1">
        <f t="shared" si="4"/>
        <v>5</v>
      </c>
    </row>
    <row r="304" spans="1:17">
      <c r="A304">
        <v>302</v>
      </c>
      <c r="B304" t="s">
        <v>363</v>
      </c>
      <c r="C304" t="s">
        <v>29</v>
      </c>
      <c r="D304">
        <v>3000</v>
      </c>
      <c r="E304" t="s">
        <v>93</v>
      </c>
      <c r="F304">
        <v>0</v>
      </c>
      <c r="G304" t="s">
        <v>94</v>
      </c>
      <c r="M304">
        <v>0.01</v>
      </c>
      <c r="O304">
        <v>0.01</v>
      </c>
      <c r="P304">
        <f>VLOOKUP(B304,'aggregate-week8-thurs.csv'!B:O,14,FALSE)</f>
        <v>0.01</v>
      </c>
      <c r="Q304" s="1">
        <f t="shared" si="4"/>
        <v>0</v>
      </c>
    </row>
    <row r="305" spans="1:17">
      <c r="A305">
        <v>303</v>
      </c>
      <c r="B305" t="s">
        <v>364</v>
      </c>
      <c r="C305" t="s">
        <v>15</v>
      </c>
      <c r="D305">
        <v>3000</v>
      </c>
      <c r="E305" t="s">
        <v>36</v>
      </c>
      <c r="F305">
        <v>2.2290000000000001</v>
      </c>
      <c r="G305" t="s">
        <v>71</v>
      </c>
      <c r="I305">
        <v>3.3</v>
      </c>
      <c r="K305">
        <v>2.7</v>
      </c>
      <c r="M305">
        <v>0.38</v>
      </c>
      <c r="N305">
        <v>3.391</v>
      </c>
      <c r="O305">
        <v>2.4427500000000002</v>
      </c>
      <c r="P305">
        <f>VLOOKUP(B305,'aggregate-week8-thurs.csv'!B:O,14,FALSE)</f>
        <v>3.1303333333299999</v>
      </c>
      <c r="Q305" s="1">
        <f t="shared" si="4"/>
        <v>-0.21965179427027959</v>
      </c>
    </row>
    <row r="306" spans="1:17">
      <c r="A306">
        <v>304</v>
      </c>
      <c r="B306" t="s">
        <v>365</v>
      </c>
      <c r="C306" t="s">
        <v>29</v>
      </c>
      <c r="D306">
        <v>3000</v>
      </c>
      <c r="E306" t="s">
        <v>36</v>
      </c>
      <c r="F306">
        <v>1.167</v>
      </c>
      <c r="G306" t="s">
        <v>37</v>
      </c>
      <c r="H306">
        <v>2.5</v>
      </c>
      <c r="I306">
        <v>3.9</v>
      </c>
      <c r="J306">
        <v>5.28</v>
      </c>
      <c r="K306">
        <v>4.5999999999999996</v>
      </c>
      <c r="L306">
        <v>6.17</v>
      </c>
      <c r="M306">
        <v>3.88</v>
      </c>
      <c r="N306">
        <v>5.8049999999999997</v>
      </c>
      <c r="O306">
        <v>4.5907142859999999</v>
      </c>
      <c r="P306">
        <f>VLOOKUP(B306,'aggregate-week8-thurs.csv'!B:O,14,FALSE)</f>
        <v>4.0774285714299996</v>
      </c>
      <c r="Q306" s="1">
        <f t="shared" si="4"/>
        <v>0.12588466127071496</v>
      </c>
    </row>
    <row r="307" spans="1:17">
      <c r="A307">
        <v>305</v>
      </c>
      <c r="B307" t="s">
        <v>366</v>
      </c>
      <c r="C307" t="s">
        <v>15</v>
      </c>
      <c r="D307">
        <v>3000</v>
      </c>
      <c r="E307" t="s">
        <v>47</v>
      </c>
      <c r="F307">
        <v>2.95</v>
      </c>
      <c r="G307" t="s">
        <v>48</v>
      </c>
      <c r="J307">
        <v>2.85</v>
      </c>
      <c r="L307">
        <v>2.21</v>
      </c>
      <c r="M307">
        <v>0.94</v>
      </c>
      <c r="N307">
        <v>5.1849999999999996</v>
      </c>
      <c r="O307">
        <v>2.7962500000000001</v>
      </c>
      <c r="P307">
        <f>VLOOKUP(B307,'aggregate-week8-thurs.csv'!B:O,14,FALSE)</f>
        <v>2.6212499999999999</v>
      </c>
      <c r="Q307" s="1">
        <f t="shared" si="4"/>
        <v>6.6762041010968165E-2</v>
      </c>
    </row>
    <row r="308" spans="1:17">
      <c r="A308">
        <v>306</v>
      </c>
      <c r="B308" t="s">
        <v>367</v>
      </c>
      <c r="C308" t="s">
        <v>15</v>
      </c>
      <c r="D308">
        <v>3000</v>
      </c>
      <c r="E308" t="s">
        <v>47</v>
      </c>
      <c r="F308">
        <v>0</v>
      </c>
      <c r="G308" t="s">
        <v>58</v>
      </c>
      <c r="N308">
        <v>1.079</v>
      </c>
      <c r="O308">
        <v>1.079</v>
      </c>
      <c r="P308">
        <f>VLOOKUP(B308,'aggregate-week8-thurs.csv'!B:O,14,FALSE)</f>
        <v>1.079</v>
      </c>
      <c r="Q308" s="1">
        <f t="shared" si="4"/>
        <v>0</v>
      </c>
    </row>
    <row r="309" spans="1:17">
      <c r="A309">
        <v>307</v>
      </c>
      <c r="B309" t="s">
        <v>368</v>
      </c>
      <c r="C309" t="s">
        <v>15</v>
      </c>
      <c r="D309">
        <v>3000</v>
      </c>
      <c r="E309" t="s">
        <v>16</v>
      </c>
      <c r="F309">
        <v>2.6859999999999999</v>
      </c>
      <c r="G309" t="s">
        <v>17</v>
      </c>
      <c r="L309">
        <v>5.1100000000000003</v>
      </c>
      <c r="M309">
        <v>11.18</v>
      </c>
      <c r="N309">
        <v>4.1840000000000002</v>
      </c>
      <c r="O309">
        <v>6.8246666669999998</v>
      </c>
      <c r="P309">
        <f>VLOOKUP(B309,'aggregate-week8-thurs.csv'!B:O,14,FALSE)</f>
        <v>6.8246666666699998</v>
      </c>
      <c r="Q309" s="1">
        <f t="shared" si="4"/>
        <v>4.8353987480709293E-11</v>
      </c>
    </row>
    <row r="310" spans="1:17">
      <c r="A310">
        <v>308</v>
      </c>
      <c r="B310" t="s">
        <v>369</v>
      </c>
      <c r="C310" t="s">
        <v>15</v>
      </c>
      <c r="D310">
        <v>3000</v>
      </c>
      <c r="E310" t="s">
        <v>36</v>
      </c>
      <c r="F310">
        <v>2.4329999999999998</v>
      </c>
      <c r="G310" t="s">
        <v>37</v>
      </c>
      <c r="H310">
        <v>4</v>
      </c>
      <c r="M310">
        <v>1.08</v>
      </c>
      <c r="N310">
        <v>2.274</v>
      </c>
      <c r="O310">
        <v>2.451333333</v>
      </c>
      <c r="P310">
        <f>VLOOKUP(B310,'aggregate-week8-thurs.csv'!B:O,14,FALSE)</f>
        <v>2.45133333333</v>
      </c>
      <c r="Q310" s="1">
        <f t="shared" si="4"/>
        <v>-1.3462064796243567E-10</v>
      </c>
    </row>
    <row r="311" spans="1:17">
      <c r="A311">
        <v>309</v>
      </c>
      <c r="B311" t="s">
        <v>370</v>
      </c>
      <c r="C311" t="s">
        <v>15</v>
      </c>
      <c r="D311">
        <v>3000</v>
      </c>
      <c r="E311" t="s">
        <v>50</v>
      </c>
      <c r="F311">
        <v>3.371</v>
      </c>
      <c r="G311" t="s">
        <v>101</v>
      </c>
      <c r="H311">
        <v>4</v>
      </c>
      <c r="I311">
        <v>7</v>
      </c>
      <c r="J311">
        <v>4.0199999999999996</v>
      </c>
      <c r="K311">
        <v>6.5</v>
      </c>
      <c r="L311">
        <v>6.03</v>
      </c>
      <c r="M311">
        <v>8.6199999999999992</v>
      </c>
      <c r="N311">
        <v>3.645</v>
      </c>
      <c r="O311">
        <v>5.6878571429999996</v>
      </c>
      <c r="P311">
        <f>VLOOKUP(B311,'aggregate-week8-thurs.csv'!B:O,14,FALSE)</f>
        <v>5.7778571428600003</v>
      </c>
      <c r="Q311" s="1">
        <f t="shared" si="4"/>
        <v>-1.5576709086900564E-2</v>
      </c>
    </row>
    <row r="312" spans="1:17">
      <c r="A312">
        <v>310</v>
      </c>
      <c r="B312" t="s">
        <v>371</v>
      </c>
      <c r="C312" t="s">
        <v>15</v>
      </c>
      <c r="D312">
        <v>3000</v>
      </c>
      <c r="E312" t="s">
        <v>36</v>
      </c>
      <c r="F312">
        <v>1.343</v>
      </c>
      <c r="G312" t="s">
        <v>71</v>
      </c>
      <c r="I312">
        <v>2.6</v>
      </c>
      <c r="J312">
        <v>4.3899999999999997</v>
      </c>
      <c r="K312">
        <v>3.3</v>
      </c>
      <c r="M312">
        <v>3.03</v>
      </c>
      <c r="N312">
        <v>4.1272000000000002</v>
      </c>
      <c r="O312">
        <v>3.4894400000000001</v>
      </c>
      <c r="P312">
        <f>VLOOKUP(B312,'aggregate-week8-thurs.csv'!B:O,14,FALSE)</f>
        <v>3.2562000000000002</v>
      </c>
      <c r="Q312" s="1">
        <f t="shared" si="4"/>
        <v>7.1629506787052266E-2</v>
      </c>
    </row>
    <row r="313" spans="1:17">
      <c r="A313">
        <v>311</v>
      </c>
      <c r="B313" t="s">
        <v>372</v>
      </c>
      <c r="C313" t="s">
        <v>15</v>
      </c>
      <c r="D313">
        <v>3000</v>
      </c>
      <c r="E313" t="s">
        <v>26</v>
      </c>
      <c r="F313">
        <v>5.7249999999999996</v>
      </c>
      <c r="G313" t="s">
        <v>27</v>
      </c>
      <c r="I313">
        <v>4.8</v>
      </c>
      <c r="K313">
        <v>4.4000000000000004</v>
      </c>
      <c r="M313">
        <v>2.09</v>
      </c>
      <c r="N313">
        <v>2.6619999999999999</v>
      </c>
      <c r="O313">
        <v>3.488</v>
      </c>
      <c r="P313">
        <f>VLOOKUP(B313,'aggregate-week8-thurs.csv'!B:O,14,FALSE)</f>
        <v>3.488</v>
      </c>
      <c r="Q313" s="1">
        <f t="shared" si="4"/>
        <v>0</v>
      </c>
    </row>
    <row r="314" spans="1:17">
      <c r="A314">
        <v>312</v>
      </c>
      <c r="B314" t="s">
        <v>373</v>
      </c>
      <c r="C314" t="s">
        <v>15</v>
      </c>
      <c r="D314">
        <v>3000</v>
      </c>
      <c r="E314" t="s">
        <v>93</v>
      </c>
      <c r="F314">
        <v>5.4829999999999997</v>
      </c>
      <c r="G314" t="s">
        <v>94</v>
      </c>
      <c r="H314">
        <v>4</v>
      </c>
      <c r="I314">
        <v>5.2</v>
      </c>
      <c r="J314">
        <v>5.75</v>
      </c>
      <c r="K314">
        <v>4.7</v>
      </c>
      <c r="L314">
        <v>4.8</v>
      </c>
      <c r="M314">
        <v>10.3</v>
      </c>
      <c r="N314">
        <v>3.7370000000000001</v>
      </c>
      <c r="O314">
        <v>5.4981428570000004</v>
      </c>
      <c r="P314">
        <f>VLOOKUP(B314,'aggregate-week8-thurs.csv'!B:O,14,FALSE)</f>
        <v>5.6024285714299999</v>
      </c>
      <c r="Q314" s="1">
        <f t="shared" si="4"/>
        <v>-1.8614376444139324E-2</v>
      </c>
    </row>
    <row r="315" spans="1:17">
      <c r="A315">
        <v>313</v>
      </c>
      <c r="B315" t="s">
        <v>374</v>
      </c>
      <c r="C315" t="s">
        <v>29</v>
      </c>
      <c r="D315">
        <v>3000</v>
      </c>
      <c r="E315" t="s">
        <v>40</v>
      </c>
      <c r="F315">
        <v>0.4</v>
      </c>
      <c r="G315" t="s">
        <v>96</v>
      </c>
      <c r="L315">
        <v>1.24</v>
      </c>
      <c r="N315">
        <v>1.3839999999999999</v>
      </c>
      <c r="O315">
        <v>1.3120000000000001</v>
      </c>
      <c r="P315">
        <f>VLOOKUP(B315,'aggregate-week8-thurs.csv'!B:O,14,FALSE)</f>
        <v>1.3120000000000001</v>
      </c>
      <c r="Q315" s="1">
        <f t="shared" si="4"/>
        <v>0</v>
      </c>
    </row>
    <row r="316" spans="1:17">
      <c r="A316">
        <v>314</v>
      </c>
      <c r="B316" t="s">
        <v>375</v>
      </c>
      <c r="C316" t="s">
        <v>15</v>
      </c>
      <c r="D316">
        <v>3000</v>
      </c>
      <c r="E316" t="s">
        <v>19</v>
      </c>
      <c r="F316">
        <v>5.2169999999999996</v>
      </c>
      <c r="G316" t="s">
        <v>114</v>
      </c>
      <c r="H316">
        <v>7</v>
      </c>
      <c r="I316">
        <v>5.6</v>
      </c>
      <c r="J316">
        <v>4.71</v>
      </c>
      <c r="K316">
        <v>4.8</v>
      </c>
      <c r="L316">
        <v>9.34</v>
      </c>
      <c r="M316">
        <v>10.83</v>
      </c>
      <c r="N316">
        <v>6.7969999999999997</v>
      </c>
      <c r="O316">
        <v>7.0110000000000001</v>
      </c>
      <c r="P316">
        <f>VLOOKUP(B316,'aggregate-week8-thurs.csv'!B:O,14,FALSE)</f>
        <v>6.8367142857100003</v>
      </c>
      <c r="Q316" s="1">
        <f t="shared" si="4"/>
        <v>2.5492613411429055E-2</v>
      </c>
    </row>
    <row r="317" spans="1:17">
      <c r="A317">
        <v>315</v>
      </c>
      <c r="B317" t="s">
        <v>376</v>
      </c>
      <c r="C317" t="s">
        <v>15</v>
      </c>
      <c r="D317">
        <v>3000</v>
      </c>
      <c r="E317" t="s">
        <v>26</v>
      </c>
      <c r="F317">
        <v>5.117</v>
      </c>
      <c r="G317" t="s">
        <v>99</v>
      </c>
      <c r="H317">
        <v>4.5</v>
      </c>
      <c r="I317">
        <v>7.6</v>
      </c>
      <c r="J317">
        <v>5.56</v>
      </c>
      <c r="K317">
        <v>6.8</v>
      </c>
      <c r="L317">
        <v>7.12</v>
      </c>
      <c r="M317">
        <v>2.77</v>
      </c>
      <c r="N317">
        <v>3.992</v>
      </c>
      <c r="O317">
        <v>5.4774285709999999</v>
      </c>
      <c r="P317">
        <f>VLOOKUP(B317,'aggregate-week8-thurs.csv'!B:O,14,FALSE)</f>
        <v>5.4774285714299999</v>
      </c>
      <c r="Q317" s="1">
        <f t="shared" si="4"/>
        <v>-7.8503981093547281E-11</v>
      </c>
    </row>
    <row r="318" spans="1:17">
      <c r="A318">
        <v>316</v>
      </c>
      <c r="B318" t="s">
        <v>377</v>
      </c>
      <c r="C318" t="s">
        <v>29</v>
      </c>
      <c r="D318">
        <v>3000</v>
      </c>
      <c r="E318" t="s">
        <v>19</v>
      </c>
      <c r="F318">
        <v>0.4</v>
      </c>
      <c r="G318" t="s">
        <v>20</v>
      </c>
      <c r="M318">
        <v>0.02</v>
      </c>
      <c r="N318">
        <v>1.099</v>
      </c>
      <c r="O318">
        <v>0.5595</v>
      </c>
      <c r="P318">
        <f>VLOOKUP(B318,'aggregate-week8-thurs.csv'!B:O,14,FALSE)</f>
        <v>0.5595</v>
      </c>
      <c r="Q318" s="1">
        <f t="shared" si="4"/>
        <v>0</v>
      </c>
    </row>
    <row r="319" spans="1:17">
      <c r="A319">
        <v>317</v>
      </c>
      <c r="B319" t="s">
        <v>378</v>
      </c>
      <c r="C319" t="s">
        <v>29</v>
      </c>
      <c r="D319">
        <v>3000</v>
      </c>
      <c r="E319" t="s">
        <v>19</v>
      </c>
      <c r="F319">
        <v>1.6830000000000001</v>
      </c>
      <c r="G319" t="s">
        <v>114</v>
      </c>
      <c r="J319">
        <v>1.94</v>
      </c>
      <c r="M319">
        <v>0.03</v>
      </c>
      <c r="O319">
        <v>0.98499999999999999</v>
      </c>
      <c r="P319">
        <f>VLOOKUP(B319,'aggregate-week8-thurs.csv'!B:O,14,FALSE)</f>
        <v>1.0149999999999999</v>
      </c>
      <c r="Q319" s="1">
        <f t="shared" si="4"/>
        <v>-2.9556650246305383E-2</v>
      </c>
    </row>
    <row r="320" spans="1:17">
      <c r="A320">
        <v>318</v>
      </c>
      <c r="B320" t="s">
        <v>379</v>
      </c>
      <c r="C320" t="s">
        <v>15</v>
      </c>
      <c r="D320">
        <v>3000</v>
      </c>
      <c r="E320" t="s">
        <v>40</v>
      </c>
      <c r="F320">
        <v>0.16</v>
      </c>
      <c r="G320" t="s">
        <v>41</v>
      </c>
      <c r="M320">
        <v>0.2</v>
      </c>
      <c r="O320">
        <v>0.2</v>
      </c>
      <c r="P320">
        <f>VLOOKUP(B320,'aggregate-week8-thurs.csv'!B:O,14,FALSE)</f>
        <v>0.2</v>
      </c>
      <c r="Q320" s="1">
        <f t="shared" si="4"/>
        <v>0</v>
      </c>
    </row>
    <row r="321" spans="1:17">
      <c r="A321">
        <v>319</v>
      </c>
      <c r="B321" t="s">
        <v>380</v>
      </c>
      <c r="C321" t="s">
        <v>15</v>
      </c>
      <c r="D321">
        <v>3000</v>
      </c>
      <c r="E321" t="s">
        <v>53</v>
      </c>
      <c r="F321">
        <v>0</v>
      </c>
      <c r="G321" t="s">
        <v>54</v>
      </c>
      <c r="L321">
        <v>2.36</v>
      </c>
      <c r="N321">
        <v>1.0640000000000001</v>
      </c>
      <c r="O321">
        <v>1.712</v>
      </c>
      <c r="P321">
        <f>VLOOKUP(B321,'aggregate-week8-thurs.csv'!B:O,14,FALSE)</f>
        <v>1.0640000000000001</v>
      </c>
      <c r="Q321" s="1">
        <f t="shared" si="4"/>
        <v>0.60902255639097724</v>
      </c>
    </row>
    <row r="322" spans="1:17">
      <c r="A322">
        <v>320</v>
      </c>
      <c r="B322" t="s">
        <v>381</v>
      </c>
      <c r="C322" t="s">
        <v>29</v>
      </c>
      <c r="D322">
        <v>3000</v>
      </c>
      <c r="E322" t="s">
        <v>30</v>
      </c>
      <c r="F322">
        <v>0</v>
      </c>
      <c r="G322" t="s">
        <v>31</v>
      </c>
      <c r="P322">
        <f>VLOOKUP(B322,'aggregate-week8-thurs.csv'!B:O,14,FALSE)</f>
        <v>0</v>
      </c>
      <c r="Q322" s="1">
        <f t="shared" si="4"/>
        <v>0</v>
      </c>
    </row>
    <row r="323" spans="1:17">
      <c r="A323">
        <v>321</v>
      </c>
      <c r="B323" t="s">
        <v>382</v>
      </c>
      <c r="C323" t="s">
        <v>15</v>
      </c>
      <c r="D323">
        <v>3000</v>
      </c>
      <c r="E323" t="s">
        <v>53</v>
      </c>
      <c r="F323">
        <v>1.8</v>
      </c>
      <c r="G323" t="s">
        <v>83</v>
      </c>
      <c r="I323">
        <v>3.6</v>
      </c>
      <c r="J323">
        <v>4.6900000000000004</v>
      </c>
      <c r="K323">
        <v>2.8</v>
      </c>
      <c r="M323">
        <v>0.67</v>
      </c>
      <c r="O323">
        <v>2.94</v>
      </c>
      <c r="P323">
        <f>VLOOKUP(B323,'aggregate-week8-thurs.csv'!B:O,14,FALSE)</f>
        <v>2.79</v>
      </c>
      <c r="Q323" s="1">
        <f t="shared" ref="Q323:Q386" si="5">IFERROR(O323/P323-1,0)</f>
        <v>5.3763440860215006E-2</v>
      </c>
    </row>
    <row r="324" spans="1:17">
      <c r="A324">
        <v>322</v>
      </c>
      <c r="B324" t="s">
        <v>383</v>
      </c>
      <c r="C324" t="s">
        <v>29</v>
      </c>
      <c r="D324">
        <v>3000</v>
      </c>
      <c r="E324" t="s">
        <v>22</v>
      </c>
      <c r="F324">
        <v>0.85699999999999998</v>
      </c>
      <c r="G324" t="s">
        <v>80</v>
      </c>
      <c r="M324">
        <v>0.02</v>
      </c>
      <c r="O324">
        <v>0.02</v>
      </c>
      <c r="P324">
        <f>VLOOKUP(B324,'aggregate-week8-thurs.csv'!B:O,14,FALSE)</f>
        <v>0</v>
      </c>
      <c r="Q324" s="1">
        <f t="shared" si="5"/>
        <v>0</v>
      </c>
    </row>
    <row r="325" spans="1:17">
      <c r="A325">
        <v>323</v>
      </c>
      <c r="B325" t="s">
        <v>384</v>
      </c>
      <c r="C325" t="s">
        <v>29</v>
      </c>
      <c r="D325">
        <v>3000</v>
      </c>
      <c r="E325" t="s">
        <v>22</v>
      </c>
      <c r="F325">
        <v>3.1429999999999998</v>
      </c>
      <c r="G325" t="s">
        <v>23</v>
      </c>
      <c r="I325">
        <v>3.4</v>
      </c>
      <c r="J325">
        <v>5.57</v>
      </c>
      <c r="K325">
        <v>4</v>
      </c>
      <c r="L325">
        <v>2.72</v>
      </c>
      <c r="M325">
        <v>6.13</v>
      </c>
      <c r="N325">
        <v>5.1609999999999996</v>
      </c>
      <c r="O325">
        <v>4.4968333329999997</v>
      </c>
      <c r="P325">
        <f>VLOOKUP(B325,'aggregate-week8-thurs.csv'!B:O,14,FALSE)</f>
        <v>4.39683333333</v>
      </c>
      <c r="Q325" s="1">
        <f t="shared" si="5"/>
        <v>2.2743641181928398E-2</v>
      </c>
    </row>
    <row r="326" spans="1:17">
      <c r="A326">
        <v>324</v>
      </c>
      <c r="B326" t="s">
        <v>385</v>
      </c>
      <c r="C326" t="s">
        <v>29</v>
      </c>
      <c r="D326">
        <v>3000</v>
      </c>
      <c r="E326" t="s">
        <v>36</v>
      </c>
      <c r="F326">
        <v>0.5</v>
      </c>
      <c r="G326" t="s">
        <v>37</v>
      </c>
      <c r="P326">
        <f>VLOOKUP(B326,'aggregate-week8-thurs.csv'!B:O,14,FALSE)</f>
        <v>0</v>
      </c>
      <c r="Q326" s="1">
        <f t="shared" si="5"/>
        <v>0</v>
      </c>
    </row>
    <row r="327" spans="1:17">
      <c r="A327">
        <v>325</v>
      </c>
      <c r="B327" t="s">
        <v>386</v>
      </c>
      <c r="C327" t="s">
        <v>15</v>
      </c>
      <c r="D327">
        <v>3000</v>
      </c>
      <c r="E327" t="s">
        <v>62</v>
      </c>
      <c r="F327">
        <v>3.4830000000000001</v>
      </c>
      <c r="G327" t="s">
        <v>68</v>
      </c>
      <c r="M327">
        <v>0.02</v>
      </c>
      <c r="N327">
        <v>3.569</v>
      </c>
      <c r="O327">
        <v>1.7945</v>
      </c>
      <c r="P327">
        <f>VLOOKUP(B327,'aggregate-week8-thurs.csv'!B:O,14,FALSE)</f>
        <v>1.7945</v>
      </c>
      <c r="Q327" s="1">
        <f t="shared" si="5"/>
        <v>0</v>
      </c>
    </row>
    <row r="328" spans="1:17">
      <c r="A328">
        <v>326</v>
      </c>
      <c r="B328" t="s">
        <v>387</v>
      </c>
      <c r="C328" t="s">
        <v>15</v>
      </c>
      <c r="D328">
        <v>3000</v>
      </c>
      <c r="E328" t="s">
        <v>53</v>
      </c>
      <c r="F328">
        <v>0</v>
      </c>
      <c r="G328" t="s">
        <v>83</v>
      </c>
      <c r="P328">
        <f>VLOOKUP(B328,'aggregate-week8-thurs.csv'!B:O,14,FALSE)</f>
        <v>0</v>
      </c>
      <c r="Q328" s="1">
        <f t="shared" si="5"/>
        <v>0</v>
      </c>
    </row>
    <row r="329" spans="1:17">
      <c r="A329">
        <v>327</v>
      </c>
      <c r="B329" t="s">
        <v>388</v>
      </c>
      <c r="C329" t="s">
        <v>29</v>
      </c>
      <c r="D329">
        <v>3000</v>
      </c>
      <c r="E329" t="s">
        <v>44</v>
      </c>
      <c r="F329">
        <v>0.629</v>
      </c>
      <c r="G329" t="s">
        <v>119</v>
      </c>
      <c r="M329">
        <v>0.04</v>
      </c>
      <c r="N329">
        <v>1.544</v>
      </c>
      <c r="O329">
        <v>0.79200000000000004</v>
      </c>
      <c r="P329">
        <f>VLOOKUP(B329,'aggregate-week8-thurs.csv'!B:O,14,FALSE)</f>
        <v>0.79200000000000004</v>
      </c>
      <c r="Q329" s="1">
        <f t="shared" si="5"/>
        <v>0</v>
      </c>
    </row>
    <row r="330" spans="1:17">
      <c r="A330">
        <v>328</v>
      </c>
      <c r="B330" t="s">
        <v>389</v>
      </c>
      <c r="C330" t="s">
        <v>29</v>
      </c>
      <c r="D330">
        <v>3000</v>
      </c>
      <c r="E330" t="s">
        <v>47</v>
      </c>
      <c r="F330">
        <v>0.74</v>
      </c>
      <c r="G330" t="s">
        <v>48</v>
      </c>
      <c r="I330">
        <v>0.7</v>
      </c>
      <c r="J330">
        <v>3.89</v>
      </c>
      <c r="K330">
        <v>0.6</v>
      </c>
      <c r="M330">
        <v>0.18</v>
      </c>
      <c r="N330">
        <v>1.8420000000000001</v>
      </c>
      <c r="O330">
        <v>1.4423999999999999</v>
      </c>
      <c r="P330">
        <f>VLOOKUP(B330,'aggregate-week8-thurs.csv'!B:O,14,FALSE)</f>
        <v>1.758</v>
      </c>
      <c r="Q330" s="1">
        <f t="shared" si="5"/>
        <v>-0.17952218430034139</v>
      </c>
    </row>
    <row r="331" spans="1:17">
      <c r="A331">
        <v>329</v>
      </c>
      <c r="B331" t="s">
        <v>390</v>
      </c>
      <c r="C331" t="s">
        <v>29</v>
      </c>
      <c r="D331">
        <v>3000</v>
      </c>
      <c r="E331" t="s">
        <v>26</v>
      </c>
      <c r="F331">
        <v>2.68</v>
      </c>
      <c r="G331" t="s">
        <v>27</v>
      </c>
      <c r="I331">
        <v>5.8</v>
      </c>
      <c r="K331">
        <v>6.8</v>
      </c>
      <c r="M331">
        <v>0.27</v>
      </c>
      <c r="N331">
        <v>2.0209999999999999</v>
      </c>
      <c r="O331">
        <v>3.72275</v>
      </c>
      <c r="P331">
        <f>VLOOKUP(B331,'aggregate-week8-thurs.csv'!B:O,14,FALSE)</f>
        <v>4.4052499999999997</v>
      </c>
      <c r="Q331" s="1">
        <f t="shared" si="5"/>
        <v>-0.15492877816241979</v>
      </c>
    </row>
    <row r="332" spans="1:17">
      <c r="A332">
        <v>330</v>
      </c>
      <c r="B332" t="s">
        <v>391</v>
      </c>
      <c r="C332" t="s">
        <v>15</v>
      </c>
      <c r="D332">
        <v>3000</v>
      </c>
      <c r="E332" t="s">
        <v>22</v>
      </c>
      <c r="F332">
        <v>4.2430000000000003</v>
      </c>
      <c r="G332" t="s">
        <v>80</v>
      </c>
      <c r="H332">
        <v>4</v>
      </c>
      <c r="I332">
        <v>6.8</v>
      </c>
      <c r="J332">
        <v>6.24</v>
      </c>
      <c r="K332">
        <v>6.4</v>
      </c>
      <c r="L332">
        <v>3.09</v>
      </c>
      <c r="M332">
        <v>2.84</v>
      </c>
      <c r="N332">
        <v>3.7959999999999998</v>
      </c>
      <c r="O332">
        <v>4.7380000000000004</v>
      </c>
      <c r="P332">
        <f>VLOOKUP(B332,'aggregate-week8-thurs.csv'!B:O,14,FALSE)</f>
        <v>4.7380000000000004</v>
      </c>
      <c r="Q332" s="1">
        <f t="shared" si="5"/>
        <v>0</v>
      </c>
    </row>
    <row r="333" spans="1:17">
      <c r="A333">
        <v>331</v>
      </c>
      <c r="B333" t="s">
        <v>392</v>
      </c>
      <c r="C333" t="s">
        <v>29</v>
      </c>
      <c r="D333">
        <v>3000</v>
      </c>
      <c r="E333" t="s">
        <v>40</v>
      </c>
      <c r="F333">
        <v>0.443</v>
      </c>
      <c r="G333" t="s">
        <v>41</v>
      </c>
      <c r="N333">
        <v>1.4530000000000001</v>
      </c>
      <c r="O333">
        <v>1.4530000000000001</v>
      </c>
      <c r="P333">
        <f>VLOOKUP(B333,'aggregate-week8-thurs.csv'!B:O,14,FALSE)</f>
        <v>1.4530000000000001</v>
      </c>
      <c r="Q333" s="1">
        <f t="shared" si="5"/>
        <v>0</v>
      </c>
    </row>
    <row r="334" spans="1:17">
      <c r="A334">
        <v>332</v>
      </c>
      <c r="B334" t="s">
        <v>393</v>
      </c>
      <c r="C334" t="s">
        <v>15</v>
      </c>
      <c r="D334">
        <v>3000</v>
      </c>
      <c r="E334" t="s">
        <v>40</v>
      </c>
      <c r="F334">
        <v>6.06</v>
      </c>
      <c r="G334" t="s">
        <v>96</v>
      </c>
      <c r="H334">
        <v>6.5</v>
      </c>
      <c r="I334">
        <v>1.8</v>
      </c>
      <c r="J334">
        <v>6.76</v>
      </c>
      <c r="K334">
        <v>1.9</v>
      </c>
      <c r="L334">
        <v>5.68</v>
      </c>
      <c r="M334">
        <v>6.53</v>
      </c>
      <c r="N334">
        <v>6.2519999999999998</v>
      </c>
      <c r="O334">
        <v>5.0602857139999999</v>
      </c>
      <c r="P334">
        <f>VLOOKUP(B334,'aggregate-week8-thurs.csv'!B:O,14,FALSE)</f>
        <v>5.0931428571400001</v>
      </c>
      <c r="Q334" s="1">
        <f t="shared" si="5"/>
        <v>-6.4512510372526366E-3</v>
      </c>
    </row>
    <row r="335" spans="1:17">
      <c r="A335">
        <v>333</v>
      </c>
      <c r="B335" t="s">
        <v>394</v>
      </c>
      <c r="C335" t="s">
        <v>15</v>
      </c>
      <c r="D335">
        <v>3000</v>
      </c>
      <c r="E335" t="s">
        <v>93</v>
      </c>
      <c r="F335">
        <v>1.2669999999999999</v>
      </c>
      <c r="G335" t="s">
        <v>152</v>
      </c>
      <c r="P335">
        <f>VLOOKUP(B335,'aggregate-week8-thurs.csv'!B:O,14,FALSE)</f>
        <v>0</v>
      </c>
      <c r="Q335" s="1">
        <f t="shared" si="5"/>
        <v>0</v>
      </c>
    </row>
    <row r="336" spans="1:17">
      <c r="A336">
        <v>334</v>
      </c>
      <c r="B336" t="s">
        <v>395</v>
      </c>
      <c r="C336" t="s">
        <v>15</v>
      </c>
      <c r="D336">
        <v>3000</v>
      </c>
      <c r="E336" t="s">
        <v>26</v>
      </c>
      <c r="F336">
        <v>0</v>
      </c>
      <c r="G336" t="s">
        <v>99</v>
      </c>
      <c r="P336">
        <f>VLOOKUP(B336,'aggregate-week8-thurs.csv'!B:O,14,FALSE)</f>
        <v>0</v>
      </c>
      <c r="Q336" s="1">
        <f t="shared" si="5"/>
        <v>0</v>
      </c>
    </row>
    <row r="337" spans="1:17">
      <c r="A337">
        <v>335</v>
      </c>
      <c r="B337" t="s">
        <v>396</v>
      </c>
      <c r="C337" t="s">
        <v>15</v>
      </c>
      <c r="D337">
        <v>3000</v>
      </c>
      <c r="E337" t="s">
        <v>19</v>
      </c>
      <c r="F337">
        <v>3.657</v>
      </c>
      <c r="G337" t="s">
        <v>20</v>
      </c>
      <c r="H337">
        <v>2.5</v>
      </c>
      <c r="I337">
        <v>3.2</v>
      </c>
      <c r="K337">
        <v>3.6</v>
      </c>
      <c r="L337">
        <v>7.21</v>
      </c>
      <c r="M337">
        <v>5.63</v>
      </c>
      <c r="N337">
        <v>4.5830000000000002</v>
      </c>
      <c r="O337">
        <v>4.4538333330000004</v>
      </c>
      <c r="P337">
        <f>VLOOKUP(B337,'aggregate-week8-thurs.csv'!B:O,14,FALSE)</f>
        <v>2.77183333333</v>
      </c>
      <c r="Q337" s="1">
        <f t="shared" si="5"/>
        <v>0.60681859166809793</v>
      </c>
    </row>
    <row r="338" spans="1:17">
      <c r="A338">
        <v>336</v>
      </c>
      <c r="B338" t="s">
        <v>397</v>
      </c>
      <c r="C338" t="s">
        <v>29</v>
      </c>
      <c r="D338">
        <v>3000</v>
      </c>
      <c r="E338" t="s">
        <v>62</v>
      </c>
      <c r="F338">
        <v>3.4169999999999998</v>
      </c>
      <c r="G338" t="s">
        <v>68</v>
      </c>
      <c r="H338">
        <v>2.5</v>
      </c>
      <c r="I338">
        <v>5.3</v>
      </c>
      <c r="J338">
        <v>5.12</v>
      </c>
      <c r="K338">
        <v>5.9</v>
      </c>
      <c r="L338">
        <v>3.63</v>
      </c>
      <c r="M338">
        <v>3.36</v>
      </c>
      <c r="N338">
        <v>5.093</v>
      </c>
      <c r="O338">
        <v>4.4147142859999997</v>
      </c>
      <c r="P338">
        <f>VLOOKUP(B338,'aggregate-week8-thurs.csv'!B:O,14,FALSE)</f>
        <v>4.4132857142899997</v>
      </c>
      <c r="Q338" s="1">
        <f t="shared" si="5"/>
        <v>3.2369798886455747E-4</v>
      </c>
    </row>
    <row r="339" spans="1:17">
      <c r="A339">
        <v>337</v>
      </c>
      <c r="B339" t="s">
        <v>398</v>
      </c>
      <c r="C339" t="s">
        <v>15</v>
      </c>
      <c r="D339">
        <v>3000</v>
      </c>
      <c r="E339" t="s">
        <v>16</v>
      </c>
      <c r="F339">
        <v>0</v>
      </c>
      <c r="G339" t="s">
        <v>17</v>
      </c>
      <c r="H339">
        <v>4.5</v>
      </c>
      <c r="I339">
        <v>1.6</v>
      </c>
      <c r="J339">
        <v>3.68</v>
      </c>
      <c r="K339">
        <v>1.8</v>
      </c>
      <c r="L339">
        <v>5.0999999999999996</v>
      </c>
      <c r="M339">
        <v>3.1</v>
      </c>
      <c r="N339">
        <v>1.2270000000000001</v>
      </c>
      <c r="O339">
        <v>3.0009999999999999</v>
      </c>
      <c r="P339">
        <f>VLOOKUP(B339,'aggregate-week8-thurs.csv'!B:O,14,FALSE)</f>
        <v>2.8878333333300001</v>
      </c>
      <c r="Q339" s="1">
        <f t="shared" si="5"/>
        <v>3.918739539567051E-2</v>
      </c>
    </row>
    <row r="340" spans="1:17">
      <c r="A340">
        <v>338</v>
      </c>
      <c r="B340" t="s">
        <v>399</v>
      </c>
      <c r="C340" t="s">
        <v>15</v>
      </c>
      <c r="D340">
        <v>3000</v>
      </c>
      <c r="E340" t="s">
        <v>44</v>
      </c>
      <c r="F340">
        <v>-0.33300000000000002</v>
      </c>
      <c r="G340" t="s">
        <v>45</v>
      </c>
      <c r="I340">
        <v>1.6</v>
      </c>
      <c r="K340">
        <v>1.8</v>
      </c>
      <c r="M340">
        <v>3.09</v>
      </c>
      <c r="O340">
        <v>2.1633333330000002</v>
      </c>
      <c r="P340">
        <f>VLOOKUP(B340,'aggregate-week8-thurs.csv'!B:O,14,FALSE)</f>
        <v>2.1633333333300002</v>
      </c>
      <c r="Q340" s="1">
        <f t="shared" si="5"/>
        <v>-1.5254242313744726E-10</v>
      </c>
    </row>
    <row r="341" spans="1:17">
      <c r="A341">
        <v>339</v>
      </c>
      <c r="B341" t="s">
        <v>400</v>
      </c>
      <c r="C341" t="s">
        <v>15</v>
      </c>
      <c r="D341">
        <v>3000</v>
      </c>
      <c r="E341" t="s">
        <v>19</v>
      </c>
      <c r="F341">
        <v>12.18</v>
      </c>
      <c r="G341" t="s">
        <v>20</v>
      </c>
      <c r="P341">
        <f>VLOOKUP(B341,'aggregate-week8-thurs.csv'!B:O,14,FALSE)</f>
        <v>11.42712</v>
      </c>
      <c r="Q341" s="1">
        <f t="shared" si="5"/>
        <v>-1</v>
      </c>
    </row>
    <row r="342" spans="1:17">
      <c r="A342">
        <v>340</v>
      </c>
      <c r="B342" t="s">
        <v>401</v>
      </c>
      <c r="C342" t="s">
        <v>15</v>
      </c>
      <c r="D342">
        <v>3000</v>
      </c>
      <c r="E342" t="s">
        <v>53</v>
      </c>
      <c r="F342">
        <v>2.5499999999999998</v>
      </c>
      <c r="G342" t="s">
        <v>83</v>
      </c>
      <c r="I342">
        <v>3.2</v>
      </c>
      <c r="J342">
        <v>3.34</v>
      </c>
      <c r="K342">
        <v>2.6</v>
      </c>
      <c r="L342">
        <v>1.61</v>
      </c>
      <c r="M342">
        <v>3.85</v>
      </c>
      <c r="N342">
        <v>3.0350000000000001</v>
      </c>
      <c r="O342">
        <v>2.9391666669999998</v>
      </c>
      <c r="P342">
        <f>VLOOKUP(B342,'aggregate-week8-thurs.csv'!B:O,14,FALSE)</f>
        <v>2.9391666666699998</v>
      </c>
      <c r="Q342" s="1">
        <f t="shared" si="5"/>
        <v>1.1227663243573716E-10</v>
      </c>
    </row>
    <row r="343" spans="1:17">
      <c r="A343">
        <v>341</v>
      </c>
      <c r="B343" t="s">
        <v>402</v>
      </c>
      <c r="C343" t="s">
        <v>15</v>
      </c>
      <c r="D343">
        <v>3000</v>
      </c>
      <c r="E343" t="s">
        <v>40</v>
      </c>
      <c r="F343">
        <v>1.35</v>
      </c>
      <c r="G343" t="s">
        <v>41</v>
      </c>
      <c r="J343">
        <v>4.03</v>
      </c>
      <c r="M343">
        <v>0.97</v>
      </c>
      <c r="N343">
        <v>1.117</v>
      </c>
      <c r="O343">
        <v>2.0390000000000001</v>
      </c>
      <c r="P343">
        <f>VLOOKUP(B343,'aggregate-week8-thurs.csv'!B:O,14,FALSE)</f>
        <v>1.77233333333</v>
      </c>
      <c r="Q343" s="1">
        <f t="shared" si="5"/>
        <v>0.15046078615977154</v>
      </c>
    </row>
    <row r="344" spans="1:17">
      <c r="A344">
        <v>342</v>
      </c>
      <c r="B344" t="s">
        <v>403</v>
      </c>
      <c r="C344" t="s">
        <v>15</v>
      </c>
      <c r="D344">
        <v>3000</v>
      </c>
      <c r="E344" t="s">
        <v>22</v>
      </c>
      <c r="F344">
        <v>0.58599999999999997</v>
      </c>
      <c r="G344" t="s">
        <v>23</v>
      </c>
      <c r="M344">
        <v>0.18</v>
      </c>
      <c r="O344">
        <v>0.18</v>
      </c>
      <c r="P344">
        <f>VLOOKUP(B344,'aggregate-week8-thurs.csv'!B:O,14,FALSE)</f>
        <v>0.18</v>
      </c>
      <c r="Q344" s="1">
        <f t="shared" si="5"/>
        <v>0</v>
      </c>
    </row>
    <row r="345" spans="1:17">
      <c r="A345">
        <v>343</v>
      </c>
      <c r="B345" t="s">
        <v>404</v>
      </c>
      <c r="C345" t="s">
        <v>29</v>
      </c>
      <c r="D345">
        <v>3000</v>
      </c>
      <c r="E345" t="s">
        <v>53</v>
      </c>
      <c r="F345">
        <v>1.7749999999999999</v>
      </c>
      <c r="G345" t="s">
        <v>83</v>
      </c>
      <c r="P345">
        <f>VLOOKUP(B345,'aggregate-week8-thurs.csv'!B:O,14,FALSE)</f>
        <v>0</v>
      </c>
      <c r="Q345" s="1">
        <f t="shared" si="5"/>
        <v>0</v>
      </c>
    </row>
    <row r="346" spans="1:17">
      <c r="A346">
        <v>344</v>
      </c>
      <c r="B346" t="s">
        <v>405</v>
      </c>
      <c r="C346" t="s">
        <v>15</v>
      </c>
      <c r="D346">
        <v>3000</v>
      </c>
      <c r="E346" t="s">
        <v>62</v>
      </c>
      <c r="F346">
        <v>3.5</v>
      </c>
      <c r="G346" t="s">
        <v>68</v>
      </c>
      <c r="J346">
        <v>6.83</v>
      </c>
      <c r="M346">
        <v>0.06</v>
      </c>
      <c r="N346">
        <v>1.103</v>
      </c>
      <c r="O346">
        <v>2.6643333330000001</v>
      </c>
      <c r="P346">
        <f>VLOOKUP(B346,'aggregate-week8-thurs.csv'!B:O,14,FALSE)</f>
        <v>2.6643333333300001</v>
      </c>
      <c r="Q346" s="1">
        <f t="shared" si="5"/>
        <v>-1.2385836800632433E-10</v>
      </c>
    </row>
    <row r="347" spans="1:17">
      <c r="A347">
        <v>345</v>
      </c>
      <c r="B347" t="s">
        <v>406</v>
      </c>
      <c r="C347" t="s">
        <v>29</v>
      </c>
      <c r="D347">
        <v>3000</v>
      </c>
      <c r="E347" t="s">
        <v>62</v>
      </c>
      <c r="F347">
        <v>2.117</v>
      </c>
      <c r="G347" t="s">
        <v>63</v>
      </c>
      <c r="H347">
        <v>2.5</v>
      </c>
      <c r="I347">
        <v>3.2</v>
      </c>
      <c r="J347">
        <v>2.2200000000000002</v>
      </c>
      <c r="K347">
        <v>3.3</v>
      </c>
      <c r="L347">
        <v>3.18</v>
      </c>
      <c r="M347">
        <v>2.46</v>
      </c>
      <c r="N347">
        <v>4.9450000000000003</v>
      </c>
      <c r="O347">
        <v>3.1150000000000002</v>
      </c>
      <c r="P347">
        <f>VLOOKUP(B347,'aggregate-week8-thurs.csv'!B:O,14,FALSE)</f>
        <v>3.1150000000000002</v>
      </c>
      <c r="Q347" s="1">
        <f t="shared" si="5"/>
        <v>0</v>
      </c>
    </row>
    <row r="348" spans="1:17">
      <c r="A348">
        <v>346</v>
      </c>
      <c r="B348" t="s">
        <v>407</v>
      </c>
      <c r="C348" t="s">
        <v>15</v>
      </c>
      <c r="D348">
        <v>3000</v>
      </c>
      <c r="E348" t="s">
        <v>65</v>
      </c>
      <c r="F348">
        <v>5.5</v>
      </c>
      <c r="G348" t="s">
        <v>76</v>
      </c>
      <c r="I348">
        <v>6.4</v>
      </c>
      <c r="J348">
        <v>4.68</v>
      </c>
      <c r="K348">
        <v>5.4</v>
      </c>
      <c r="L348">
        <v>6.43</v>
      </c>
      <c r="M348">
        <v>3.5</v>
      </c>
      <c r="O348">
        <v>5.282</v>
      </c>
      <c r="P348">
        <f>VLOOKUP(B348,'aggregate-week8-thurs.csv'!B:O,14,FALSE)</f>
        <v>5.282</v>
      </c>
      <c r="Q348" s="1">
        <f t="shared" si="5"/>
        <v>0</v>
      </c>
    </row>
    <row r="349" spans="1:17">
      <c r="A349">
        <v>347</v>
      </c>
      <c r="B349" t="s">
        <v>408</v>
      </c>
      <c r="C349" t="s">
        <v>29</v>
      </c>
      <c r="D349">
        <v>3000</v>
      </c>
      <c r="E349" t="s">
        <v>50</v>
      </c>
      <c r="F349">
        <v>0</v>
      </c>
      <c r="G349" t="s">
        <v>101</v>
      </c>
      <c r="P349">
        <f>VLOOKUP(B349,'aggregate-week8-thurs.csv'!B:O,14,FALSE)</f>
        <v>0</v>
      </c>
      <c r="Q349" s="1">
        <f t="shared" si="5"/>
        <v>0</v>
      </c>
    </row>
    <row r="350" spans="1:17">
      <c r="A350">
        <v>348</v>
      </c>
      <c r="B350" t="s">
        <v>409</v>
      </c>
      <c r="C350" t="s">
        <v>29</v>
      </c>
      <c r="D350">
        <v>3000</v>
      </c>
      <c r="E350" t="s">
        <v>16</v>
      </c>
      <c r="F350">
        <v>3.0430000000000001</v>
      </c>
      <c r="G350" t="s">
        <v>17</v>
      </c>
      <c r="I350">
        <v>2.6</v>
      </c>
      <c r="K350">
        <v>2.9</v>
      </c>
      <c r="L350">
        <v>1.35</v>
      </c>
      <c r="N350">
        <v>2.6589999999999998</v>
      </c>
      <c r="O350">
        <v>2.3772500000000001</v>
      </c>
      <c r="P350">
        <f>VLOOKUP(B350,'aggregate-week8-thurs.csv'!B:O,14,FALSE)</f>
        <v>2.3772500000000001</v>
      </c>
      <c r="Q350" s="1">
        <f t="shared" si="5"/>
        <v>0</v>
      </c>
    </row>
    <row r="351" spans="1:17">
      <c r="A351">
        <v>349</v>
      </c>
      <c r="B351" t="s">
        <v>410</v>
      </c>
      <c r="C351" t="s">
        <v>15</v>
      </c>
      <c r="D351">
        <v>3000</v>
      </c>
      <c r="E351" t="s">
        <v>40</v>
      </c>
      <c r="F351">
        <v>4.9139999999999997</v>
      </c>
      <c r="G351" t="s">
        <v>96</v>
      </c>
      <c r="H351">
        <v>4.5</v>
      </c>
      <c r="I351">
        <v>1.4</v>
      </c>
      <c r="J351">
        <v>3.57</v>
      </c>
      <c r="K351">
        <v>1.7</v>
      </c>
      <c r="L351">
        <v>7.1</v>
      </c>
      <c r="M351">
        <v>3.99</v>
      </c>
      <c r="N351">
        <v>4.1840000000000002</v>
      </c>
      <c r="O351">
        <v>3.7777142860000001</v>
      </c>
      <c r="P351">
        <f>VLOOKUP(B351,'aggregate-week8-thurs.csv'!B:O,14,FALSE)</f>
        <v>3.7991428571400001</v>
      </c>
      <c r="Q351" s="1">
        <f t="shared" si="5"/>
        <v>-5.6403699323197554E-3</v>
      </c>
    </row>
    <row r="352" spans="1:17">
      <c r="A352">
        <v>350</v>
      </c>
      <c r="B352" t="s">
        <v>411</v>
      </c>
      <c r="C352" t="s">
        <v>15</v>
      </c>
      <c r="D352">
        <v>3000</v>
      </c>
      <c r="E352" t="s">
        <v>93</v>
      </c>
      <c r="F352">
        <v>4.4429999999999996</v>
      </c>
      <c r="G352" t="s">
        <v>152</v>
      </c>
      <c r="H352">
        <v>4</v>
      </c>
      <c r="J352">
        <v>3.36</v>
      </c>
      <c r="L352">
        <v>2.04</v>
      </c>
      <c r="M352">
        <v>4.1100000000000003</v>
      </c>
      <c r="N352">
        <v>2.8130000000000002</v>
      </c>
      <c r="O352">
        <v>3.2646000000000002</v>
      </c>
      <c r="P352">
        <f>VLOOKUP(B352,'aggregate-week8-thurs.csv'!B:O,14,FALSE)</f>
        <v>3.4226000000000001</v>
      </c>
      <c r="Q352" s="1">
        <f t="shared" si="5"/>
        <v>-4.616373517209138E-2</v>
      </c>
    </row>
    <row r="353" spans="1:17">
      <c r="A353">
        <v>351</v>
      </c>
      <c r="B353" t="s">
        <v>412</v>
      </c>
      <c r="C353" t="s">
        <v>15</v>
      </c>
      <c r="D353">
        <v>3000</v>
      </c>
      <c r="E353" t="s">
        <v>30</v>
      </c>
      <c r="F353">
        <v>0.42</v>
      </c>
      <c r="G353" t="s">
        <v>31</v>
      </c>
      <c r="I353">
        <v>1.6</v>
      </c>
      <c r="K353">
        <v>1.8</v>
      </c>
      <c r="M353">
        <v>0.01</v>
      </c>
      <c r="N353">
        <v>2.177</v>
      </c>
      <c r="O353">
        <v>1.3967499999999999</v>
      </c>
      <c r="P353">
        <f>VLOOKUP(B353,'aggregate-week8-thurs.csv'!B:O,14,FALSE)</f>
        <v>1.859</v>
      </c>
      <c r="Q353" s="1">
        <f t="shared" si="5"/>
        <v>-0.24865519096288335</v>
      </c>
    </row>
    <row r="354" spans="1:17">
      <c r="A354">
        <v>352</v>
      </c>
      <c r="B354" t="s">
        <v>413</v>
      </c>
      <c r="C354" t="s">
        <v>29</v>
      </c>
      <c r="D354">
        <v>3000</v>
      </c>
      <c r="E354" t="s">
        <v>62</v>
      </c>
      <c r="F354">
        <v>0</v>
      </c>
      <c r="G354" t="s">
        <v>68</v>
      </c>
      <c r="I354">
        <v>3.1</v>
      </c>
      <c r="K354">
        <v>3.4</v>
      </c>
      <c r="M354">
        <v>0.22</v>
      </c>
      <c r="N354">
        <v>2.371</v>
      </c>
      <c r="O354">
        <v>2.2727499999999998</v>
      </c>
      <c r="P354">
        <f>VLOOKUP(B354,'aggregate-week8-thurs.csv'!B:O,14,FALSE)</f>
        <v>2.2727499999999998</v>
      </c>
      <c r="Q354" s="1">
        <f t="shared" si="5"/>
        <v>0</v>
      </c>
    </row>
    <row r="355" spans="1:17">
      <c r="A355">
        <v>353</v>
      </c>
      <c r="B355" t="s">
        <v>414</v>
      </c>
      <c r="C355" t="s">
        <v>29</v>
      </c>
      <c r="D355">
        <v>3000</v>
      </c>
      <c r="E355" t="s">
        <v>19</v>
      </c>
      <c r="F355">
        <v>1.55</v>
      </c>
      <c r="G355" t="s">
        <v>114</v>
      </c>
      <c r="I355">
        <v>1.2</v>
      </c>
      <c r="K355">
        <v>1</v>
      </c>
      <c r="M355">
        <v>0.19</v>
      </c>
      <c r="N355">
        <v>1.1539999999999999</v>
      </c>
      <c r="O355">
        <v>0.88600000000000001</v>
      </c>
      <c r="P355">
        <f>VLOOKUP(B355,'aggregate-week8-thurs.csv'!B:O,14,FALSE)</f>
        <v>0.88600000000000001</v>
      </c>
      <c r="Q355" s="1">
        <f t="shared" si="5"/>
        <v>0</v>
      </c>
    </row>
    <row r="356" spans="1:17">
      <c r="A356">
        <v>354</v>
      </c>
      <c r="B356" t="s">
        <v>415</v>
      </c>
      <c r="C356" t="s">
        <v>15</v>
      </c>
      <c r="D356">
        <v>3000</v>
      </c>
      <c r="E356" t="s">
        <v>65</v>
      </c>
      <c r="F356">
        <v>4.7290000000000001</v>
      </c>
      <c r="G356" t="s">
        <v>66</v>
      </c>
      <c r="P356">
        <f>VLOOKUP(B356,'aggregate-week8-thurs.csv'!B:O,14,FALSE)</f>
        <v>0</v>
      </c>
      <c r="Q356" s="1">
        <f t="shared" si="5"/>
        <v>0</v>
      </c>
    </row>
    <row r="357" spans="1:17">
      <c r="A357">
        <v>355</v>
      </c>
      <c r="B357" t="s">
        <v>416</v>
      </c>
      <c r="C357" t="s">
        <v>15</v>
      </c>
      <c r="D357">
        <v>3000</v>
      </c>
      <c r="E357" t="s">
        <v>50</v>
      </c>
      <c r="F357">
        <v>0.63300000000000001</v>
      </c>
      <c r="G357" t="s">
        <v>101</v>
      </c>
      <c r="P357">
        <f>VLOOKUP(B357,'aggregate-week8-thurs.csv'!B:O,14,FALSE)</f>
        <v>0</v>
      </c>
      <c r="Q357" s="1">
        <f t="shared" si="5"/>
        <v>0</v>
      </c>
    </row>
    <row r="358" spans="1:17">
      <c r="A358">
        <v>356</v>
      </c>
      <c r="B358" t="s">
        <v>417</v>
      </c>
      <c r="C358" t="s">
        <v>15</v>
      </c>
      <c r="D358">
        <v>3000</v>
      </c>
      <c r="E358" t="s">
        <v>26</v>
      </c>
      <c r="F358">
        <v>1.4830000000000001</v>
      </c>
      <c r="G358" t="s">
        <v>99</v>
      </c>
      <c r="H358">
        <v>2</v>
      </c>
      <c r="I358">
        <v>3</v>
      </c>
      <c r="J358">
        <v>3.06</v>
      </c>
      <c r="K358">
        <v>2.5</v>
      </c>
      <c r="L358">
        <v>2.29</v>
      </c>
      <c r="M358">
        <v>0.39</v>
      </c>
      <c r="N358">
        <v>3.339</v>
      </c>
      <c r="O358">
        <v>2.3684285709999999</v>
      </c>
      <c r="P358">
        <f>VLOOKUP(B358,'aggregate-week8-thurs.csv'!B:O,14,FALSE)</f>
        <v>2.36842857143</v>
      </c>
      <c r="Q358" s="1">
        <f t="shared" si="5"/>
        <v>-1.8155499326155677E-10</v>
      </c>
    </row>
    <row r="359" spans="1:17">
      <c r="A359">
        <v>357</v>
      </c>
      <c r="B359" t="s">
        <v>418</v>
      </c>
      <c r="C359" t="s">
        <v>29</v>
      </c>
      <c r="D359">
        <v>3000</v>
      </c>
      <c r="E359" t="s">
        <v>47</v>
      </c>
      <c r="F359">
        <v>0.56699999999999995</v>
      </c>
      <c r="G359" t="s">
        <v>58</v>
      </c>
      <c r="P359">
        <f>VLOOKUP(B359,'aggregate-week8-thurs.csv'!B:O,14,FALSE)</f>
        <v>0</v>
      </c>
      <c r="Q359" s="1">
        <f t="shared" si="5"/>
        <v>0</v>
      </c>
    </row>
    <row r="360" spans="1:17">
      <c r="A360">
        <v>358</v>
      </c>
      <c r="B360" t="s">
        <v>419</v>
      </c>
      <c r="C360" t="s">
        <v>15</v>
      </c>
      <c r="D360">
        <v>3000</v>
      </c>
      <c r="E360" t="s">
        <v>93</v>
      </c>
      <c r="F360">
        <v>2.1</v>
      </c>
      <c r="G360" t="s">
        <v>152</v>
      </c>
      <c r="I360">
        <v>2.7</v>
      </c>
      <c r="J360">
        <v>2.93</v>
      </c>
      <c r="K360">
        <v>2.4</v>
      </c>
      <c r="M360">
        <v>2.27</v>
      </c>
      <c r="O360">
        <v>2.5750000000000002</v>
      </c>
      <c r="P360">
        <f>VLOOKUP(B360,'aggregate-week8-thurs.csv'!B:O,14,FALSE)</f>
        <v>2.5425</v>
      </c>
      <c r="Q360" s="1">
        <f t="shared" si="5"/>
        <v>1.2782694198623545E-2</v>
      </c>
    </row>
    <row r="361" spans="1:17">
      <c r="A361">
        <v>359</v>
      </c>
      <c r="B361" t="s">
        <v>420</v>
      </c>
      <c r="C361" t="s">
        <v>15</v>
      </c>
      <c r="D361">
        <v>3000</v>
      </c>
      <c r="E361" t="s">
        <v>36</v>
      </c>
      <c r="F361">
        <v>7.9710000000000001</v>
      </c>
      <c r="G361" t="s">
        <v>71</v>
      </c>
      <c r="H361">
        <v>8.5</v>
      </c>
      <c r="I361">
        <v>3.5</v>
      </c>
      <c r="J361">
        <v>7.9</v>
      </c>
      <c r="K361">
        <v>3.8</v>
      </c>
      <c r="L361">
        <v>7.85</v>
      </c>
      <c r="M361">
        <v>6.87</v>
      </c>
      <c r="N361">
        <v>4.4960000000000004</v>
      </c>
      <c r="O361">
        <v>6.1308571430000001</v>
      </c>
      <c r="P361">
        <f>VLOOKUP(B361,'aggregate-week8-thurs.csv'!B:O,14,FALSE)</f>
        <v>5.9379999999999997</v>
      </c>
      <c r="Q361" s="1">
        <f t="shared" si="5"/>
        <v>3.2478468002694605E-2</v>
      </c>
    </row>
    <row r="362" spans="1:17">
      <c r="A362">
        <v>360</v>
      </c>
      <c r="B362" t="s">
        <v>421</v>
      </c>
      <c r="C362" t="s">
        <v>29</v>
      </c>
      <c r="D362">
        <v>3000</v>
      </c>
      <c r="E362" t="s">
        <v>47</v>
      </c>
      <c r="F362">
        <v>0</v>
      </c>
      <c r="G362" t="s">
        <v>58</v>
      </c>
      <c r="P362">
        <f>VLOOKUP(B362,'aggregate-week8-thurs.csv'!B:O,14,FALSE)</f>
        <v>0</v>
      </c>
      <c r="Q362" s="1">
        <f t="shared" si="5"/>
        <v>0</v>
      </c>
    </row>
    <row r="363" spans="1:17">
      <c r="A363">
        <v>361</v>
      </c>
      <c r="B363" t="s">
        <v>422</v>
      </c>
      <c r="C363" t="s">
        <v>15</v>
      </c>
      <c r="D363">
        <v>3000</v>
      </c>
      <c r="E363" t="s">
        <v>93</v>
      </c>
      <c r="F363">
        <v>0</v>
      </c>
      <c r="G363" t="s">
        <v>94</v>
      </c>
      <c r="P363">
        <f>VLOOKUP(B363,'aggregate-week8-thurs.csv'!B:O,14,FALSE)</f>
        <v>0</v>
      </c>
      <c r="Q363" s="1">
        <f t="shared" si="5"/>
        <v>0</v>
      </c>
    </row>
    <row r="364" spans="1:17">
      <c r="A364">
        <v>362</v>
      </c>
      <c r="B364" t="s">
        <v>423</v>
      </c>
      <c r="C364" t="s">
        <v>15</v>
      </c>
      <c r="D364">
        <v>3000</v>
      </c>
      <c r="E364" t="s">
        <v>53</v>
      </c>
      <c r="F364">
        <v>3</v>
      </c>
      <c r="G364" t="s">
        <v>54</v>
      </c>
      <c r="J364">
        <v>3.43</v>
      </c>
      <c r="O364">
        <v>3.43</v>
      </c>
      <c r="P364">
        <f>VLOOKUP(B364,'aggregate-week8-thurs.csv'!B:O,14,FALSE)</f>
        <v>3.0714000000000001</v>
      </c>
      <c r="Q364" s="1">
        <f t="shared" si="5"/>
        <v>0.11675457446115778</v>
      </c>
    </row>
    <row r="365" spans="1:17">
      <c r="A365">
        <v>363</v>
      </c>
      <c r="B365" t="s">
        <v>424</v>
      </c>
      <c r="C365" t="s">
        <v>29</v>
      </c>
      <c r="D365">
        <v>3000</v>
      </c>
      <c r="E365" t="s">
        <v>50</v>
      </c>
      <c r="F365">
        <v>0</v>
      </c>
      <c r="G365" t="s">
        <v>101</v>
      </c>
      <c r="N365">
        <v>1.056</v>
      </c>
      <c r="O365">
        <v>1.056</v>
      </c>
      <c r="P365">
        <f>VLOOKUP(B365,'aggregate-week8-thurs.csv'!B:O,14,FALSE)</f>
        <v>1.056</v>
      </c>
      <c r="Q365" s="1">
        <f t="shared" si="5"/>
        <v>0</v>
      </c>
    </row>
    <row r="366" spans="1:17">
      <c r="A366">
        <v>364</v>
      </c>
      <c r="B366" t="s">
        <v>425</v>
      </c>
      <c r="C366" t="s">
        <v>29</v>
      </c>
      <c r="D366">
        <v>3000</v>
      </c>
      <c r="E366" t="s">
        <v>65</v>
      </c>
      <c r="F366">
        <v>2.44</v>
      </c>
      <c r="G366" t="s">
        <v>66</v>
      </c>
      <c r="I366">
        <v>2.1</v>
      </c>
      <c r="J366">
        <v>3.32</v>
      </c>
      <c r="K366">
        <v>2.9</v>
      </c>
      <c r="M366">
        <v>0.06</v>
      </c>
      <c r="N366">
        <v>1.139</v>
      </c>
      <c r="O366">
        <v>1.9037999999999999</v>
      </c>
      <c r="P366">
        <f>VLOOKUP(B366,'aggregate-week8-thurs.csv'!B:O,14,FALSE)</f>
        <v>1.9037999999999999</v>
      </c>
      <c r="Q366" s="1">
        <f t="shared" si="5"/>
        <v>0</v>
      </c>
    </row>
    <row r="367" spans="1:17">
      <c r="A367">
        <v>365</v>
      </c>
      <c r="B367" t="s">
        <v>426</v>
      </c>
      <c r="C367" t="s">
        <v>34</v>
      </c>
      <c r="D367">
        <v>3000</v>
      </c>
      <c r="E367" t="s">
        <v>47</v>
      </c>
      <c r="F367">
        <v>9.1669999999999998</v>
      </c>
      <c r="G367" t="s">
        <v>58</v>
      </c>
      <c r="H367">
        <v>8</v>
      </c>
      <c r="I367">
        <v>16</v>
      </c>
      <c r="J367">
        <v>5.96</v>
      </c>
      <c r="K367">
        <v>16</v>
      </c>
      <c r="L367">
        <v>7.99</v>
      </c>
      <c r="M367">
        <v>7.67</v>
      </c>
      <c r="N367">
        <v>7.0990000000000002</v>
      </c>
      <c r="O367">
        <v>9.8170000000000002</v>
      </c>
      <c r="P367">
        <f>VLOOKUP(B367,'aggregate-week8-thurs.csv'!B:O,14,FALSE)</f>
        <v>9.8170000000000002</v>
      </c>
      <c r="Q367" s="1">
        <f t="shared" si="5"/>
        <v>0</v>
      </c>
    </row>
    <row r="368" spans="1:17">
      <c r="A368">
        <v>366</v>
      </c>
      <c r="B368" t="s">
        <v>427</v>
      </c>
      <c r="C368" t="s">
        <v>15</v>
      </c>
      <c r="D368">
        <v>3000</v>
      </c>
      <c r="E368" t="s">
        <v>40</v>
      </c>
      <c r="F368">
        <v>3.5430000000000001</v>
      </c>
      <c r="G368" t="s">
        <v>96</v>
      </c>
      <c r="H368">
        <v>4</v>
      </c>
      <c r="I368">
        <v>7.5</v>
      </c>
      <c r="J368">
        <v>4.3</v>
      </c>
      <c r="K368">
        <v>8.9</v>
      </c>
      <c r="L368">
        <v>3.19</v>
      </c>
      <c r="M368">
        <v>8</v>
      </c>
      <c r="N368">
        <v>3.8607999999999998</v>
      </c>
      <c r="O368">
        <v>5.6786857140000002</v>
      </c>
      <c r="P368">
        <f>VLOOKUP(B368,'aggregate-week8-thurs.csv'!B:O,14,FALSE)</f>
        <v>5.7029714285699997</v>
      </c>
      <c r="Q368" s="1">
        <f t="shared" si="5"/>
        <v>-4.2584317446052733E-3</v>
      </c>
    </row>
    <row r="369" spans="1:17">
      <c r="A369">
        <v>367</v>
      </c>
      <c r="B369" t="s">
        <v>428</v>
      </c>
      <c r="C369" t="s">
        <v>15</v>
      </c>
      <c r="D369">
        <v>3000</v>
      </c>
      <c r="E369" t="s">
        <v>47</v>
      </c>
      <c r="F369">
        <v>0</v>
      </c>
      <c r="G369" t="s">
        <v>48</v>
      </c>
      <c r="I369">
        <v>1.6</v>
      </c>
      <c r="K369">
        <v>1.8</v>
      </c>
      <c r="O369">
        <v>1.7</v>
      </c>
      <c r="P369">
        <f>VLOOKUP(B369,'aggregate-week8-thurs.csv'!B:O,14,FALSE)</f>
        <v>1.7</v>
      </c>
      <c r="Q369" s="1">
        <f t="shared" si="5"/>
        <v>0</v>
      </c>
    </row>
    <row r="370" spans="1:17">
      <c r="A370">
        <v>368</v>
      </c>
      <c r="B370" t="s">
        <v>429</v>
      </c>
      <c r="C370" t="s">
        <v>15</v>
      </c>
      <c r="D370">
        <v>3000</v>
      </c>
      <c r="E370" t="s">
        <v>44</v>
      </c>
      <c r="F370">
        <v>0</v>
      </c>
      <c r="G370" t="s">
        <v>45</v>
      </c>
      <c r="P370">
        <f>VLOOKUP(B370,'aggregate-week8-thurs.csv'!B:O,14,FALSE)</f>
        <v>0</v>
      </c>
      <c r="Q370" s="1">
        <f t="shared" si="5"/>
        <v>0</v>
      </c>
    </row>
    <row r="371" spans="1:17">
      <c r="A371">
        <v>369</v>
      </c>
      <c r="B371" t="s">
        <v>430</v>
      </c>
      <c r="C371" t="s">
        <v>15</v>
      </c>
      <c r="D371">
        <v>3000</v>
      </c>
      <c r="E371" t="s">
        <v>62</v>
      </c>
      <c r="F371">
        <v>0.65</v>
      </c>
      <c r="G371" t="s">
        <v>63</v>
      </c>
      <c r="I371">
        <v>6.1</v>
      </c>
      <c r="K371">
        <v>5.6</v>
      </c>
      <c r="M371">
        <v>0.03</v>
      </c>
      <c r="O371">
        <v>3.91</v>
      </c>
      <c r="P371">
        <f>VLOOKUP(B371,'aggregate-week8-thurs.csv'!B:O,14,FALSE)</f>
        <v>3.91</v>
      </c>
      <c r="Q371" s="1">
        <f t="shared" si="5"/>
        <v>0</v>
      </c>
    </row>
    <row r="372" spans="1:17">
      <c r="A372">
        <v>370</v>
      </c>
      <c r="B372" t="s">
        <v>431</v>
      </c>
      <c r="C372" t="s">
        <v>29</v>
      </c>
      <c r="D372">
        <v>3000</v>
      </c>
      <c r="E372" t="s">
        <v>26</v>
      </c>
      <c r="F372">
        <v>3.5</v>
      </c>
      <c r="G372" t="s">
        <v>99</v>
      </c>
      <c r="I372">
        <v>1.9</v>
      </c>
      <c r="J372">
        <v>4.78</v>
      </c>
      <c r="K372">
        <v>2.4</v>
      </c>
      <c r="L372">
        <v>3</v>
      </c>
      <c r="M372">
        <v>0.47</v>
      </c>
      <c r="N372">
        <v>2.444</v>
      </c>
      <c r="O372">
        <v>2.4990000000000001</v>
      </c>
      <c r="P372">
        <f>VLOOKUP(B372,'aggregate-week8-thurs.csv'!B:O,14,FALSE)</f>
        <v>2.4323333333299999</v>
      </c>
      <c r="Q372" s="1">
        <f t="shared" si="5"/>
        <v>2.7408524052388028E-2</v>
      </c>
    </row>
    <row r="373" spans="1:17">
      <c r="A373">
        <v>371</v>
      </c>
      <c r="B373" t="s">
        <v>432</v>
      </c>
      <c r="C373" t="s">
        <v>29</v>
      </c>
      <c r="D373">
        <v>3000</v>
      </c>
      <c r="E373" t="s">
        <v>93</v>
      </c>
      <c r="F373">
        <v>1.4750000000000001</v>
      </c>
      <c r="G373" t="s">
        <v>152</v>
      </c>
      <c r="J373">
        <v>8.75</v>
      </c>
      <c r="L373">
        <v>4.96</v>
      </c>
      <c r="N373">
        <v>5.8440000000000003</v>
      </c>
      <c r="O373">
        <v>6.5179999999999998</v>
      </c>
      <c r="P373">
        <f>VLOOKUP(B373,'aggregate-week8-thurs.csv'!B:O,14,FALSE)</f>
        <v>2.6539999999999999</v>
      </c>
      <c r="Q373" s="1">
        <f t="shared" si="5"/>
        <v>1.4559155990957047</v>
      </c>
    </row>
    <row r="374" spans="1:17">
      <c r="A374">
        <v>372</v>
      </c>
      <c r="B374" t="s">
        <v>433</v>
      </c>
      <c r="C374" t="s">
        <v>15</v>
      </c>
      <c r="D374">
        <v>3000</v>
      </c>
      <c r="E374" t="s">
        <v>65</v>
      </c>
      <c r="F374">
        <v>2.367</v>
      </c>
      <c r="G374" t="s">
        <v>76</v>
      </c>
      <c r="H374">
        <v>4</v>
      </c>
      <c r="I374">
        <v>5.4</v>
      </c>
      <c r="J374">
        <v>5.86</v>
      </c>
      <c r="K374">
        <v>4.7</v>
      </c>
      <c r="L374">
        <v>5.45</v>
      </c>
      <c r="M374">
        <v>6.79</v>
      </c>
      <c r="N374">
        <v>2.96</v>
      </c>
      <c r="O374">
        <v>5.0228571430000004</v>
      </c>
      <c r="P374">
        <f>VLOOKUP(B374,'aggregate-week8-thurs.csv'!B:O,14,FALSE)</f>
        <v>5.0228571428600004</v>
      </c>
      <c r="Q374" s="1">
        <f t="shared" si="5"/>
        <v>2.7872593122424405E-11</v>
      </c>
    </row>
    <row r="375" spans="1:17">
      <c r="A375">
        <v>373</v>
      </c>
      <c r="B375" t="s">
        <v>434</v>
      </c>
      <c r="C375" t="s">
        <v>15</v>
      </c>
      <c r="D375">
        <v>3000</v>
      </c>
      <c r="E375" t="s">
        <v>53</v>
      </c>
      <c r="F375">
        <v>4.7670000000000003</v>
      </c>
      <c r="G375" t="s">
        <v>83</v>
      </c>
      <c r="J375">
        <v>4.3</v>
      </c>
      <c r="L375">
        <v>3.48</v>
      </c>
      <c r="M375">
        <v>8.5399999999999991</v>
      </c>
      <c r="O375">
        <v>5.44</v>
      </c>
      <c r="P375">
        <f>VLOOKUP(B375,'aggregate-week8-thurs.csv'!B:O,14,FALSE)</f>
        <v>5.44</v>
      </c>
      <c r="Q375" s="1">
        <f t="shared" si="5"/>
        <v>0</v>
      </c>
    </row>
    <row r="376" spans="1:17">
      <c r="A376">
        <v>374</v>
      </c>
      <c r="B376" t="s">
        <v>435</v>
      </c>
      <c r="C376" t="s">
        <v>29</v>
      </c>
      <c r="D376">
        <v>3000</v>
      </c>
      <c r="E376" t="s">
        <v>65</v>
      </c>
      <c r="F376">
        <v>0.77500000000000002</v>
      </c>
      <c r="G376" t="s">
        <v>76</v>
      </c>
      <c r="I376">
        <v>2</v>
      </c>
      <c r="K376">
        <v>2.6</v>
      </c>
      <c r="M376">
        <v>2.06</v>
      </c>
      <c r="O376">
        <v>2.2200000000000002</v>
      </c>
      <c r="P376">
        <f>VLOOKUP(B376,'aggregate-week8-thurs.csv'!B:O,14,FALSE)</f>
        <v>2.2200000000000002</v>
      </c>
      <c r="Q376" s="1">
        <f t="shared" si="5"/>
        <v>0</v>
      </c>
    </row>
    <row r="377" spans="1:17">
      <c r="A377">
        <v>375</v>
      </c>
      <c r="B377" t="s">
        <v>436</v>
      </c>
      <c r="C377" t="s">
        <v>15</v>
      </c>
      <c r="D377">
        <v>3000</v>
      </c>
      <c r="E377" t="s">
        <v>36</v>
      </c>
      <c r="F377">
        <v>0.84</v>
      </c>
      <c r="G377" t="s">
        <v>37</v>
      </c>
      <c r="P377">
        <f>VLOOKUP(B377,'aggregate-week8-thurs.csv'!B:O,14,FALSE)</f>
        <v>0</v>
      </c>
      <c r="Q377" s="1">
        <f t="shared" si="5"/>
        <v>0</v>
      </c>
    </row>
    <row r="378" spans="1:17">
      <c r="A378">
        <v>376</v>
      </c>
      <c r="B378" t="s">
        <v>437</v>
      </c>
      <c r="C378" t="s">
        <v>15</v>
      </c>
      <c r="D378">
        <v>3000</v>
      </c>
      <c r="E378" t="s">
        <v>19</v>
      </c>
      <c r="F378">
        <v>6.9329999999999998</v>
      </c>
      <c r="G378" t="s">
        <v>20</v>
      </c>
      <c r="I378">
        <v>7.8</v>
      </c>
      <c r="J378">
        <v>9.19</v>
      </c>
      <c r="K378">
        <v>6.9</v>
      </c>
      <c r="L378">
        <v>2.88</v>
      </c>
      <c r="M378">
        <v>3.55</v>
      </c>
      <c r="N378">
        <v>4.641</v>
      </c>
      <c r="O378">
        <v>5.8268333329999997</v>
      </c>
      <c r="P378">
        <f>VLOOKUP(B378,'aggregate-week8-thurs.csv'!B:O,14,FALSE)</f>
        <v>6.1521999999999997</v>
      </c>
      <c r="Q378" s="1">
        <f t="shared" si="5"/>
        <v>-5.2886230454146532E-2</v>
      </c>
    </row>
    <row r="379" spans="1:17">
      <c r="A379">
        <v>377</v>
      </c>
      <c r="B379" t="s">
        <v>438</v>
      </c>
      <c r="C379" t="s">
        <v>15</v>
      </c>
      <c r="D379">
        <v>3000</v>
      </c>
      <c r="E379" t="s">
        <v>62</v>
      </c>
      <c r="F379">
        <v>3.4329999999999998</v>
      </c>
      <c r="G379" t="s">
        <v>63</v>
      </c>
      <c r="M379">
        <v>2.68</v>
      </c>
      <c r="O379">
        <v>2.68</v>
      </c>
      <c r="P379">
        <f>VLOOKUP(B379,'aggregate-week8-thurs.csv'!B:O,14,FALSE)</f>
        <v>2.68</v>
      </c>
      <c r="Q379" s="1">
        <f t="shared" si="5"/>
        <v>0</v>
      </c>
    </row>
    <row r="380" spans="1:17">
      <c r="A380">
        <v>378</v>
      </c>
      <c r="B380" t="s">
        <v>439</v>
      </c>
      <c r="C380" t="s">
        <v>29</v>
      </c>
      <c r="D380">
        <v>3000</v>
      </c>
      <c r="E380" t="s">
        <v>22</v>
      </c>
      <c r="F380">
        <v>9.5429999999999993</v>
      </c>
      <c r="G380" t="s">
        <v>80</v>
      </c>
      <c r="H380">
        <v>1.5</v>
      </c>
      <c r="I380">
        <v>11.3</v>
      </c>
      <c r="J380">
        <v>7.68</v>
      </c>
      <c r="K380">
        <v>11.5</v>
      </c>
      <c r="L380">
        <v>8.6199999999999992</v>
      </c>
      <c r="M380">
        <v>5.15</v>
      </c>
      <c r="N380">
        <v>7.6319999999999997</v>
      </c>
      <c r="O380">
        <v>7.6260000000000003</v>
      </c>
      <c r="P380">
        <f>VLOOKUP(B380,'aggregate-week8-thurs.csv'!B:O,14,FALSE)</f>
        <v>7.0831428571400004</v>
      </c>
      <c r="Q380" s="1">
        <f t="shared" si="5"/>
        <v>7.6640716389446473E-2</v>
      </c>
    </row>
    <row r="381" spans="1:17">
      <c r="A381">
        <v>379</v>
      </c>
      <c r="B381" t="s">
        <v>440</v>
      </c>
      <c r="C381" t="s">
        <v>15</v>
      </c>
      <c r="D381">
        <v>3000</v>
      </c>
      <c r="E381" t="s">
        <v>30</v>
      </c>
      <c r="F381">
        <v>0</v>
      </c>
      <c r="G381" t="s">
        <v>56</v>
      </c>
      <c r="P381">
        <f>VLOOKUP(B381,'aggregate-week8-thurs.csv'!B:O,14,FALSE)</f>
        <v>0</v>
      </c>
      <c r="Q381" s="1">
        <f t="shared" si="5"/>
        <v>0</v>
      </c>
    </row>
    <row r="382" spans="1:17">
      <c r="A382">
        <v>380</v>
      </c>
      <c r="B382" t="s">
        <v>441</v>
      </c>
      <c r="C382" t="s">
        <v>15</v>
      </c>
      <c r="D382">
        <v>3000</v>
      </c>
      <c r="E382" t="s">
        <v>44</v>
      </c>
      <c r="F382">
        <v>5.1710000000000003</v>
      </c>
      <c r="G382" t="s">
        <v>119</v>
      </c>
      <c r="H382">
        <v>4</v>
      </c>
      <c r="I382">
        <v>3.6</v>
      </c>
      <c r="J382">
        <v>5.09</v>
      </c>
      <c r="K382">
        <v>3.8</v>
      </c>
      <c r="L382">
        <v>8.5299999999999994</v>
      </c>
      <c r="M382">
        <v>10.19</v>
      </c>
      <c r="N382">
        <v>4.3920000000000003</v>
      </c>
      <c r="O382">
        <v>5.6574285709999996</v>
      </c>
      <c r="P382">
        <f>VLOOKUP(B382,'aggregate-week8-thurs.csv'!B:O,14,FALSE)</f>
        <v>5.3117142857099999</v>
      </c>
      <c r="Q382" s="1">
        <f t="shared" si="5"/>
        <v>6.5085256226990129E-2</v>
      </c>
    </row>
    <row r="383" spans="1:17">
      <c r="A383">
        <v>381</v>
      </c>
      <c r="B383" t="s">
        <v>442</v>
      </c>
      <c r="C383" t="s">
        <v>15</v>
      </c>
      <c r="D383">
        <v>3000</v>
      </c>
      <c r="E383" t="s">
        <v>16</v>
      </c>
      <c r="F383">
        <v>3.85</v>
      </c>
      <c r="G383" t="s">
        <v>78</v>
      </c>
      <c r="H383">
        <v>5</v>
      </c>
      <c r="J383">
        <v>7.2</v>
      </c>
      <c r="L383">
        <v>7.35</v>
      </c>
      <c r="M383">
        <v>4.95</v>
      </c>
      <c r="N383">
        <v>6.68</v>
      </c>
      <c r="O383">
        <v>6.2359999999999998</v>
      </c>
      <c r="P383">
        <f>VLOOKUP(B383,'aggregate-week8-thurs.csv'!B:O,14,FALSE)</f>
        <v>5.0350000000000001</v>
      </c>
      <c r="Q383" s="1">
        <f t="shared" si="5"/>
        <v>0.23853028798411113</v>
      </c>
    </row>
    <row r="384" spans="1:17">
      <c r="A384">
        <v>382</v>
      </c>
      <c r="B384" t="s">
        <v>443</v>
      </c>
      <c r="C384" t="s">
        <v>218</v>
      </c>
      <c r="D384">
        <v>2900</v>
      </c>
      <c r="E384" t="s">
        <v>47</v>
      </c>
      <c r="F384">
        <v>17.167000000000002</v>
      </c>
      <c r="G384" t="s">
        <v>48</v>
      </c>
      <c r="H384">
        <v>8.3000000000000007</v>
      </c>
      <c r="I384">
        <v>8.3000000000000007</v>
      </c>
      <c r="J384">
        <v>8.3000000000000007</v>
      </c>
      <c r="K384">
        <v>8.3000000000000007</v>
      </c>
      <c r="L384">
        <v>8.3000000000000007</v>
      </c>
      <c r="M384">
        <v>8.3000000000000007</v>
      </c>
      <c r="N384">
        <v>8.3000000000000007</v>
      </c>
      <c r="O384">
        <v>8.3000000000000007</v>
      </c>
      <c r="P384">
        <f>VLOOKUP(B384,'aggregate-week8-thurs.csv'!B:O,14,FALSE)</f>
        <v>0</v>
      </c>
      <c r="Q384" s="1">
        <f t="shared" si="5"/>
        <v>0</v>
      </c>
    </row>
    <row r="385" spans="1:17">
      <c r="A385">
        <v>383</v>
      </c>
      <c r="B385" t="s">
        <v>444</v>
      </c>
      <c r="C385" t="s">
        <v>218</v>
      </c>
      <c r="D385">
        <v>2900</v>
      </c>
      <c r="E385" t="s">
        <v>53</v>
      </c>
      <c r="F385">
        <v>8.3330000000000002</v>
      </c>
      <c r="G385" t="s">
        <v>54</v>
      </c>
      <c r="H385">
        <v>7.6</v>
      </c>
      <c r="I385">
        <v>7.6</v>
      </c>
      <c r="J385">
        <v>7.6</v>
      </c>
      <c r="K385">
        <v>7.6</v>
      </c>
      <c r="L385">
        <v>7.6</v>
      </c>
      <c r="M385">
        <v>7.6</v>
      </c>
      <c r="N385">
        <v>7.6</v>
      </c>
      <c r="O385">
        <v>7.6</v>
      </c>
      <c r="P385">
        <f>VLOOKUP(B385,'aggregate-week8-thurs.csv'!B:O,14,FALSE)</f>
        <v>0</v>
      </c>
      <c r="Q385" s="1">
        <f t="shared" si="5"/>
        <v>0</v>
      </c>
    </row>
    <row r="386" spans="1:17">
      <c r="A386">
        <v>384</v>
      </c>
      <c r="B386" t="s">
        <v>445</v>
      </c>
      <c r="C386" t="s">
        <v>34</v>
      </c>
      <c r="D386">
        <v>2900</v>
      </c>
      <c r="E386" t="s">
        <v>93</v>
      </c>
      <c r="F386">
        <v>5.8</v>
      </c>
      <c r="G386" t="s">
        <v>152</v>
      </c>
      <c r="H386">
        <v>6</v>
      </c>
      <c r="I386">
        <v>6.6</v>
      </c>
      <c r="J386">
        <v>8.98</v>
      </c>
      <c r="K386">
        <v>6.3</v>
      </c>
      <c r="L386">
        <v>7.85</v>
      </c>
      <c r="M386">
        <v>5.71</v>
      </c>
      <c r="N386">
        <v>7.1539999999999999</v>
      </c>
      <c r="O386">
        <v>6.9420000000000002</v>
      </c>
      <c r="P386">
        <f>VLOOKUP(B386,'aggregate-week8-thurs.csv'!B:O,14,FALSE)</f>
        <v>6.32485714286</v>
      </c>
      <c r="Q386" s="1">
        <f t="shared" si="5"/>
        <v>9.7574197045174449E-2</v>
      </c>
    </row>
    <row r="387" spans="1:17">
      <c r="A387">
        <v>385</v>
      </c>
      <c r="B387" t="s">
        <v>446</v>
      </c>
      <c r="C387" t="s">
        <v>218</v>
      </c>
      <c r="D387">
        <v>2800</v>
      </c>
      <c r="E387" t="s">
        <v>40</v>
      </c>
      <c r="F387">
        <v>6.2859999999999996</v>
      </c>
      <c r="G387" t="s">
        <v>96</v>
      </c>
      <c r="H387">
        <v>6</v>
      </c>
      <c r="I387">
        <v>6</v>
      </c>
      <c r="J387">
        <v>6</v>
      </c>
      <c r="K387">
        <v>6</v>
      </c>
      <c r="L387">
        <v>6</v>
      </c>
      <c r="M387">
        <v>6</v>
      </c>
      <c r="N387">
        <v>6</v>
      </c>
      <c r="O387">
        <v>6</v>
      </c>
      <c r="P387">
        <f>VLOOKUP(B387,'aggregate-week8-thurs.csv'!B:O,14,FALSE)</f>
        <v>0</v>
      </c>
      <c r="Q387" s="1">
        <f t="shared" ref="Q387:Q450" si="6">IFERROR(O387/P387-1,0)</f>
        <v>0</v>
      </c>
    </row>
    <row r="388" spans="1:17">
      <c r="A388">
        <v>386</v>
      </c>
      <c r="B388" t="s">
        <v>447</v>
      </c>
      <c r="C388" t="s">
        <v>34</v>
      </c>
      <c r="D388">
        <v>2800</v>
      </c>
      <c r="E388" t="s">
        <v>65</v>
      </c>
      <c r="F388">
        <v>7.3570000000000002</v>
      </c>
      <c r="G388" t="s">
        <v>66</v>
      </c>
      <c r="H388">
        <v>4.5</v>
      </c>
      <c r="I388">
        <v>5.6</v>
      </c>
      <c r="J388">
        <v>7.83</v>
      </c>
      <c r="K388">
        <v>5.8</v>
      </c>
      <c r="L388">
        <v>7.35</v>
      </c>
      <c r="M388">
        <v>8.49</v>
      </c>
      <c r="N388">
        <v>9.0709999999999997</v>
      </c>
      <c r="O388">
        <v>6.9487142860000004</v>
      </c>
      <c r="P388">
        <f>VLOOKUP(B388,'aggregate-week8-thurs.csv'!B:O,14,FALSE)</f>
        <v>6.9501428571400004</v>
      </c>
      <c r="Q388" s="1">
        <f t="shared" si="6"/>
        <v>-2.0554557933039064E-4</v>
      </c>
    </row>
    <row r="389" spans="1:17">
      <c r="A389">
        <v>387</v>
      </c>
      <c r="B389" t="s">
        <v>448</v>
      </c>
      <c r="C389" t="s">
        <v>34</v>
      </c>
      <c r="D389">
        <v>2800</v>
      </c>
      <c r="E389" t="s">
        <v>16</v>
      </c>
      <c r="F389">
        <v>17.95</v>
      </c>
      <c r="G389" t="s">
        <v>78</v>
      </c>
      <c r="I389">
        <v>17.399999999999999</v>
      </c>
      <c r="J389">
        <v>10.62</v>
      </c>
      <c r="K389">
        <v>16.7</v>
      </c>
      <c r="M389">
        <v>8.7799999999999994</v>
      </c>
      <c r="O389">
        <v>13.375</v>
      </c>
      <c r="P389">
        <f>VLOOKUP(B389,'aggregate-week8-thurs.csv'!B:O,14,FALSE)</f>
        <v>11.83</v>
      </c>
      <c r="Q389" s="1">
        <f t="shared" si="6"/>
        <v>0.13060016906170757</v>
      </c>
    </row>
    <row r="390" spans="1:17">
      <c r="A390">
        <v>388</v>
      </c>
      <c r="B390" t="s">
        <v>449</v>
      </c>
      <c r="C390" t="s">
        <v>218</v>
      </c>
      <c r="D390">
        <v>2700</v>
      </c>
      <c r="E390" t="s">
        <v>36</v>
      </c>
      <c r="F390">
        <v>4.5</v>
      </c>
      <c r="G390" t="s">
        <v>37</v>
      </c>
      <c r="H390">
        <v>5.4</v>
      </c>
      <c r="I390">
        <v>5.4</v>
      </c>
      <c r="J390">
        <v>5.4</v>
      </c>
      <c r="K390">
        <v>5.4</v>
      </c>
      <c r="L390">
        <v>5.4</v>
      </c>
      <c r="M390">
        <v>5.4</v>
      </c>
      <c r="N390">
        <v>5.4</v>
      </c>
      <c r="O390">
        <v>5.4</v>
      </c>
      <c r="P390">
        <f>VLOOKUP(B390,'aggregate-week8-thurs.csv'!B:O,14,FALSE)</f>
        <v>0</v>
      </c>
      <c r="Q390" s="1">
        <f t="shared" si="6"/>
        <v>0</v>
      </c>
    </row>
    <row r="391" spans="1:17">
      <c r="A391">
        <v>389</v>
      </c>
      <c r="B391" t="s">
        <v>450</v>
      </c>
      <c r="C391" t="s">
        <v>218</v>
      </c>
      <c r="D391">
        <v>2700</v>
      </c>
      <c r="E391" t="s">
        <v>26</v>
      </c>
      <c r="F391">
        <v>8.1669999999999998</v>
      </c>
      <c r="G391" t="s">
        <v>99</v>
      </c>
      <c r="H391">
        <v>1.3</v>
      </c>
      <c r="I391">
        <v>1.3</v>
      </c>
      <c r="J391">
        <v>1.3</v>
      </c>
      <c r="K391">
        <v>1.3</v>
      </c>
      <c r="L391">
        <v>1.3</v>
      </c>
      <c r="M391">
        <v>1.3</v>
      </c>
      <c r="N391">
        <v>1.3</v>
      </c>
      <c r="O391">
        <v>1.3</v>
      </c>
      <c r="P391">
        <f>VLOOKUP(B391,'aggregate-week8-thurs.csv'!B:O,14,FALSE)</f>
        <v>0</v>
      </c>
      <c r="Q391" s="1">
        <f t="shared" si="6"/>
        <v>0</v>
      </c>
    </row>
    <row r="392" spans="1:17">
      <c r="A392">
        <v>390</v>
      </c>
      <c r="B392" t="s">
        <v>451</v>
      </c>
      <c r="C392" t="s">
        <v>218</v>
      </c>
      <c r="D392">
        <v>2700</v>
      </c>
      <c r="E392" t="s">
        <v>22</v>
      </c>
      <c r="F392">
        <v>9.7140000000000004</v>
      </c>
      <c r="G392" t="s">
        <v>23</v>
      </c>
      <c r="H392">
        <v>3.9</v>
      </c>
      <c r="I392">
        <v>3.9</v>
      </c>
      <c r="J392">
        <v>3.9</v>
      </c>
      <c r="K392">
        <v>3.9</v>
      </c>
      <c r="L392">
        <v>3.9</v>
      </c>
      <c r="M392">
        <v>3.9</v>
      </c>
      <c r="N392">
        <v>3.9</v>
      </c>
      <c r="O392">
        <v>3.9</v>
      </c>
      <c r="P392">
        <f>VLOOKUP(B392,'aggregate-week8-thurs.csv'!B:O,14,FALSE)</f>
        <v>0</v>
      </c>
      <c r="Q392" s="1">
        <f t="shared" si="6"/>
        <v>0</v>
      </c>
    </row>
    <row r="393" spans="1:17">
      <c r="A393">
        <v>391</v>
      </c>
      <c r="B393" t="s">
        <v>452</v>
      </c>
      <c r="C393" t="s">
        <v>34</v>
      </c>
      <c r="D393">
        <v>2700</v>
      </c>
      <c r="E393" t="s">
        <v>30</v>
      </c>
      <c r="F393">
        <v>5.9710000000000001</v>
      </c>
      <c r="G393" t="s">
        <v>31</v>
      </c>
      <c r="H393">
        <v>8</v>
      </c>
      <c r="I393">
        <v>10.6</v>
      </c>
      <c r="J393">
        <v>6.52</v>
      </c>
      <c r="K393">
        <v>11.3</v>
      </c>
      <c r="L393">
        <v>9.94</v>
      </c>
      <c r="M393">
        <v>11.35</v>
      </c>
      <c r="N393">
        <v>7.7009999999999996</v>
      </c>
      <c r="O393">
        <v>9.3444285709999999</v>
      </c>
      <c r="P393">
        <f>VLOOKUP(B393,'aggregate-week8-thurs.csv'!B:O,14,FALSE)</f>
        <v>9.1254285714299996</v>
      </c>
      <c r="Q393" s="1">
        <f t="shared" si="6"/>
        <v>2.3998872804248172E-2</v>
      </c>
    </row>
    <row r="394" spans="1:17">
      <c r="A394">
        <v>392</v>
      </c>
      <c r="B394" t="s">
        <v>453</v>
      </c>
      <c r="C394" t="s">
        <v>34</v>
      </c>
      <c r="D394">
        <v>2700</v>
      </c>
      <c r="E394" t="s">
        <v>16</v>
      </c>
      <c r="F394">
        <v>8.1</v>
      </c>
      <c r="G394" t="s">
        <v>17</v>
      </c>
      <c r="H394">
        <v>6</v>
      </c>
      <c r="I394">
        <v>1.6</v>
      </c>
      <c r="J394">
        <v>6.52</v>
      </c>
      <c r="K394">
        <v>1.8</v>
      </c>
      <c r="L394">
        <v>7.97</v>
      </c>
      <c r="M394">
        <v>12.39</v>
      </c>
      <c r="N394">
        <v>7.5359999999999996</v>
      </c>
      <c r="O394">
        <v>6.2594285709999999</v>
      </c>
      <c r="P394">
        <f>VLOOKUP(B394,'aggregate-week8-thurs.csv'!B:O,14,FALSE)</f>
        <v>6.2637142857099999</v>
      </c>
      <c r="Q394" s="1">
        <f t="shared" si="6"/>
        <v>-6.8421299480048159E-4</v>
      </c>
    </row>
    <row r="395" spans="1:17">
      <c r="A395">
        <v>393</v>
      </c>
      <c r="B395" t="s">
        <v>454</v>
      </c>
      <c r="C395" t="s">
        <v>218</v>
      </c>
      <c r="D395">
        <v>2600</v>
      </c>
      <c r="E395" t="s">
        <v>40</v>
      </c>
      <c r="F395">
        <v>7.1429999999999998</v>
      </c>
      <c r="G395" t="s">
        <v>41</v>
      </c>
      <c r="H395">
        <v>5.9</v>
      </c>
      <c r="I395">
        <v>5.9</v>
      </c>
      <c r="J395">
        <v>5.9</v>
      </c>
      <c r="K395">
        <v>5.9</v>
      </c>
      <c r="L395">
        <v>5.9</v>
      </c>
      <c r="M395">
        <v>5.9</v>
      </c>
      <c r="N395">
        <v>5.9</v>
      </c>
      <c r="O395">
        <v>5.9</v>
      </c>
      <c r="P395">
        <f>VLOOKUP(B395,'aggregate-week8-thurs.csv'!B:O,14,FALSE)</f>
        <v>0</v>
      </c>
      <c r="Q395" s="1">
        <f t="shared" si="6"/>
        <v>0</v>
      </c>
    </row>
    <row r="396" spans="1:17">
      <c r="A396">
        <v>394</v>
      </c>
      <c r="B396" t="s">
        <v>455</v>
      </c>
      <c r="C396" t="s">
        <v>218</v>
      </c>
      <c r="D396">
        <v>2600</v>
      </c>
      <c r="E396" t="s">
        <v>30</v>
      </c>
      <c r="F396">
        <v>7.8570000000000002</v>
      </c>
      <c r="G396" t="s">
        <v>31</v>
      </c>
      <c r="H396">
        <v>4.3</v>
      </c>
      <c r="I396">
        <v>4.3</v>
      </c>
      <c r="J396">
        <v>4.3</v>
      </c>
      <c r="K396">
        <v>4.3</v>
      </c>
      <c r="L396">
        <v>4.3</v>
      </c>
      <c r="M396">
        <v>4.3</v>
      </c>
      <c r="N396">
        <v>4.3</v>
      </c>
      <c r="O396">
        <v>4.3</v>
      </c>
      <c r="P396">
        <f>VLOOKUP(B396,'aggregate-week8-thurs.csv'!B:O,14,FALSE)</f>
        <v>0</v>
      </c>
      <c r="Q396" s="1">
        <f t="shared" si="6"/>
        <v>0</v>
      </c>
    </row>
    <row r="397" spans="1:17">
      <c r="A397">
        <v>395</v>
      </c>
      <c r="B397" t="s">
        <v>456</v>
      </c>
      <c r="C397" t="s">
        <v>34</v>
      </c>
      <c r="D397">
        <v>2600</v>
      </c>
      <c r="E397" t="s">
        <v>47</v>
      </c>
      <c r="F397">
        <v>5.75</v>
      </c>
      <c r="G397" t="s">
        <v>48</v>
      </c>
      <c r="H397">
        <v>6.5</v>
      </c>
      <c r="I397">
        <v>11.8</v>
      </c>
      <c r="J397">
        <v>6.53</v>
      </c>
      <c r="K397">
        <v>11.9</v>
      </c>
      <c r="L397">
        <v>8.66</v>
      </c>
      <c r="M397">
        <v>9.17</v>
      </c>
      <c r="N397">
        <v>5.7770000000000001</v>
      </c>
      <c r="O397">
        <v>8.6195714290000005</v>
      </c>
      <c r="P397">
        <f>VLOOKUP(B397,'aggregate-week8-thurs.csv'!B:O,14,FALSE)</f>
        <v>8.6195714285699996</v>
      </c>
      <c r="Q397" s="1">
        <f t="shared" si="6"/>
        <v>4.9886539343901859E-11</v>
      </c>
    </row>
    <row r="398" spans="1:17">
      <c r="A398">
        <v>396</v>
      </c>
      <c r="B398" t="s">
        <v>457</v>
      </c>
      <c r="C398" t="s">
        <v>34</v>
      </c>
      <c r="D398">
        <v>2600</v>
      </c>
      <c r="E398" t="s">
        <v>93</v>
      </c>
      <c r="F398">
        <v>5.8</v>
      </c>
      <c r="G398" t="s">
        <v>94</v>
      </c>
      <c r="H398">
        <v>7.5</v>
      </c>
      <c r="I398">
        <v>4.8</v>
      </c>
      <c r="J398">
        <v>7.38</v>
      </c>
      <c r="K398">
        <v>4.4000000000000004</v>
      </c>
      <c r="L398">
        <v>8.36</v>
      </c>
      <c r="M398">
        <v>11.89</v>
      </c>
      <c r="N398">
        <v>5.907</v>
      </c>
      <c r="O398">
        <v>7.1767142860000002</v>
      </c>
      <c r="P398">
        <f>VLOOKUP(B398,'aggregate-week8-thurs.csv'!B:O,14,FALSE)</f>
        <v>7.2781428571399998</v>
      </c>
      <c r="Q398" s="1">
        <f t="shared" si="6"/>
        <v>-1.3936051150809203E-2</v>
      </c>
    </row>
    <row r="399" spans="1:17">
      <c r="A399">
        <v>397</v>
      </c>
      <c r="B399" t="s">
        <v>458</v>
      </c>
      <c r="C399" t="s">
        <v>34</v>
      </c>
      <c r="D399">
        <v>2600</v>
      </c>
      <c r="E399" t="s">
        <v>53</v>
      </c>
      <c r="F399">
        <v>3.1669999999999998</v>
      </c>
      <c r="G399" t="s">
        <v>83</v>
      </c>
      <c r="H399">
        <v>2</v>
      </c>
      <c r="I399">
        <v>1.4</v>
      </c>
      <c r="J399">
        <v>2.31</v>
      </c>
      <c r="K399">
        <v>1.7</v>
      </c>
      <c r="L399">
        <v>3.21</v>
      </c>
      <c r="M399">
        <v>3.16</v>
      </c>
      <c r="N399">
        <v>3.0449999999999999</v>
      </c>
      <c r="O399">
        <v>2.4035714289999999</v>
      </c>
      <c r="P399">
        <f>VLOOKUP(B399,'aggregate-week8-thurs.csv'!B:O,14,FALSE)</f>
        <v>2.4021428571399999</v>
      </c>
      <c r="Q399" s="1">
        <f t="shared" si="6"/>
        <v>5.9470728635213632E-4</v>
      </c>
    </row>
    <row r="400" spans="1:17">
      <c r="A400">
        <v>398</v>
      </c>
      <c r="B400" t="s">
        <v>459</v>
      </c>
      <c r="C400" t="s">
        <v>218</v>
      </c>
      <c r="D400">
        <v>2500</v>
      </c>
      <c r="E400" t="s">
        <v>19</v>
      </c>
      <c r="F400">
        <v>7</v>
      </c>
      <c r="G400" t="s">
        <v>114</v>
      </c>
      <c r="H400">
        <v>5.9</v>
      </c>
      <c r="I400">
        <v>5.9</v>
      </c>
      <c r="J400">
        <v>5.9</v>
      </c>
      <c r="K400">
        <v>5.9</v>
      </c>
      <c r="L400">
        <v>5.9</v>
      </c>
      <c r="M400">
        <v>5.9</v>
      </c>
      <c r="N400">
        <v>5.9</v>
      </c>
      <c r="O400">
        <v>5.9</v>
      </c>
      <c r="P400">
        <f>VLOOKUP(B400,'aggregate-week8-thurs.csv'!B:O,14,FALSE)</f>
        <v>0</v>
      </c>
      <c r="Q400" s="1">
        <f t="shared" si="6"/>
        <v>0</v>
      </c>
    </row>
    <row r="401" spans="1:17">
      <c r="A401">
        <v>399</v>
      </c>
      <c r="B401" t="s">
        <v>460</v>
      </c>
      <c r="C401" t="s">
        <v>34</v>
      </c>
      <c r="D401">
        <v>2500</v>
      </c>
      <c r="E401" t="s">
        <v>44</v>
      </c>
      <c r="F401">
        <v>0</v>
      </c>
      <c r="G401" t="s">
        <v>45</v>
      </c>
      <c r="P401">
        <f>VLOOKUP(B401,'aggregate-week8-thurs.csv'!B:O,14,FALSE)</f>
        <v>0</v>
      </c>
      <c r="Q401" s="1">
        <f t="shared" si="6"/>
        <v>0</v>
      </c>
    </row>
    <row r="402" spans="1:17">
      <c r="A402">
        <v>400</v>
      </c>
      <c r="B402" t="s">
        <v>461</v>
      </c>
      <c r="C402" t="s">
        <v>34</v>
      </c>
      <c r="D402">
        <v>2500</v>
      </c>
      <c r="E402" t="s">
        <v>19</v>
      </c>
      <c r="F402">
        <v>1.383</v>
      </c>
      <c r="G402" t="s">
        <v>114</v>
      </c>
      <c r="M402">
        <v>0.17</v>
      </c>
      <c r="N402">
        <v>2.722</v>
      </c>
      <c r="O402">
        <v>1.446</v>
      </c>
      <c r="P402">
        <f>VLOOKUP(B402,'aggregate-week8-thurs.csv'!B:O,14,FALSE)</f>
        <v>1.446</v>
      </c>
      <c r="Q402" s="1">
        <f t="shared" si="6"/>
        <v>0</v>
      </c>
    </row>
    <row r="403" spans="1:17">
      <c r="A403">
        <v>401</v>
      </c>
      <c r="B403" t="s">
        <v>462</v>
      </c>
      <c r="C403" t="s">
        <v>34</v>
      </c>
      <c r="D403">
        <v>2500</v>
      </c>
      <c r="E403" t="s">
        <v>26</v>
      </c>
      <c r="F403">
        <v>4.7</v>
      </c>
      <c r="G403" t="s">
        <v>27</v>
      </c>
      <c r="H403">
        <v>2</v>
      </c>
      <c r="I403">
        <v>6.8</v>
      </c>
      <c r="J403">
        <v>3.9</v>
      </c>
      <c r="K403">
        <v>6.4</v>
      </c>
      <c r="L403">
        <v>4.42</v>
      </c>
      <c r="M403">
        <v>3.75</v>
      </c>
      <c r="N403">
        <v>4.0789999999999997</v>
      </c>
      <c r="O403">
        <v>4.4784285710000002</v>
      </c>
      <c r="P403">
        <f>VLOOKUP(B403,'aggregate-week8-thurs.csv'!B:O,14,FALSE)</f>
        <v>4.4798571428600003</v>
      </c>
      <c r="Q403" s="1">
        <f t="shared" si="6"/>
        <v>-3.1888781593780724E-4</v>
      </c>
    </row>
    <row r="404" spans="1:17">
      <c r="A404">
        <v>402</v>
      </c>
      <c r="B404" t="s">
        <v>463</v>
      </c>
      <c r="C404" t="s">
        <v>34</v>
      </c>
      <c r="D404">
        <v>2500</v>
      </c>
      <c r="E404" t="s">
        <v>30</v>
      </c>
      <c r="F404">
        <v>0</v>
      </c>
      <c r="G404" t="s">
        <v>31</v>
      </c>
      <c r="N404">
        <v>2.2280000000000002</v>
      </c>
      <c r="O404">
        <v>2.2280000000000002</v>
      </c>
      <c r="P404">
        <f>VLOOKUP(B404,'aggregate-week8-thurs.csv'!B:O,14,FALSE)</f>
        <v>2.2280000000000002</v>
      </c>
      <c r="Q404" s="1">
        <f t="shared" si="6"/>
        <v>0</v>
      </c>
    </row>
    <row r="405" spans="1:17">
      <c r="A405">
        <v>403</v>
      </c>
      <c r="B405" t="s">
        <v>464</v>
      </c>
      <c r="C405" t="s">
        <v>34</v>
      </c>
      <c r="D405">
        <v>2500</v>
      </c>
      <c r="E405" t="s">
        <v>30</v>
      </c>
      <c r="F405">
        <v>0</v>
      </c>
      <c r="G405" t="s">
        <v>56</v>
      </c>
      <c r="P405">
        <f>VLOOKUP(B405,'aggregate-week8-thurs.csv'!B:O,14,FALSE)</f>
        <v>0</v>
      </c>
      <c r="Q405" s="1">
        <f t="shared" si="6"/>
        <v>0</v>
      </c>
    </row>
    <row r="406" spans="1:17">
      <c r="A406">
        <v>404</v>
      </c>
      <c r="B406" t="s">
        <v>465</v>
      </c>
      <c r="C406" t="s">
        <v>34</v>
      </c>
      <c r="D406">
        <v>2500</v>
      </c>
      <c r="E406" t="s">
        <v>19</v>
      </c>
      <c r="F406">
        <v>5.5</v>
      </c>
      <c r="G406" t="s">
        <v>114</v>
      </c>
      <c r="I406">
        <v>4.5999999999999996</v>
      </c>
      <c r="J406">
        <v>3.42</v>
      </c>
      <c r="K406">
        <v>4.3</v>
      </c>
      <c r="L406">
        <v>5.92</v>
      </c>
      <c r="M406">
        <v>3.62</v>
      </c>
      <c r="N406">
        <v>4.4329999999999998</v>
      </c>
      <c r="O406">
        <v>4.3821666669999999</v>
      </c>
      <c r="P406">
        <f>VLOOKUP(B406,'aggregate-week8-thurs.csv'!B:O,14,FALSE)</f>
        <v>4.1604999999999999</v>
      </c>
      <c r="Q406" s="1">
        <f t="shared" si="6"/>
        <v>5.3278852782117525E-2</v>
      </c>
    </row>
    <row r="407" spans="1:17">
      <c r="A407">
        <v>405</v>
      </c>
      <c r="B407" t="s">
        <v>466</v>
      </c>
      <c r="C407" t="s">
        <v>34</v>
      </c>
      <c r="D407">
        <v>2500</v>
      </c>
      <c r="E407" t="s">
        <v>62</v>
      </c>
      <c r="F407">
        <v>1.083</v>
      </c>
      <c r="G407" t="s">
        <v>68</v>
      </c>
      <c r="K407">
        <v>1.8</v>
      </c>
      <c r="M407">
        <v>0.04</v>
      </c>
      <c r="O407">
        <v>0.92</v>
      </c>
      <c r="P407">
        <f>VLOOKUP(B407,'aggregate-week8-thurs.csv'!B:O,14,FALSE)</f>
        <v>0.92</v>
      </c>
      <c r="Q407" s="1">
        <f t="shared" si="6"/>
        <v>0</v>
      </c>
    </row>
    <row r="408" spans="1:17">
      <c r="A408">
        <v>406</v>
      </c>
      <c r="B408" t="s">
        <v>467</v>
      </c>
      <c r="C408" t="s">
        <v>34</v>
      </c>
      <c r="D408">
        <v>2500</v>
      </c>
      <c r="E408" t="s">
        <v>40</v>
      </c>
      <c r="F408">
        <v>2.95</v>
      </c>
      <c r="G408" t="s">
        <v>41</v>
      </c>
      <c r="J408">
        <v>3.9</v>
      </c>
      <c r="M408">
        <v>0.16</v>
      </c>
      <c r="N408">
        <v>2.2559999999999998</v>
      </c>
      <c r="O408">
        <v>2.1053333329999999</v>
      </c>
      <c r="P408">
        <f>VLOOKUP(B408,'aggregate-week8-thurs.csv'!B:O,14,FALSE)</f>
        <v>2.1053333333299999</v>
      </c>
      <c r="Q408" s="1">
        <f t="shared" si="6"/>
        <v>-1.567448393302584E-10</v>
      </c>
    </row>
    <row r="409" spans="1:17">
      <c r="A409">
        <v>407</v>
      </c>
      <c r="B409" t="s">
        <v>468</v>
      </c>
      <c r="C409" t="s">
        <v>34</v>
      </c>
      <c r="D409">
        <v>2500</v>
      </c>
      <c r="E409" t="s">
        <v>53</v>
      </c>
      <c r="F409">
        <v>0</v>
      </c>
      <c r="G409" t="s">
        <v>54</v>
      </c>
      <c r="J409">
        <v>4.3099999999999996</v>
      </c>
      <c r="M409">
        <v>0.03</v>
      </c>
      <c r="O409">
        <v>2.17</v>
      </c>
      <c r="P409">
        <f>VLOOKUP(B409,'aggregate-week8-thurs.csv'!B:O,14,FALSE)</f>
        <v>2.17</v>
      </c>
      <c r="Q409" s="1">
        <f t="shared" si="6"/>
        <v>0</v>
      </c>
    </row>
    <row r="410" spans="1:17">
      <c r="A410">
        <v>408</v>
      </c>
      <c r="B410" t="s">
        <v>469</v>
      </c>
      <c r="C410" t="s">
        <v>34</v>
      </c>
      <c r="D410">
        <v>2500</v>
      </c>
      <c r="E410" t="s">
        <v>16</v>
      </c>
      <c r="F410">
        <v>2</v>
      </c>
      <c r="G410" t="s">
        <v>78</v>
      </c>
      <c r="H410">
        <v>4</v>
      </c>
      <c r="I410">
        <v>2.4</v>
      </c>
      <c r="J410">
        <v>4.5</v>
      </c>
      <c r="K410">
        <v>3.2</v>
      </c>
      <c r="L410">
        <v>5.96</v>
      </c>
      <c r="M410">
        <v>5.38</v>
      </c>
      <c r="N410">
        <v>4.8819999999999997</v>
      </c>
      <c r="O410">
        <v>4.3317142860000004</v>
      </c>
      <c r="P410">
        <f>VLOOKUP(B410,'aggregate-week8-thurs.csv'!B:O,14,FALSE)</f>
        <v>3.0345</v>
      </c>
      <c r="Q410" s="1">
        <f t="shared" si="6"/>
        <v>0.42748864260998531</v>
      </c>
    </row>
    <row r="411" spans="1:17">
      <c r="A411">
        <v>409</v>
      </c>
      <c r="B411" t="s">
        <v>470</v>
      </c>
      <c r="C411" t="s">
        <v>34</v>
      </c>
      <c r="D411">
        <v>2500</v>
      </c>
      <c r="E411" t="s">
        <v>44</v>
      </c>
      <c r="F411">
        <v>5.9329999999999998</v>
      </c>
      <c r="G411" t="s">
        <v>45</v>
      </c>
      <c r="J411">
        <v>5.24</v>
      </c>
      <c r="O411">
        <v>5.24</v>
      </c>
      <c r="P411">
        <f>VLOOKUP(B411,'aggregate-week8-thurs.csv'!B:O,14,FALSE)</f>
        <v>3.08</v>
      </c>
      <c r="Q411" s="1">
        <f t="shared" si="6"/>
        <v>0.70129870129870131</v>
      </c>
    </row>
    <row r="412" spans="1:17">
      <c r="A412">
        <v>410</v>
      </c>
      <c r="B412" t="s">
        <v>471</v>
      </c>
      <c r="C412" t="s">
        <v>34</v>
      </c>
      <c r="D412">
        <v>2500</v>
      </c>
      <c r="E412" t="s">
        <v>16</v>
      </c>
      <c r="F412">
        <v>0.7</v>
      </c>
      <c r="G412" t="s">
        <v>17</v>
      </c>
      <c r="N412">
        <v>2.7490000000000001</v>
      </c>
      <c r="O412">
        <v>2.7490000000000001</v>
      </c>
      <c r="P412">
        <f>VLOOKUP(B412,'aggregate-week8-thurs.csv'!B:O,14,FALSE)</f>
        <v>2.7490000000000001</v>
      </c>
      <c r="Q412" s="1">
        <f t="shared" si="6"/>
        <v>0</v>
      </c>
    </row>
    <row r="413" spans="1:17">
      <c r="A413">
        <v>411</v>
      </c>
      <c r="B413" t="s">
        <v>242</v>
      </c>
      <c r="C413" t="s">
        <v>34</v>
      </c>
      <c r="D413">
        <v>2500</v>
      </c>
      <c r="E413" t="s">
        <v>50</v>
      </c>
      <c r="F413">
        <v>2.9000000000000001E-2</v>
      </c>
      <c r="G413" t="s">
        <v>51</v>
      </c>
      <c r="H413">
        <v>6.5</v>
      </c>
      <c r="I413">
        <v>7.4</v>
      </c>
      <c r="J413">
        <v>5.66</v>
      </c>
      <c r="K413">
        <v>7.6</v>
      </c>
      <c r="L413">
        <v>5.72</v>
      </c>
      <c r="M413">
        <v>3.96</v>
      </c>
      <c r="N413">
        <v>7.5237999999999996</v>
      </c>
      <c r="O413">
        <v>6.337685714</v>
      </c>
      <c r="P413">
        <f>VLOOKUP(B413,'aggregate-week8-thurs.csv'!B:O,14,FALSE)</f>
        <v>6.0233999999999996</v>
      </c>
      <c r="Q413" s="1">
        <f t="shared" si="6"/>
        <v>5.2177460238403528E-2</v>
      </c>
    </row>
    <row r="414" spans="1:17">
      <c r="A414">
        <v>412</v>
      </c>
      <c r="B414" t="s">
        <v>472</v>
      </c>
      <c r="C414" t="s">
        <v>34</v>
      </c>
      <c r="D414">
        <v>2500</v>
      </c>
      <c r="E414" t="s">
        <v>65</v>
      </c>
      <c r="F414">
        <v>3.2170000000000001</v>
      </c>
      <c r="G414" t="s">
        <v>76</v>
      </c>
      <c r="H414">
        <v>2</v>
      </c>
      <c r="I414">
        <v>4</v>
      </c>
      <c r="J414">
        <v>4.0199999999999996</v>
      </c>
      <c r="K414">
        <v>4</v>
      </c>
      <c r="L414">
        <v>3.42</v>
      </c>
      <c r="M414">
        <v>4.8099999999999996</v>
      </c>
      <c r="N414">
        <v>3.31</v>
      </c>
      <c r="O414">
        <v>3.6514285709999998</v>
      </c>
      <c r="P414">
        <f>VLOOKUP(B414,'aggregate-week8-thurs.csv'!B:O,14,FALSE)</f>
        <v>3.25142857143</v>
      </c>
      <c r="Q414" s="1">
        <f t="shared" si="6"/>
        <v>0.12302284696787202</v>
      </c>
    </row>
    <row r="415" spans="1:17">
      <c r="A415">
        <v>413</v>
      </c>
      <c r="B415" t="s">
        <v>473</v>
      </c>
      <c r="C415" t="s">
        <v>34</v>
      </c>
      <c r="D415">
        <v>2500</v>
      </c>
      <c r="E415" t="s">
        <v>19</v>
      </c>
      <c r="F415">
        <v>1.857</v>
      </c>
      <c r="G415" t="s">
        <v>20</v>
      </c>
      <c r="H415">
        <v>4.5</v>
      </c>
      <c r="I415">
        <v>5.6</v>
      </c>
      <c r="J415">
        <v>5.79</v>
      </c>
      <c r="K415">
        <v>5.8</v>
      </c>
      <c r="L415">
        <v>5.24</v>
      </c>
      <c r="M415">
        <v>3.43</v>
      </c>
      <c r="N415">
        <v>2.677</v>
      </c>
      <c r="O415">
        <v>4.7195714290000002</v>
      </c>
      <c r="P415">
        <f>VLOOKUP(B415,'aggregate-week8-thurs.csv'!B:O,14,FALSE)</f>
        <v>4.3152857142899999</v>
      </c>
      <c r="Q415" s="1">
        <f t="shared" si="6"/>
        <v>9.3686893864574072E-2</v>
      </c>
    </row>
    <row r="416" spans="1:17">
      <c r="A416">
        <v>414</v>
      </c>
      <c r="B416" t="s">
        <v>474</v>
      </c>
      <c r="C416" t="s">
        <v>34</v>
      </c>
      <c r="D416">
        <v>2500</v>
      </c>
      <c r="E416" t="s">
        <v>16</v>
      </c>
      <c r="F416">
        <v>0</v>
      </c>
      <c r="G416" t="s">
        <v>78</v>
      </c>
      <c r="P416">
        <f>VLOOKUP(B416,'aggregate-week8-thurs.csv'!B:O,14,FALSE)</f>
        <v>0</v>
      </c>
      <c r="Q416" s="1">
        <f t="shared" si="6"/>
        <v>0</v>
      </c>
    </row>
    <row r="417" spans="1:17">
      <c r="A417">
        <v>415</v>
      </c>
      <c r="B417" t="s">
        <v>475</v>
      </c>
      <c r="C417" t="s">
        <v>34</v>
      </c>
      <c r="D417">
        <v>2500</v>
      </c>
      <c r="E417" t="s">
        <v>44</v>
      </c>
      <c r="F417">
        <v>1</v>
      </c>
      <c r="G417" t="s">
        <v>119</v>
      </c>
      <c r="J417">
        <v>4.0999999999999996</v>
      </c>
      <c r="L417">
        <v>2.4700000000000002</v>
      </c>
      <c r="M417">
        <v>0.54</v>
      </c>
      <c r="O417">
        <v>2.37</v>
      </c>
      <c r="P417">
        <f>VLOOKUP(B417,'aggregate-week8-thurs.csv'!B:O,14,FALSE)</f>
        <v>2.1233333333300002</v>
      </c>
      <c r="Q417" s="1">
        <f t="shared" si="6"/>
        <v>0.11616954474272556</v>
      </c>
    </row>
    <row r="418" spans="1:17">
      <c r="A418">
        <v>416</v>
      </c>
      <c r="B418" t="s">
        <v>476</v>
      </c>
      <c r="C418" t="s">
        <v>34</v>
      </c>
      <c r="D418">
        <v>2500</v>
      </c>
      <c r="E418" t="s">
        <v>47</v>
      </c>
      <c r="F418">
        <v>2.133</v>
      </c>
      <c r="G418" t="s">
        <v>48</v>
      </c>
      <c r="I418">
        <v>4.2</v>
      </c>
      <c r="J418">
        <v>3.85</v>
      </c>
      <c r="K418">
        <v>4.0999999999999996</v>
      </c>
      <c r="M418">
        <v>2.4900000000000002</v>
      </c>
      <c r="N418">
        <v>2.9079999999999999</v>
      </c>
      <c r="O418">
        <v>3.5095999999999998</v>
      </c>
      <c r="P418">
        <f>VLOOKUP(B418,'aggregate-week8-thurs.csv'!B:O,14,FALSE)</f>
        <v>3.5095999999999998</v>
      </c>
      <c r="Q418" s="1">
        <f t="shared" si="6"/>
        <v>0</v>
      </c>
    </row>
    <row r="419" spans="1:17">
      <c r="A419">
        <v>417</v>
      </c>
      <c r="B419" t="s">
        <v>477</v>
      </c>
      <c r="C419" t="s">
        <v>34</v>
      </c>
      <c r="D419">
        <v>2500</v>
      </c>
      <c r="E419" t="s">
        <v>50</v>
      </c>
      <c r="F419">
        <v>2.2999999999999998</v>
      </c>
      <c r="G419" t="s">
        <v>51</v>
      </c>
      <c r="J419">
        <v>5.86</v>
      </c>
      <c r="L419">
        <v>2.11</v>
      </c>
      <c r="M419">
        <v>0.05</v>
      </c>
      <c r="O419">
        <v>2.673333333</v>
      </c>
      <c r="P419">
        <f>VLOOKUP(B419,'aggregate-week8-thurs.csv'!B:O,14,FALSE)</f>
        <v>2.67</v>
      </c>
      <c r="Q419" s="1">
        <f t="shared" si="6"/>
        <v>1.2484393258427318E-3</v>
      </c>
    </row>
    <row r="420" spans="1:17">
      <c r="A420">
        <v>418</v>
      </c>
      <c r="B420" t="s">
        <v>478</v>
      </c>
      <c r="C420" t="s">
        <v>34</v>
      </c>
      <c r="D420">
        <v>2500</v>
      </c>
      <c r="E420" t="s">
        <v>47</v>
      </c>
      <c r="F420">
        <v>0</v>
      </c>
      <c r="G420" t="s">
        <v>48</v>
      </c>
      <c r="P420">
        <f>VLOOKUP(B420,'aggregate-week8-thurs.csv'!B:O,14,FALSE)</f>
        <v>0</v>
      </c>
      <c r="Q420" s="1">
        <f t="shared" si="6"/>
        <v>0</v>
      </c>
    </row>
    <row r="421" spans="1:17">
      <c r="A421">
        <v>419</v>
      </c>
      <c r="B421" t="s">
        <v>479</v>
      </c>
      <c r="C421" t="s">
        <v>34</v>
      </c>
      <c r="D421">
        <v>2500</v>
      </c>
      <c r="E421" t="s">
        <v>44</v>
      </c>
      <c r="F421">
        <v>0.26700000000000002</v>
      </c>
      <c r="G421" t="s">
        <v>119</v>
      </c>
      <c r="I421">
        <v>1.4</v>
      </c>
      <c r="J421">
        <v>4.0999999999999996</v>
      </c>
      <c r="N421">
        <v>1.569</v>
      </c>
      <c r="O421">
        <v>2.3563333329999998</v>
      </c>
      <c r="P421">
        <f>VLOOKUP(B421,'aggregate-week8-thurs.csv'!B:O,14,FALSE)</f>
        <v>1.7598</v>
      </c>
      <c r="Q421" s="1">
        <f t="shared" si="6"/>
        <v>0.33897791396749621</v>
      </c>
    </row>
    <row r="422" spans="1:17">
      <c r="A422">
        <v>420</v>
      </c>
      <c r="B422" t="s">
        <v>480</v>
      </c>
      <c r="C422" t="s">
        <v>34</v>
      </c>
      <c r="D422">
        <v>2500</v>
      </c>
      <c r="E422" t="s">
        <v>93</v>
      </c>
      <c r="F422">
        <v>0</v>
      </c>
      <c r="G422" t="s">
        <v>152</v>
      </c>
      <c r="P422">
        <f>VLOOKUP(B422,'aggregate-week8-thurs.csv'!B:O,14,FALSE)</f>
        <v>0</v>
      </c>
      <c r="Q422" s="1">
        <f t="shared" si="6"/>
        <v>0</v>
      </c>
    </row>
    <row r="423" spans="1:17">
      <c r="A423">
        <v>421</v>
      </c>
      <c r="B423" t="s">
        <v>481</v>
      </c>
      <c r="C423" t="s">
        <v>34</v>
      </c>
      <c r="D423">
        <v>2500</v>
      </c>
      <c r="E423" t="s">
        <v>93</v>
      </c>
      <c r="F423">
        <v>4.3</v>
      </c>
      <c r="G423" t="s">
        <v>94</v>
      </c>
      <c r="H423">
        <v>2</v>
      </c>
      <c r="I423">
        <v>2.6</v>
      </c>
      <c r="J423">
        <v>5.89</v>
      </c>
      <c r="K423">
        <v>2.2999999999999998</v>
      </c>
      <c r="L423">
        <v>5.17</v>
      </c>
      <c r="N423">
        <v>3.9390000000000001</v>
      </c>
      <c r="O423">
        <v>3.6498333330000001</v>
      </c>
      <c r="P423">
        <f>VLOOKUP(B423,'aggregate-week8-thurs.csv'!B:O,14,FALSE)</f>
        <v>3.68316666667</v>
      </c>
      <c r="Q423" s="1">
        <f t="shared" si="6"/>
        <v>-9.0501833576097646E-3</v>
      </c>
    </row>
    <row r="424" spans="1:17">
      <c r="A424">
        <v>422</v>
      </c>
      <c r="B424" t="s">
        <v>482</v>
      </c>
      <c r="C424" t="s">
        <v>34</v>
      </c>
      <c r="D424">
        <v>2500</v>
      </c>
      <c r="E424" t="s">
        <v>44</v>
      </c>
      <c r="F424">
        <v>2.9</v>
      </c>
      <c r="G424" t="s">
        <v>45</v>
      </c>
      <c r="H424">
        <v>6</v>
      </c>
      <c r="I424">
        <v>3.8</v>
      </c>
      <c r="J424">
        <v>3.7</v>
      </c>
      <c r="K424">
        <v>3.9</v>
      </c>
      <c r="L424">
        <v>5.01</v>
      </c>
      <c r="M424">
        <v>5.33</v>
      </c>
      <c r="N424">
        <v>2.9129999999999998</v>
      </c>
      <c r="O424">
        <v>4.3789999999999996</v>
      </c>
      <c r="P424">
        <f>VLOOKUP(B424,'aggregate-week8-thurs.csv'!B:O,14,FALSE)</f>
        <v>3.9375714285700001</v>
      </c>
      <c r="Q424" s="1">
        <f t="shared" si="6"/>
        <v>0.11210680985419286</v>
      </c>
    </row>
    <row r="425" spans="1:17">
      <c r="A425">
        <v>423</v>
      </c>
      <c r="B425" t="s">
        <v>483</v>
      </c>
      <c r="C425" t="s">
        <v>34</v>
      </c>
      <c r="D425">
        <v>2500</v>
      </c>
      <c r="E425" t="s">
        <v>53</v>
      </c>
      <c r="F425">
        <v>1.1200000000000001</v>
      </c>
      <c r="G425" t="s">
        <v>54</v>
      </c>
      <c r="H425">
        <v>1.5</v>
      </c>
      <c r="I425">
        <v>2.8</v>
      </c>
      <c r="K425">
        <v>2.4</v>
      </c>
      <c r="L425">
        <v>3.4</v>
      </c>
      <c r="M425">
        <v>7.4</v>
      </c>
      <c r="N425">
        <v>2.2210000000000001</v>
      </c>
      <c r="O425">
        <v>3.2868333330000001</v>
      </c>
      <c r="P425">
        <f>VLOOKUP(B425,'aggregate-week8-thurs.csv'!B:O,14,FALSE)</f>
        <v>3.1218333333300001</v>
      </c>
      <c r="Q425" s="1">
        <f t="shared" si="6"/>
        <v>5.2853558166731984E-2</v>
      </c>
    </row>
    <row r="426" spans="1:17">
      <c r="A426">
        <v>424</v>
      </c>
      <c r="B426" t="s">
        <v>484</v>
      </c>
      <c r="C426" t="s">
        <v>34</v>
      </c>
      <c r="D426">
        <v>2500</v>
      </c>
      <c r="E426" t="s">
        <v>22</v>
      </c>
      <c r="F426">
        <v>3.1</v>
      </c>
      <c r="G426" t="s">
        <v>80</v>
      </c>
      <c r="L426">
        <v>2.5499999999999998</v>
      </c>
      <c r="N426">
        <v>1.708</v>
      </c>
      <c r="O426">
        <v>2.129</v>
      </c>
      <c r="P426">
        <f>VLOOKUP(B426,'aggregate-week8-thurs.csv'!B:O,14,FALSE)</f>
        <v>2.129</v>
      </c>
      <c r="Q426" s="1">
        <f t="shared" si="6"/>
        <v>0</v>
      </c>
    </row>
    <row r="427" spans="1:17">
      <c r="A427">
        <v>425</v>
      </c>
      <c r="B427" t="s">
        <v>485</v>
      </c>
      <c r="C427" t="s">
        <v>34</v>
      </c>
      <c r="D427">
        <v>2500</v>
      </c>
      <c r="E427" t="s">
        <v>53</v>
      </c>
      <c r="F427">
        <v>1.4830000000000001</v>
      </c>
      <c r="G427" t="s">
        <v>83</v>
      </c>
      <c r="J427">
        <v>3.19</v>
      </c>
      <c r="L427">
        <v>2.13</v>
      </c>
      <c r="M427">
        <v>0.77</v>
      </c>
      <c r="O427">
        <v>2.0299999999999998</v>
      </c>
      <c r="P427">
        <f>VLOOKUP(B427,'aggregate-week8-thurs.csv'!B:O,14,FALSE)</f>
        <v>1.83</v>
      </c>
      <c r="Q427" s="1">
        <f t="shared" si="6"/>
        <v>0.1092896174863387</v>
      </c>
    </row>
    <row r="428" spans="1:17">
      <c r="A428">
        <v>426</v>
      </c>
      <c r="B428" t="s">
        <v>486</v>
      </c>
      <c r="C428" t="s">
        <v>34</v>
      </c>
      <c r="D428">
        <v>2500</v>
      </c>
      <c r="E428" t="s">
        <v>16</v>
      </c>
      <c r="F428">
        <v>1.3</v>
      </c>
      <c r="G428" t="s">
        <v>78</v>
      </c>
      <c r="L428">
        <v>2.52</v>
      </c>
      <c r="M428">
        <v>0.18</v>
      </c>
      <c r="O428">
        <v>1.35</v>
      </c>
      <c r="P428">
        <f>VLOOKUP(B428,'aggregate-week8-thurs.csv'!B:O,14,FALSE)</f>
        <v>0.18</v>
      </c>
      <c r="Q428" s="1">
        <f t="shared" si="6"/>
        <v>6.5000000000000009</v>
      </c>
    </row>
    <row r="429" spans="1:17">
      <c r="A429">
        <v>427</v>
      </c>
      <c r="B429" t="s">
        <v>487</v>
      </c>
      <c r="C429" t="s">
        <v>34</v>
      </c>
      <c r="D429">
        <v>2500</v>
      </c>
      <c r="E429" t="s">
        <v>62</v>
      </c>
      <c r="F429">
        <v>0.56699999999999995</v>
      </c>
      <c r="G429" t="s">
        <v>63</v>
      </c>
      <c r="J429">
        <v>4.12</v>
      </c>
      <c r="N429">
        <v>2.2210000000000001</v>
      </c>
      <c r="O429">
        <v>3.1705000000000001</v>
      </c>
      <c r="P429">
        <f>VLOOKUP(B429,'aggregate-week8-thurs.csv'!B:O,14,FALSE)</f>
        <v>3.1236666666700001</v>
      </c>
      <c r="Q429" s="1">
        <f t="shared" si="6"/>
        <v>1.4993063706098653E-2</v>
      </c>
    </row>
    <row r="430" spans="1:17">
      <c r="A430">
        <v>428</v>
      </c>
      <c r="B430" t="s">
        <v>488</v>
      </c>
      <c r="C430" t="s">
        <v>34</v>
      </c>
      <c r="D430">
        <v>2500</v>
      </c>
      <c r="E430" t="s">
        <v>93</v>
      </c>
      <c r="F430">
        <v>4.9859999999999998</v>
      </c>
      <c r="G430" t="s">
        <v>152</v>
      </c>
      <c r="H430">
        <v>4</v>
      </c>
      <c r="I430">
        <v>2.6</v>
      </c>
      <c r="J430">
        <v>4.68</v>
      </c>
      <c r="K430">
        <v>3.3</v>
      </c>
      <c r="L430">
        <v>2.96</v>
      </c>
      <c r="M430">
        <v>3.37</v>
      </c>
      <c r="O430">
        <v>3.4849999999999999</v>
      </c>
      <c r="P430">
        <f>VLOOKUP(B430,'aggregate-week8-thurs.csv'!B:O,14,FALSE)</f>
        <v>3.44333333333</v>
      </c>
      <c r="Q430" s="1">
        <f t="shared" si="6"/>
        <v>1.2100677638927415E-2</v>
      </c>
    </row>
    <row r="431" spans="1:17">
      <c r="A431">
        <v>429</v>
      </c>
      <c r="B431" t="s">
        <v>489</v>
      </c>
      <c r="C431" t="s">
        <v>34</v>
      </c>
      <c r="D431">
        <v>2500</v>
      </c>
      <c r="E431" t="s">
        <v>36</v>
      </c>
      <c r="F431">
        <v>0.82499999999999996</v>
      </c>
      <c r="G431" t="s">
        <v>37</v>
      </c>
      <c r="M431">
        <v>0.4</v>
      </c>
      <c r="O431">
        <v>0.4</v>
      </c>
      <c r="P431">
        <f>VLOOKUP(B431,'aggregate-week8-thurs.csv'!B:O,14,FALSE)</f>
        <v>0</v>
      </c>
      <c r="Q431" s="1">
        <f t="shared" si="6"/>
        <v>0</v>
      </c>
    </row>
    <row r="432" spans="1:17">
      <c r="A432">
        <v>430</v>
      </c>
      <c r="B432" t="s">
        <v>490</v>
      </c>
      <c r="C432" t="s">
        <v>34</v>
      </c>
      <c r="D432">
        <v>2500</v>
      </c>
      <c r="E432" t="s">
        <v>26</v>
      </c>
      <c r="F432">
        <v>5.4249999999999998</v>
      </c>
      <c r="G432" t="s">
        <v>99</v>
      </c>
      <c r="J432">
        <v>5.71</v>
      </c>
      <c r="O432">
        <v>5.71</v>
      </c>
      <c r="P432">
        <f>VLOOKUP(B432,'aggregate-week8-thurs.csv'!B:O,14,FALSE)</f>
        <v>2.8366666666699998</v>
      </c>
      <c r="Q432" s="1">
        <f t="shared" si="6"/>
        <v>1.0129259694453432</v>
      </c>
    </row>
    <row r="433" spans="1:17">
      <c r="A433">
        <v>431</v>
      </c>
      <c r="B433" t="s">
        <v>491</v>
      </c>
      <c r="C433" t="s">
        <v>34</v>
      </c>
      <c r="D433">
        <v>2500</v>
      </c>
      <c r="E433" t="s">
        <v>53</v>
      </c>
      <c r="F433">
        <v>3.0830000000000002</v>
      </c>
      <c r="G433" t="s">
        <v>83</v>
      </c>
      <c r="H433">
        <v>4</v>
      </c>
      <c r="I433">
        <v>6</v>
      </c>
      <c r="J433">
        <v>4.01</v>
      </c>
      <c r="K433">
        <v>6</v>
      </c>
      <c r="L433">
        <v>5.32</v>
      </c>
      <c r="M433">
        <v>4.66</v>
      </c>
      <c r="N433">
        <v>5.0030000000000001</v>
      </c>
      <c r="O433">
        <v>4.9989999999999997</v>
      </c>
      <c r="P433">
        <f>VLOOKUP(B433,'aggregate-week8-thurs.csv'!B:O,14,FALSE)</f>
        <v>4.9989999999999997</v>
      </c>
      <c r="Q433" s="1">
        <f t="shared" si="6"/>
        <v>0</v>
      </c>
    </row>
    <row r="434" spans="1:17">
      <c r="A434">
        <v>432</v>
      </c>
      <c r="B434" t="s">
        <v>492</v>
      </c>
      <c r="C434" t="s">
        <v>34</v>
      </c>
      <c r="D434">
        <v>2500</v>
      </c>
      <c r="E434" t="s">
        <v>93</v>
      </c>
      <c r="F434">
        <v>0.46700000000000003</v>
      </c>
      <c r="G434" t="s">
        <v>94</v>
      </c>
      <c r="M434">
        <v>0.62</v>
      </c>
      <c r="O434">
        <v>0.62</v>
      </c>
      <c r="P434">
        <f>VLOOKUP(B434,'aggregate-week8-thurs.csv'!B:O,14,FALSE)</f>
        <v>0.02</v>
      </c>
      <c r="Q434" s="1">
        <f t="shared" si="6"/>
        <v>30</v>
      </c>
    </row>
    <row r="435" spans="1:17">
      <c r="A435">
        <v>433</v>
      </c>
      <c r="B435" t="s">
        <v>493</v>
      </c>
      <c r="C435" t="s">
        <v>34</v>
      </c>
      <c r="D435">
        <v>2500</v>
      </c>
      <c r="E435" t="s">
        <v>19</v>
      </c>
      <c r="F435">
        <v>0</v>
      </c>
      <c r="G435" t="s">
        <v>114</v>
      </c>
      <c r="P435">
        <f>VLOOKUP(B435,'aggregate-week8-thurs.csv'!B:O,14,FALSE)</f>
        <v>0</v>
      </c>
      <c r="Q435" s="1">
        <f t="shared" si="6"/>
        <v>0</v>
      </c>
    </row>
    <row r="436" spans="1:17">
      <c r="A436">
        <v>434</v>
      </c>
      <c r="B436" t="s">
        <v>494</v>
      </c>
      <c r="C436" t="s">
        <v>34</v>
      </c>
      <c r="D436">
        <v>2500</v>
      </c>
      <c r="E436" t="s">
        <v>65</v>
      </c>
      <c r="F436">
        <v>4.22</v>
      </c>
      <c r="G436" t="s">
        <v>66</v>
      </c>
      <c r="H436">
        <v>4.5</v>
      </c>
      <c r="I436">
        <v>5</v>
      </c>
      <c r="J436">
        <v>5.24</v>
      </c>
      <c r="K436">
        <v>4.5</v>
      </c>
      <c r="L436">
        <v>5.32</v>
      </c>
      <c r="M436">
        <v>5.6</v>
      </c>
      <c r="N436">
        <v>3.895</v>
      </c>
      <c r="O436">
        <v>4.8650000000000002</v>
      </c>
      <c r="P436">
        <f>VLOOKUP(B436,'aggregate-week8-thurs.csv'!B:O,14,FALSE)</f>
        <v>4.3949999999999996</v>
      </c>
      <c r="Q436" s="1">
        <f t="shared" si="6"/>
        <v>0.10693970420932897</v>
      </c>
    </row>
    <row r="437" spans="1:17">
      <c r="A437">
        <v>435</v>
      </c>
      <c r="B437" t="s">
        <v>495</v>
      </c>
      <c r="C437" t="s">
        <v>34</v>
      </c>
      <c r="D437">
        <v>2500</v>
      </c>
      <c r="E437" t="s">
        <v>62</v>
      </c>
      <c r="F437">
        <v>0</v>
      </c>
      <c r="G437" t="s">
        <v>63</v>
      </c>
      <c r="P437">
        <f>VLOOKUP(B437,'aggregate-week8-thurs.csv'!B:O,14,FALSE)</f>
        <v>0</v>
      </c>
      <c r="Q437" s="1">
        <f t="shared" si="6"/>
        <v>0</v>
      </c>
    </row>
    <row r="438" spans="1:17">
      <c r="A438">
        <v>436</v>
      </c>
      <c r="B438" t="s">
        <v>496</v>
      </c>
      <c r="C438" t="s">
        <v>34</v>
      </c>
      <c r="D438">
        <v>2500</v>
      </c>
      <c r="E438" t="s">
        <v>40</v>
      </c>
      <c r="F438">
        <v>3.4670000000000001</v>
      </c>
      <c r="G438" t="s">
        <v>41</v>
      </c>
      <c r="H438">
        <v>2</v>
      </c>
      <c r="M438">
        <v>0.61</v>
      </c>
      <c r="O438">
        <v>1.3049999999999999</v>
      </c>
      <c r="P438">
        <f>VLOOKUP(B438,'aggregate-week8-thurs.csv'!B:O,14,FALSE)</f>
        <v>1.0549999999999999</v>
      </c>
      <c r="Q438" s="1">
        <f t="shared" si="6"/>
        <v>0.23696682464454977</v>
      </c>
    </row>
    <row r="439" spans="1:17">
      <c r="A439">
        <v>437</v>
      </c>
      <c r="B439" t="s">
        <v>497</v>
      </c>
      <c r="C439" t="s">
        <v>34</v>
      </c>
      <c r="D439">
        <v>2500</v>
      </c>
      <c r="E439" t="s">
        <v>26</v>
      </c>
      <c r="F439">
        <v>0.65</v>
      </c>
      <c r="G439" t="s">
        <v>27</v>
      </c>
      <c r="M439">
        <v>0.02</v>
      </c>
      <c r="O439">
        <v>0.02</v>
      </c>
      <c r="P439">
        <f>VLOOKUP(B439,'aggregate-week8-thurs.csv'!B:O,14,FALSE)</f>
        <v>0.02</v>
      </c>
      <c r="Q439" s="1">
        <f t="shared" si="6"/>
        <v>0</v>
      </c>
    </row>
    <row r="440" spans="1:17">
      <c r="A440">
        <v>438</v>
      </c>
      <c r="B440" t="s">
        <v>498</v>
      </c>
      <c r="C440" t="s">
        <v>34</v>
      </c>
      <c r="D440">
        <v>2500</v>
      </c>
      <c r="E440" t="s">
        <v>36</v>
      </c>
      <c r="F440">
        <v>2.5670000000000002</v>
      </c>
      <c r="G440" t="s">
        <v>71</v>
      </c>
      <c r="H440">
        <v>4</v>
      </c>
      <c r="I440">
        <v>3</v>
      </c>
      <c r="J440">
        <v>4.88</v>
      </c>
      <c r="K440">
        <v>3.5</v>
      </c>
      <c r="L440">
        <v>2.96</v>
      </c>
      <c r="M440">
        <v>3.35</v>
      </c>
      <c r="N440">
        <v>3.1680000000000001</v>
      </c>
      <c r="O440">
        <v>3.5511428569999999</v>
      </c>
      <c r="P440">
        <f>VLOOKUP(B440,'aggregate-week8-thurs.csv'!B:O,14,FALSE)</f>
        <v>3.60971428571</v>
      </c>
      <c r="Q440" s="1">
        <f t="shared" si="6"/>
        <v>-1.6226056710878844E-2</v>
      </c>
    </row>
    <row r="441" spans="1:17">
      <c r="A441">
        <v>439</v>
      </c>
      <c r="B441" t="s">
        <v>499</v>
      </c>
      <c r="C441" t="s">
        <v>34</v>
      </c>
      <c r="D441">
        <v>2500</v>
      </c>
      <c r="E441" t="s">
        <v>22</v>
      </c>
      <c r="F441">
        <v>2.7290000000000001</v>
      </c>
      <c r="G441" t="s">
        <v>80</v>
      </c>
      <c r="H441">
        <v>2</v>
      </c>
      <c r="I441">
        <v>1.4</v>
      </c>
      <c r="J441">
        <v>6.2</v>
      </c>
      <c r="K441">
        <v>1.7</v>
      </c>
      <c r="L441">
        <v>4.7699999999999996</v>
      </c>
      <c r="M441">
        <v>3.32</v>
      </c>
      <c r="N441">
        <v>3.802</v>
      </c>
      <c r="O441">
        <v>3.3131428569999999</v>
      </c>
      <c r="P441">
        <f>VLOOKUP(B441,'aggregate-week8-thurs.csv'!B:O,14,FALSE)</f>
        <v>3.3117142857099999</v>
      </c>
      <c r="Q441" s="1">
        <f t="shared" si="6"/>
        <v>4.3136912388974658E-4</v>
      </c>
    </row>
    <row r="442" spans="1:17">
      <c r="A442">
        <v>440</v>
      </c>
      <c r="B442" t="s">
        <v>500</v>
      </c>
      <c r="C442" t="s">
        <v>34</v>
      </c>
      <c r="D442">
        <v>2500</v>
      </c>
      <c r="E442" t="s">
        <v>40</v>
      </c>
      <c r="F442">
        <v>0</v>
      </c>
      <c r="G442" t="s">
        <v>96</v>
      </c>
      <c r="P442">
        <f>VLOOKUP(B442,'aggregate-week8-thurs.csv'!B:O,14,FALSE)</f>
        <v>0</v>
      </c>
      <c r="Q442" s="1">
        <f t="shared" si="6"/>
        <v>0</v>
      </c>
    </row>
    <row r="443" spans="1:17">
      <c r="A443">
        <v>441</v>
      </c>
      <c r="B443" t="s">
        <v>501</v>
      </c>
      <c r="C443" t="s">
        <v>34</v>
      </c>
      <c r="D443">
        <v>2500</v>
      </c>
      <c r="E443" t="s">
        <v>65</v>
      </c>
      <c r="F443">
        <v>1.4139999999999999</v>
      </c>
      <c r="G443" t="s">
        <v>66</v>
      </c>
      <c r="L443">
        <v>1.06</v>
      </c>
      <c r="M443">
        <v>0.04</v>
      </c>
      <c r="O443">
        <v>0.55000000000000004</v>
      </c>
      <c r="P443">
        <f>VLOOKUP(B443,'aggregate-week8-thurs.csv'!B:O,14,FALSE)</f>
        <v>0.55000000000000004</v>
      </c>
      <c r="Q443" s="1">
        <f t="shared" si="6"/>
        <v>0</v>
      </c>
    </row>
    <row r="444" spans="1:17">
      <c r="A444">
        <v>442</v>
      </c>
      <c r="B444" t="s">
        <v>502</v>
      </c>
      <c r="C444" t="s">
        <v>34</v>
      </c>
      <c r="D444">
        <v>2500</v>
      </c>
      <c r="E444" t="s">
        <v>93</v>
      </c>
      <c r="F444">
        <v>1.5329999999999999</v>
      </c>
      <c r="G444" t="s">
        <v>152</v>
      </c>
      <c r="J444">
        <v>2.19</v>
      </c>
      <c r="L444">
        <v>1.29</v>
      </c>
      <c r="N444">
        <v>1.6259999999999999</v>
      </c>
      <c r="O444">
        <v>1.702</v>
      </c>
      <c r="P444">
        <f>VLOOKUP(B444,'aggregate-week8-thurs.csv'!B:O,14,FALSE)</f>
        <v>1.85866666667</v>
      </c>
      <c r="Q444" s="1">
        <f t="shared" si="6"/>
        <v>-8.4289813488012455E-2</v>
      </c>
    </row>
    <row r="445" spans="1:17">
      <c r="A445">
        <v>443</v>
      </c>
      <c r="B445" t="s">
        <v>503</v>
      </c>
      <c r="C445" t="s">
        <v>34</v>
      </c>
      <c r="D445">
        <v>2500</v>
      </c>
      <c r="E445" t="s">
        <v>47</v>
      </c>
      <c r="F445">
        <v>3.1</v>
      </c>
      <c r="G445" t="s">
        <v>58</v>
      </c>
      <c r="P445">
        <f>VLOOKUP(B445,'aggregate-week8-thurs.csv'!B:O,14,FALSE)</f>
        <v>0</v>
      </c>
      <c r="Q445" s="1">
        <f t="shared" si="6"/>
        <v>0</v>
      </c>
    </row>
    <row r="446" spans="1:17">
      <c r="A446">
        <v>444</v>
      </c>
      <c r="B446" t="s">
        <v>504</v>
      </c>
      <c r="C446" t="s">
        <v>34</v>
      </c>
      <c r="D446">
        <v>2500</v>
      </c>
      <c r="E446" t="s">
        <v>30</v>
      </c>
      <c r="F446">
        <v>0.433</v>
      </c>
      <c r="G446" t="s">
        <v>56</v>
      </c>
      <c r="J446">
        <v>2.4900000000000002</v>
      </c>
      <c r="M446">
        <v>1.1100000000000001</v>
      </c>
      <c r="O446">
        <v>1.8</v>
      </c>
      <c r="P446">
        <f>VLOOKUP(B446,'aggregate-week8-thurs.csv'!B:O,14,FALSE)</f>
        <v>1.4</v>
      </c>
      <c r="Q446" s="1">
        <f t="shared" si="6"/>
        <v>0.28571428571428581</v>
      </c>
    </row>
    <row r="447" spans="1:17">
      <c r="A447">
        <v>445</v>
      </c>
      <c r="B447" t="s">
        <v>505</v>
      </c>
      <c r="C447" t="s">
        <v>34</v>
      </c>
      <c r="D447">
        <v>2500</v>
      </c>
      <c r="E447" t="s">
        <v>16</v>
      </c>
      <c r="F447">
        <v>1.2569999999999999</v>
      </c>
      <c r="G447" t="s">
        <v>17</v>
      </c>
      <c r="I447">
        <v>4.5999999999999996</v>
      </c>
      <c r="J447">
        <v>5.84</v>
      </c>
      <c r="K447">
        <v>5.3</v>
      </c>
      <c r="M447">
        <v>0.22</v>
      </c>
      <c r="N447">
        <v>2.7989999999999999</v>
      </c>
      <c r="O447">
        <v>3.7517999999999998</v>
      </c>
      <c r="P447">
        <f>VLOOKUP(B447,'aggregate-week8-thurs.csv'!B:O,14,FALSE)</f>
        <v>3.7578</v>
      </c>
      <c r="Q447" s="1">
        <f t="shared" si="6"/>
        <v>-1.5966789078717403E-3</v>
      </c>
    </row>
    <row r="448" spans="1:17">
      <c r="A448">
        <v>446</v>
      </c>
      <c r="B448" t="s">
        <v>506</v>
      </c>
      <c r="C448" t="s">
        <v>34</v>
      </c>
      <c r="D448">
        <v>2500</v>
      </c>
      <c r="E448" t="s">
        <v>93</v>
      </c>
      <c r="F448">
        <v>0</v>
      </c>
      <c r="G448" t="s">
        <v>94</v>
      </c>
      <c r="P448">
        <f>VLOOKUP(B448,'aggregate-week8-thurs.csv'!B:O,14,FALSE)</f>
        <v>0</v>
      </c>
      <c r="Q448" s="1">
        <f t="shared" si="6"/>
        <v>0</v>
      </c>
    </row>
    <row r="449" spans="1:17">
      <c r="A449">
        <v>447</v>
      </c>
      <c r="B449" t="s">
        <v>507</v>
      </c>
      <c r="C449" t="s">
        <v>34</v>
      </c>
      <c r="D449">
        <v>2500</v>
      </c>
      <c r="E449" t="s">
        <v>36</v>
      </c>
      <c r="F449">
        <v>1.9</v>
      </c>
      <c r="G449" t="s">
        <v>37</v>
      </c>
      <c r="H449">
        <v>2</v>
      </c>
      <c r="I449">
        <v>4.5999999999999996</v>
      </c>
      <c r="J449">
        <v>4.12</v>
      </c>
      <c r="K449">
        <v>4.3</v>
      </c>
      <c r="L449">
        <v>2.36</v>
      </c>
      <c r="M449">
        <v>2.48</v>
      </c>
      <c r="N449">
        <v>2.8220000000000001</v>
      </c>
      <c r="O449">
        <v>3.2402857140000001</v>
      </c>
      <c r="P449">
        <f>VLOOKUP(B449,'aggregate-week8-thurs.csv'!B:O,14,FALSE)</f>
        <v>3.2402857142900001</v>
      </c>
      <c r="Q449" s="1">
        <f t="shared" si="6"/>
        <v>-8.9498297661805282E-11</v>
      </c>
    </row>
    <row r="450" spans="1:17">
      <c r="A450">
        <v>448</v>
      </c>
      <c r="B450" t="s">
        <v>508</v>
      </c>
      <c r="C450" t="s">
        <v>34</v>
      </c>
      <c r="D450">
        <v>2500</v>
      </c>
      <c r="E450" t="s">
        <v>26</v>
      </c>
      <c r="F450">
        <v>4.6669999999999998</v>
      </c>
      <c r="G450" t="s">
        <v>99</v>
      </c>
      <c r="I450">
        <v>1.6</v>
      </c>
      <c r="J450">
        <v>3.63</v>
      </c>
      <c r="K450">
        <v>1.8</v>
      </c>
      <c r="L450">
        <v>5.15</v>
      </c>
      <c r="M450">
        <v>3.45</v>
      </c>
      <c r="N450">
        <v>2.7850000000000001</v>
      </c>
      <c r="O450">
        <v>3.0691666670000002</v>
      </c>
      <c r="P450">
        <f>VLOOKUP(B450,'aggregate-week8-thurs.csv'!B:O,14,FALSE)</f>
        <v>3.0691666666700002</v>
      </c>
      <c r="Q450" s="1">
        <f t="shared" si="6"/>
        <v>1.0752110313205776E-10</v>
      </c>
    </row>
    <row r="451" spans="1:17">
      <c r="A451">
        <v>449</v>
      </c>
      <c r="B451" t="s">
        <v>509</v>
      </c>
      <c r="C451" t="s">
        <v>34</v>
      </c>
      <c r="D451">
        <v>2500</v>
      </c>
      <c r="E451" t="s">
        <v>26</v>
      </c>
      <c r="F451">
        <v>0</v>
      </c>
      <c r="G451" t="s">
        <v>99</v>
      </c>
      <c r="P451">
        <f>VLOOKUP(B451,'aggregate-week8-thurs.csv'!B:O,14,FALSE)</f>
        <v>0</v>
      </c>
      <c r="Q451" s="1">
        <f t="shared" ref="Q451:Q482" si="7">IFERROR(O451/P451-1,0)</f>
        <v>0</v>
      </c>
    </row>
    <row r="452" spans="1:17">
      <c r="A452">
        <v>450</v>
      </c>
      <c r="B452" t="s">
        <v>510</v>
      </c>
      <c r="C452" t="s">
        <v>34</v>
      </c>
      <c r="D452">
        <v>2500</v>
      </c>
      <c r="E452" t="s">
        <v>36</v>
      </c>
      <c r="F452">
        <v>0</v>
      </c>
      <c r="G452" t="s">
        <v>71</v>
      </c>
      <c r="P452">
        <f>VLOOKUP(B452,'aggregate-week8-thurs.csv'!B:O,14,FALSE)</f>
        <v>0</v>
      </c>
      <c r="Q452" s="1">
        <f t="shared" si="7"/>
        <v>0</v>
      </c>
    </row>
    <row r="453" spans="1:17">
      <c r="A453">
        <v>451</v>
      </c>
      <c r="B453" t="s">
        <v>511</v>
      </c>
      <c r="C453" t="s">
        <v>34</v>
      </c>
      <c r="D453">
        <v>2500</v>
      </c>
      <c r="E453" t="s">
        <v>50</v>
      </c>
      <c r="F453">
        <v>10.68</v>
      </c>
      <c r="G453" t="s">
        <v>101</v>
      </c>
      <c r="H453">
        <v>6.5</v>
      </c>
      <c r="I453">
        <v>2.8</v>
      </c>
      <c r="J453">
        <v>7.97</v>
      </c>
      <c r="K453">
        <v>2.4</v>
      </c>
      <c r="L453">
        <v>7.75</v>
      </c>
      <c r="M453">
        <v>6.43</v>
      </c>
      <c r="N453">
        <v>8.9580000000000002</v>
      </c>
      <c r="O453">
        <v>6.1154285709999998</v>
      </c>
      <c r="P453">
        <f>VLOOKUP(B453,'aggregate-week8-thurs.csv'!B:O,14,FALSE)</f>
        <v>5.6011428571400002</v>
      </c>
      <c r="Q453" s="1">
        <f t="shared" si="7"/>
        <v>9.1817996251321921E-2</v>
      </c>
    </row>
    <row r="454" spans="1:17">
      <c r="A454">
        <v>452</v>
      </c>
      <c r="B454" t="s">
        <v>512</v>
      </c>
      <c r="C454" t="s">
        <v>34</v>
      </c>
      <c r="D454">
        <v>2500</v>
      </c>
      <c r="E454" t="s">
        <v>93</v>
      </c>
      <c r="F454">
        <v>0.78300000000000003</v>
      </c>
      <c r="G454" t="s">
        <v>152</v>
      </c>
      <c r="P454">
        <f>VLOOKUP(B454,'aggregate-week8-thurs.csv'!B:O,14,FALSE)</f>
        <v>0</v>
      </c>
      <c r="Q454" s="1">
        <f t="shared" si="7"/>
        <v>0</v>
      </c>
    </row>
    <row r="455" spans="1:17">
      <c r="A455">
        <v>453</v>
      </c>
      <c r="B455" t="s">
        <v>513</v>
      </c>
      <c r="C455" t="s">
        <v>34</v>
      </c>
      <c r="D455">
        <v>2500</v>
      </c>
      <c r="E455" t="s">
        <v>40</v>
      </c>
      <c r="F455">
        <v>2.1</v>
      </c>
      <c r="G455" t="s">
        <v>96</v>
      </c>
      <c r="J455">
        <v>3.62</v>
      </c>
      <c r="L455">
        <v>2.6</v>
      </c>
      <c r="M455">
        <v>2.12</v>
      </c>
      <c r="N455">
        <v>4.4790000000000001</v>
      </c>
      <c r="O455">
        <v>3.2047500000000002</v>
      </c>
      <c r="P455">
        <f>VLOOKUP(B455,'aggregate-week8-thurs.csv'!B:O,14,FALSE)</f>
        <v>3.2197499999999999</v>
      </c>
      <c r="Q455" s="1">
        <f t="shared" si="7"/>
        <v>-4.6587467971114238E-3</v>
      </c>
    </row>
    <row r="456" spans="1:17">
      <c r="A456">
        <v>454</v>
      </c>
      <c r="B456" t="s">
        <v>514</v>
      </c>
      <c r="C456" t="s">
        <v>34</v>
      </c>
      <c r="D456">
        <v>2500</v>
      </c>
      <c r="E456" t="s">
        <v>62</v>
      </c>
      <c r="F456">
        <v>0.38300000000000001</v>
      </c>
      <c r="G456" t="s">
        <v>63</v>
      </c>
      <c r="I456">
        <v>1.4</v>
      </c>
      <c r="K456">
        <v>1.7</v>
      </c>
      <c r="O456">
        <v>1.55</v>
      </c>
      <c r="P456">
        <f>VLOOKUP(B456,'aggregate-week8-thurs.csv'!B:O,14,FALSE)</f>
        <v>1.55</v>
      </c>
      <c r="Q456" s="1">
        <f t="shared" si="7"/>
        <v>0</v>
      </c>
    </row>
    <row r="457" spans="1:17">
      <c r="A457">
        <v>455</v>
      </c>
      <c r="B457" t="s">
        <v>515</v>
      </c>
      <c r="C457" t="s">
        <v>34</v>
      </c>
      <c r="D457">
        <v>2500</v>
      </c>
      <c r="E457" t="s">
        <v>16</v>
      </c>
      <c r="F457">
        <v>0.82499999999999996</v>
      </c>
      <c r="G457" t="s">
        <v>78</v>
      </c>
      <c r="P457">
        <f>VLOOKUP(B457,'aggregate-week8-thurs.csv'!B:O,14,FALSE)</f>
        <v>0</v>
      </c>
      <c r="Q457" s="1">
        <f t="shared" si="7"/>
        <v>0</v>
      </c>
    </row>
    <row r="458" spans="1:17">
      <c r="A458">
        <v>456</v>
      </c>
      <c r="B458" t="s">
        <v>516</v>
      </c>
      <c r="C458" t="s">
        <v>34</v>
      </c>
      <c r="D458">
        <v>2500</v>
      </c>
      <c r="E458" t="s">
        <v>22</v>
      </c>
      <c r="F458">
        <v>3.25</v>
      </c>
      <c r="G458" t="s">
        <v>23</v>
      </c>
      <c r="L458">
        <v>4.0199999999999996</v>
      </c>
      <c r="O458">
        <v>4.0199999999999996</v>
      </c>
      <c r="P458">
        <f>VLOOKUP(B458,'aggregate-week8-thurs.csv'!B:O,14,FALSE)</f>
        <v>4.0199999999999996</v>
      </c>
      <c r="Q458" s="1">
        <f t="shared" si="7"/>
        <v>0</v>
      </c>
    </row>
    <row r="459" spans="1:17">
      <c r="A459">
        <v>457</v>
      </c>
      <c r="B459" t="s">
        <v>517</v>
      </c>
      <c r="C459" t="s">
        <v>34</v>
      </c>
      <c r="D459">
        <v>2500</v>
      </c>
      <c r="E459" t="s">
        <v>62</v>
      </c>
      <c r="F459">
        <v>0</v>
      </c>
      <c r="G459" t="s">
        <v>63</v>
      </c>
      <c r="I459">
        <v>1.6</v>
      </c>
      <c r="K459">
        <v>1.8</v>
      </c>
      <c r="L459">
        <v>1.1100000000000001</v>
      </c>
      <c r="O459">
        <v>1.503333333</v>
      </c>
      <c r="P459">
        <f>VLOOKUP(B459,'aggregate-week8-thurs.csv'!B:O,14,FALSE)</f>
        <v>1.7</v>
      </c>
      <c r="Q459" s="1">
        <f t="shared" si="7"/>
        <v>-0.11568627470588233</v>
      </c>
    </row>
    <row r="460" spans="1:17">
      <c r="A460">
        <v>458</v>
      </c>
      <c r="B460" t="s">
        <v>518</v>
      </c>
      <c r="C460" t="s">
        <v>34</v>
      </c>
      <c r="D460">
        <v>2500</v>
      </c>
      <c r="E460" t="s">
        <v>19</v>
      </c>
      <c r="F460">
        <v>2.7709999999999999</v>
      </c>
      <c r="G460" t="s">
        <v>20</v>
      </c>
      <c r="H460">
        <v>2</v>
      </c>
      <c r="I460">
        <v>2.6</v>
      </c>
      <c r="J460">
        <v>5.09</v>
      </c>
      <c r="K460">
        <v>2.2999999999999998</v>
      </c>
      <c r="L460">
        <v>2.5499999999999998</v>
      </c>
      <c r="M460">
        <v>2.84</v>
      </c>
      <c r="N460">
        <v>1.891</v>
      </c>
      <c r="O460">
        <v>2.7530000000000001</v>
      </c>
      <c r="P460">
        <f>VLOOKUP(B460,'aggregate-week8-thurs.csv'!B:O,14,FALSE)</f>
        <v>2.5815714285700002</v>
      </c>
      <c r="Q460" s="1">
        <f t="shared" si="7"/>
        <v>6.6404736871820136E-2</v>
      </c>
    </row>
    <row r="461" spans="1:17">
      <c r="A461">
        <v>459</v>
      </c>
      <c r="B461" t="s">
        <v>519</v>
      </c>
      <c r="C461" t="s">
        <v>34</v>
      </c>
      <c r="D461">
        <v>2500</v>
      </c>
      <c r="E461" t="s">
        <v>40</v>
      </c>
      <c r="F461">
        <v>0</v>
      </c>
      <c r="G461" t="s">
        <v>96</v>
      </c>
      <c r="P461">
        <f>VLOOKUP(B461,'aggregate-week8-thurs.csv'!B:O,14,FALSE)</f>
        <v>0</v>
      </c>
      <c r="Q461" s="1">
        <f t="shared" si="7"/>
        <v>0</v>
      </c>
    </row>
    <row r="462" spans="1:17">
      <c r="A462">
        <v>460</v>
      </c>
      <c r="B462" t="s">
        <v>520</v>
      </c>
      <c r="C462" t="s">
        <v>34</v>
      </c>
      <c r="D462">
        <v>2500</v>
      </c>
      <c r="E462" t="s">
        <v>65</v>
      </c>
      <c r="F462">
        <v>0</v>
      </c>
      <c r="G462" t="s">
        <v>76</v>
      </c>
      <c r="P462">
        <f>VLOOKUP(B462,'aggregate-week8-thurs.csv'!B:O,14,FALSE)</f>
        <v>0</v>
      </c>
      <c r="Q462" s="1">
        <f t="shared" si="7"/>
        <v>0</v>
      </c>
    </row>
    <row r="463" spans="1:17">
      <c r="A463">
        <v>461</v>
      </c>
      <c r="B463" t="s">
        <v>521</v>
      </c>
      <c r="C463" t="s">
        <v>34</v>
      </c>
      <c r="D463">
        <v>2500</v>
      </c>
      <c r="E463" t="s">
        <v>30</v>
      </c>
      <c r="F463">
        <v>0</v>
      </c>
      <c r="G463" t="s">
        <v>56</v>
      </c>
      <c r="I463">
        <v>1.4</v>
      </c>
      <c r="K463">
        <v>1.7</v>
      </c>
      <c r="O463">
        <v>1.55</v>
      </c>
      <c r="P463">
        <f>VLOOKUP(B463,'aggregate-week8-thurs.csv'!B:O,14,FALSE)</f>
        <v>1.55</v>
      </c>
      <c r="Q463" s="1">
        <f t="shared" si="7"/>
        <v>0</v>
      </c>
    </row>
    <row r="464" spans="1:17">
      <c r="A464">
        <v>462</v>
      </c>
      <c r="B464" t="s">
        <v>522</v>
      </c>
      <c r="C464" t="s">
        <v>34</v>
      </c>
      <c r="D464">
        <v>2500</v>
      </c>
      <c r="E464" t="s">
        <v>30</v>
      </c>
      <c r="F464">
        <v>0</v>
      </c>
      <c r="G464" t="s">
        <v>56</v>
      </c>
      <c r="P464">
        <f>VLOOKUP(B464,'aggregate-week8-thurs.csv'!B:O,14,FALSE)</f>
        <v>0</v>
      </c>
      <c r="Q464" s="1">
        <f t="shared" si="7"/>
        <v>0</v>
      </c>
    </row>
    <row r="465" spans="1:17">
      <c r="A465">
        <v>463</v>
      </c>
      <c r="B465" t="s">
        <v>523</v>
      </c>
      <c r="C465" t="s">
        <v>34</v>
      </c>
      <c r="D465">
        <v>2500</v>
      </c>
      <c r="E465" t="s">
        <v>40</v>
      </c>
      <c r="F465">
        <v>0.5</v>
      </c>
      <c r="G465" t="s">
        <v>96</v>
      </c>
      <c r="P465">
        <f>VLOOKUP(B465,'aggregate-week8-thurs.csv'!B:O,14,FALSE)</f>
        <v>0</v>
      </c>
      <c r="Q465" s="1">
        <f t="shared" si="7"/>
        <v>0</v>
      </c>
    </row>
    <row r="466" spans="1:17">
      <c r="A466">
        <v>464</v>
      </c>
      <c r="B466" t="s">
        <v>524</v>
      </c>
      <c r="C466" t="s">
        <v>34</v>
      </c>
      <c r="D466">
        <v>2500</v>
      </c>
      <c r="E466" t="s">
        <v>50</v>
      </c>
      <c r="F466">
        <v>2.8290000000000002</v>
      </c>
      <c r="G466" t="s">
        <v>101</v>
      </c>
      <c r="I466">
        <v>2.6</v>
      </c>
      <c r="J466">
        <v>5.98</v>
      </c>
      <c r="K466">
        <v>2.2999999999999998</v>
      </c>
      <c r="O466">
        <v>3.6266666669999998</v>
      </c>
      <c r="P466">
        <f>VLOOKUP(B466,'aggregate-week8-thurs.csv'!B:O,14,FALSE)</f>
        <v>2.63</v>
      </c>
      <c r="Q466" s="1">
        <f t="shared" si="7"/>
        <v>0.37896070988593156</v>
      </c>
    </row>
    <row r="467" spans="1:17">
      <c r="A467">
        <v>465</v>
      </c>
      <c r="B467" t="s">
        <v>525</v>
      </c>
      <c r="C467" t="s">
        <v>34</v>
      </c>
      <c r="D467">
        <v>2500</v>
      </c>
      <c r="E467" t="s">
        <v>47</v>
      </c>
      <c r="F467">
        <v>0</v>
      </c>
      <c r="G467" t="s">
        <v>58</v>
      </c>
      <c r="I467">
        <v>1.2</v>
      </c>
      <c r="K467">
        <v>1.6</v>
      </c>
      <c r="M467">
        <v>0.03</v>
      </c>
      <c r="O467">
        <v>0.943333333</v>
      </c>
      <c r="P467">
        <f>VLOOKUP(B467,'aggregate-week8-thurs.csv'!B:O,14,FALSE)</f>
        <v>0.94333333333299996</v>
      </c>
      <c r="Q467" s="1">
        <f t="shared" si="7"/>
        <v>-3.5300351530764829E-10</v>
      </c>
    </row>
    <row r="468" spans="1:17">
      <c r="A468">
        <v>466</v>
      </c>
      <c r="B468" t="s">
        <v>526</v>
      </c>
      <c r="C468" t="s">
        <v>34</v>
      </c>
      <c r="D468">
        <v>2500</v>
      </c>
      <c r="E468" t="s">
        <v>44</v>
      </c>
      <c r="F468">
        <v>0.32900000000000001</v>
      </c>
      <c r="G468" t="s">
        <v>45</v>
      </c>
      <c r="L468">
        <v>1.71</v>
      </c>
      <c r="M468">
        <v>0.19</v>
      </c>
      <c r="N468">
        <v>1.97</v>
      </c>
      <c r="O468">
        <v>1.29</v>
      </c>
      <c r="P468">
        <f>VLOOKUP(B468,'aggregate-week8-thurs.csv'!B:O,14,FALSE)</f>
        <v>1.29</v>
      </c>
      <c r="Q468" s="1">
        <f t="shared" si="7"/>
        <v>0</v>
      </c>
    </row>
    <row r="469" spans="1:17">
      <c r="A469">
        <v>467</v>
      </c>
      <c r="B469" t="s">
        <v>527</v>
      </c>
      <c r="C469" t="s">
        <v>34</v>
      </c>
      <c r="D469">
        <v>2500</v>
      </c>
      <c r="E469" t="s">
        <v>19</v>
      </c>
      <c r="F469">
        <v>0</v>
      </c>
      <c r="G469" t="s">
        <v>114</v>
      </c>
      <c r="P469">
        <f>VLOOKUP(B469,'aggregate-week8-thurs.csv'!B:O,14,FALSE)</f>
        <v>0</v>
      </c>
      <c r="Q469" s="1">
        <f t="shared" si="7"/>
        <v>0</v>
      </c>
    </row>
    <row r="470" spans="1:17">
      <c r="A470">
        <v>468</v>
      </c>
      <c r="B470" t="s">
        <v>528</v>
      </c>
      <c r="C470" t="s">
        <v>34</v>
      </c>
      <c r="D470">
        <v>2500</v>
      </c>
      <c r="E470" t="s">
        <v>50</v>
      </c>
      <c r="F470">
        <v>3.8</v>
      </c>
      <c r="G470" t="s">
        <v>101</v>
      </c>
      <c r="I470">
        <v>6.2</v>
      </c>
      <c r="J470">
        <v>5.66</v>
      </c>
      <c r="K470">
        <v>6.1</v>
      </c>
      <c r="L470">
        <v>3.99</v>
      </c>
      <c r="M470">
        <v>1.99</v>
      </c>
      <c r="N470">
        <v>3.5129999999999999</v>
      </c>
      <c r="O470">
        <v>4.5754999999999999</v>
      </c>
      <c r="P470">
        <f>VLOOKUP(B470,'aggregate-week8-thurs.csv'!B:O,14,FALSE)</f>
        <v>4.5754999999999999</v>
      </c>
      <c r="Q470" s="1">
        <f t="shared" si="7"/>
        <v>0</v>
      </c>
    </row>
    <row r="471" spans="1:17">
      <c r="A471">
        <v>469</v>
      </c>
      <c r="B471" t="s">
        <v>529</v>
      </c>
      <c r="C471" t="s">
        <v>34</v>
      </c>
      <c r="D471">
        <v>2500</v>
      </c>
      <c r="E471" t="s">
        <v>30</v>
      </c>
      <c r="F471">
        <v>0</v>
      </c>
      <c r="G471" t="s">
        <v>31</v>
      </c>
      <c r="M471">
        <v>0.38</v>
      </c>
      <c r="O471">
        <v>0.38</v>
      </c>
      <c r="P471">
        <f>VLOOKUP(B471,'aggregate-week8-thurs.csv'!B:O,14,FALSE)</f>
        <v>0.08</v>
      </c>
      <c r="Q471" s="1">
        <f t="shared" si="7"/>
        <v>3.75</v>
      </c>
    </row>
    <row r="472" spans="1:17">
      <c r="A472">
        <v>470</v>
      </c>
      <c r="B472" t="s">
        <v>530</v>
      </c>
      <c r="C472" t="s">
        <v>34</v>
      </c>
      <c r="D472">
        <v>2500</v>
      </c>
      <c r="E472" t="s">
        <v>36</v>
      </c>
      <c r="F472">
        <v>0.5</v>
      </c>
      <c r="G472" t="s">
        <v>37</v>
      </c>
      <c r="P472">
        <f>VLOOKUP(B472,'aggregate-week8-thurs.csv'!B:O,14,FALSE)</f>
        <v>0</v>
      </c>
      <c r="Q472" s="1">
        <f t="shared" si="7"/>
        <v>0</v>
      </c>
    </row>
    <row r="473" spans="1:17">
      <c r="A473">
        <v>471</v>
      </c>
      <c r="B473" t="s">
        <v>531</v>
      </c>
      <c r="C473" t="s">
        <v>34</v>
      </c>
      <c r="D473">
        <v>2500</v>
      </c>
      <c r="E473" t="s">
        <v>44</v>
      </c>
      <c r="F473">
        <v>0</v>
      </c>
      <c r="G473" t="s">
        <v>119</v>
      </c>
      <c r="P473">
        <f>VLOOKUP(B473,'aggregate-week8-thurs.csv'!B:O,14,FALSE)</f>
        <v>0</v>
      </c>
      <c r="Q473" s="1">
        <f t="shared" si="7"/>
        <v>0</v>
      </c>
    </row>
    <row r="474" spans="1:17">
      <c r="A474">
        <v>472</v>
      </c>
      <c r="B474" t="s">
        <v>532</v>
      </c>
      <c r="C474" t="s">
        <v>34</v>
      </c>
      <c r="D474">
        <v>2500</v>
      </c>
      <c r="E474" t="s">
        <v>62</v>
      </c>
      <c r="F474">
        <v>0</v>
      </c>
      <c r="G474" t="s">
        <v>68</v>
      </c>
      <c r="M474">
        <v>0.01</v>
      </c>
      <c r="O474">
        <v>0.01</v>
      </c>
      <c r="P474">
        <f>VLOOKUP(B474,'aggregate-week8-thurs.csv'!B:O,14,FALSE)</f>
        <v>0</v>
      </c>
      <c r="Q474" s="1">
        <f t="shared" si="7"/>
        <v>0</v>
      </c>
    </row>
    <row r="475" spans="1:17">
      <c r="A475">
        <v>473</v>
      </c>
      <c r="B475" t="s">
        <v>533</v>
      </c>
      <c r="C475" t="s">
        <v>218</v>
      </c>
      <c r="D475">
        <v>2400</v>
      </c>
      <c r="E475" t="s">
        <v>62</v>
      </c>
      <c r="F475">
        <v>3.8330000000000002</v>
      </c>
      <c r="G475" t="s">
        <v>68</v>
      </c>
      <c r="H475">
        <v>6.2</v>
      </c>
      <c r="I475">
        <v>6.2</v>
      </c>
      <c r="J475">
        <v>6.2</v>
      </c>
      <c r="K475">
        <v>6.2</v>
      </c>
      <c r="L475">
        <v>6.2</v>
      </c>
      <c r="M475">
        <v>6.2</v>
      </c>
      <c r="N475">
        <v>6.2</v>
      </c>
      <c r="O475">
        <v>6.2</v>
      </c>
      <c r="P475">
        <f>VLOOKUP(B475,'aggregate-week8-thurs.csv'!B:O,14,FALSE)</f>
        <v>0</v>
      </c>
      <c r="Q475" s="1">
        <f t="shared" si="7"/>
        <v>0</v>
      </c>
    </row>
    <row r="476" spans="1:17">
      <c r="A476">
        <v>474</v>
      </c>
      <c r="B476" t="s">
        <v>534</v>
      </c>
      <c r="C476" t="s">
        <v>218</v>
      </c>
      <c r="D476">
        <v>2300</v>
      </c>
      <c r="E476" t="s">
        <v>16</v>
      </c>
      <c r="F476">
        <v>7.1669999999999998</v>
      </c>
      <c r="G476" t="s">
        <v>78</v>
      </c>
      <c r="H476">
        <v>3.8</v>
      </c>
      <c r="I476">
        <v>3.8</v>
      </c>
      <c r="J476">
        <v>3.8</v>
      </c>
      <c r="K476">
        <v>3.8</v>
      </c>
      <c r="L476">
        <v>3.8</v>
      </c>
      <c r="M476">
        <v>3.8</v>
      </c>
      <c r="N476">
        <v>3.8</v>
      </c>
      <c r="O476">
        <v>3.8</v>
      </c>
      <c r="P476">
        <f>VLOOKUP(B476,'aggregate-week8-thurs.csv'!B:O,14,FALSE)</f>
        <v>0</v>
      </c>
      <c r="Q476" s="1">
        <f t="shared" si="7"/>
        <v>0</v>
      </c>
    </row>
    <row r="477" spans="1:17">
      <c r="A477">
        <v>475</v>
      </c>
      <c r="B477" t="s">
        <v>535</v>
      </c>
      <c r="C477" t="s">
        <v>218</v>
      </c>
      <c r="D477">
        <v>2200</v>
      </c>
      <c r="E477" t="s">
        <v>53</v>
      </c>
      <c r="F477">
        <v>6.5</v>
      </c>
      <c r="G477" t="s">
        <v>83</v>
      </c>
      <c r="H477">
        <v>5.7</v>
      </c>
      <c r="I477">
        <v>5.7</v>
      </c>
      <c r="J477">
        <v>5.7</v>
      </c>
      <c r="K477">
        <v>5.7</v>
      </c>
      <c r="L477">
        <v>5.7</v>
      </c>
      <c r="M477">
        <v>5.7</v>
      </c>
      <c r="N477">
        <v>5.7</v>
      </c>
      <c r="O477">
        <v>5.7</v>
      </c>
      <c r="P477">
        <f>VLOOKUP(B477,'aggregate-week8-thurs.csv'!B:O,14,FALSE)</f>
        <v>0</v>
      </c>
      <c r="Q477" s="1">
        <f t="shared" si="7"/>
        <v>0</v>
      </c>
    </row>
    <row r="478" spans="1:17">
      <c r="A478">
        <v>476</v>
      </c>
      <c r="B478" t="s">
        <v>536</v>
      </c>
      <c r="C478" t="s">
        <v>218</v>
      </c>
      <c r="D478">
        <v>2200</v>
      </c>
      <c r="E478" t="s">
        <v>50</v>
      </c>
      <c r="F478">
        <v>3.286</v>
      </c>
      <c r="G478" t="s">
        <v>51</v>
      </c>
      <c r="H478">
        <v>5.5</v>
      </c>
      <c r="I478">
        <v>5.5</v>
      </c>
      <c r="J478">
        <v>5.5</v>
      </c>
      <c r="K478">
        <v>5.5</v>
      </c>
      <c r="L478">
        <v>5.5</v>
      </c>
      <c r="M478">
        <v>5.5</v>
      </c>
      <c r="N478">
        <v>5.5</v>
      </c>
      <c r="O478">
        <v>5.5</v>
      </c>
      <c r="P478">
        <f>VLOOKUP(B478,'aggregate-week8-thurs.csv'!B:O,14,FALSE)</f>
        <v>0</v>
      </c>
      <c r="Q478" s="1">
        <f t="shared" si="7"/>
        <v>0</v>
      </c>
    </row>
    <row r="479" spans="1:17">
      <c r="A479">
        <v>477</v>
      </c>
      <c r="B479" t="s">
        <v>537</v>
      </c>
      <c r="C479" t="s">
        <v>218</v>
      </c>
      <c r="D479">
        <v>2100</v>
      </c>
      <c r="E479" t="s">
        <v>65</v>
      </c>
      <c r="F479">
        <v>5.7140000000000004</v>
      </c>
      <c r="G479" t="s">
        <v>66</v>
      </c>
      <c r="H479">
        <v>5.8</v>
      </c>
      <c r="I479">
        <v>5.8</v>
      </c>
      <c r="J479">
        <v>5.8</v>
      </c>
      <c r="K479">
        <v>5.8</v>
      </c>
      <c r="L479">
        <v>5.8</v>
      </c>
      <c r="M479">
        <v>5.8</v>
      </c>
      <c r="N479">
        <v>5.8</v>
      </c>
      <c r="O479">
        <v>5.8</v>
      </c>
      <c r="P479">
        <f>VLOOKUP(B479,'aggregate-week8-thurs.csv'!B:O,14,FALSE)</f>
        <v>0</v>
      </c>
      <c r="Q479" s="1">
        <f t="shared" si="7"/>
        <v>0</v>
      </c>
    </row>
    <row r="480" spans="1:17">
      <c r="A480">
        <v>478</v>
      </c>
      <c r="B480" t="s">
        <v>538</v>
      </c>
      <c r="C480" t="s">
        <v>218</v>
      </c>
      <c r="D480">
        <v>2100</v>
      </c>
      <c r="E480" t="s">
        <v>93</v>
      </c>
      <c r="F480">
        <v>4.5709999999999997</v>
      </c>
      <c r="G480" t="s">
        <v>152</v>
      </c>
      <c r="H480">
        <v>5.4</v>
      </c>
      <c r="I480">
        <v>5.4</v>
      </c>
      <c r="J480">
        <v>5.4</v>
      </c>
      <c r="K480">
        <v>5.4</v>
      </c>
      <c r="L480">
        <v>5.4</v>
      </c>
      <c r="M480">
        <v>5.4</v>
      </c>
      <c r="N480">
        <v>5.4</v>
      </c>
      <c r="O480">
        <v>5.4</v>
      </c>
      <c r="P480">
        <f>VLOOKUP(B480,'aggregate-week8-thurs.csv'!B:O,14,FALSE)</f>
        <v>0</v>
      </c>
      <c r="Q480" s="1">
        <f t="shared" si="7"/>
        <v>0</v>
      </c>
    </row>
    <row r="481" spans="1:17">
      <c r="A481">
        <v>479</v>
      </c>
      <c r="B481" t="s">
        <v>539</v>
      </c>
      <c r="C481" t="s">
        <v>218</v>
      </c>
      <c r="D481">
        <v>2000</v>
      </c>
      <c r="E481" t="s">
        <v>44</v>
      </c>
      <c r="F481">
        <v>6</v>
      </c>
      <c r="G481" t="s">
        <v>119</v>
      </c>
      <c r="H481">
        <v>1.2</v>
      </c>
      <c r="I481">
        <v>1.2</v>
      </c>
      <c r="J481">
        <v>1.2</v>
      </c>
      <c r="K481">
        <v>1.2</v>
      </c>
      <c r="L481">
        <v>1.2</v>
      </c>
      <c r="M481">
        <v>1.2</v>
      </c>
      <c r="N481">
        <v>1.2</v>
      </c>
      <c r="O481">
        <v>1.2</v>
      </c>
      <c r="P481">
        <f>VLOOKUP(B481,'aggregate-week8-thurs.csv'!B:O,14,FALSE)</f>
        <v>0</v>
      </c>
      <c r="Q481" s="1">
        <f t="shared" si="7"/>
        <v>0</v>
      </c>
    </row>
    <row r="482" spans="1:17">
      <c r="A482">
        <v>480</v>
      </c>
      <c r="B482" t="s">
        <v>540</v>
      </c>
      <c r="C482" t="s">
        <v>218</v>
      </c>
      <c r="D482">
        <v>2000</v>
      </c>
      <c r="E482" t="s">
        <v>22</v>
      </c>
      <c r="F482">
        <v>6.8570000000000002</v>
      </c>
      <c r="G482" t="s">
        <v>80</v>
      </c>
      <c r="H482">
        <v>4.9000000000000004</v>
      </c>
      <c r="I482">
        <v>4.9000000000000004</v>
      </c>
      <c r="J482">
        <v>4.9000000000000004</v>
      </c>
      <c r="K482">
        <v>4.9000000000000004</v>
      </c>
      <c r="L482">
        <v>4.9000000000000004</v>
      </c>
      <c r="M482">
        <v>4.9000000000000004</v>
      </c>
      <c r="N482">
        <v>4.9000000000000004</v>
      </c>
      <c r="O482">
        <v>4.9000000000000004</v>
      </c>
      <c r="P482">
        <f>VLOOKUP(B482,'aggregate-week8-thurs.csv'!B:O,14,FALSE)</f>
        <v>0</v>
      </c>
      <c r="Q482" s="1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workbookViewId="0">
      <selection activeCell="P2" sqref="P2"/>
    </sheetView>
  </sheetViews>
  <sheetFormatPr baseColWidth="10" defaultRowHeight="15" x14ac:dyDescent="0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0</v>
      </c>
      <c r="B2" t="s">
        <v>14</v>
      </c>
      <c r="C2" t="s">
        <v>15</v>
      </c>
      <c r="D2">
        <v>9200</v>
      </c>
      <c r="E2" t="s">
        <v>16</v>
      </c>
      <c r="F2">
        <v>25.143000000000001</v>
      </c>
      <c r="G2" t="s">
        <v>17</v>
      </c>
      <c r="H2">
        <v>28</v>
      </c>
      <c r="I2">
        <v>31.1</v>
      </c>
      <c r="J2">
        <v>27.5</v>
      </c>
      <c r="K2">
        <v>27.1</v>
      </c>
      <c r="L2">
        <v>21.78</v>
      </c>
      <c r="M2">
        <v>19.21</v>
      </c>
      <c r="N2">
        <v>20.239999999999998</v>
      </c>
      <c r="O2">
        <v>24.99</v>
      </c>
    </row>
    <row r="3" spans="1:15">
      <c r="A3">
        <v>1</v>
      </c>
      <c r="B3" t="s">
        <v>18</v>
      </c>
      <c r="C3" t="s">
        <v>15</v>
      </c>
      <c r="D3">
        <v>8700</v>
      </c>
      <c r="E3" t="s">
        <v>19</v>
      </c>
      <c r="F3">
        <v>25.657</v>
      </c>
      <c r="G3" t="s">
        <v>20</v>
      </c>
      <c r="H3">
        <v>29</v>
      </c>
      <c r="I3">
        <v>23.8</v>
      </c>
      <c r="J3">
        <v>19.59</v>
      </c>
      <c r="K3">
        <v>20.9</v>
      </c>
      <c r="L3">
        <v>19.29</v>
      </c>
      <c r="M3">
        <v>14.95</v>
      </c>
      <c r="N3">
        <v>25.486999999999998</v>
      </c>
      <c r="O3">
        <v>21.859571428599999</v>
      </c>
    </row>
    <row r="4" spans="1:15">
      <c r="A4">
        <v>2</v>
      </c>
      <c r="B4" t="s">
        <v>21</v>
      </c>
      <c r="C4" t="s">
        <v>15</v>
      </c>
      <c r="D4">
        <v>8500</v>
      </c>
      <c r="E4" t="s">
        <v>22</v>
      </c>
      <c r="F4">
        <v>17.814</v>
      </c>
      <c r="G4" t="s">
        <v>23</v>
      </c>
      <c r="H4">
        <v>22.5</v>
      </c>
      <c r="I4">
        <v>32.200000000000003</v>
      </c>
      <c r="J4">
        <v>17.559999999999999</v>
      </c>
      <c r="K4">
        <v>27.9</v>
      </c>
      <c r="L4">
        <v>18.27</v>
      </c>
      <c r="M4">
        <v>16.350000000000001</v>
      </c>
      <c r="N4">
        <v>18.814</v>
      </c>
      <c r="O4">
        <v>21.942</v>
      </c>
    </row>
    <row r="5" spans="1:15">
      <c r="A5">
        <v>3</v>
      </c>
      <c r="B5" t="s">
        <v>24</v>
      </c>
      <c r="C5" t="s">
        <v>25</v>
      </c>
      <c r="D5">
        <v>8300</v>
      </c>
      <c r="E5" t="s">
        <v>26</v>
      </c>
      <c r="F5">
        <v>28.343</v>
      </c>
      <c r="G5" t="s">
        <v>27</v>
      </c>
      <c r="H5">
        <v>27.8</v>
      </c>
      <c r="I5">
        <v>19.98</v>
      </c>
      <c r="J5">
        <v>21.56</v>
      </c>
      <c r="K5">
        <v>19.98</v>
      </c>
      <c r="L5">
        <v>22.042000000000002</v>
      </c>
      <c r="M5">
        <v>17.762</v>
      </c>
      <c r="N5">
        <v>25.766200000000001</v>
      </c>
      <c r="O5">
        <v>22.127171428600001</v>
      </c>
    </row>
    <row r="6" spans="1:15">
      <c r="A6">
        <v>4</v>
      </c>
      <c r="B6" t="s">
        <v>28</v>
      </c>
      <c r="C6" t="s">
        <v>29</v>
      </c>
      <c r="D6">
        <v>8300</v>
      </c>
      <c r="E6" t="s">
        <v>30</v>
      </c>
      <c r="F6">
        <v>22.48</v>
      </c>
      <c r="G6" t="s">
        <v>31</v>
      </c>
      <c r="H6">
        <v>22.5</v>
      </c>
      <c r="I6">
        <v>24.3</v>
      </c>
      <c r="J6">
        <v>20.65</v>
      </c>
      <c r="K6">
        <v>24.7</v>
      </c>
      <c r="L6">
        <v>22.71</v>
      </c>
      <c r="M6">
        <v>23.88</v>
      </c>
      <c r="N6">
        <v>18.704000000000001</v>
      </c>
      <c r="O6">
        <v>22.492000000000001</v>
      </c>
    </row>
    <row r="7" spans="1:15">
      <c r="A7">
        <v>5</v>
      </c>
      <c r="B7" t="s">
        <v>32</v>
      </c>
      <c r="C7" t="s">
        <v>15</v>
      </c>
      <c r="D7">
        <v>8100</v>
      </c>
      <c r="E7" t="s">
        <v>26</v>
      </c>
      <c r="F7">
        <v>20.766999999999999</v>
      </c>
      <c r="G7" t="s">
        <v>27</v>
      </c>
      <c r="H7">
        <v>23</v>
      </c>
      <c r="I7">
        <v>19.2</v>
      </c>
      <c r="J7">
        <v>17.29</v>
      </c>
      <c r="K7">
        <v>18.7</v>
      </c>
      <c r="L7">
        <v>18.149999999999999</v>
      </c>
      <c r="M7">
        <v>16.04</v>
      </c>
      <c r="N7">
        <v>20.084</v>
      </c>
      <c r="O7">
        <v>18.923428571399999</v>
      </c>
    </row>
    <row r="8" spans="1:15">
      <c r="A8">
        <v>6</v>
      </c>
      <c r="B8" t="s">
        <v>33</v>
      </c>
      <c r="C8" t="s">
        <v>34</v>
      </c>
      <c r="D8">
        <v>8000</v>
      </c>
      <c r="E8" t="s">
        <v>26</v>
      </c>
      <c r="F8">
        <v>22.05</v>
      </c>
      <c r="G8" t="s">
        <v>27</v>
      </c>
      <c r="H8">
        <v>21</v>
      </c>
      <c r="I8">
        <v>22.6</v>
      </c>
      <c r="J8">
        <v>17.72</v>
      </c>
      <c r="K8">
        <v>20.3</v>
      </c>
      <c r="L8">
        <v>16.190000000000001</v>
      </c>
      <c r="M8">
        <v>14</v>
      </c>
      <c r="N8">
        <v>18.364000000000001</v>
      </c>
      <c r="O8">
        <v>18.596285714299999</v>
      </c>
    </row>
    <row r="9" spans="1:15">
      <c r="A9">
        <v>7</v>
      </c>
      <c r="B9" t="s">
        <v>35</v>
      </c>
      <c r="C9" t="s">
        <v>15</v>
      </c>
      <c r="D9">
        <v>8000</v>
      </c>
      <c r="E9" t="s">
        <v>36</v>
      </c>
      <c r="F9">
        <v>9.8000000000000007</v>
      </c>
      <c r="G9" t="s">
        <v>37</v>
      </c>
      <c r="I9">
        <v>18.8</v>
      </c>
      <c r="J9">
        <v>8.92</v>
      </c>
      <c r="K9">
        <v>17.399999999999999</v>
      </c>
      <c r="L9">
        <v>14.52</v>
      </c>
      <c r="M9">
        <v>16.260000000000002</v>
      </c>
      <c r="O9">
        <v>15.18</v>
      </c>
    </row>
    <row r="10" spans="1:15">
      <c r="A10">
        <v>8</v>
      </c>
      <c r="B10" t="s">
        <v>38</v>
      </c>
      <c r="C10" t="s">
        <v>29</v>
      </c>
      <c r="D10">
        <v>8000</v>
      </c>
      <c r="E10" t="s">
        <v>16</v>
      </c>
      <c r="F10">
        <v>28.443000000000001</v>
      </c>
      <c r="G10" t="s">
        <v>17</v>
      </c>
      <c r="H10">
        <v>24</v>
      </c>
      <c r="I10">
        <v>22.5</v>
      </c>
      <c r="J10">
        <v>18.27</v>
      </c>
      <c r="K10">
        <v>22.7</v>
      </c>
      <c r="L10">
        <v>24.29</v>
      </c>
      <c r="M10">
        <v>21.19</v>
      </c>
      <c r="N10">
        <v>22.852</v>
      </c>
      <c r="O10">
        <v>22.257428571399998</v>
      </c>
    </row>
    <row r="11" spans="1:15">
      <c r="A11">
        <v>9</v>
      </c>
      <c r="B11" t="s">
        <v>39</v>
      </c>
      <c r="C11" t="s">
        <v>15</v>
      </c>
      <c r="D11">
        <v>7900</v>
      </c>
      <c r="E11" t="s">
        <v>40</v>
      </c>
      <c r="F11">
        <v>17.2</v>
      </c>
      <c r="G11" t="s">
        <v>41</v>
      </c>
      <c r="H11">
        <v>22</v>
      </c>
      <c r="I11">
        <v>14.4</v>
      </c>
      <c r="J11">
        <v>15.56</v>
      </c>
      <c r="K11">
        <v>12.2</v>
      </c>
      <c r="L11">
        <v>16.62</v>
      </c>
      <c r="M11">
        <v>16.11</v>
      </c>
      <c r="N11">
        <v>16.486000000000001</v>
      </c>
      <c r="O11">
        <v>16.196571428599999</v>
      </c>
    </row>
    <row r="12" spans="1:15">
      <c r="A12">
        <v>10</v>
      </c>
      <c r="B12" t="s">
        <v>42</v>
      </c>
      <c r="C12" t="s">
        <v>15</v>
      </c>
      <c r="D12">
        <v>7800</v>
      </c>
      <c r="E12" t="s">
        <v>30</v>
      </c>
      <c r="F12">
        <v>19.957000000000001</v>
      </c>
      <c r="G12" t="s">
        <v>31</v>
      </c>
      <c r="H12">
        <v>23.5</v>
      </c>
      <c r="I12">
        <v>25.6</v>
      </c>
      <c r="J12">
        <v>19.16</v>
      </c>
      <c r="K12">
        <v>23.9</v>
      </c>
      <c r="L12">
        <v>23.89</v>
      </c>
      <c r="M12">
        <v>14.27</v>
      </c>
      <c r="N12">
        <v>20.219000000000001</v>
      </c>
      <c r="O12">
        <v>21.5055714286</v>
      </c>
    </row>
    <row r="13" spans="1:15">
      <c r="A13">
        <v>11</v>
      </c>
      <c r="B13" t="s">
        <v>43</v>
      </c>
      <c r="C13" t="s">
        <v>15</v>
      </c>
      <c r="D13">
        <v>7700</v>
      </c>
      <c r="E13" t="s">
        <v>44</v>
      </c>
      <c r="F13">
        <v>21.314</v>
      </c>
      <c r="G13" t="s">
        <v>45</v>
      </c>
      <c r="H13">
        <v>20.5</v>
      </c>
      <c r="I13">
        <v>18.8</v>
      </c>
      <c r="J13">
        <v>14.81</v>
      </c>
      <c r="K13">
        <v>18.399999999999999</v>
      </c>
      <c r="L13">
        <v>15.9</v>
      </c>
      <c r="M13">
        <v>16.41</v>
      </c>
      <c r="N13">
        <v>18.928000000000001</v>
      </c>
      <c r="O13">
        <v>17.678285714299999</v>
      </c>
    </row>
    <row r="14" spans="1:15">
      <c r="A14">
        <v>12</v>
      </c>
      <c r="B14" t="s">
        <v>46</v>
      </c>
      <c r="C14" t="s">
        <v>15</v>
      </c>
      <c r="D14">
        <v>7700</v>
      </c>
      <c r="E14" t="s">
        <v>47</v>
      </c>
      <c r="F14">
        <v>18.617000000000001</v>
      </c>
      <c r="G14" t="s">
        <v>48</v>
      </c>
      <c r="H14">
        <v>20.5</v>
      </c>
      <c r="I14">
        <v>25.4</v>
      </c>
      <c r="J14">
        <v>16.690000000000001</v>
      </c>
      <c r="K14">
        <v>22.7</v>
      </c>
      <c r="L14">
        <v>19.760000000000002</v>
      </c>
      <c r="M14">
        <v>13.26</v>
      </c>
      <c r="N14">
        <v>16.6694</v>
      </c>
      <c r="O14">
        <v>19.2827714286</v>
      </c>
    </row>
    <row r="15" spans="1:15">
      <c r="A15">
        <v>13</v>
      </c>
      <c r="B15" t="s">
        <v>49</v>
      </c>
      <c r="C15" t="s">
        <v>15</v>
      </c>
      <c r="D15">
        <v>7700</v>
      </c>
      <c r="E15" t="s">
        <v>50</v>
      </c>
      <c r="F15">
        <v>22.428999999999998</v>
      </c>
      <c r="G15" t="s">
        <v>51</v>
      </c>
      <c r="H15">
        <v>27</v>
      </c>
      <c r="I15">
        <v>22.2</v>
      </c>
      <c r="J15">
        <v>18.04</v>
      </c>
      <c r="K15">
        <v>20.100000000000001</v>
      </c>
      <c r="L15">
        <v>19.61</v>
      </c>
      <c r="M15">
        <v>17.170000000000002</v>
      </c>
      <c r="N15">
        <v>17.978999999999999</v>
      </c>
      <c r="O15">
        <v>20.299857142899999</v>
      </c>
    </row>
    <row r="16" spans="1:15">
      <c r="A16">
        <v>14</v>
      </c>
      <c r="B16" t="s">
        <v>52</v>
      </c>
      <c r="C16" t="s">
        <v>15</v>
      </c>
      <c r="D16">
        <v>7600</v>
      </c>
      <c r="E16" t="s">
        <v>53</v>
      </c>
      <c r="F16">
        <v>22.132999999999999</v>
      </c>
      <c r="G16" t="s">
        <v>54</v>
      </c>
      <c r="H16">
        <v>22</v>
      </c>
      <c r="I16">
        <v>20.2</v>
      </c>
      <c r="J16">
        <v>19.82</v>
      </c>
      <c r="K16">
        <v>19.100000000000001</v>
      </c>
      <c r="L16">
        <v>17.7</v>
      </c>
      <c r="M16">
        <v>16.38</v>
      </c>
      <c r="N16">
        <v>17.911999999999999</v>
      </c>
      <c r="O16">
        <v>19.015999999999998</v>
      </c>
    </row>
    <row r="17" spans="1:15">
      <c r="A17">
        <v>15</v>
      </c>
      <c r="B17" t="s">
        <v>55</v>
      </c>
      <c r="C17" t="s">
        <v>15</v>
      </c>
      <c r="D17">
        <v>7600</v>
      </c>
      <c r="E17" t="s">
        <v>30</v>
      </c>
      <c r="F17">
        <v>18.183</v>
      </c>
      <c r="G17" t="s">
        <v>56</v>
      </c>
      <c r="H17">
        <v>23</v>
      </c>
      <c r="I17">
        <v>31.8</v>
      </c>
      <c r="J17">
        <v>16.829999999999998</v>
      </c>
      <c r="K17">
        <v>27.5</v>
      </c>
      <c r="L17">
        <v>17.55</v>
      </c>
      <c r="M17">
        <v>15.61</v>
      </c>
      <c r="N17">
        <v>15.832000000000001</v>
      </c>
      <c r="O17">
        <v>21.160285714299999</v>
      </c>
    </row>
    <row r="18" spans="1:15">
      <c r="A18">
        <v>16</v>
      </c>
      <c r="B18" t="s">
        <v>57</v>
      </c>
      <c r="C18" t="s">
        <v>25</v>
      </c>
      <c r="D18">
        <v>7500</v>
      </c>
      <c r="E18" t="s">
        <v>47</v>
      </c>
      <c r="F18">
        <v>22.94</v>
      </c>
      <c r="G18" t="s">
        <v>58</v>
      </c>
      <c r="H18">
        <v>21.1</v>
      </c>
      <c r="I18">
        <v>28.78</v>
      </c>
      <c r="J18">
        <v>16.059999999999999</v>
      </c>
      <c r="K18">
        <v>28.78</v>
      </c>
      <c r="L18">
        <v>19.481999999999999</v>
      </c>
      <c r="M18">
        <v>17.777999999999999</v>
      </c>
      <c r="N18">
        <v>19.643799999999999</v>
      </c>
      <c r="O18">
        <v>21.660542857100001</v>
      </c>
    </row>
    <row r="19" spans="1:15">
      <c r="A19">
        <v>17</v>
      </c>
      <c r="B19" t="s">
        <v>59</v>
      </c>
      <c r="C19" t="s">
        <v>29</v>
      </c>
      <c r="D19">
        <v>7500</v>
      </c>
      <c r="E19" t="s">
        <v>19</v>
      </c>
      <c r="F19">
        <v>19.5</v>
      </c>
      <c r="G19" t="s">
        <v>20</v>
      </c>
    </row>
    <row r="20" spans="1:15">
      <c r="A20">
        <v>18</v>
      </c>
      <c r="B20" t="s">
        <v>60</v>
      </c>
      <c r="C20" t="s">
        <v>15</v>
      </c>
      <c r="D20">
        <v>7500</v>
      </c>
      <c r="E20" t="s">
        <v>47</v>
      </c>
      <c r="F20">
        <v>19.117000000000001</v>
      </c>
      <c r="G20" t="s">
        <v>48</v>
      </c>
      <c r="H20">
        <v>18</v>
      </c>
      <c r="I20">
        <v>22.6</v>
      </c>
      <c r="J20">
        <v>15.67</v>
      </c>
      <c r="K20">
        <v>20.399999999999999</v>
      </c>
      <c r="L20">
        <v>18.79</v>
      </c>
      <c r="M20">
        <v>12.22</v>
      </c>
      <c r="N20">
        <v>14.804</v>
      </c>
      <c r="O20">
        <v>17.497714285699999</v>
      </c>
    </row>
    <row r="21" spans="1:15">
      <c r="A21">
        <v>19</v>
      </c>
      <c r="B21" t="s">
        <v>61</v>
      </c>
      <c r="C21" t="s">
        <v>29</v>
      </c>
      <c r="D21">
        <v>7400</v>
      </c>
      <c r="E21" t="s">
        <v>62</v>
      </c>
      <c r="F21">
        <v>16.516999999999999</v>
      </c>
      <c r="G21" t="s">
        <v>63</v>
      </c>
      <c r="H21">
        <v>24</v>
      </c>
      <c r="I21">
        <v>22.4</v>
      </c>
      <c r="J21">
        <v>16.45</v>
      </c>
      <c r="K21">
        <v>24.6</v>
      </c>
      <c r="L21">
        <v>16.48</v>
      </c>
      <c r="M21">
        <v>19.079999999999998</v>
      </c>
      <c r="N21">
        <v>18.359000000000002</v>
      </c>
      <c r="O21">
        <v>20.195571428600001</v>
      </c>
    </row>
    <row r="22" spans="1:15">
      <c r="A22">
        <v>20</v>
      </c>
      <c r="B22" t="s">
        <v>64</v>
      </c>
      <c r="C22" t="s">
        <v>25</v>
      </c>
      <c r="D22">
        <v>7400</v>
      </c>
      <c r="E22" t="s">
        <v>65</v>
      </c>
      <c r="F22">
        <v>22.123999999999999</v>
      </c>
      <c r="G22" t="s">
        <v>66</v>
      </c>
      <c r="H22">
        <v>18.8</v>
      </c>
      <c r="I22">
        <v>19.66</v>
      </c>
      <c r="J22">
        <v>16.73</v>
      </c>
      <c r="K22">
        <v>20.66</v>
      </c>
      <c r="L22">
        <v>19.352</v>
      </c>
      <c r="M22">
        <v>15.46</v>
      </c>
      <c r="N22">
        <v>20.5076</v>
      </c>
      <c r="O22">
        <v>18.738514285699999</v>
      </c>
    </row>
    <row r="23" spans="1:15">
      <c r="A23">
        <v>21</v>
      </c>
      <c r="B23" t="s">
        <v>67</v>
      </c>
      <c r="C23" t="s">
        <v>29</v>
      </c>
      <c r="D23">
        <v>7300</v>
      </c>
      <c r="E23" t="s">
        <v>62</v>
      </c>
      <c r="F23">
        <v>18.8</v>
      </c>
      <c r="G23" t="s">
        <v>68</v>
      </c>
      <c r="H23">
        <v>21.5</v>
      </c>
      <c r="I23">
        <v>23.9</v>
      </c>
      <c r="J23">
        <v>19.16</v>
      </c>
      <c r="K23">
        <v>24.4</v>
      </c>
      <c r="L23">
        <v>20.010000000000002</v>
      </c>
      <c r="M23">
        <v>18.260000000000002</v>
      </c>
      <c r="N23">
        <v>15.792199999999999</v>
      </c>
      <c r="O23">
        <v>20.431742857100001</v>
      </c>
    </row>
    <row r="24" spans="1:15">
      <c r="A24">
        <v>22</v>
      </c>
      <c r="B24" t="s">
        <v>69</v>
      </c>
      <c r="C24" t="s">
        <v>25</v>
      </c>
      <c r="D24">
        <v>7100</v>
      </c>
      <c r="E24" t="s">
        <v>16</v>
      </c>
      <c r="F24">
        <v>16.853999999999999</v>
      </c>
      <c r="G24" t="s">
        <v>17</v>
      </c>
      <c r="H24">
        <v>19.7</v>
      </c>
      <c r="I24">
        <v>23.22</v>
      </c>
      <c r="J24">
        <v>22.84</v>
      </c>
      <c r="K24">
        <v>24.22</v>
      </c>
      <c r="L24">
        <v>20.344000000000001</v>
      </c>
      <c r="M24">
        <v>25.148</v>
      </c>
      <c r="N24">
        <v>23.6966</v>
      </c>
      <c r="O24">
        <v>22.738371428600001</v>
      </c>
    </row>
    <row r="25" spans="1:15">
      <c r="A25">
        <v>23</v>
      </c>
      <c r="B25" t="s">
        <v>70</v>
      </c>
      <c r="C25" t="s">
        <v>29</v>
      </c>
      <c r="D25">
        <v>7100</v>
      </c>
      <c r="E25" t="s">
        <v>36</v>
      </c>
      <c r="F25">
        <v>12.7</v>
      </c>
      <c r="G25" t="s">
        <v>71</v>
      </c>
      <c r="H25">
        <v>22.5</v>
      </c>
      <c r="I25">
        <v>14.9</v>
      </c>
      <c r="J25">
        <v>17.66</v>
      </c>
      <c r="K25">
        <v>15.6</v>
      </c>
      <c r="L25">
        <v>15.81</v>
      </c>
      <c r="M25">
        <v>17.95</v>
      </c>
      <c r="N25">
        <v>16.506</v>
      </c>
      <c r="O25">
        <v>17.275142857100001</v>
      </c>
    </row>
    <row r="26" spans="1:15">
      <c r="A26">
        <v>24</v>
      </c>
      <c r="B26" t="s">
        <v>72</v>
      </c>
      <c r="C26" t="s">
        <v>25</v>
      </c>
      <c r="D26">
        <v>7000</v>
      </c>
      <c r="E26" t="s">
        <v>44</v>
      </c>
      <c r="F26">
        <v>21.811</v>
      </c>
      <c r="G26" t="s">
        <v>45</v>
      </c>
      <c r="H26">
        <v>19</v>
      </c>
      <c r="I26">
        <v>19.239999999999998</v>
      </c>
      <c r="J26">
        <v>16.34</v>
      </c>
      <c r="K26">
        <v>20.239999999999998</v>
      </c>
      <c r="L26">
        <v>18.021999999999998</v>
      </c>
      <c r="M26">
        <v>16.108000000000001</v>
      </c>
      <c r="N26">
        <v>19.768599999999999</v>
      </c>
      <c r="O26">
        <v>18.388371428599999</v>
      </c>
    </row>
    <row r="27" spans="1:15">
      <c r="A27">
        <v>25</v>
      </c>
      <c r="B27" t="s">
        <v>73</v>
      </c>
      <c r="C27" t="s">
        <v>15</v>
      </c>
      <c r="D27">
        <v>7000</v>
      </c>
      <c r="E27" t="s">
        <v>47</v>
      </c>
      <c r="F27">
        <v>15.532999999999999</v>
      </c>
      <c r="G27" t="s">
        <v>58</v>
      </c>
      <c r="H27">
        <v>17.5</v>
      </c>
      <c r="I27">
        <v>24.7</v>
      </c>
      <c r="J27">
        <v>14.06</v>
      </c>
      <c r="K27">
        <v>22.7</v>
      </c>
      <c r="L27">
        <v>16.920000000000002</v>
      </c>
      <c r="M27">
        <v>14.82</v>
      </c>
      <c r="N27">
        <v>16.295999999999999</v>
      </c>
      <c r="O27">
        <v>18.142285714300002</v>
      </c>
    </row>
    <row r="28" spans="1:15">
      <c r="A28">
        <v>26</v>
      </c>
      <c r="B28" t="s">
        <v>74</v>
      </c>
      <c r="C28" t="s">
        <v>15</v>
      </c>
      <c r="D28">
        <v>6900</v>
      </c>
      <c r="E28" t="s">
        <v>65</v>
      </c>
      <c r="F28">
        <v>16.943000000000001</v>
      </c>
      <c r="G28" t="s">
        <v>66</v>
      </c>
      <c r="H28">
        <v>18.5</v>
      </c>
      <c r="I28">
        <v>18.7</v>
      </c>
      <c r="J28">
        <v>14.23</v>
      </c>
      <c r="K28">
        <v>21.1</v>
      </c>
      <c r="L28">
        <v>16.170000000000002</v>
      </c>
      <c r="M28">
        <v>11.94</v>
      </c>
      <c r="N28">
        <v>15.358000000000001</v>
      </c>
      <c r="O28">
        <v>16.5711428571</v>
      </c>
    </row>
    <row r="29" spans="1:15">
      <c r="A29">
        <v>27</v>
      </c>
      <c r="B29" t="s">
        <v>75</v>
      </c>
      <c r="C29" t="s">
        <v>25</v>
      </c>
      <c r="D29">
        <v>6800</v>
      </c>
      <c r="E29" t="s">
        <v>65</v>
      </c>
      <c r="F29">
        <v>21.75</v>
      </c>
      <c r="G29" t="s">
        <v>76</v>
      </c>
      <c r="H29">
        <v>22</v>
      </c>
      <c r="I29">
        <v>24.78</v>
      </c>
      <c r="J29">
        <v>21.57</v>
      </c>
      <c r="K29">
        <v>25.78</v>
      </c>
      <c r="L29">
        <v>21.044</v>
      </c>
      <c r="M29">
        <v>20.53</v>
      </c>
      <c r="N29">
        <v>21.4908</v>
      </c>
      <c r="O29">
        <v>22.456399999999999</v>
      </c>
    </row>
    <row r="30" spans="1:15">
      <c r="A30">
        <v>28</v>
      </c>
      <c r="B30" t="s">
        <v>77</v>
      </c>
      <c r="C30" t="s">
        <v>15</v>
      </c>
      <c r="D30">
        <v>6800</v>
      </c>
      <c r="E30" t="s">
        <v>16</v>
      </c>
      <c r="F30">
        <v>13.36</v>
      </c>
      <c r="G30" t="s">
        <v>78</v>
      </c>
      <c r="H30">
        <v>22.5</v>
      </c>
      <c r="I30">
        <v>25.2</v>
      </c>
      <c r="J30">
        <v>16.71</v>
      </c>
      <c r="K30">
        <v>22.6</v>
      </c>
      <c r="L30">
        <v>15.73</v>
      </c>
      <c r="M30">
        <v>17.05</v>
      </c>
      <c r="N30">
        <v>15.629</v>
      </c>
      <c r="O30">
        <v>19.3455714286</v>
      </c>
    </row>
    <row r="31" spans="1:15">
      <c r="A31">
        <v>29</v>
      </c>
      <c r="B31" t="s">
        <v>79</v>
      </c>
      <c r="C31" t="s">
        <v>25</v>
      </c>
      <c r="D31">
        <v>6700</v>
      </c>
      <c r="E31" t="s">
        <v>22</v>
      </c>
      <c r="F31">
        <v>18.79</v>
      </c>
      <c r="G31" t="s">
        <v>80</v>
      </c>
      <c r="H31">
        <v>22</v>
      </c>
      <c r="I31">
        <v>22.9</v>
      </c>
      <c r="J31">
        <v>21.69</v>
      </c>
      <c r="K31">
        <v>23.9</v>
      </c>
      <c r="L31">
        <v>22.646000000000001</v>
      </c>
      <c r="M31">
        <v>22.084</v>
      </c>
      <c r="N31">
        <v>19.415199999999999</v>
      </c>
      <c r="O31">
        <v>22.0907428571</v>
      </c>
    </row>
    <row r="32" spans="1:15">
      <c r="A32">
        <v>30</v>
      </c>
      <c r="B32" t="s">
        <v>81</v>
      </c>
      <c r="C32" t="s">
        <v>25</v>
      </c>
      <c r="D32">
        <v>6700</v>
      </c>
      <c r="E32" t="s">
        <v>30</v>
      </c>
      <c r="F32">
        <v>20.792999999999999</v>
      </c>
      <c r="G32" t="s">
        <v>31</v>
      </c>
      <c r="H32">
        <v>19.899999999999999</v>
      </c>
      <c r="I32">
        <v>18.399999999999999</v>
      </c>
      <c r="J32">
        <v>12.25</v>
      </c>
      <c r="K32">
        <v>19.399999999999999</v>
      </c>
      <c r="L32">
        <v>22.428000000000001</v>
      </c>
      <c r="M32">
        <v>17.850000000000001</v>
      </c>
      <c r="N32">
        <v>8.5703999999999994</v>
      </c>
      <c r="O32">
        <v>16.9712</v>
      </c>
    </row>
    <row r="33" spans="1:15">
      <c r="A33">
        <v>31</v>
      </c>
      <c r="B33" t="s">
        <v>82</v>
      </c>
      <c r="C33" t="s">
        <v>15</v>
      </c>
      <c r="D33">
        <v>6700</v>
      </c>
      <c r="E33" t="s">
        <v>53</v>
      </c>
      <c r="F33">
        <v>18.516999999999999</v>
      </c>
      <c r="G33" t="s">
        <v>83</v>
      </c>
      <c r="H33">
        <v>17</v>
      </c>
      <c r="I33">
        <v>29</v>
      </c>
      <c r="J33">
        <v>16.899999999999999</v>
      </c>
      <c r="K33">
        <v>27</v>
      </c>
      <c r="L33">
        <v>13.94</v>
      </c>
      <c r="M33">
        <v>12.29</v>
      </c>
      <c r="N33">
        <v>15.176</v>
      </c>
      <c r="O33">
        <v>18.757999999999999</v>
      </c>
    </row>
    <row r="34" spans="1:15">
      <c r="A34">
        <v>32</v>
      </c>
      <c r="B34" t="s">
        <v>84</v>
      </c>
      <c r="C34" t="s">
        <v>25</v>
      </c>
      <c r="D34">
        <v>6600</v>
      </c>
      <c r="E34" t="s">
        <v>22</v>
      </c>
      <c r="F34">
        <v>16.834</v>
      </c>
      <c r="G34" t="s">
        <v>23</v>
      </c>
      <c r="H34">
        <v>22.4</v>
      </c>
      <c r="I34">
        <v>17.48</v>
      </c>
      <c r="J34">
        <v>18.07</v>
      </c>
      <c r="K34">
        <v>18.48</v>
      </c>
      <c r="L34">
        <v>18.579999999999998</v>
      </c>
      <c r="M34">
        <v>17.41</v>
      </c>
      <c r="N34">
        <v>18.738</v>
      </c>
      <c r="O34">
        <v>18.7368571429</v>
      </c>
    </row>
    <row r="35" spans="1:15">
      <c r="A35">
        <v>33</v>
      </c>
      <c r="B35" t="s">
        <v>85</v>
      </c>
      <c r="C35" t="s">
        <v>25</v>
      </c>
      <c r="D35">
        <v>6600</v>
      </c>
      <c r="E35" t="s">
        <v>50</v>
      </c>
      <c r="F35">
        <v>24.04</v>
      </c>
      <c r="G35" t="s">
        <v>51</v>
      </c>
      <c r="H35">
        <v>28.2</v>
      </c>
      <c r="I35">
        <v>18.8</v>
      </c>
      <c r="J35">
        <v>20.65</v>
      </c>
      <c r="K35">
        <v>19.8</v>
      </c>
      <c r="L35">
        <v>23.974</v>
      </c>
      <c r="M35">
        <v>24.388000000000002</v>
      </c>
      <c r="N35">
        <v>24.115200000000002</v>
      </c>
      <c r="O35">
        <v>22.846742857100001</v>
      </c>
    </row>
    <row r="36" spans="1:15">
      <c r="A36">
        <v>34</v>
      </c>
      <c r="B36" t="s">
        <v>86</v>
      </c>
      <c r="C36" t="s">
        <v>34</v>
      </c>
      <c r="D36">
        <v>6500</v>
      </c>
      <c r="E36" t="s">
        <v>65</v>
      </c>
      <c r="F36">
        <v>15.817</v>
      </c>
      <c r="G36" t="s">
        <v>76</v>
      </c>
      <c r="H36">
        <v>20</v>
      </c>
      <c r="I36">
        <v>15.8</v>
      </c>
      <c r="J36">
        <v>14.51</v>
      </c>
      <c r="K36">
        <v>14.9</v>
      </c>
      <c r="L36">
        <v>13.98</v>
      </c>
      <c r="M36">
        <v>11.01</v>
      </c>
      <c r="N36">
        <v>12.952999999999999</v>
      </c>
      <c r="O36">
        <v>14.736142857100001</v>
      </c>
    </row>
    <row r="37" spans="1:15">
      <c r="A37">
        <v>35</v>
      </c>
      <c r="B37" t="s">
        <v>87</v>
      </c>
      <c r="C37" t="s">
        <v>25</v>
      </c>
      <c r="D37">
        <v>6400</v>
      </c>
      <c r="E37" t="s">
        <v>47</v>
      </c>
      <c r="F37">
        <v>13.593</v>
      </c>
      <c r="G37" t="s">
        <v>48</v>
      </c>
      <c r="H37">
        <v>17.2</v>
      </c>
      <c r="I37">
        <v>16.78</v>
      </c>
      <c r="J37">
        <v>15.72</v>
      </c>
      <c r="K37">
        <v>17.78</v>
      </c>
      <c r="L37">
        <v>17.475999999999999</v>
      </c>
      <c r="M37">
        <v>13.548</v>
      </c>
      <c r="N37">
        <v>13.8514</v>
      </c>
      <c r="O37">
        <v>16.050771428600001</v>
      </c>
    </row>
    <row r="38" spans="1:15">
      <c r="A38">
        <v>36</v>
      </c>
      <c r="B38" t="s">
        <v>88</v>
      </c>
      <c r="C38" t="s">
        <v>29</v>
      </c>
      <c r="D38">
        <v>6400</v>
      </c>
      <c r="E38" t="s">
        <v>22</v>
      </c>
      <c r="F38">
        <v>18.5</v>
      </c>
      <c r="G38" t="s">
        <v>80</v>
      </c>
      <c r="H38">
        <v>20</v>
      </c>
      <c r="I38">
        <v>12.7</v>
      </c>
      <c r="J38">
        <v>15.01</v>
      </c>
      <c r="K38">
        <v>14</v>
      </c>
      <c r="L38">
        <v>15.28</v>
      </c>
      <c r="M38">
        <v>15.97</v>
      </c>
      <c r="N38">
        <v>13.689</v>
      </c>
      <c r="O38">
        <v>15.2355714286</v>
      </c>
    </row>
    <row r="39" spans="1:15">
      <c r="A39">
        <v>37</v>
      </c>
      <c r="B39" t="s">
        <v>89</v>
      </c>
      <c r="C39" t="s">
        <v>29</v>
      </c>
      <c r="D39">
        <v>6400</v>
      </c>
      <c r="E39" t="s">
        <v>26</v>
      </c>
      <c r="F39">
        <v>17.739999999999998</v>
      </c>
      <c r="G39" t="s">
        <v>27</v>
      </c>
      <c r="H39">
        <v>10</v>
      </c>
      <c r="I39">
        <v>16.3</v>
      </c>
      <c r="J39">
        <v>14.7</v>
      </c>
      <c r="K39">
        <v>18.7</v>
      </c>
      <c r="L39">
        <v>14.2</v>
      </c>
      <c r="M39">
        <v>11.25</v>
      </c>
      <c r="N39">
        <v>13.928000000000001</v>
      </c>
      <c r="O39">
        <v>14.154</v>
      </c>
    </row>
    <row r="40" spans="1:15">
      <c r="A40">
        <v>38</v>
      </c>
      <c r="B40" t="s">
        <v>90</v>
      </c>
      <c r="C40" t="s">
        <v>15</v>
      </c>
      <c r="D40">
        <v>6400</v>
      </c>
      <c r="E40" t="s">
        <v>62</v>
      </c>
      <c r="F40">
        <v>22.25</v>
      </c>
      <c r="G40" t="s">
        <v>68</v>
      </c>
      <c r="H40">
        <v>22</v>
      </c>
      <c r="I40">
        <v>22.8</v>
      </c>
      <c r="J40">
        <v>15.51</v>
      </c>
      <c r="K40">
        <v>20.5</v>
      </c>
      <c r="L40">
        <v>16.489999999999998</v>
      </c>
      <c r="M40">
        <v>15.53</v>
      </c>
      <c r="N40">
        <v>14.928000000000001</v>
      </c>
      <c r="O40">
        <v>18.2511428571</v>
      </c>
    </row>
    <row r="41" spans="1:15">
      <c r="A41">
        <v>39</v>
      </c>
      <c r="B41" t="s">
        <v>91</v>
      </c>
      <c r="C41" t="s">
        <v>25</v>
      </c>
      <c r="D41">
        <v>6300</v>
      </c>
      <c r="E41" t="s">
        <v>36</v>
      </c>
      <c r="F41">
        <v>16.974</v>
      </c>
      <c r="G41" t="s">
        <v>71</v>
      </c>
      <c r="H41">
        <v>20.6</v>
      </c>
      <c r="I41">
        <v>25.2</v>
      </c>
      <c r="J41">
        <v>20.73</v>
      </c>
      <c r="K41">
        <v>26.2</v>
      </c>
      <c r="L41">
        <v>17.61</v>
      </c>
      <c r="M41">
        <v>20.658000000000001</v>
      </c>
      <c r="N41">
        <v>19.709</v>
      </c>
      <c r="O41">
        <v>21.529571428600001</v>
      </c>
    </row>
    <row r="42" spans="1:15">
      <c r="A42">
        <v>40</v>
      </c>
      <c r="B42" t="s">
        <v>92</v>
      </c>
      <c r="C42" t="s">
        <v>29</v>
      </c>
      <c r="D42">
        <v>6300</v>
      </c>
      <c r="E42" t="s">
        <v>93</v>
      </c>
      <c r="F42">
        <v>19.425000000000001</v>
      </c>
      <c r="G42" t="s">
        <v>94</v>
      </c>
      <c r="H42">
        <v>23</v>
      </c>
      <c r="I42">
        <v>17.600000000000001</v>
      </c>
      <c r="J42">
        <v>16.510000000000002</v>
      </c>
      <c r="K42">
        <v>17.100000000000001</v>
      </c>
      <c r="L42">
        <v>19.190000000000001</v>
      </c>
      <c r="M42">
        <v>16.09</v>
      </c>
      <c r="N42">
        <v>16.780999999999999</v>
      </c>
      <c r="O42">
        <v>18.038714285699999</v>
      </c>
    </row>
    <row r="43" spans="1:15">
      <c r="A43">
        <v>41</v>
      </c>
      <c r="B43" t="s">
        <v>95</v>
      </c>
      <c r="C43" t="s">
        <v>15</v>
      </c>
      <c r="D43">
        <v>6200</v>
      </c>
      <c r="E43" t="s">
        <v>40</v>
      </c>
      <c r="F43">
        <v>17.317</v>
      </c>
      <c r="G43" t="s">
        <v>96</v>
      </c>
      <c r="H43">
        <v>20</v>
      </c>
      <c r="I43">
        <v>18.600000000000001</v>
      </c>
      <c r="J43">
        <v>16.71</v>
      </c>
      <c r="K43">
        <v>17.3</v>
      </c>
      <c r="L43">
        <v>17.489999999999998</v>
      </c>
      <c r="M43">
        <v>17.57</v>
      </c>
      <c r="N43">
        <v>16.366800000000001</v>
      </c>
      <c r="O43">
        <v>17.719542857099999</v>
      </c>
    </row>
    <row r="44" spans="1:15">
      <c r="A44">
        <v>42</v>
      </c>
      <c r="B44" t="s">
        <v>97</v>
      </c>
      <c r="C44" t="s">
        <v>29</v>
      </c>
      <c r="D44">
        <v>6200</v>
      </c>
      <c r="E44" t="s">
        <v>47</v>
      </c>
      <c r="F44">
        <v>8.2170000000000005</v>
      </c>
      <c r="G44" t="s">
        <v>58</v>
      </c>
      <c r="H44">
        <v>5</v>
      </c>
      <c r="I44">
        <v>17</v>
      </c>
      <c r="J44">
        <v>12.74</v>
      </c>
      <c r="K44">
        <v>16.899999999999999</v>
      </c>
      <c r="L44">
        <v>12.45</v>
      </c>
      <c r="M44">
        <v>14.52</v>
      </c>
      <c r="N44">
        <v>11.866</v>
      </c>
      <c r="O44">
        <v>12.925142857100001</v>
      </c>
    </row>
    <row r="45" spans="1:15">
      <c r="A45">
        <v>43</v>
      </c>
      <c r="B45" t="s">
        <v>98</v>
      </c>
      <c r="C45" t="s">
        <v>15</v>
      </c>
      <c r="D45">
        <v>6200</v>
      </c>
      <c r="E45" t="s">
        <v>26</v>
      </c>
      <c r="F45">
        <v>18.7</v>
      </c>
      <c r="G45" t="s">
        <v>99</v>
      </c>
      <c r="H45">
        <v>20.5</v>
      </c>
      <c r="I45">
        <v>17.399999999999999</v>
      </c>
      <c r="J45">
        <v>13.2</v>
      </c>
      <c r="K45">
        <v>16.8</v>
      </c>
      <c r="L45">
        <v>15.99</v>
      </c>
      <c r="M45">
        <v>11.99</v>
      </c>
      <c r="N45">
        <v>16.32</v>
      </c>
      <c r="O45">
        <v>16.028571428599999</v>
      </c>
    </row>
    <row r="46" spans="1:15">
      <c r="A46">
        <v>44</v>
      </c>
      <c r="B46" t="s">
        <v>100</v>
      </c>
      <c r="C46" t="s">
        <v>15</v>
      </c>
      <c r="D46">
        <v>6100</v>
      </c>
      <c r="E46" t="s">
        <v>50</v>
      </c>
      <c r="F46">
        <v>21.132999999999999</v>
      </c>
      <c r="G46" t="s">
        <v>101</v>
      </c>
      <c r="H46">
        <v>19.5</v>
      </c>
      <c r="I46">
        <v>15.8</v>
      </c>
      <c r="J46">
        <v>16.78</v>
      </c>
      <c r="K46">
        <v>14.9</v>
      </c>
      <c r="L46">
        <v>13.8</v>
      </c>
      <c r="M46">
        <v>13.7</v>
      </c>
      <c r="N46">
        <v>15.634</v>
      </c>
      <c r="O46">
        <v>15.730571428599999</v>
      </c>
    </row>
    <row r="47" spans="1:15">
      <c r="A47">
        <v>45</v>
      </c>
      <c r="B47" t="s">
        <v>102</v>
      </c>
      <c r="C47" t="s">
        <v>29</v>
      </c>
      <c r="D47">
        <v>6100</v>
      </c>
      <c r="E47" t="s">
        <v>50</v>
      </c>
      <c r="F47">
        <v>15.286</v>
      </c>
      <c r="G47" t="s">
        <v>101</v>
      </c>
      <c r="H47">
        <v>24.5</v>
      </c>
      <c r="I47">
        <v>17.7</v>
      </c>
      <c r="J47">
        <v>16.89</v>
      </c>
      <c r="K47">
        <v>18.7</v>
      </c>
      <c r="L47">
        <v>23.91</v>
      </c>
      <c r="M47">
        <v>20.77</v>
      </c>
      <c r="N47">
        <v>19.856999999999999</v>
      </c>
      <c r="O47">
        <v>20.332428571400001</v>
      </c>
    </row>
    <row r="48" spans="1:15">
      <c r="A48">
        <v>46</v>
      </c>
      <c r="B48" t="s">
        <v>103</v>
      </c>
      <c r="C48" t="s">
        <v>25</v>
      </c>
      <c r="D48">
        <v>6000</v>
      </c>
      <c r="E48" t="s">
        <v>30</v>
      </c>
      <c r="F48">
        <v>24.957000000000001</v>
      </c>
      <c r="G48" t="s">
        <v>56</v>
      </c>
      <c r="H48">
        <v>24</v>
      </c>
      <c r="I48">
        <v>17.68</v>
      </c>
      <c r="J48">
        <v>18.13</v>
      </c>
      <c r="K48">
        <v>18.68</v>
      </c>
      <c r="L48">
        <v>18.257999999999999</v>
      </c>
      <c r="M48">
        <v>17.835999999999999</v>
      </c>
      <c r="N48">
        <v>21.172599999999999</v>
      </c>
      <c r="O48">
        <v>19.393799999999999</v>
      </c>
    </row>
    <row r="49" spans="1:15">
      <c r="A49">
        <v>47</v>
      </c>
      <c r="B49" t="s">
        <v>104</v>
      </c>
      <c r="C49" t="s">
        <v>29</v>
      </c>
      <c r="D49">
        <v>6000</v>
      </c>
      <c r="E49" t="s">
        <v>53</v>
      </c>
      <c r="F49">
        <v>20.3</v>
      </c>
      <c r="G49" t="s">
        <v>54</v>
      </c>
      <c r="H49">
        <v>15.5</v>
      </c>
      <c r="I49">
        <v>16.2</v>
      </c>
      <c r="J49">
        <v>12.44</v>
      </c>
      <c r="K49">
        <v>17</v>
      </c>
      <c r="L49">
        <v>13.75</v>
      </c>
      <c r="M49">
        <v>14.05</v>
      </c>
      <c r="N49">
        <v>16.042000000000002</v>
      </c>
      <c r="O49">
        <v>14.9974285714</v>
      </c>
    </row>
    <row r="50" spans="1:15">
      <c r="A50">
        <v>48</v>
      </c>
      <c r="B50" t="s">
        <v>105</v>
      </c>
      <c r="C50" t="s">
        <v>29</v>
      </c>
      <c r="D50">
        <v>5900</v>
      </c>
      <c r="E50" t="s">
        <v>53</v>
      </c>
      <c r="F50">
        <v>15.167</v>
      </c>
      <c r="G50" t="s">
        <v>83</v>
      </c>
      <c r="H50">
        <v>17.5</v>
      </c>
      <c r="I50">
        <v>12.8</v>
      </c>
      <c r="J50">
        <v>13.25</v>
      </c>
      <c r="K50">
        <v>13</v>
      </c>
      <c r="L50">
        <v>11.4</v>
      </c>
      <c r="M50">
        <v>11.67</v>
      </c>
      <c r="N50">
        <v>14.601000000000001</v>
      </c>
      <c r="O50">
        <v>13.460142857099999</v>
      </c>
    </row>
    <row r="51" spans="1:15">
      <c r="A51">
        <v>49</v>
      </c>
      <c r="B51" t="s">
        <v>106</v>
      </c>
      <c r="C51" t="s">
        <v>25</v>
      </c>
      <c r="D51">
        <v>5800</v>
      </c>
      <c r="E51" t="s">
        <v>40</v>
      </c>
      <c r="F51">
        <v>17.463000000000001</v>
      </c>
      <c r="G51" t="s">
        <v>41</v>
      </c>
      <c r="H51">
        <v>18.899999999999999</v>
      </c>
      <c r="I51">
        <v>14.2</v>
      </c>
      <c r="J51">
        <v>17.829999999999998</v>
      </c>
      <c r="K51">
        <v>15.2</v>
      </c>
      <c r="L51">
        <v>17.744</v>
      </c>
      <c r="M51">
        <v>18.728000000000002</v>
      </c>
      <c r="N51">
        <v>18.0242</v>
      </c>
      <c r="O51">
        <v>17.232314285699999</v>
      </c>
    </row>
    <row r="52" spans="1:15">
      <c r="A52">
        <v>50</v>
      </c>
      <c r="B52" t="s">
        <v>107</v>
      </c>
      <c r="C52" t="s">
        <v>15</v>
      </c>
      <c r="D52">
        <v>5800</v>
      </c>
      <c r="E52" t="s">
        <v>44</v>
      </c>
      <c r="F52">
        <v>16.356999999999999</v>
      </c>
      <c r="G52" t="s">
        <v>45</v>
      </c>
      <c r="H52">
        <v>18</v>
      </c>
      <c r="I52">
        <v>14.4</v>
      </c>
      <c r="J52">
        <v>13.35</v>
      </c>
      <c r="K52">
        <v>13.2</v>
      </c>
      <c r="L52">
        <v>13.06</v>
      </c>
      <c r="N52">
        <v>14.680999999999999</v>
      </c>
      <c r="O52">
        <v>14.448499999999999</v>
      </c>
    </row>
    <row r="53" spans="1:15">
      <c r="A53">
        <v>51</v>
      </c>
      <c r="B53" t="s">
        <v>108</v>
      </c>
      <c r="C53" t="s">
        <v>15</v>
      </c>
      <c r="D53">
        <v>5700</v>
      </c>
      <c r="E53" t="s">
        <v>47</v>
      </c>
      <c r="F53">
        <v>17.067</v>
      </c>
      <c r="G53" t="s">
        <v>58</v>
      </c>
      <c r="H53">
        <v>17.5</v>
      </c>
      <c r="I53">
        <v>18.600000000000001</v>
      </c>
      <c r="J53">
        <v>11.13</v>
      </c>
      <c r="K53">
        <v>17.3</v>
      </c>
      <c r="L53">
        <v>11.02</v>
      </c>
      <c r="M53">
        <v>14.05</v>
      </c>
      <c r="N53">
        <v>14.047000000000001</v>
      </c>
      <c r="O53">
        <v>14.8067142857</v>
      </c>
    </row>
    <row r="54" spans="1:15">
      <c r="A54">
        <v>52</v>
      </c>
      <c r="B54" t="s">
        <v>109</v>
      </c>
      <c r="C54" t="s">
        <v>25</v>
      </c>
      <c r="D54">
        <v>5600</v>
      </c>
      <c r="E54" t="s">
        <v>26</v>
      </c>
      <c r="F54">
        <v>19.753</v>
      </c>
      <c r="G54" t="s">
        <v>99</v>
      </c>
      <c r="H54">
        <v>18.600000000000001</v>
      </c>
      <c r="I54">
        <v>18.600000000000001</v>
      </c>
      <c r="J54">
        <v>15.98</v>
      </c>
      <c r="K54">
        <v>19.600000000000001</v>
      </c>
      <c r="L54">
        <v>18.3</v>
      </c>
      <c r="M54">
        <v>15.378</v>
      </c>
      <c r="N54">
        <v>17.3766</v>
      </c>
      <c r="O54">
        <v>17.690657142900001</v>
      </c>
    </row>
    <row r="55" spans="1:15">
      <c r="A55">
        <v>53</v>
      </c>
      <c r="B55" t="s">
        <v>110</v>
      </c>
      <c r="C55" t="s">
        <v>25</v>
      </c>
      <c r="D55">
        <v>5500</v>
      </c>
      <c r="E55" t="s">
        <v>50</v>
      </c>
      <c r="F55">
        <v>17.811</v>
      </c>
      <c r="G55" t="s">
        <v>101</v>
      </c>
      <c r="H55">
        <v>13.1</v>
      </c>
      <c r="I55">
        <v>17.98</v>
      </c>
      <c r="J55">
        <v>19.989999999999998</v>
      </c>
      <c r="K55">
        <v>18.98</v>
      </c>
      <c r="L55">
        <v>17.399999999999999</v>
      </c>
      <c r="M55">
        <v>16.21</v>
      </c>
      <c r="N55">
        <v>16.4206</v>
      </c>
      <c r="O55">
        <v>17.154371428600001</v>
      </c>
    </row>
    <row r="56" spans="1:15">
      <c r="A56">
        <v>54</v>
      </c>
      <c r="B56" t="s">
        <v>111</v>
      </c>
      <c r="C56" t="s">
        <v>29</v>
      </c>
      <c r="D56">
        <v>5500</v>
      </c>
      <c r="E56" t="s">
        <v>16</v>
      </c>
      <c r="F56">
        <v>18.832999999999998</v>
      </c>
      <c r="G56" t="s">
        <v>78</v>
      </c>
      <c r="H56">
        <v>18.5</v>
      </c>
      <c r="I56">
        <v>13.6</v>
      </c>
      <c r="J56">
        <v>13.27</v>
      </c>
      <c r="K56">
        <v>13.7</v>
      </c>
      <c r="L56">
        <v>13.99</v>
      </c>
      <c r="M56">
        <v>14.13</v>
      </c>
      <c r="N56">
        <v>16.145</v>
      </c>
      <c r="O56">
        <v>14.762142857100001</v>
      </c>
    </row>
    <row r="57" spans="1:15">
      <c r="A57">
        <v>55</v>
      </c>
      <c r="B57" t="s">
        <v>112</v>
      </c>
      <c r="C57" t="s">
        <v>15</v>
      </c>
      <c r="D57">
        <v>5500</v>
      </c>
      <c r="E57" t="s">
        <v>65</v>
      </c>
      <c r="F57">
        <v>15.013999999999999</v>
      </c>
      <c r="G57" t="s">
        <v>66</v>
      </c>
      <c r="H57">
        <v>17.5</v>
      </c>
      <c r="I57">
        <v>15.5</v>
      </c>
      <c r="J57">
        <v>10.199999999999999</v>
      </c>
      <c r="K57">
        <v>14.9</v>
      </c>
      <c r="L57">
        <v>14.36</v>
      </c>
      <c r="M57">
        <v>9.4</v>
      </c>
      <c r="N57">
        <v>12.285</v>
      </c>
      <c r="O57">
        <v>13.4492857143</v>
      </c>
    </row>
    <row r="58" spans="1:15">
      <c r="A58">
        <v>56</v>
      </c>
      <c r="B58" t="s">
        <v>113</v>
      </c>
      <c r="C58" t="s">
        <v>25</v>
      </c>
      <c r="D58">
        <v>5400</v>
      </c>
      <c r="E58" t="s">
        <v>19</v>
      </c>
      <c r="F58">
        <v>17.352</v>
      </c>
      <c r="G58" t="s">
        <v>114</v>
      </c>
      <c r="I58">
        <v>18.02</v>
      </c>
      <c r="J58">
        <v>15.63</v>
      </c>
      <c r="K58">
        <v>20.02</v>
      </c>
      <c r="L58">
        <v>18.608000000000001</v>
      </c>
      <c r="M58">
        <v>15.874000000000001</v>
      </c>
      <c r="N58">
        <v>8.5853999999999999</v>
      </c>
      <c r="O58">
        <v>16.122900000000001</v>
      </c>
    </row>
    <row r="59" spans="1:15">
      <c r="A59">
        <v>57</v>
      </c>
      <c r="B59" t="s">
        <v>115</v>
      </c>
      <c r="C59" t="s">
        <v>15</v>
      </c>
      <c r="D59">
        <v>5400</v>
      </c>
      <c r="E59" t="s">
        <v>22</v>
      </c>
      <c r="F59">
        <v>12.629</v>
      </c>
      <c r="G59" t="s">
        <v>80</v>
      </c>
      <c r="H59">
        <v>19.5</v>
      </c>
      <c r="I59">
        <v>18.8</v>
      </c>
      <c r="J59">
        <v>13.83</v>
      </c>
      <c r="K59">
        <v>17.8</v>
      </c>
      <c r="L59">
        <v>13.7</v>
      </c>
      <c r="M59">
        <v>13.62</v>
      </c>
      <c r="N59">
        <v>15.069000000000001</v>
      </c>
      <c r="O59">
        <v>16.045571428599999</v>
      </c>
    </row>
    <row r="60" spans="1:15">
      <c r="A60">
        <v>58</v>
      </c>
      <c r="B60" t="s">
        <v>116</v>
      </c>
      <c r="C60" t="s">
        <v>25</v>
      </c>
      <c r="D60">
        <v>5300</v>
      </c>
      <c r="E60" t="s">
        <v>19</v>
      </c>
      <c r="F60">
        <v>19.748000000000001</v>
      </c>
      <c r="G60" t="s">
        <v>20</v>
      </c>
      <c r="H60">
        <v>18.7</v>
      </c>
      <c r="I60">
        <v>16.72</v>
      </c>
      <c r="J60">
        <v>15.47</v>
      </c>
      <c r="K60">
        <v>17.72</v>
      </c>
      <c r="L60">
        <v>16.628</v>
      </c>
      <c r="M60">
        <v>13.385999999999999</v>
      </c>
      <c r="N60">
        <v>16.979399999999998</v>
      </c>
      <c r="O60">
        <v>16.5147714286</v>
      </c>
    </row>
    <row r="61" spans="1:15">
      <c r="A61">
        <v>59</v>
      </c>
      <c r="B61" t="s">
        <v>117</v>
      </c>
      <c r="C61" t="s">
        <v>15</v>
      </c>
      <c r="D61">
        <v>5300</v>
      </c>
      <c r="E61" t="s">
        <v>53</v>
      </c>
      <c r="F61">
        <v>16.059999999999999</v>
      </c>
      <c r="G61" t="s">
        <v>54</v>
      </c>
      <c r="H61">
        <v>19</v>
      </c>
      <c r="I61">
        <v>19.8</v>
      </c>
      <c r="J61">
        <v>14</v>
      </c>
      <c r="K61">
        <v>17.899999999999999</v>
      </c>
      <c r="L61">
        <v>13.82</v>
      </c>
      <c r="M61">
        <v>14.37</v>
      </c>
      <c r="N61">
        <v>13.084</v>
      </c>
      <c r="O61">
        <v>15.996285714300001</v>
      </c>
    </row>
    <row r="62" spans="1:15">
      <c r="A62">
        <v>60</v>
      </c>
      <c r="B62" t="s">
        <v>118</v>
      </c>
      <c r="C62" t="s">
        <v>15</v>
      </c>
      <c r="D62">
        <v>5300</v>
      </c>
      <c r="E62" t="s">
        <v>44</v>
      </c>
      <c r="F62">
        <v>18.071000000000002</v>
      </c>
      <c r="G62" t="s">
        <v>119</v>
      </c>
      <c r="H62">
        <v>13</v>
      </c>
      <c r="I62">
        <v>17.399999999999999</v>
      </c>
      <c r="J62">
        <v>10.43</v>
      </c>
      <c r="K62">
        <v>15.8</v>
      </c>
      <c r="L62">
        <v>13.42</v>
      </c>
      <c r="M62">
        <v>12.67</v>
      </c>
      <c r="N62">
        <v>13.371</v>
      </c>
      <c r="O62">
        <v>13.727285714300001</v>
      </c>
    </row>
    <row r="63" spans="1:15">
      <c r="A63">
        <v>61</v>
      </c>
      <c r="B63" t="s">
        <v>120</v>
      </c>
      <c r="C63" t="s">
        <v>25</v>
      </c>
      <c r="D63">
        <v>5300</v>
      </c>
      <c r="E63" t="s">
        <v>53</v>
      </c>
      <c r="F63">
        <v>17.766999999999999</v>
      </c>
      <c r="G63" t="s">
        <v>83</v>
      </c>
      <c r="H63">
        <v>17.3</v>
      </c>
      <c r="I63">
        <v>11.76</v>
      </c>
      <c r="J63">
        <v>15.25</v>
      </c>
      <c r="K63">
        <v>12.76</v>
      </c>
      <c r="L63">
        <v>15.997999999999999</v>
      </c>
      <c r="M63">
        <v>15.05</v>
      </c>
      <c r="N63">
        <v>16.959800000000001</v>
      </c>
      <c r="O63">
        <v>15.0111142857</v>
      </c>
    </row>
    <row r="64" spans="1:15">
      <c r="A64">
        <v>62</v>
      </c>
      <c r="B64" t="s">
        <v>121</v>
      </c>
      <c r="C64" t="s">
        <v>34</v>
      </c>
      <c r="D64">
        <v>5300</v>
      </c>
      <c r="E64" t="s">
        <v>30</v>
      </c>
      <c r="F64">
        <v>16.867000000000001</v>
      </c>
      <c r="G64" t="s">
        <v>56</v>
      </c>
      <c r="H64">
        <v>19.5</v>
      </c>
      <c r="I64">
        <v>21.4</v>
      </c>
      <c r="J64">
        <v>14.99</v>
      </c>
      <c r="K64">
        <v>19.7</v>
      </c>
      <c r="L64">
        <v>12.91</v>
      </c>
      <c r="M64">
        <v>10.25</v>
      </c>
      <c r="N64">
        <v>10.984</v>
      </c>
      <c r="O64">
        <v>15.676285714300001</v>
      </c>
    </row>
    <row r="65" spans="1:15">
      <c r="A65">
        <v>63</v>
      </c>
      <c r="B65" t="s">
        <v>122</v>
      </c>
      <c r="C65" t="s">
        <v>15</v>
      </c>
      <c r="D65">
        <v>5300</v>
      </c>
      <c r="E65" t="s">
        <v>30</v>
      </c>
      <c r="F65">
        <v>25.15</v>
      </c>
      <c r="G65" t="s">
        <v>31</v>
      </c>
      <c r="H65">
        <v>19</v>
      </c>
      <c r="I65">
        <v>18.7</v>
      </c>
      <c r="J65">
        <v>11.83</v>
      </c>
      <c r="K65">
        <v>17.5</v>
      </c>
      <c r="L65">
        <v>13.73</v>
      </c>
      <c r="M65">
        <v>10.11</v>
      </c>
      <c r="N65">
        <v>10.465</v>
      </c>
      <c r="O65">
        <v>14.4764285714</v>
      </c>
    </row>
    <row r="66" spans="1:15">
      <c r="A66">
        <v>64</v>
      </c>
      <c r="B66" t="s">
        <v>123</v>
      </c>
      <c r="C66" t="s">
        <v>29</v>
      </c>
      <c r="D66">
        <v>5300</v>
      </c>
      <c r="E66" t="s">
        <v>30</v>
      </c>
      <c r="F66">
        <v>10.817</v>
      </c>
      <c r="G66" t="s">
        <v>56</v>
      </c>
      <c r="H66">
        <v>5.5</v>
      </c>
      <c r="I66">
        <v>11.9</v>
      </c>
      <c r="J66">
        <v>10.56</v>
      </c>
      <c r="K66">
        <v>11.3</v>
      </c>
      <c r="L66">
        <v>9.4700000000000006</v>
      </c>
      <c r="M66">
        <v>7.18</v>
      </c>
      <c r="N66">
        <v>13.121</v>
      </c>
      <c r="O66">
        <v>9.8615714285700005</v>
      </c>
    </row>
    <row r="67" spans="1:15">
      <c r="A67">
        <v>65</v>
      </c>
      <c r="B67" t="s">
        <v>124</v>
      </c>
      <c r="C67" t="s">
        <v>25</v>
      </c>
      <c r="D67">
        <v>5200</v>
      </c>
      <c r="E67" t="s">
        <v>62</v>
      </c>
      <c r="F67">
        <v>17.088000000000001</v>
      </c>
      <c r="G67" t="s">
        <v>68</v>
      </c>
      <c r="H67">
        <v>19.399999999999999</v>
      </c>
      <c r="I67">
        <v>16.88</v>
      </c>
      <c r="J67">
        <v>15.97</v>
      </c>
      <c r="K67">
        <v>17.88</v>
      </c>
      <c r="L67">
        <v>15.586</v>
      </c>
      <c r="M67">
        <v>18.486000000000001</v>
      </c>
      <c r="N67">
        <v>17.0594</v>
      </c>
      <c r="O67">
        <v>17.323057142900002</v>
      </c>
    </row>
    <row r="68" spans="1:15">
      <c r="A68">
        <v>66</v>
      </c>
      <c r="B68" t="s">
        <v>125</v>
      </c>
      <c r="C68" t="s">
        <v>25</v>
      </c>
      <c r="D68">
        <v>5200</v>
      </c>
      <c r="E68" t="s">
        <v>53</v>
      </c>
      <c r="F68">
        <v>18.68</v>
      </c>
      <c r="G68" t="s">
        <v>54</v>
      </c>
      <c r="H68">
        <v>20.8</v>
      </c>
      <c r="I68">
        <v>16.28</v>
      </c>
      <c r="J68">
        <v>18.27</v>
      </c>
      <c r="K68">
        <v>17.28</v>
      </c>
      <c r="L68">
        <v>18.245999999999999</v>
      </c>
      <c r="M68">
        <v>14.646000000000001</v>
      </c>
      <c r="N68">
        <v>19.339200000000002</v>
      </c>
      <c r="O68">
        <v>17.8373142857</v>
      </c>
    </row>
    <row r="69" spans="1:15">
      <c r="A69">
        <v>67</v>
      </c>
      <c r="B69" t="s">
        <v>126</v>
      </c>
      <c r="C69" t="s">
        <v>34</v>
      </c>
      <c r="D69">
        <v>5200</v>
      </c>
      <c r="E69" t="s">
        <v>36</v>
      </c>
      <c r="F69">
        <v>13.567</v>
      </c>
      <c r="G69" t="s">
        <v>37</v>
      </c>
      <c r="H69">
        <v>15</v>
      </c>
      <c r="I69">
        <v>16.8</v>
      </c>
      <c r="J69">
        <v>9.2799999999999994</v>
      </c>
      <c r="K69">
        <v>16.399999999999999</v>
      </c>
      <c r="L69">
        <v>10.26</v>
      </c>
      <c r="M69">
        <v>13.54</v>
      </c>
      <c r="N69">
        <v>10.164</v>
      </c>
      <c r="O69">
        <v>13.063428571399999</v>
      </c>
    </row>
    <row r="70" spans="1:15">
      <c r="A70">
        <v>68</v>
      </c>
      <c r="B70" t="s">
        <v>127</v>
      </c>
      <c r="C70" t="s">
        <v>25</v>
      </c>
      <c r="D70">
        <v>5200</v>
      </c>
      <c r="E70" t="s">
        <v>16</v>
      </c>
      <c r="F70">
        <v>16.922999999999998</v>
      </c>
      <c r="G70" t="s">
        <v>78</v>
      </c>
      <c r="H70">
        <v>14.3</v>
      </c>
      <c r="I70">
        <v>14.6</v>
      </c>
      <c r="J70">
        <v>15.91</v>
      </c>
      <c r="K70">
        <v>16.600000000000001</v>
      </c>
      <c r="L70">
        <v>16.096</v>
      </c>
      <c r="M70">
        <v>17.173999999999999</v>
      </c>
      <c r="N70">
        <v>16.125</v>
      </c>
      <c r="O70">
        <v>15.829285714299999</v>
      </c>
    </row>
    <row r="71" spans="1:15">
      <c r="A71">
        <v>69</v>
      </c>
      <c r="B71" t="s">
        <v>128</v>
      </c>
      <c r="C71" t="s">
        <v>34</v>
      </c>
      <c r="D71">
        <v>5100</v>
      </c>
      <c r="E71" t="s">
        <v>36</v>
      </c>
      <c r="F71">
        <v>11.929</v>
      </c>
      <c r="G71" t="s">
        <v>71</v>
      </c>
      <c r="H71">
        <v>16.5</v>
      </c>
      <c r="I71">
        <v>20.6</v>
      </c>
      <c r="J71">
        <v>14.41</v>
      </c>
      <c r="K71">
        <v>19.3</v>
      </c>
      <c r="L71">
        <v>10.59</v>
      </c>
      <c r="M71">
        <v>10.46</v>
      </c>
      <c r="N71">
        <v>11.268000000000001</v>
      </c>
      <c r="O71">
        <v>14.7325714286</v>
      </c>
    </row>
    <row r="72" spans="1:15">
      <c r="A72">
        <v>70</v>
      </c>
      <c r="B72" t="s">
        <v>129</v>
      </c>
      <c r="C72" t="s">
        <v>25</v>
      </c>
      <c r="D72">
        <v>5100</v>
      </c>
      <c r="E72" t="s">
        <v>93</v>
      </c>
      <c r="F72">
        <v>11.643000000000001</v>
      </c>
      <c r="G72" t="s">
        <v>94</v>
      </c>
      <c r="H72">
        <v>12.3</v>
      </c>
      <c r="I72">
        <v>18.38</v>
      </c>
      <c r="J72">
        <v>16.22</v>
      </c>
      <c r="K72">
        <v>19.38</v>
      </c>
      <c r="L72">
        <v>15.151999999999999</v>
      </c>
      <c r="M72">
        <v>18.911999999999999</v>
      </c>
      <c r="N72">
        <v>11.920999999999999</v>
      </c>
      <c r="O72">
        <v>16.037857142899998</v>
      </c>
    </row>
    <row r="73" spans="1:15">
      <c r="A73">
        <v>71</v>
      </c>
      <c r="B73" t="s">
        <v>130</v>
      </c>
      <c r="C73" t="s">
        <v>25</v>
      </c>
      <c r="D73">
        <v>5100</v>
      </c>
      <c r="E73" t="s">
        <v>30</v>
      </c>
      <c r="F73">
        <v>11.89</v>
      </c>
      <c r="G73" t="s">
        <v>31</v>
      </c>
      <c r="J73">
        <v>4.024</v>
      </c>
      <c r="N73">
        <v>5.7183999999999999</v>
      </c>
      <c r="O73">
        <v>4.8712</v>
      </c>
    </row>
    <row r="74" spans="1:15">
      <c r="A74">
        <v>72</v>
      </c>
      <c r="B74" t="s">
        <v>131</v>
      </c>
      <c r="C74" t="s">
        <v>15</v>
      </c>
      <c r="D74">
        <v>5100</v>
      </c>
      <c r="E74" t="s">
        <v>19</v>
      </c>
      <c r="F74">
        <v>13.1</v>
      </c>
      <c r="G74" t="s">
        <v>114</v>
      </c>
      <c r="H74">
        <v>19</v>
      </c>
      <c r="I74">
        <v>9.9</v>
      </c>
      <c r="J74">
        <v>12.15</v>
      </c>
      <c r="K74">
        <v>9.1</v>
      </c>
      <c r="L74">
        <v>11.28</v>
      </c>
      <c r="M74">
        <v>14</v>
      </c>
      <c r="N74">
        <v>12.364000000000001</v>
      </c>
      <c r="O74">
        <v>12.542</v>
      </c>
    </row>
    <row r="75" spans="1:15">
      <c r="A75">
        <v>73</v>
      </c>
      <c r="B75" t="s">
        <v>132</v>
      </c>
      <c r="C75" t="s">
        <v>25</v>
      </c>
      <c r="D75">
        <v>5100</v>
      </c>
      <c r="E75" t="s">
        <v>19</v>
      </c>
      <c r="F75">
        <v>3.9670000000000001</v>
      </c>
      <c r="G75" t="s">
        <v>114</v>
      </c>
      <c r="H75">
        <v>17.8</v>
      </c>
      <c r="N75">
        <v>7.2416</v>
      </c>
      <c r="O75">
        <v>12.520799999999999</v>
      </c>
    </row>
    <row r="76" spans="1:15">
      <c r="A76">
        <v>74</v>
      </c>
      <c r="B76" t="s">
        <v>133</v>
      </c>
      <c r="C76" t="s">
        <v>25</v>
      </c>
      <c r="D76">
        <v>5100</v>
      </c>
      <c r="E76" t="s">
        <v>62</v>
      </c>
      <c r="F76">
        <v>13.677</v>
      </c>
      <c r="G76" t="s">
        <v>63</v>
      </c>
      <c r="H76">
        <v>18.2</v>
      </c>
      <c r="I76">
        <v>17.52</v>
      </c>
      <c r="J76">
        <v>16.98</v>
      </c>
      <c r="K76">
        <v>18.52</v>
      </c>
      <c r="L76">
        <v>15.294</v>
      </c>
      <c r="M76">
        <v>16.754000000000001</v>
      </c>
      <c r="N76">
        <v>17.261600000000001</v>
      </c>
      <c r="O76">
        <v>17.2185142857</v>
      </c>
    </row>
    <row r="77" spans="1:15">
      <c r="A77">
        <v>75</v>
      </c>
      <c r="B77" t="s">
        <v>134</v>
      </c>
      <c r="C77" t="s">
        <v>25</v>
      </c>
      <c r="D77">
        <v>5000</v>
      </c>
      <c r="E77" t="s">
        <v>65</v>
      </c>
      <c r="F77">
        <v>15.8</v>
      </c>
      <c r="G77" t="s">
        <v>66</v>
      </c>
    </row>
    <row r="78" spans="1:15">
      <c r="A78">
        <v>76</v>
      </c>
      <c r="B78" t="s">
        <v>135</v>
      </c>
      <c r="C78" t="s">
        <v>25</v>
      </c>
      <c r="D78">
        <v>5000</v>
      </c>
      <c r="E78" t="s">
        <v>30</v>
      </c>
      <c r="F78">
        <v>6.3479999999999999</v>
      </c>
      <c r="G78" t="s">
        <v>31</v>
      </c>
    </row>
    <row r="79" spans="1:15">
      <c r="A79">
        <v>77</v>
      </c>
      <c r="B79" t="s">
        <v>136</v>
      </c>
      <c r="C79" t="s">
        <v>25</v>
      </c>
      <c r="D79">
        <v>5000</v>
      </c>
      <c r="E79" t="s">
        <v>44</v>
      </c>
      <c r="F79">
        <v>19.54</v>
      </c>
      <c r="G79" t="s">
        <v>119</v>
      </c>
      <c r="H79">
        <v>14</v>
      </c>
      <c r="I79">
        <v>17.899999999999999</v>
      </c>
      <c r="J79">
        <v>15.48</v>
      </c>
      <c r="K79">
        <v>18.899999999999999</v>
      </c>
      <c r="L79">
        <v>16.795999999999999</v>
      </c>
      <c r="M79">
        <v>13.456</v>
      </c>
      <c r="N79">
        <v>13.504</v>
      </c>
      <c r="O79">
        <v>15.7194285714</v>
      </c>
    </row>
    <row r="80" spans="1:15">
      <c r="A80">
        <v>78</v>
      </c>
      <c r="B80" t="s">
        <v>137</v>
      </c>
      <c r="C80" t="s">
        <v>25</v>
      </c>
      <c r="D80">
        <v>5000</v>
      </c>
      <c r="E80" t="s">
        <v>36</v>
      </c>
      <c r="F80">
        <v>5.24</v>
      </c>
      <c r="G80" t="s">
        <v>37</v>
      </c>
      <c r="H80">
        <v>11.8</v>
      </c>
      <c r="I80">
        <v>16.079999999999998</v>
      </c>
      <c r="J80">
        <v>9.7899999999999991</v>
      </c>
      <c r="K80">
        <v>15.08</v>
      </c>
      <c r="L80">
        <v>14.694000000000001</v>
      </c>
      <c r="M80">
        <v>17.408000000000001</v>
      </c>
      <c r="N80">
        <v>13.2324</v>
      </c>
      <c r="O80">
        <v>14.0120571429</v>
      </c>
    </row>
    <row r="81" spans="1:15">
      <c r="A81">
        <v>79</v>
      </c>
      <c r="B81" t="s">
        <v>138</v>
      </c>
      <c r="C81" t="s">
        <v>25</v>
      </c>
      <c r="D81">
        <v>5000</v>
      </c>
      <c r="E81" t="s">
        <v>19</v>
      </c>
      <c r="F81">
        <v>0</v>
      </c>
      <c r="G81" t="s">
        <v>114</v>
      </c>
    </row>
    <row r="82" spans="1:15">
      <c r="A82">
        <v>80</v>
      </c>
      <c r="B82" t="s">
        <v>139</v>
      </c>
      <c r="C82" t="s">
        <v>25</v>
      </c>
      <c r="D82">
        <v>5000</v>
      </c>
      <c r="E82" t="s">
        <v>36</v>
      </c>
      <c r="F82">
        <v>0</v>
      </c>
      <c r="G82" t="s">
        <v>71</v>
      </c>
    </row>
    <row r="83" spans="1:15">
      <c r="A83">
        <v>81</v>
      </c>
      <c r="B83" t="s">
        <v>140</v>
      </c>
      <c r="C83" t="s">
        <v>25</v>
      </c>
      <c r="D83">
        <v>5000</v>
      </c>
      <c r="E83" t="s">
        <v>65</v>
      </c>
      <c r="F83">
        <v>0</v>
      </c>
      <c r="G83" t="s">
        <v>76</v>
      </c>
      <c r="N83">
        <v>1.0468</v>
      </c>
      <c r="O83">
        <v>1.0468</v>
      </c>
    </row>
    <row r="84" spans="1:15">
      <c r="A84">
        <v>82</v>
      </c>
      <c r="B84" t="s">
        <v>141</v>
      </c>
      <c r="C84" t="s">
        <v>25</v>
      </c>
      <c r="D84">
        <v>5000</v>
      </c>
      <c r="E84" t="s">
        <v>40</v>
      </c>
      <c r="F84">
        <v>5.32</v>
      </c>
      <c r="G84" t="s">
        <v>41</v>
      </c>
    </row>
    <row r="85" spans="1:15">
      <c r="A85">
        <v>83</v>
      </c>
      <c r="B85" t="s">
        <v>142</v>
      </c>
      <c r="C85" t="s">
        <v>25</v>
      </c>
      <c r="D85">
        <v>5000</v>
      </c>
      <c r="E85" t="s">
        <v>50</v>
      </c>
      <c r="F85">
        <v>6.52</v>
      </c>
      <c r="G85" t="s">
        <v>51</v>
      </c>
    </row>
    <row r="86" spans="1:15">
      <c r="A86">
        <v>84</v>
      </c>
      <c r="B86" t="s">
        <v>143</v>
      </c>
      <c r="C86" t="s">
        <v>25</v>
      </c>
      <c r="D86">
        <v>5000</v>
      </c>
      <c r="E86" t="s">
        <v>62</v>
      </c>
      <c r="F86">
        <v>0</v>
      </c>
      <c r="G86" t="s">
        <v>63</v>
      </c>
      <c r="N86">
        <v>1.2438</v>
      </c>
      <c r="O86">
        <v>1.2438</v>
      </c>
    </row>
    <row r="87" spans="1:15">
      <c r="A87">
        <v>85</v>
      </c>
      <c r="B87" t="s">
        <v>144</v>
      </c>
      <c r="C87" t="s">
        <v>25</v>
      </c>
      <c r="D87">
        <v>5000</v>
      </c>
      <c r="E87" t="s">
        <v>26</v>
      </c>
      <c r="F87">
        <v>0.36</v>
      </c>
      <c r="G87" t="s">
        <v>99</v>
      </c>
    </row>
    <row r="88" spans="1:15">
      <c r="A88">
        <v>86</v>
      </c>
      <c r="B88" t="s">
        <v>145</v>
      </c>
      <c r="C88" t="s">
        <v>25</v>
      </c>
      <c r="D88">
        <v>5000</v>
      </c>
      <c r="E88" t="s">
        <v>44</v>
      </c>
      <c r="F88">
        <v>-0.1</v>
      </c>
      <c r="G88" t="s">
        <v>45</v>
      </c>
    </row>
    <row r="89" spans="1:15">
      <c r="A89">
        <v>87</v>
      </c>
      <c r="B89" t="s">
        <v>146</v>
      </c>
      <c r="C89" t="s">
        <v>25</v>
      </c>
      <c r="D89">
        <v>5000</v>
      </c>
      <c r="E89" t="s">
        <v>40</v>
      </c>
      <c r="F89">
        <v>16.48</v>
      </c>
      <c r="G89" t="s">
        <v>96</v>
      </c>
      <c r="H89">
        <v>20.6</v>
      </c>
      <c r="I89">
        <v>17.059999999999999</v>
      </c>
      <c r="J89">
        <v>17.72</v>
      </c>
      <c r="K89">
        <v>18.059999999999999</v>
      </c>
      <c r="L89">
        <v>18.596</v>
      </c>
      <c r="M89">
        <v>19.558</v>
      </c>
      <c r="N89">
        <v>17.267199999999999</v>
      </c>
      <c r="O89">
        <v>18.408742857099998</v>
      </c>
    </row>
    <row r="90" spans="1:15">
      <c r="A90">
        <v>88</v>
      </c>
      <c r="B90" t="s">
        <v>147</v>
      </c>
      <c r="C90" t="s">
        <v>25</v>
      </c>
      <c r="D90">
        <v>5000</v>
      </c>
      <c r="E90" t="s">
        <v>50</v>
      </c>
      <c r="F90">
        <v>0</v>
      </c>
      <c r="G90" t="s">
        <v>101</v>
      </c>
    </row>
    <row r="91" spans="1:15">
      <c r="A91">
        <v>89</v>
      </c>
      <c r="B91" t="s">
        <v>148</v>
      </c>
      <c r="C91" t="s">
        <v>25</v>
      </c>
      <c r="D91">
        <v>5000</v>
      </c>
      <c r="E91" t="s">
        <v>22</v>
      </c>
      <c r="F91">
        <v>2.2000000000000002</v>
      </c>
      <c r="G91" t="s">
        <v>80</v>
      </c>
    </row>
    <row r="92" spans="1:15">
      <c r="A92">
        <v>90</v>
      </c>
      <c r="B92" t="s">
        <v>149</v>
      </c>
      <c r="C92" t="s">
        <v>25</v>
      </c>
      <c r="D92">
        <v>5000</v>
      </c>
      <c r="E92" t="s">
        <v>65</v>
      </c>
      <c r="F92">
        <v>0</v>
      </c>
      <c r="G92" t="s">
        <v>76</v>
      </c>
    </row>
    <row r="93" spans="1:15">
      <c r="A93">
        <v>91</v>
      </c>
      <c r="B93" t="s">
        <v>150</v>
      </c>
      <c r="C93" t="s">
        <v>25</v>
      </c>
      <c r="D93">
        <v>5000</v>
      </c>
      <c r="E93" t="s">
        <v>40</v>
      </c>
      <c r="F93">
        <v>0</v>
      </c>
      <c r="G93" t="s">
        <v>96</v>
      </c>
    </row>
    <row r="94" spans="1:15">
      <c r="A94">
        <v>92</v>
      </c>
      <c r="B94" t="s">
        <v>151</v>
      </c>
      <c r="C94" t="s">
        <v>25</v>
      </c>
      <c r="D94">
        <v>5000</v>
      </c>
      <c r="E94" t="s">
        <v>93</v>
      </c>
      <c r="F94">
        <v>16.131</v>
      </c>
      <c r="G94" t="s">
        <v>152</v>
      </c>
      <c r="H94">
        <v>13.4</v>
      </c>
      <c r="I94">
        <v>12.6</v>
      </c>
      <c r="J94">
        <v>15.26</v>
      </c>
      <c r="K94">
        <v>14.6</v>
      </c>
      <c r="L94">
        <v>15.116</v>
      </c>
      <c r="M94">
        <v>20.417999999999999</v>
      </c>
      <c r="N94">
        <v>14.9664</v>
      </c>
      <c r="O94">
        <v>15.194342857100001</v>
      </c>
    </row>
    <row r="95" spans="1:15">
      <c r="A95">
        <v>93</v>
      </c>
      <c r="B95" t="s">
        <v>153</v>
      </c>
      <c r="C95" t="s">
        <v>25</v>
      </c>
      <c r="D95">
        <v>5000</v>
      </c>
      <c r="E95" t="s">
        <v>47</v>
      </c>
      <c r="F95">
        <v>0</v>
      </c>
      <c r="G95" t="s">
        <v>58</v>
      </c>
    </row>
    <row r="96" spans="1:15">
      <c r="A96">
        <v>94</v>
      </c>
      <c r="B96" t="s">
        <v>154</v>
      </c>
      <c r="C96" t="s">
        <v>25</v>
      </c>
      <c r="D96">
        <v>5000</v>
      </c>
      <c r="E96" t="s">
        <v>93</v>
      </c>
      <c r="F96">
        <v>0</v>
      </c>
      <c r="G96" t="s">
        <v>94</v>
      </c>
      <c r="N96">
        <v>1.1548</v>
      </c>
      <c r="O96">
        <v>1.1548</v>
      </c>
    </row>
    <row r="97" spans="1:15">
      <c r="A97">
        <v>95</v>
      </c>
      <c r="B97" t="s">
        <v>155</v>
      </c>
      <c r="C97" t="s">
        <v>25</v>
      </c>
      <c r="D97">
        <v>5000</v>
      </c>
      <c r="E97" t="s">
        <v>62</v>
      </c>
      <c r="F97">
        <v>3.58</v>
      </c>
      <c r="G97" t="s">
        <v>68</v>
      </c>
    </row>
    <row r="98" spans="1:15">
      <c r="A98">
        <v>96</v>
      </c>
      <c r="B98" t="s">
        <v>156</v>
      </c>
      <c r="C98" t="s">
        <v>25</v>
      </c>
      <c r="D98">
        <v>5000</v>
      </c>
      <c r="E98" t="s">
        <v>19</v>
      </c>
      <c r="F98">
        <v>7.9829999999999997</v>
      </c>
      <c r="G98" t="s">
        <v>20</v>
      </c>
    </row>
    <row r="99" spans="1:15">
      <c r="A99">
        <v>97</v>
      </c>
      <c r="B99" t="s">
        <v>157</v>
      </c>
      <c r="C99" t="s">
        <v>25</v>
      </c>
      <c r="D99">
        <v>5000</v>
      </c>
      <c r="E99" t="s">
        <v>36</v>
      </c>
      <c r="F99">
        <v>0</v>
      </c>
      <c r="G99" t="s">
        <v>37</v>
      </c>
    </row>
    <row r="100" spans="1:15">
      <c r="A100">
        <v>98</v>
      </c>
      <c r="B100" t="s">
        <v>158</v>
      </c>
      <c r="C100" t="s">
        <v>25</v>
      </c>
      <c r="D100">
        <v>5000</v>
      </c>
      <c r="E100" t="s">
        <v>36</v>
      </c>
      <c r="F100">
        <v>9.6300000000000008</v>
      </c>
      <c r="G100" t="s">
        <v>37</v>
      </c>
    </row>
    <row r="101" spans="1:15">
      <c r="A101">
        <v>99</v>
      </c>
      <c r="B101" t="s">
        <v>159</v>
      </c>
      <c r="C101" t="s">
        <v>15</v>
      </c>
      <c r="D101">
        <v>5000</v>
      </c>
      <c r="E101" t="s">
        <v>40</v>
      </c>
      <c r="F101">
        <v>10.314</v>
      </c>
      <c r="G101" t="s">
        <v>41</v>
      </c>
      <c r="H101">
        <v>10</v>
      </c>
      <c r="I101">
        <v>10</v>
      </c>
      <c r="J101">
        <v>11.27</v>
      </c>
      <c r="K101">
        <v>9.1</v>
      </c>
      <c r="L101">
        <v>12.32</v>
      </c>
      <c r="M101">
        <v>14.57</v>
      </c>
      <c r="N101">
        <v>11.843999999999999</v>
      </c>
      <c r="O101">
        <v>11.3005714286</v>
      </c>
    </row>
    <row r="102" spans="1:15">
      <c r="A102">
        <v>100</v>
      </c>
      <c r="B102" t="s">
        <v>160</v>
      </c>
      <c r="C102" t="s">
        <v>25</v>
      </c>
      <c r="D102">
        <v>5000</v>
      </c>
      <c r="E102" t="s">
        <v>44</v>
      </c>
      <c r="F102">
        <v>0</v>
      </c>
      <c r="G102" t="s">
        <v>119</v>
      </c>
    </row>
    <row r="103" spans="1:15">
      <c r="A103">
        <v>101</v>
      </c>
      <c r="B103" t="s">
        <v>161</v>
      </c>
      <c r="C103" t="s">
        <v>34</v>
      </c>
      <c r="D103">
        <v>5000</v>
      </c>
      <c r="E103" t="s">
        <v>40</v>
      </c>
      <c r="F103">
        <v>14.129</v>
      </c>
      <c r="G103" t="s">
        <v>96</v>
      </c>
      <c r="H103">
        <v>18.5</v>
      </c>
      <c r="I103">
        <v>16.600000000000001</v>
      </c>
      <c r="J103">
        <v>14.12</v>
      </c>
      <c r="K103">
        <v>16.3</v>
      </c>
      <c r="L103">
        <v>12.56</v>
      </c>
      <c r="M103">
        <v>13.13</v>
      </c>
      <c r="N103">
        <v>12.55</v>
      </c>
      <c r="O103">
        <v>14.8228571429</v>
      </c>
    </row>
    <row r="104" spans="1:15">
      <c r="A104">
        <v>102</v>
      </c>
      <c r="B104" t="s">
        <v>162</v>
      </c>
      <c r="C104" t="s">
        <v>25</v>
      </c>
      <c r="D104">
        <v>5000</v>
      </c>
      <c r="E104" t="s">
        <v>93</v>
      </c>
      <c r="F104">
        <v>0</v>
      </c>
      <c r="G104" t="s">
        <v>152</v>
      </c>
    </row>
    <row r="105" spans="1:15">
      <c r="A105">
        <v>103</v>
      </c>
      <c r="B105" t="s">
        <v>163</v>
      </c>
      <c r="C105" t="s">
        <v>25</v>
      </c>
      <c r="D105">
        <v>5000</v>
      </c>
      <c r="E105" t="s">
        <v>16</v>
      </c>
      <c r="F105">
        <v>-0.4</v>
      </c>
      <c r="G105" t="s">
        <v>17</v>
      </c>
    </row>
    <row r="106" spans="1:15">
      <c r="A106">
        <v>104</v>
      </c>
      <c r="B106" t="s">
        <v>164</v>
      </c>
      <c r="C106" t="s">
        <v>25</v>
      </c>
      <c r="D106">
        <v>5000</v>
      </c>
      <c r="E106" t="s">
        <v>16</v>
      </c>
      <c r="F106">
        <v>0</v>
      </c>
      <c r="G106" t="s">
        <v>78</v>
      </c>
      <c r="N106">
        <v>1.1339999999999999</v>
      </c>
      <c r="O106">
        <v>1.1339999999999999</v>
      </c>
    </row>
    <row r="107" spans="1:15">
      <c r="A107">
        <v>105</v>
      </c>
      <c r="B107" t="s">
        <v>165</v>
      </c>
      <c r="C107" t="s">
        <v>25</v>
      </c>
      <c r="D107">
        <v>5000</v>
      </c>
      <c r="E107" t="s">
        <v>22</v>
      </c>
      <c r="F107">
        <v>0</v>
      </c>
      <c r="G107" t="s">
        <v>23</v>
      </c>
    </row>
    <row r="108" spans="1:15">
      <c r="A108">
        <v>106</v>
      </c>
      <c r="B108" t="s">
        <v>166</v>
      </c>
      <c r="C108" t="s">
        <v>25</v>
      </c>
      <c r="D108">
        <v>5000</v>
      </c>
      <c r="E108" t="s">
        <v>16</v>
      </c>
      <c r="F108">
        <v>0</v>
      </c>
      <c r="G108" t="s">
        <v>78</v>
      </c>
    </row>
    <row r="109" spans="1:15">
      <c r="A109">
        <v>107</v>
      </c>
      <c r="B109" t="s">
        <v>167</v>
      </c>
      <c r="C109" t="s">
        <v>25</v>
      </c>
      <c r="D109">
        <v>5000</v>
      </c>
      <c r="E109" t="s">
        <v>53</v>
      </c>
      <c r="F109">
        <v>11.68</v>
      </c>
      <c r="G109" t="s">
        <v>83</v>
      </c>
    </row>
    <row r="110" spans="1:15">
      <c r="A110">
        <v>108</v>
      </c>
      <c r="B110" t="s">
        <v>168</v>
      </c>
      <c r="C110" t="s">
        <v>25</v>
      </c>
      <c r="D110">
        <v>5000</v>
      </c>
      <c r="E110" t="s">
        <v>44</v>
      </c>
      <c r="F110">
        <v>0</v>
      </c>
      <c r="G110" t="s">
        <v>45</v>
      </c>
    </row>
    <row r="111" spans="1:15">
      <c r="A111">
        <v>109</v>
      </c>
      <c r="B111" t="s">
        <v>169</v>
      </c>
      <c r="C111" t="s">
        <v>25</v>
      </c>
      <c r="D111">
        <v>5000</v>
      </c>
      <c r="E111" t="s">
        <v>40</v>
      </c>
      <c r="F111">
        <v>0</v>
      </c>
      <c r="G111" t="s">
        <v>96</v>
      </c>
    </row>
    <row r="112" spans="1:15">
      <c r="A112">
        <v>110</v>
      </c>
      <c r="B112" t="s">
        <v>170</v>
      </c>
      <c r="C112" t="s">
        <v>25</v>
      </c>
      <c r="D112">
        <v>5000</v>
      </c>
      <c r="E112" t="s">
        <v>47</v>
      </c>
      <c r="F112">
        <v>0</v>
      </c>
      <c r="G112" t="s">
        <v>48</v>
      </c>
    </row>
    <row r="113" spans="1:15">
      <c r="A113">
        <v>111</v>
      </c>
      <c r="B113" t="s">
        <v>171</v>
      </c>
      <c r="C113" t="s">
        <v>25</v>
      </c>
      <c r="D113">
        <v>5000</v>
      </c>
      <c r="E113" t="s">
        <v>53</v>
      </c>
      <c r="F113">
        <v>0</v>
      </c>
      <c r="G113" t="s">
        <v>54</v>
      </c>
    </row>
    <row r="114" spans="1:15">
      <c r="A114">
        <v>112</v>
      </c>
      <c r="B114" t="s">
        <v>172</v>
      </c>
      <c r="C114" t="s">
        <v>25</v>
      </c>
      <c r="D114">
        <v>5000</v>
      </c>
      <c r="E114" t="s">
        <v>30</v>
      </c>
      <c r="F114">
        <v>0</v>
      </c>
      <c r="G114" t="s">
        <v>56</v>
      </c>
    </row>
    <row r="115" spans="1:15">
      <c r="A115">
        <v>113</v>
      </c>
      <c r="B115" t="s">
        <v>173</v>
      </c>
      <c r="C115" t="s">
        <v>25</v>
      </c>
      <c r="D115">
        <v>5000</v>
      </c>
      <c r="E115" t="s">
        <v>53</v>
      </c>
      <c r="F115">
        <v>0</v>
      </c>
      <c r="G115" t="s">
        <v>54</v>
      </c>
      <c r="N115">
        <v>1.06</v>
      </c>
      <c r="O115">
        <v>1.06</v>
      </c>
    </row>
    <row r="116" spans="1:15">
      <c r="A116">
        <v>114</v>
      </c>
      <c r="B116" t="s">
        <v>174</v>
      </c>
      <c r="C116" t="s">
        <v>25</v>
      </c>
      <c r="D116">
        <v>5000</v>
      </c>
      <c r="E116" t="s">
        <v>22</v>
      </c>
      <c r="F116">
        <v>0</v>
      </c>
      <c r="G116" t="s">
        <v>80</v>
      </c>
    </row>
    <row r="117" spans="1:15">
      <c r="A117">
        <v>115</v>
      </c>
      <c r="B117" t="s">
        <v>175</v>
      </c>
      <c r="C117" t="s">
        <v>25</v>
      </c>
      <c r="D117">
        <v>5000</v>
      </c>
      <c r="E117" t="s">
        <v>47</v>
      </c>
      <c r="F117">
        <v>0</v>
      </c>
      <c r="G117" t="s">
        <v>48</v>
      </c>
    </row>
    <row r="118" spans="1:15">
      <c r="A118">
        <v>116</v>
      </c>
      <c r="B118" t="s">
        <v>176</v>
      </c>
      <c r="C118" t="s">
        <v>25</v>
      </c>
      <c r="D118">
        <v>5000</v>
      </c>
      <c r="E118" t="s">
        <v>26</v>
      </c>
      <c r="F118">
        <v>-0.2</v>
      </c>
      <c r="G118" t="s">
        <v>27</v>
      </c>
      <c r="N118">
        <v>1.0628</v>
      </c>
      <c r="O118">
        <v>1.0628</v>
      </c>
    </row>
    <row r="119" spans="1:15">
      <c r="A119">
        <v>117</v>
      </c>
      <c r="B119" t="s">
        <v>177</v>
      </c>
      <c r="C119" t="s">
        <v>25</v>
      </c>
      <c r="D119">
        <v>5000</v>
      </c>
      <c r="E119" t="s">
        <v>30</v>
      </c>
      <c r="F119">
        <v>1.3</v>
      </c>
      <c r="G119" t="s">
        <v>31</v>
      </c>
    </row>
    <row r="120" spans="1:15">
      <c r="A120">
        <v>118</v>
      </c>
      <c r="B120" t="s">
        <v>178</v>
      </c>
      <c r="C120" t="s">
        <v>25</v>
      </c>
      <c r="D120">
        <v>5000</v>
      </c>
      <c r="E120" t="s">
        <v>93</v>
      </c>
      <c r="F120">
        <v>0</v>
      </c>
      <c r="G120" t="s">
        <v>94</v>
      </c>
    </row>
    <row r="121" spans="1:15">
      <c r="A121">
        <v>119</v>
      </c>
      <c r="B121" t="s">
        <v>179</v>
      </c>
      <c r="C121" t="s">
        <v>25</v>
      </c>
      <c r="D121">
        <v>5000</v>
      </c>
      <c r="E121" t="s">
        <v>47</v>
      </c>
      <c r="F121">
        <v>0</v>
      </c>
      <c r="G121" t="s">
        <v>58</v>
      </c>
    </row>
    <row r="122" spans="1:15">
      <c r="A122">
        <v>120</v>
      </c>
      <c r="B122" t="s">
        <v>180</v>
      </c>
      <c r="C122" t="s">
        <v>25</v>
      </c>
      <c r="D122">
        <v>5000</v>
      </c>
      <c r="E122" t="s">
        <v>44</v>
      </c>
      <c r="F122">
        <v>9.4469999999999992</v>
      </c>
      <c r="G122" t="s">
        <v>119</v>
      </c>
      <c r="N122">
        <v>2.1156000000000001</v>
      </c>
      <c r="O122">
        <v>2.1156000000000001</v>
      </c>
    </row>
    <row r="123" spans="1:15">
      <c r="A123">
        <v>121</v>
      </c>
      <c r="B123" t="s">
        <v>181</v>
      </c>
      <c r="C123" t="s">
        <v>25</v>
      </c>
      <c r="D123">
        <v>5000</v>
      </c>
      <c r="E123" t="s">
        <v>62</v>
      </c>
      <c r="F123">
        <v>0</v>
      </c>
      <c r="G123" t="s">
        <v>63</v>
      </c>
    </row>
    <row r="124" spans="1:15">
      <c r="A124">
        <v>122</v>
      </c>
      <c r="B124" t="s">
        <v>182</v>
      </c>
      <c r="C124" t="s">
        <v>15</v>
      </c>
      <c r="D124">
        <v>4900</v>
      </c>
      <c r="E124" t="s">
        <v>16</v>
      </c>
      <c r="F124">
        <v>11.65</v>
      </c>
      <c r="G124" t="s">
        <v>78</v>
      </c>
      <c r="I124">
        <v>16.8</v>
      </c>
      <c r="K124">
        <v>15.4</v>
      </c>
      <c r="O124">
        <v>16.100000000000001</v>
      </c>
    </row>
    <row r="125" spans="1:15">
      <c r="A125">
        <v>123</v>
      </c>
      <c r="B125" t="s">
        <v>183</v>
      </c>
      <c r="C125" t="s">
        <v>34</v>
      </c>
      <c r="D125">
        <v>4900</v>
      </c>
      <c r="E125" t="s">
        <v>62</v>
      </c>
      <c r="F125">
        <v>12.532999999999999</v>
      </c>
      <c r="G125" t="s">
        <v>68</v>
      </c>
      <c r="H125">
        <v>18.5</v>
      </c>
      <c r="I125">
        <v>19.2</v>
      </c>
      <c r="J125">
        <v>12.06</v>
      </c>
      <c r="K125">
        <v>18.600000000000001</v>
      </c>
      <c r="L125">
        <v>12.32</v>
      </c>
      <c r="M125">
        <v>12.42</v>
      </c>
      <c r="N125">
        <v>11.244</v>
      </c>
      <c r="O125">
        <v>14.906285714299999</v>
      </c>
    </row>
    <row r="126" spans="1:15">
      <c r="A126">
        <v>124</v>
      </c>
      <c r="B126" t="s">
        <v>184</v>
      </c>
      <c r="C126" t="s">
        <v>29</v>
      </c>
      <c r="D126">
        <v>4800</v>
      </c>
      <c r="E126" t="s">
        <v>65</v>
      </c>
      <c r="F126">
        <v>12.286</v>
      </c>
      <c r="G126" t="s">
        <v>66</v>
      </c>
      <c r="H126">
        <v>10</v>
      </c>
      <c r="I126">
        <v>12.2</v>
      </c>
      <c r="J126">
        <v>10.37</v>
      </c>
      <c r="K126">
        <v>12.3</v>
      </c>
      <c r="L126">
        <v>13.06</v>
      </c>
      <c r="M126">
        <v>12.08</v>
      </c>
      <c r="N126">
        <v>13.973000000000001</v>
      </c>
      <c r="O126">
        <v>11.997571428600001</v>
      </c>
    </row>
    <row r="127" spans="1:15">
      <c r="A127">
        <v>125</v>
      </c>
      <c r="B127" t="s">
        <v>185</v>
      </c>
      <c r="C127" t="s">
        <v>34</v>
      </c>
      <c r="D127">
        <v>4800</v>
      </c>
      <c r="E127" t="s">
        <v>50</v>
      </c>
      <c r="F127">
        <v>24.35</v>
      </c>
      <c r="G127" t="s">
        <v>51</v>
      </c>
      <c r="I127">
        <v>14.2</v>
      </c>
      <c r="K127">
        <v>14.1</v>
      </c>
      <c r="N127">
        <v>5.3140000000000001</v>
      </c>
      <c r="O127">
        <v>11.2046666667</v>
      </c>
    </row>
    <row r="128" spans="1:15">
      <c r="A128">
        <v>126</v>
      </c>
      <c r="B128" t="s">
        <v>186</v>
      </c>
      <c r="C128" t="s">
        <v>29</v>
      </c>
      <c r="D128">
        <v>4800</v>
      </c>
      <c r="E128" t="s">
        <v>30</v>
      </c>
      <c r="F128">
        <v>14.6</v>
      </c>
      <c r="G128" t="s">
        <v>56</v>
      </c>
      <c r="H128">
        <v>17.5</v>
      </c>
      <c r="I128">
        <v>16.899999999999999</v>
      </c>
      <c r="J128">
        <v>13.6</v>
      </c>
      <c r="K128">
        <v>17</v>
      </c>
      <c r="L128">
        <v>12.27</v>
      </c>
      <c r="M128">
        <v>15.58</v>
      </c>
      <c r="N128">
        <v>11.596</v>
      </c>
      <c r="O128">
        <v>14.920857142899999</v>
      </c>
    </row>
    <row r="129" spans="1:15">
      <c r="A129">
        <v>127</v>
      </c>
      <c r="B129" t="s">
        <v>187</v>
      </c>
      <c r="C129" t="s">
        <v>15</v>
      </c>
      <c r="D129">
        <v>4800</v>
      </c>
      <c r="E129" t="s">
        <v>62</v>
      </c>
      <c r="F129">
        <v>21.433</v>
      </c>
      <c r="G129" t="s">
        <v>63</v>
      </c>
      <c r="H129">
        <v>23.5</v>
      </c>
      <c r="I129">
        <v>21</v>
      </c>
      <c r="J129">
        <v>11.27</v>
      </c>
      <c r="K129">
        <v>19.5</v>
      </c>
      <c r="L129">
        <v>11.4</v>
      </c>
      <c r="M129">
        <v>9.3000000000000007</v>
      </c>
      <c r="N129">
        <v>12.013</v>
      </c>
      <c r="O129">
        <v>15.4261428571</v>
      </c>
    </row>
    <row r="130" spans="1:15">
      <c r="A130">
        <v>128</v>
      </c>
      <c r="B130" t="s">
        <v>188</v>
      </c>
      <c r="C130" t="s">
        <v>34</v>
      </c>
      <c r="D130">
        <v>4700</v>
      </c>
      <c r="E130" t="s">
        <v>44</v>
      </c>
      <c r="F130">
        <v>17.629000000000001</v>
      </c>
      <c r="G130" t="s">
        <v>119</v>
      </c>
      <c r="H130">
        <v>18</v>
      </c>
      <c r="I130">
        <v>19.399999999999999</v>
      </c>
      <c r="J130">
        <v>11.01</v>
      </c>
      <c r="K130">
        <v>19.7</v>
      </c>
      <c r="L130">
        <v>11.51</v>
      </c>
      <c r="M130">
        <v>11.04</v>
      </c>
      <c r="N130">
        <v>9.8770000000000007</v>
      </c>
      <c r="O130">
        <v>14.362428571400001</v>
      </c>
    </row>
    <row r="131" spans="1:15">
      <c r="A131">
        <v>129</v>
      </c>
      <c r="B131" t="s">
        <v>189</v>
      </c>
      <c r="C131" t="s">
        <v>15</v>
      </c>
      <c r="D131">
        <v>4700</v>
      </c>
      <c r="E131" t="s">
        <v>53</v>
      </c>
      <c r="F131">
        <v>14.35</v>
      </c>
      <c r="G131" t="s">
        <v>83</v>
      </c>
      <c r="H131">
        <v>18.5</v>
      </c>
      <c r="I131">
        <v>16.399999999999999</v>
      </c>
      <c r="J131">
        <v>9.65</v>
      </c>
      <c r="K131">
        <v>15.2</v>
      </c>
      <c r="L131">
        <v>15.08</v>
      </c>
      <c r="M131">
        <v>13.53</v>
      </c>
      <c r="N131">
        <v>9.4990000000000006</v>
      </c>
      <c r="O131">
        <v>13.9798571429</v>
      </c>
    </row>
    <row r="132" spans="1:15">
      <c r="A132">
        <v>130</v>
      </c>
      <c r="B132" t="s">
        <v>190</v>
      </c>
      <c r="C132" t="s">
        <v>29</v>
      </c>
      <c r="D132">
        <v>4700</v>
      </c>
      <c r="E132" t="s">
        <v>26</v>
      </c>
      <c r="F132">
        <v>11.82</v>
      </c>
      <c r="G132" t="s">
        <v>27</v>
      </c>
      <c r="H132">
        <v>14.5</v>
      </c>
      <c r="I132">
        <v>11.3</v>
      </c>
      <c r="J132">
        <v>12.02</v>
      </c>
      <c r="K132">
        <v>12.1</v>
      </c>
      <c r="L132">
        <v>11.5</v>
      </c>
      <c r="M132">
        <v>12.31</v>
      </c>
      <c r="N132">
        <v>11.069000000000001</v>
      </c>
      <c r="O132">
        <v>12.114142857099999</v>
      </c>
    </row>
    <row r="133" spans="1:15">
      <c r="A133">
        <v>131</v>
      </c>
      <c r="B133" t="s">
        <v>191</v>
      </c>
      <c r="C133" t="s">
        <v>29</v>
      </c>
      <c r="D133">
        <v>4700</v>
      </c>
      <c r="E133" t="s">
        <v>26</v>
      </c>
      <c r="F133">
        <v>16.033000000000001</v>
      </c>
      <c r="G133" t="s">
        <v>99</v>
      </c>
      <c r="H133">
        <v>21.5</v>
      </c>
      <c r="I133">
        <v>7.4</v>
      </c>
      <c r="J133">
        <v>13.49</v>
      </c>
      <c r="K133">
        <v>8.3000000000000007</v>
      </c>
      <c r="L133">
        <v>14.28</v>
      </c>
      <c r="M133">
        <v>12.8</v>
      </c>
      <c r="N133">
        <v>15.862</v>
      </c>
      <c r="O133">
        <v>13.375999999999999</v>
      </c>
    </row>
    <row r="134" spans="1:15">
      <c r="A134">
        <v>132</v>
      </c>
      <c r="B134" t="s">
        <v>192</v>
      </c>
      <c r="C134" t="s">
        <v>29</v>
      </c>
      <c r="D134">
        <v>4700</v>
      </c>
      <c r="E134" t="s">
        <v>40</v>
      </c>
      <c r="F134">
        <v>5.0709999999999997</v>
      </c>
      <c r="G134" t="s">
        <v>96</v>
      </c>
      <c r="H134">
        <v>14.5</v>
      </c>
      <c r="I134">
        <v>8</v>
      </c>
      <c r="J134">
        <v>11.54</v>
      </c>
      <c r="K134">
        <v>7.6</v>
      </c>
      <c r="L134">
        <v>14.16</v>
      </c>
      <c r="M134">
        <v>12.4</v>
      </c>
      <c r="N134">
        <v>11.079000000000001</v>
      </c>
      <c r="O134">
        <v>11.3255714286</v>
      </c>
    </row>
    <row r="135" spans="1:15">
      <c r="A135">
        <v>133</v>
      </c>
      <c r="B135" t="s">
        <v>193</v>
      </c>
      <c r="C135" t="s">
        <v>29</v>
      </c>
      <c r="D135">
        <v>4600</v>
      </c>
      <c r="E135" t="s">
        <v>44</v>
      </c>
      <c r="F135">
        <v>13.471</v>
      </c>
      <c r="G135" t="s">
        <v>45</v>
      </c>
      <c r="H135">
        <v>16.5</v>
      </c>
      <c r="I135">
        <v>6.9</v>
      </c>
      <c r="J135">
        <v>11.98</v>
      </c>
      <c r="K135">
        <v>7.7</v>
      </c>
      <c r="L135">
        <v>13.89</v>
      </c>
      <c r="M135">
        <v>17.02</v>
      </c>
      <c r="N135">
        <v>16.488</v>
      </c>
      <c r="O135">
        <v>12.925428571399999</v>
      </c>
    </row>
    <row r="136" spans="1:15">
      <c r="A136">
        <v>134</v>
      </c>
      <c r="B136" t="s">
        <v>194</v>
      </c>
      <c r="C136" t="s">
        <v>29</v>
      </c>
      <c r="D136">
        <v>4600</v>
      </c>
      <c r="E136" t="s">
        <v>47</v>
      </c>
      <c r="F136">
        <v>9.6669999999999998</v>
      </c>
      <c r="G136" t="s">
        <v>48</v>
      </c>
      <c r="H136">
        <v>19</v>
      </c>
      <c r="I136">
        <v>15.7</v>
      </c>
      <c r="J136">
        <v>9.59</v>
      </c>
      <c r="K136">
        <v>15.4</v>
      </c>
      <c r="L136">
        <v>10.61</v>
      </c>
      <c r="M136">
        <v>12.64</v>
      </c>
      <c r="N136">
        <v>9.7040000000000006</v>
      </c>
      <c r="O136">
        <v>13.234857142899999</v>
      </c>
    </row>
    <row r="137" spans="1:15">
      <c r="A137">
        <v>135</v>
      </c>
      <c r="B137" t="s">
        <v>195</v>
      </c>
      <c r="C137" t="s">
        <v>15</v>
      </c>
      <c r="D137">
        <v>4600</v>
      </c>
      <c r="E137" t="s">
        <v>93</v>
      </c>
      <c r="F137">
        <v>13.45</v>
      </c>
      <c r="G137" t="s">
        <v>94</v>
      </c>
      <c r="H137">
        <v>10</v>
      </c>
      <c r="I137">
        <v>7.9</v>
      </c>
      <c r="J137">
        <v>8.99</v>
      </c>
      <c r="K137">
        <v>8.1999999999999993</v>
      </c>
      <c r="L137">
        <v>10.54</v>
      </c>
      <c r="M137">
        <v>9.64</v>
      </c>
      <c r="N137">
        <v>8.9979999999999993</v>
      </c>
      <c r="O137">
        <v>9.1811428571399993</v>
      </c>
    </row>
    <row r="138" spans="1:15">
      <c r="A138">
        <v>136</v>
      </c>
      <c r="B138" t="s">
        <v>196</v>
      </c>
      <c r="C138" t="s">
        <v>29</v>
      </c>
      <c r="D138">
        <v>4500</v>
      </c>
      <c r="E138" t="s">
        <v>50</v>
      </c>
      <c r="F138">
        <v>17.213999999999999</v>
      </c>
      <c r="G138" t="s">
        <v>51</v>
      </c>
      <c r="H138">
        <v>11.5</v>
      </c>
      <c r="I138">
        <v>19.8</v>
      </c>
      <c r="J138">
        <v>13.68</v>
      </c>
      <c r="K138">
        <v>18.100000000000001</v>
      </c>
      <c r="L138">
        <v>13.73</v>
      </c>
      <c r="M138">
        <v>11.1</v>
      </c>
      <c r="N138">
        <v>12.356999999999999</v>
      </c>
      <c r="O138">
        <v>14.3238571429</v>
      </c>
    </row>
    <row r="139" spans="1:15">
      <c r="A139">
        <v>137</v>
      </c>
      <c r="B139" t="s">
        <v>197</v>
      </c>
      <c r="C139" t="s">
        <v>15</v>
      </c>
      <c r="D139">
        <v>4500</v>
      </c>
      <c r="E139" t="s">
        <v>22</v>
      </c>
      <c r="F139">
        <v>11.871</v>
      </c>
      <c r="G139" t="s">
        <v>80</v>
      </c>
      <c r="H139">
        <v>19</v>
      </c>
      <c r="I139">
        <v>8.1999999999999993</v>
      </c>
      <c r="J139">
        <v>11.77</v>
      </c>
      <c r="K139">
        <v>6.1</v>
      </c>
      <c r="L139">
        <v>11.35</v>
      </c>
      <c r="M139">
        <v>10.02</v>
      </c>
      <c r="N139">
        <v>10.590999999999999</v>
      </c>
      <c r="O139">
        <v>11.0044285714</v>
      </c>
    </row>
    <row r="140" spans="1:15">
      <c r="A140">
        <v>138</v>
      </c>
      <c r="B140" t="s">
        <v>198</v>
      </c>
      <c r="C140" t="s">
        <v>15</v>
      </c>
      <c r="D140">
        <v>4400</v>
      </c>
      <c r="E140" t="s">
        <v>93</v>
      </c>
      <c r="F140">
        <v>12.314</v>
      </c>
      <c r="G140" t="s">
        <v>152</v>
      </c>
      <c r="H140">
        <v>13</v>
      </c>
      <c r="I140">
        <v>17.399999999999999</v>
      </c>
      <c r="J140">
        <v>12.61</v>
      </c>
      <c r="K140">
        <v>16.7</v>
      </c>
      <c r="L140">
        <v>12.45</v>
      </c>
      <c r="M140">
        <v>15.01</v>
      </c>
      <c r="N140">
        <v>10.045999999999999</v>
      </c>
      <c r="O140">
        <v>13.888</v>
      </c>
    </row>
    <row r="141" spans="1:15">
      <c r="A141">
        <v>139</v>
      </c>
      <c r="B141" t="s">
        <v>199</v>
      </c>
      <c r="C141" t="s">
        <v>29</v>
      </c>
      <c r="D141">
        <v>4400</v>
      </c>
      <c r="E141" t="s">
        <v>93</v>
      </c>
      <c r="F141">
        <v>12.042999999999999</v>
      </c>
      <c r="G141" t="s">
        <v>152</v>
      </c>
      <c r="H141">
        <v>6.5</v>
      </c>
      <c r="I141">
        <v>12.2</v>
      </c>
      <c r="J141">
        <v>10.81</v>
      </c>
      <c r="K141">
        <v>12.5</v>
      </c>
      <c r="L141">
        <v>11.47</v>
      </c>
      <c r="M141">
        <v>15.44</v>
      </c>
      <c r="N141">
        <v>11.234999999999999</v>
      </c>
      <c r="O141">
        <v>11.4507142857</v>
      </c>
    </row>
    <row r="142" spans="1:15">
      <c r="A142">
        <v>140</v>
      </c>
      <c r="B142" t="s">
        <v>200</v>
      </c>
      <c r="C142" t="s">
        <v>15</v>
      </c>
      <c r="D142">
        <v>4300</v>
      </c>
      <c r="E142" t="s">
        <v>22</v>
      </c>
      <c r="F142">
        <v>0</v>
      </c>
      <c r="G142" t="s">
        <v>23</v>
      </c>
      <c r="I142">
        <v>5</v>
      </c>
      <c r="J142">
        <v>12.87</v>
      </c>
      <c r="K142">
        <v>4.5</v>
      </c>
      <c r="M142">
        <v>14.47</v>
      </c>
      <c r="O142">
        <v>9.2100000000000009</v>
      </c>
    </row>
    <row r="143" spans="1:15">
      <c r="A143">
        <v>141</v>
      </c>
      <c r="B143" t="s">
        <v>201</v>
      </c>
      <c r="C143" t="s">
        <v>29</v>
      </c>
      <c r="D143">
        <v>4300</v>
      </c>
      <c r="E143" t="s">
        <v>47</v>
      </c>
      <c r="F143">
        <v>10.183</v>
      </c>
      <c r="G143" t="s">
        <v>58</v>
      </c>
      <c r="H143">
        <v>17.5</v>
      </c>
      <c r="I143">
        <v>8.5</v>
      </c>
      <c r="J143">
        <v>6.93</v>
      </c>
      <c r="K143">
        <v>9.6</v>
      </c>
      <c r="L143">
        <v>6.16</v>
      </c>
      <c r="M143">
        <v>6.51</v>
      </c>
      <c r="N143">
        <v>8.1660000000000004</v>
      </c>
      <c r="O143">
        <v>9.0522857142900008</v>
      </c>
    </row>
    <row r="144" spans="1:15">
      <c r="A144">
        <v>142</v>
      </c>
      <c r="B144" t="s">
        <v>202</v>
      </c>
      <c r="C144" t="s">
        <v>29</v>
      </c>
      <c r="D144">
        <v>4300</v>
      </c>
      <c r="E144" t="s">
        <v>44</v>
      </c>
      <c r="F144">
        <v>10.3</v>
      </c>
      <c r="G144" t="s">
        <v>45</v>
      </c>
      <c r="H144">
        <v>3</v>
      </c>
      <c r="I144">
        <v>7.4</v>
      </c>
      <c r="J144">
        <v>8.1</v>
      </c>
      <c r="K144">
        <v>7.8</v>
      </c>
      <c r="L144">
        <v>7.09</v>
      </c>
      <c r="M144">
        <v>8.5399999999999991</v>
      </c>
      <c r="N144">
        <v>6.3860000000000001</v>
      </c>
      <c r="O144">
        <v>6.9022857142899996</v>
      </c>
    </row>
    <row r="145" spans="1:15">
      <c r="A145">
        <v>143</v>
      </c>
      <c r="B145" t="s">
        <v>203</v>
      </c>
      <c r="C145" t="s">
        <v>29</v>
      </c>
      <c r="D145">
        <v>4300</v>
      </c>
      <c r="E145" t="s">
        <v>36</v>
      </c>
      <c r="F145">
        <v>12.35</v>
      </c>
      <c r="G145" t="s">
        <v>37</v>
      </c>
      <c r="I145">
        <v>3</v>
      </c>
      <c r="K145">
        <v>3.6</v>
      </c>
      <c r="N145">
        <v>4.7439999999999998</v>
      </c>
      <c r="O145">
        <v>3.7813333333300001</v>
      </c>
    </row>
    <row r="146" spans="1:15">
      <c r="A146">
        <v>144</v>
      </c>
      <c r="B146" t="s">
        <v>204</v>
      </c>
      <c r="C146" t="s">
        <v>15</v>
      </c>
      <c r="D146">
        <v>4300</v>
      </c>
      <c r="E146" t="s">
        <v>26</v>
      </c>
      <c r="F146">
        <v>16.632999999999999</v>
      </c>
      <c r="G146" t="s">
        <v>99</v>
      </c>
      <c r="H146">
        <v>19</v>
      </c>
      <c r="I146">
        <v>15.6</v>
      </c>
      <c r="J146">
        <v>9.2200000000000006</v>
      </c>
      <c r="K146">
        <v>14.8</v>
      </c>
      <c r="L146">
        <v>11</v>
      </c>
      <c r="M146">
        <v>10.4</v>
      </c>
      <c r="N146">
        <v>10.412000000000001</v>
      </c>
      <c r="O146">
        <v>12.9188571429</v>
      </c>
    </row>
    <row r="147" spans="1:15">
      <c r="A147">
        <v>145</v>
      </c>
      <c r="B147" t="s">
        <v>205</v>
      </c>
      <c r="C147" t="s">
        <v>29</v>
      </c>
      <c r="D147">
        <v>4300</v>
      </c>
      <c r="E147" t="s">
        <v>47</v>
      </c>
      <c r="F147">
        <v>6.8330000000000002</v>
      </c>
      <c r="G147" t="s">
        <v>48</v>
      </c>
      <c r="H147">
        <v>7</v>
      </c>
      <c r="I147">
        <v>5</v>
      </c>
      <c r="J147">
        <v>10.43</v>
      </c>
      <c r="K147">
        <v>5.0999999999999996</v>
      </c>
      <c r="L147">
        <v>8.99</v>
      </c>
      <c r="M147">
        <v>7.37</v>
      </c>
      <c r="N147">
        <v>6.2119999999999997</v>
      </c>
      <c r="O147">
        <v>7.1574285714299997</v>
      </c>
    </row>
    <row r="148" spans="1:15">
      <c r="A148">
        <v>146</v>
      </c>
      <c r="B148" t="s">
        <v>206</v>
      </c>
      <c r="C148" t="s">
        <v>15</v>
      </c>
      <c r="D148">
        <v>4200</v>
      </c>
      <c r="E148" t="s">
        <v>62</v>
      </c>
      <c r="F148">
        <v>10.199999999999999</v>
      </c>
      <c r="G148" t="s">
        <v>63</v>
      </c>
      <c r="H148">
        <v>16.5</v>
      </c>
      <c r="I148">
        <v>20</v>
      </c>
      <c r="J148">
        <v>12.48</v>
      </c>
      <c r="K148">
        <v>18.100000000000001</v>
      </c>
      <c r="L148">
        <v>11.11</v>
      </c>
      <c r="M148">
        <v>12.49</v>
      </c>
      <c r="N148">
        <v>9.6890000000000001</v>
      </c>
      <c r="O148">
        <v>14.3384285714</v>
      </c>
    </row>
    <row r="149" spans="1:15">
      <c r="A149">
        <v>147</v>
      </c>
      <c r="B149" t="s">
        <v>207</v>
      </c>
      <c r="C149" t="s">
        <v>15</v>
      </c>
      <c r="D149">
        <v>4200</v>
      </c>
      <c r="E149" t="s">
        <v>50</v>
      </c>
      <c r="F149">
        <v>8.157</v>
      </c>
      <c r="G149" t="s">
        <v>101</v>
      </c>
      <c r="H149">
        <v>6.5</v>
      </c>
      <c r="I149">
        <v>0.6</v>
      </c>
      <c r="J149">
        <v>7.95</v>
      </c>
      <c r="K149">
        <v>3.3</v>
      </c>
      <c r="L149">
        <v>7.73</v>
      </c>
      <c r="M149">
        <v>11.06</v>
      </c>
      <c r="N149">
        <v>10.534000000000001</v>
      </c>
      <c r="O149">
        <v>6.8105714285700003</v>
      </c>
    </row>
    <row r="150" spans="1:15">
      <c r="A150">
        <v>148</v>
      </c>
      <c r="B150" t="s">
        <v>208</v>
      </c>
      <c r="C150" t="s">
        <v>15</v>
      </c>
      <c r="D150">
        <v>4200</v>
      </c>
      <c r="E150" t="s">
        <v>30</v>
      </c>
      <c r="F150">
        <v>12.5</v>
      </c>
      <c r="G150" t="s">
        <v>56</v>
      </c>
      <c r="H150">
        <v>10</v>
      </c>
      <c r="I150">
        <v>18</v>
      </c>
      <c r="J150">
        <v>10.59</v>
      </c>
      <c r="K150">
        <v>17</v>
      </c>
      <c r="L150">
        <v>10.59</v>
      </c>
      <c r="M150">
        <v>10.14</v>
      </c>
      <c r="N150">
        <v>9.4871999999999996</v>
      </c>
      <c r="O150">
        <v>12.258171428600001</v>
      </c>
    </row>
    <row r="151" spans="1:15">
      <c r="A151">
        <v>149</v>
      </c>
      <c r="B151" t="s">
        <v>209</v>
      </c>
      <c r="C151" t="s">
        <v>15</v>
      </c>
      <c r="D151">
        <v>4200</v>
      </c>
      <c r="E151" t="s">
        <v>22</v>
      </c>
      <c r="F151">
        <v>10.557</v>
      </c>
      <c r="G151" t="s">
        <v>23</v>
      </c>
      <c r="H151">
        <v>9.5</v>
      </c>
      <c r="I151">
        <v>16</v>
      </c>
      <c r="J151">
        <v>8.51</v>
      </c>
      <c r="K151">
        <v>15</v>
      </c>
      <c r="L151">
        <v>11.34</v>
      </c>
      <c r="M151">
        <v>8.64</v>
      </c>
      <c r="N151">
        <v>10.242000000000001</v>
      </c>
      <c r="O151">
        <v>11.318857142900001</v>
      </c>
    </row>
    <row r="152" spans="1:15">
      <c r="A152">
        <v>150</v>
      </c>
      <c r="B152" t="s">
        <v>210</v>
      </c>
      <c r="C152" t="s">
        <v>15</v>
      </c>
      <c r="D152">
        <v>4200</v>
      </c>
      <c r="E152" t="s">
        <v>50</v>
      </c>
      <c r="F152">
        <v>0</v>
      </c>
      <c r="G152" t="s">
        <v>101</v>
      </c>
    </row>
    <row r="153" spans="1:15">
      <c r="A153">
        <v>151</v>
      </c>
      <c r="B153" t="s">
        <v>211</v>
      </c>
      <c r="C153" t="s">
        <v>29</v>
      </c>
      <c r="D153">
        <v>4200</v>
      </c>
      <c r="E153" t="s">
        <v>44</v>
      </c>
      <c r="F153">
        <v>11.557</v>
      </c>
      <c r="G153" t="s">
        <v>119</v>
      </c>
      <c r="H153">
        <v>9.5</v>
      </c>
      <c r="I153">
        <v>9.3000000000000007</v>
      </c>
      <c r="J153">
        <v>10.24</v>
      </c>
      <c r="K153">
        <v>9.1999999999999993</v>
      </c>
      <c r="L153">
        <v>11.85</v>
      </c>
      <c r="M153">
        <v>9.57</v>
      </c>
      <c r="N153">
        <v>10.877000000000001</v>
      </c>
      <c r="O153">
        <v>10.0767142857</v>
      </c>
    </row>
    <row r="154" spans="1:15">
      <c r="A154">
        <v>152</v>
      </c>
      <c r="B154" t="s">
        <v>212</v>
      </c>
      <c r="C154" t="s">
        <v>34</v>
      </c>
      <c r="D154">
        <v>4100</v>
      </c>
      <c r="E154" t="s">
        <v>19</v>
      </c>
      <c r="F154">
        <v>12.98</v>
      </c>
      <c r="G154" t="s">
        <v>114</v>
      </c>
      <c r="H154">
        <v>18.5</v>
      </c>
      <c r="I154">
        <v>19.2</v>
      </c>
      <c r="J154">
        <v>8.5299999999999994</v>
      </c>
      <c r="K154">
        <v>17.600000000000001</v>
      </c>
      <c r="L154">
        <v>13.13</v>
      </c>
      <c r="M154">
        <v>9.16</v>
      </c>
      <c r="N154">
        <v>9.9260000000000002</v>
      </c>
      <c r="O154">
        <v>13.7208571429</v>
      </c>
    </row>
    <row r="155" spans="1:15">
      <c r="A155">
        <v>153</v>
      </c>
      <c r="B155" t="s">
        <v>213</v>
      </c>
      <c r="C155" t="s">
        <v>29</v>
      </c>
      <c r="D155">
        <v>4100</v>
      </c>
      <c r="E155" t="s">
        <v>65</v>
      </c>
      <c r="F155">
        <v>11.05</v>
      </c>
      <c r="G155" t="s">
        <v>76</v>
      </c>
      <c r="H155">
        <v>15</v>
      </c>
      <c r="I155">
        <v>9.1999999999999993</v>
      </c>
      <c r="J155">
        <v>11.43</v>
      </c>
      <c r="K155">
        <v>9.8000000000000007</v>
      </c>
      <c r="L155">
        <v>13.15</v>
      </c>
      <c r="M155">
        <v>14.44</v>
      </c>
      <c r="N155">
        <v>11.904999999999999</v>
      </c>
      <c r="O155">
        <v>12.1321428571</v>
      </c>
    </row>
    <row r="156" spans="1:15">
      <c r="A156">
        <v>154</v>
      </c>
      <c r="B156" t="s">
        <v>214</v>
      </c>
      <c r="C156" t="s">
        <v>15</v>
      </c>
      <c r="D156">
        <v>4100</v>
      </c>
      <c r="E156" t="s">
        <v>93</v>
      </c>
      <c r="F156">
        <v>9.0429999999999993</v>
      </c>
      <c r="G156" t="s">
        <v>152</v>
      </c>
      <c r="H156">
        <v>7.5</v>
      </c>
      <c r="I156">
        <v>6.2</v>
      </c>
      <c r="J156">
        <v>9</v>
      </c>
      <c r="K156">
        <v>5.0999999999999996</v>
      </c>
      <c r="L156">
        <v>7.24</v>
      </c>
      <c r="M156">
        <v>10.210000000000001</v>
      </c>
      <c r="N156">
        <v>8.5280000000000005</v>
      </c>
      <c r="O156">
        <v>7.6825714285700002</v>
      </c>
    </row>
    <row r="157" spans="1:15">
      <c r="A157">
        <v>155</v>
      </c>
      <c r="B157" t="s">
        <v>215</v>
      </c>
      <c r="C157" t="s">
        <v>29</v>
      </c>
      <c r="D157">
        <v>4100</v>
      </c>
      <c r="E157" t="s">
        <v>22</v>
      </c>
      <c r="F157">
        <v>9.3859999999999992</v>
      </c>
      <c r="G157" t="s">
        <v>23</v>
      </c>
      <c r="H157">
        <v>10</v>
      </c>
      <c r="I157">
        <v>14.1</v>
      </c>
      <c r="J157">
        <v>10.9</v>
      </c>
      <c r="K157">
        <v>14.3</v>
      </c>
      <c r="L157">
        <v>10.3</v>
      </c>
      <c r="M157">
        <v>7.83</v>
      </c>
      <c r="N157">
        <v>8.6329999999999991</v>
      </c>
      <c r="O157">
        <v>10.8661428571</v>
      </c>
    </row>
    <row r="158" spans="1:15">
      <c r="A158">
        <v>156</v>
      </c>
      <c r="B158" t="s">
        <v>216</v>
      </c>
      <c r="C158" t="s">
        <v>15</v>
      </c>
      <c r="D158">
        <v>4100</v>
      </c>
      <c r="E158" t="s">
        <v>36</v>
      </c>
      <c r="F158">
        <v>9.8829999999999991</v>
      </c>
      <c r="G158" t="s">
        <v>37</v>
      </c>
      <c r="H158">
        <v>12.5</v>
      </c>
      <c r="I158">
        <v>6.8</v>
      </c>
      <c r="J158">
        <v>8.18</v>
      </c>
      <c r="K158">
        <v>5.4</v>
      </c>
      <c r="L158">
        <v>7.82</v>
      </c>
      <c r="M158">
        <v>12.92</v>
      </c>
      <c r="N158">
        <v>10.925000000000001</v>
      </c>
      <c r="O158">
        <v>9.2207142857100006</v>
      </c>
    </row>
    <row r="159" spans="1:15">
      <c r="A159">
        <v>157</v>
      </c>
      <c r="B159" t="s">
        <v>217</v>
      </c>
      <c r="C159" t="s">
        <v>218</v>
      </c>
      <c r="D159">
        <v>4000</v>
      </c>
      <c r="E159" t="s">
        <v>44</v>
      </c>
      <c r="F159">
        <v>10.714</v>
      </c>
      <c r="G159" t="s">
        <v>45</v>
      </c>
    </row>
    <row r="160" spans="1:15">
      <c r="A160">
        <v>158</v>
      </c>
      <c r="B160" t="s">
        <v>219</v>
      </c>
      <c r="C160" t="s">
        <v>15</v>
      </c>
      <c r="D160">
        <v>4000</v>
      </c>
      <c r="E160" t="s">
        <v>65</v>
      </c>
      <c r="F160">
        <v>7.5289999999999999</v>
      </c>
      <c r="G160" t="s">
        <v>66</v>
      </c>
      <c r="H160">
        <v>4.5</v>
      </c>
      <c r="I160">
        <v>5</v>
      </c>
      <c r="J160">
        <v>9.3000000000000007</v>
      </c>
      <c r="K160">
        <v>4.5</v>
      </c>
      <c r="L160">
        <v>8.75</v>
      </c>
      <c r="M160">
        <v>9.15</v>
      </c>
      <c r="N160">
        <v>5.0030000000000001</v>
      </c>
      <c r="O160">
        <v>6.6004285714300002</v>
      </c>
    </row>
    <row r="161" spans="1:15">
      <c r="A161">
        <v>159</v>
      </c>
      <c r="B161" t="s">
        <v>220</v>
      </c>
      <c r="C161" t="s">
        <v>15</v>
      </c>
      <c r="D161">
        <v>4000</v>
      </c>
      <c r="E161" t="s">
        <v>62</v>
      </c>
      <c r="F161">
        <v>8.6329999999999991</v>
      </c>
      <c r="G161" t="s">
        <v>68</v>
      </c>
      <c r="H161">
        <v>6.5</v>
      </c>
      <c r="I161">
        <v>4.2</v>
      </c>
      <c r="J161">
        <v>7.53</v>
      </c>
      <c r="K161">
        <v>4.0999999999999996</v>
      </c>
      <c r="L161">
        <v>4.51</v>
      </c>
      <c r="M161">
        <v>2.2200000000000002</v>
      </c>
      <c r="N161">
        <v>7.5490000000000004</v>
      </c>
      <c r="O161">
        <v>5.2298571428600003</v>
      </c>
    </row>
    <row r="162" spans="1:15">
      <c r="A162">
        <v>160</v>
      </c>
      <c r="B162" t="s">
        <v>221</v>
      </c>
      <c r="C162" t="s">
        <v>29</v>
      </c>
      <c r="D162">
        <v>4000</v>
      </c>
      <c r="E162" t="s">
        <v>50</v>
      </c>
      <c r="F162">
        <v>7.343</v>
      </c>
      <c r="G162" t="s">
        <v>51</v>
      </c>
      <c r="H162">
        <v>5</v>
      </c>
      <c r="I162">
        <v>4.0999999999999996</v>
      </c>
      <c r="J162">
        <v>6.89</v>
      </c>
      <c r="K162">
        <v>4.5999999999999996</v>
      </c>
      <c r="L162">
        <v>7.73</v>
      </c>
      <c r="M162">
        <v>10.92</v>
      </c>
      <c r="N162">
        <v>8.9610000000000003</v>
      </c>
      <c r="O162">
        <v>6.8858571428599999</v>
      </c>
    </row>
    <row r="163" spans="1:15">
      <c r="A163">
        <v>161</v>
      </c>
      <c r="B163" t="s">
        <v>222</v>
      </c>
      <c r="C163" t="s">
        <v>15</v>
      </c>
      <c r="D163">
        <v>3900</v>
      </c>
      <c r="E163" t="s">
        <v>16</v>
      </c>
      <c r="F163">
        <v>5.5140000000000002</v>
      </c>
      <c r="G163" t="s">
        <v>17</v>
      </c>
      <c r="H163">
        <v>17</v>
      </c>
      <c r="I163">
        <v>4.4000000000000004</v>
      </c>
      <c r="J163">
        <v>10.69</v>
      </c>
      <c r="K163">
        <v>4.2</v>
      </c>
      <c r="L163">
        <v>8.09</v>
      </c>
      <c r="M163">
        <v>12.56</v>
      </c>
      <c r="N163">
        <v>5.2050000000000001</v>
      </c>
      <c r="O163">
        <v>8.8778571428599999</v>
      </c>
    </row>
    <row r="164" spans="1:15">
      <c r="A164">
        <v>162</v>
      </c>
      <c r="B164" t="s">
        <v>223</v>
      </c>
      <c r="C164" t="s">
        <v>29</v>
      </c>
      <c r="D164">
        <v>3900</v>
      </c>
      <c r="E164" t="s">
        <v>22</v>
      </c>
      <c r="F164">
        <v>9.1999999999999993</v>
      </c>
      <c r="G164" t="s">
        <v>23</v>
      </c>
      <c r="H164">
        <v>9.5</v>
      </c>
      <c r="I164">
        <v>3.8</v>
      </c>
      <c r="J164">
        <v>10.56</v>
      </c>
      <c r="K164">
        <v>4.0999999999999996</v>
      </c>
      <c r="L164">
        <v>8.7200000000000006</v>
      </c>
      <c r="M164">
        <v>10.039999999999999</v>
      </c>
      <c r="N164">
        <v>10.59</v>
      </c>
      <c r="O164">
        <v>8.1871428571399996</v>
      </c>
    </row>
    <row r="165" spans="1:15">
      <c r="A165">
        <v>163</v>
      </c>
      <c r="B165" t="s">
        <v>224</v>
      </c>
      <c r="C165" t="s">
        <v>29</v>
      </c>
      <c r="D165">
        <v>3900</v>
      </c>
      <c r="E165" t="s">
        <v>40</v>
      </c>
      <c r="F165">
        <v>8.2140000000000004</v>
      </c>
      <c r="G165" t="s">
        <v>41</v>
      </c>
      <c r="H165">
        <v>6.5</v>
      </c>
      <c r="I165">
        <v>5.0999999999999996</v>
      </c>
      <c r="J165">
        <v>9.8800000000000008</v>
      </c>
      <c r="K165">
        <v>5</v>
      </c>
      <c r="L165">
        <v>9.34</v>
      </c>
      <c r="M165">
        <v>11.83</v>
      </c>
      <c r="N165">
        <v>9.077</v>
      </c>
      <c r="O165">
        <v>8.1038571428600008</v>
      </c>
    </row>
    <row r="166" spans="1:15">
      <c r="A166">
        <v>164</v>
      </c>
      <c r="B166" t="s">
        <v>225</v>
      </c>
      <c r="C166" t="s">
        <v>15</v>
      </c>
      <c r="D166">
        <v>3900</v>
      </c>
      <c r="E166" t="s">
        <v>47</v>
      </c>
      <c r="F166">
        <v>6.0670000000000002</v>
      </c>
      <c r="G166" t="s">
        <v>58</v>
      </c>
      <c r="H166">
        <v>6.5</v>
      </c>
      <c r="I166">
        <v>14.8</v>
      </c>
      <c r="J166">
        <v>7.93</v>
      </c>
      <c r="K166">
        <v>14.4</v>
      </c>
      <c r="L166">
        <v>10.73</v>
      </c>
      <c r="M166">
        <v>10.27</v>
      </c>
      <c r="N166">
        <v>7.0410000000000004</v>
      </c>
      <c r="O166">
        <v>10.2387142857</v>
      </c>
    </row>
    <row r="167" spans="1:15">
      <c r="A167">
        <v>165</v>
      </c>
      <c r="B167" t="s">
        <v>226</v>
      </c>
      <c r="C167" t="s">
        <v>29</v>
      </c>
      <c r="D167">
        <v>3800</v>
      </c>
      <c r="E167" t="s">
        <v>36</v>
      </c>
      <c r="F167">
        <v>11.382999999999999</v>
      </c>
      <c r="G167" t="s">
        <v>37</v>
      </c>
      <c r="H167">
        <v>17</v>
      </c>
      <c r="I167">
        <v>13.5</v>
      </c>
      <c r="J167">
        <v>11.65</v>
      </c>
      <c r="K167">
        <v>12.9</v>
      </c>
      <c r="L167">
        <v>14.97</v>
      </c>
      <c r="M167">
        <v>14.13</v>
      </c>
      <c r="N167">
        <v>14.824</v>
      </c>
      <c r="O167">
        <v>14.1391428571</v>
      </c>
    </row>
    <row r="168" spans="1:15">
      <c r="A168">
        <v>166</v>
      </c>
      <c r="B168" t="s">
        <v>227</v>
      </c>
      <c r="C168" t="s">
        <v>218</v>
      </c>
      <c r="D168">
        <v>3700</v>
      </c>
      <c r="E168" t="s">
        <v>36</v>
      </c>
      <c r="F168">
        <v>12</v>
      </c>
      <c r="G168" t="s">
        <v>71</v>
      </c>
    </row>
    <row r="169" spans="1:15">
      <c r="A169">
        <v>167</v>
      </c>
      <c r="B169" t="s">
        <v>228</v>
      </c>
      <c r="C169" t="s">
        <v>15</v>
      </c>
      <c r="D169">
        <v>3600</v>
      </c>
      <c r="E169" t="s">
        <v>19</v>
      </c>
      <c r="F169">
        <v>14.74</v>
      </c>
      <c r="G169" t="s">
        <v>20</v>
      </c>
      <c r="H169">
        <v>11.5</v>
      </c>
      <c r="I169">
        <v>4.8</v>
      </c>
      <c r="J169">
        <v>10.79</v>
      </c>
      <c r="K169">
        <v>4.4000000000000004</v>
      </c>
      <c r="L169">
        <v>11.68</v>
      </c>
      <c r="M169">
        <v>12.42</v>
      </c>
      <c r="N169">
        <v>10.422000000000001</v>
      </c>
      <c r="O169">
        <v>9.4302857142899992</v>
      </c>
    </row>
    <row r="170" spans="1:15">
      <c r="A170">
        <v>168</v>
      </c>
      <c r="B170" t="s">
        <v>229</v>
      </c>
      <c r="C170" t="s">
        <v>15</v>
      </c>
      <c r="D170">
        <v>3600</v>
      </c>
      <c r="E170" t="s">
        <v>26</v>
      </c>
      <c r="F170">
        <v>11.532999999999999</v>
      </c>
      <c r="G170" t="s">
        <v>27</v>
      </c>
      <c r="H170">
        <v>16.5</v>
      </c>
      <c r="I170">
        <v>7.2</v>
      </c>
      <c r="J170">
        <v>9.02</v>
      </c>
      <c r="K170">
        <v>7.6</v>
      </c>
      <c r="L170">
        <v>7.08</v>
      </c>
      <c r="M170">
        <v>10.67</v>
      </c>
      <c r="N170">
        <v>6.2359999999999998</v>
      </c>
      <c r="O170">
        <v>9.1865714285699998</v>
      </c>
    </row>
    <row r="171" spans="1:15">
      <c r="A171">
        <v>169</v>
      </c>
      <c r="B171" t="s">
        <v>230</v>
      </c>
      <c r="C171" t="s">
        <v>15</v>
      </c>
      <c r="D171">
        <v>3600</v>
      </c>
      <c r="E171" t="s">
        <v>93</v>
      </c>
      <c r="F171">
        <v>7.2329999999999997</v>
      </c>
      <c r="G171" t="s">
        <v>94</v>
      </c>
      <c r="H171">
        <v>7.5</v>
      </c>
      <c r="I171">
        <v>7.3</v>
      </c>
      <c r="J171">
        <v>8.14</v>
      </c>
      <c r="K171">
        <v>5.7</v>
      </c>
      <c r="L171">
        <v>8.36</v>
      </c>
      <c r="M171">
        <v>13.82</v>
      </c>
      <c r="N171">
        <v>8.1370000000000005</v>
      </c>
      <c r="O171">
        <v>8.4224285714300002</v>
      </c>
    </row>
    <row r="172" spans="1:15">
      <c r="A172">
        <v>170</v>
      </c>
      <c r="B172" t="s">
        <v>231</v>
      </c>
      <c r="C172" t="s">
        <v>15</v>
      </c>
      <c r="D172">
        <v>3600</v>
      </c>
      <c r="E172" t="s">
        <v>16</v>
      </c>
      <c r="F172">
        <v>9.4429999999999996</v>
      </c>
      <c r="G172" t="s">
        <v>17</v>
      </c>
      <c r="I172">
        <v>7.8</v>
      </c>
      <c r="J172">
        <v>11.41</v>
      </c>
      <c r="K172">
        <v>6.9</v>
      </c>
      <c r="N172">
        <v>7.8840000000000003</v>
      </c>
      <c r="O172">
        <v>8.4984999999999999</v>
      </c>
    </row>
    <row r="173" spans="1:15">
      <c r="A173">
        <v>171</v>
      </c>
      <c r="B173" t="s">
        <v>232</v>
      </c>
      <c r="C173" t="s">
        <v>29</v>
      </c>
      <c r="D173">
        <v>3600</v>
      </c>
      <c r="E173" t="s">
        <v>16</v>
      </c>
      <c r="F173">
        <v>11.067</v>
      </c>
      <c r="G173" t="s">
        <v>78</v>
      </c>
      <c r="H173">
        <v>9.5</v>
      </c>
      <c r="I173">
        <v>7.5</v>
      </c>
      <c r="J173">
        <v>11.59</v>
      </c>
      <c r="K173">
        <v>7.7</v>
      </c>
      <c r="L173">
        <v>10.28</v>
      </c>
      <c r="M173">
        <v>1.06</v>
      </c>
      <c r="N173">
        <v>7.8470000000000004</v>
      </c>
      <c r="O173">
        <v>7.9252857142900002</v>
      </c>
    </row>
    <row r="174" spans="1:15">
      <c r="A174">
        <v>172</v>
      </c>
      <c r="B174" t="s">
        <v>233</v>
      </c>
      <c r="C174" t="s">
        <v>29</v>
      </c>
      <c r="D174">
        <v>3600</v>
      </c>
      <c r="E174" t="s">
        <v>22</v>
      </c>
      <c r="F174">
        <v>1.5429999999999999</v>
      </c>
      <c r="G174" t="s">
        <v>23</v>
      </c>
      <c r="I174">
        <v>1.8</v>
      </c>
      <c r="J174">
        <v>5.45</v>
      </c>
      <c r="K174">
        <v>1.7</v>
      </c>
      <c r="L174">
        <v>4.57</v>
      </c>
      <c r="N174">
        <v>8.1890000000000001</v>
      </c>
      <c r="O174">
        <v>4.3418000000000001</v>
      </c>
    </row>
    <row r="175" spans="1:15">
      <c r="A175">
        <v>173</v>
      </c>
      <c r="B175" t="s">
        <v>234</v>
      </c>
      <c r="C175" t="s">
        <v>29</v>
      </c>
      <c r="D175">
        <v>3600</v>
      </c>
      <c r="E175" t="s">
        <v>16</v>
      </c>
      <c r="F175">
        <v>4.38</v>
      </c>
      <c r="G175" t="s">
        <v>17</v>
      </c>
      <c r="H175">
        <v>4</v>
      </c>
      <c r="I175">
        <v>2.2000000000000002</v>
      </c>
      <c r="J175">
        <v>5.29</v>
      </c>
      <c r="K175">
        <v>3</v>
      </c>
      <c r="L175">
        <v>5.52</v>
      </c>
      <c r="M175">
        <v>0.45</v>
      </c>
      <c r="N175">
        <v>4.0860000000000003</v>
      </c>
      <c r="O175">
        <v>3.50657142857</v>
      </c>
    </row>
    <row r="176" spans="1:15">
      <c r="A176">
        <v>174</v>
      </c>
      <c r="B176" t="s">
        <v>235</v>
      </c>
      <c r="C176" t="s">
        <v>34</v>
      </c>
      <c r="D176">
        <v>3500</v>
      </c>
      <c r="E176" t="s">
        <v>22</v>
      </c>
      <c r="F176">
        <v>10.786</v>
      </c>
      <c r="G176" t="s">
        <v>80</v>
      </c>
      <c r="I176">
        <v>3.2</v>
      </c>
      <c r="J176">
        <v>7.24</v>
      </c>
      <c r="K176">
        <v>3.6</v>
      </c>
      <c r="L176">
        <v>10.02</v>
      </c>
      <c r="M176">
        <v>10.25</v>
      </c>
      <c r="N176">
        <v>9.4480000000000004</v>
      </c>
      <c r="O176">
        <v>7.2930000000000001</v>
      </c>
    </row>
    <row r="177" spans="1:15">
      <c r="A177">
        <v>175</v>
      </c>
      <c r="B177" t="s">
        <v>236</v>
      </c>
      <c r="C177" t="s">
        <v>15</v>
      </c>
      <c r="D177">
        <v>3500</v>
      </c>
      <c r="E177" t="s">
        <v>62</v>
      </c>
      <c r="F177">
        <v>9.18</v>
      </c>
      <c r="G177" t="s">
        <v>68</v>
      </c>
      <c r="H177">
        <v>6.5</v>
      </c>
      <c r="I177">
        <v>13.4</v>
      </c>
      <c r="J177">
        <v>9.02</v>
      </c>
      <c r="K177">
        <v>12.7</v>
      </c>
      <c r="L177">
        <v>9.23</v>
      </c>
      <c r="M177">
        <v>10.95</v>
      </c>
      <c r="N177">
        <v>7.0410000000000004</v>
      </c>
      <c r="O177">
        <v>9.8344285714299993</v>
      </c>
    </row>
    <row r="178" spans="1:15">
      <c r="A178">
        <v>176</v>
      </c>
      <c r="B178" t="s">
        <v>237</v>
      </c>
      <c r="C178" t="s">
        <v>15</v>
      </c>
      <c r="D178">
        <v>3500</v>
      </c>
      <c r="E178" t="s">
        <v>50</v>
      </c>
      <c r="F178">
        <v>7.8140000000000001</v>
      </c>
      <c r="G178" t="s">
        <v>51</v>
      </c>
      <c r="H178">
        <v>16</v>
      </c>
      <c r="I178">
        <v>9.1999999999999993</v>
      </c>
      <c r="J178">
        <v>8.2100000000000009</v>
      </c>
      <c r="K178">
        <v>7.6</v>
      </c>
      <c r="L178">
        <v>10.85</v>
      </c>
      <c r="M178">
        <v>10.37</v>
      </c>
      <c r="N178">
        <v>8.2789999999999999</v>
      </c>
      <c r="O178">
        <v>10.0727142857</v>
      </c>
    </row>
    <row r="179" spans="1:15">
      <c r="A179">
        <v>177</v>
      </c>
      <c r="B179" t="s">
        <v>238</v>
      </c>
      <c r="C179" t="s">
        <v>15</v>
      </c>
      <c r="D179">
        <v>3500</v>
      </c>
      <c r="E179" t="s">
        <v>36</v>
      </c>
      <c r="F179">
        <v>10.143000000000001</v>
      </c>
      <c r="G179" t="s">
        <v>71</v>
      </c>
      <c r="H179">
        <v>17</v>
      </c>
      <c r="I179">
        <v>8.5</v>
      </c>
      <c r="J179">
        <v>12.15</v>
      </c>
      <c r="K179">
        <v>8.3000000000000007</v>
      </c>
      <c r="L179">
        <v>9.7200000000000006</v>
      </c>
      <c r="M179">
        <v>11.14</v>
      </c>
      <c r="N179">
        <v>8.766</v>
      </c>
      <c r="O179">
        <v>10.7965714286</v>
      </c>
    </row>
    <row r="180" spans="1:15">
      <c r="A180">
        <v>178</v>
      </c>
      <c r="B180" t="s">
        <v>239</v>
      </c>
      <c r="C180" t="s">
        <v>15</v>
      </c>
      <c r="D180">
        <v>3500</v>
      </c>
      <c r="E180" t="s">
        <v>44</v>
      </c>
      <c r="F180">
        <v>7.0430000000000001</v>
      </c>
      <c r="G180" t="s">
        <v>45</v>
      </c>
      <c r="H180">
        <v>10.5</v>
      </c>
      <c r="I180">
        <v>7.8</v>
      </c>
      <c r="J180">
        <v>9.15</v>
      </c>
      <c r="K180">
        <v>7.9</v>
      </c>
      <c r="L180">
        <v>9.7200000000000006</v>
      </c>
      <c r="M180">
        <v>10.91</v>
      </c>
      <c r="N180">
        <v>9.4939999999999998</v>
      </c>
      <c r="O180">
        <v>9.3534285714299994</v>
      </c>
    </row>
    <row r="181" spans="1:15">
      <c r="A181">
        <v>179</v>
      </c>
      <c r="B181" t="s">
        <v>240</v>
      </c>
      <c r="C181" t="s">
        <v>29</v>
      </c>
      <c r="D181">
        <v>3500</v>
      </c>
      <c r="E181" t="s">
        <v>40</v>
      </c>
      <c r="F181">
        <v>2.0859999999999999</v>
      </c>
      <c r="G181" t="s">
        <v>96</v>
      </c>
      <c r="H181">
        <v>2</v>
      </c>
      <c r="I181">
        <v>3.5</v>
      </c>
      <c r="J181">
        <v>8.09</v>
      </c>
      <c r="K181">
        <v>3.7</v>
      </c>
      <c r="L181">
        <v>3.65</v>
      </c>
      <c r="M181">
        <v>4.49</v>
      </c>
      <c r="N181">
        <v>4.1260000000000003</v>
      </c>
      <c r="O181">
        <v>4.2222857142899999</v>
      </c>
    </row>
    <row r="182" spans="1:15">
      <c r="A182">
        <v>180</v>
      </c>
      <c r="B182" t="s">
        <v>241</v>
      </c>
      <c r="C182" t="s">
        <v>29</v>
      </c>
      <c r="D182">
        <v>3500</v>
      </c>
      <c r="E182" t="s">
        <v>19</v>
      </c>
      <c r="F182">
        <v>5.3710000000000004</v>
      </c>
      <c r="G182" t="s">
        <v>20</v>
      </c>
      <c r="H182">
        <v>8.5</v>
      </c>
      <c r="I182">
        <v>6.1</v>
      </c>
      <c r="J182">
        <v>8.23</v>
      </c>
      <c r="K182">
        <v>6.3</v>
      </c>
      <c r="L182">
        <v>8.02</v>
      </c>
      <c r="M182">
        <v>16.77</v>
      </c>
      <c r="N182">
        <v>10.920199999999999</v>
      </c>
      <c r="O182">
        <v>9.2628857142900003</v>
      </c>
    </row>
    <row r="183" spans="1:15">
      <c r="A183">
        <v>181</v>
      </c>
      <c r="B183" t="s">
        <v>242</v>
      </c>
      <c r="C183" t="s">
        <v>29</v>
      </c>
      <c r="D183">
        <v>3500</v>
      </c>
      <c r="E183" t="s">
        <v>44</v>
      </c>
      <c r="F183">
        <v>10.557</v>
      </c>
      <c r="G183" t="s">
        <v>45</v>
      </c>
      <c r="H183">
        <v>6.5</v>
      </c>
      <c r="I183">
        <v>7.4</v>
      </c>
      <c r="J183">
        <v>5.66</v>
      </c>
      <c r="K183">
        <v>7.6</v>
      </c>
      <c r="L183">
        <v>6.42</v>
      </c>
      <c r="M183">
        <v>1.06</v>
      </c>
      <c r="N183">
        <v>7.5237999999999996</v>
      </c>
      <c r="O183">
        <v>6.0233999999999996</v>
      </c>
    </row>
    <row r="184" spans="1:15">
      <c r="A184">
        <v>182</v>
      </c>
      <c r="B184" t="s">
        <v>243</v>
      </c>
      <c r="C184" t="s">
        <v>29</v>
      </c>
      <c r="D184">
        <v>3500</v>
      </c>
      <c r="E184" t="s">
        <v>50</v>
      </c>
      <c r="F184">
        <v>3.2290000000000001</v>
      </c>
      <c r="G184" t="s">
        <v>101</v>
      </c>
      <c r="H184">
        <v>2</v>
      </c>
      <c r="I184">
        <v>4.0999999999999996</v>
      </c>
      <c r="J184">
        <v>6.87</v>
      </c>
      <c r="K184">
        <v>4.0999999999999996</v>
      </c>
      <c r="L184">
        <v>6.84</v>
      </c>
      <c r="M184">
        <v>6.24</v>
      </c>
      <c r="N184">
        <v>6.3650000000000002</v>
      </c>
      <c r="O184">
        <v>5.2164285714299998</v>
      </c>
    </row>
    <row r="185" spans="1:15">
      <c r="A185">
        <v>183</v>
      </c>
      <c r="B185" t="s">
        <v>244</v>
      </c>
      <c r="C185" t="s">
        <v>29</v>
      </c>
      <c r="D185">
        <v>3500</v>
      </c>
      <c r="E185" t="s">
        <v>36</v>
      </c>
      <c r="F185">
        <v>7.4859999999999998</v>
      </c>
      <c r="G185" t="s">
        <v>71</v>
      </c>
      <c r="H185">
        <v>2.5</v>
      </c>
      <c r="I185">
        <v>3.9</v>
      </c>
      <c r="J185">
        <v>6.42</v>
      </c>
      <c r="K185">
        <v>3.8</v>
      </c>
      <c r="L185">
        <v>2.3199999999999998</v>
      </c>
      <c r="N185">
        <v>7.1230000000000002</v>
      </c>
      <c r="O185">
        <v>4.3438333333300001</v>
      </c>
    </row>
    <row r="186" spans="1:15">
      <c r="A186">
        <v>184</v>
      </c>
      <c r="B186" t="s">
        <v>245</v>
      </c>
      <c r="C186" t="s">
        <v>218</v>
      </c>
      <c r="D186">
        <v>3400</v>
      </c>
      <c r="E186" t="s">
        <v>16</v>
      </c>
      <c r="F186">
        <v>7.7140000000000004</v>
      </c>
      <c r="G186" t="s">
        <v>17</v>
      </c>
    </row>
    <row r="187" spans="1:15">
      <c r="A187">
        <v>185</v>
      </c>
      <c r="B187" t="s">
        <v>246</v>
      </c>
      <c r="C187" t="s">
        <v>15</v>
      </c>
      <c r="D187">
        <v>3400</v>
      </c>
      <c r="E187" t="s">
        <v>65</v>
      </c>
      <c r="F187">
        <v>11.433</v>
      </c>
      <c r="G187" t="s">
        <v>76</v>
      </c>
      <c r="H187">
        <v>9.5</v>
      </c>
      <c r="I187">
        <v>9.4</v>
      </c>
      <c r="J187">
        <v>12.9</v>
      </c>
      <c r="K187">
        <v>7.7</v>
      </c>
      <c r="L187">
        <v>10.43</v>
      </c>
      <c r="M187">
        <v>8.17</v>
      </c>
      <c r="N187">
        <v>10.144</v>
      </c>
      <c r="O187">
        <v>9.7491428571400007</v>
      </c>
    </row>
    <row r="188" spans="1:15">
      <c r="A188">
        <v>186</v>
      </c>
      <c r="B188" t="s">
        <v>247</v>
      </c>
      <c r="C188" t="s">
        <v>29</v>
      </c>
      <c r="D188">
        <v>3400</v>
      </c>
      <c r="E188" t="s">
        <v>19</v>
      </c>
      <c r="F188">
        <v>8.5329999999999995</v>
      </c>
      <c r="G188" t="s">
        <v>114</v>
      </c>
      <c r="H188">
        <v>7.5</v>
      </c>
      <c r="I188">
        <v>8.6999999999999993</v>
      </c>
      <c r="J188">
        <v>7.59</v>
      </c>
      <c r="K188">
        <v>10</v>
      </c>
      <c r="L188">
        <v>9.08</v>
      </c>
      <c r="M188">
        <v>9.4700000000000006</v>
      </c>
      <c r="N188">
        <v>5.8548</v>
      </c>
      <c r="O188">
        <v>8.3135428571399999</v>
      </c>
    </row>
    <row r="189" spans="1:15">
      <c r="A189">
        <v>187</v>
      </c>
      <c r="B189" t="s">
        <v>248</v>
      </c>
      <c r="C189" t="s">
        <v>15</v>
      </c>
      <c r="D189">
        <v>3400</v>
      </c>
      <c r="E189" t="s">
        <v>36</v>
      </c>
      <c r="F189">
        <v>8.6859999999999999</v>
      </c>
      <c r="G189" t="s">
        <v>71</v>
      </c>
      <c r="H189">
        <v>6</v>
      </c>
      <c r="I189">
        <v>4.9000000000000004</v>
      </c>
      <c r="J189">
        <v>8.4700000000000006</v>
      </c>
      <c r="K189">
        <v>4.5</v>
      </c>
      <c r="L189">
        <v>8</v>
      </c>
      <c r="M189">
        <v>9.19</v>
      </c>
      <c r="N189">
        <v>8.9960000000000004</v>
      </c>
      <c r="O189">
        <v>7.1508571428599996</v>
      </c>
    </row>
    <row r="190" spans="1:15">
      <c r="A190">
        <v>188</v>
      </c>
      <c r="B190" t="s">
        <v>249</v>
      </c>
      <c r="C190" t="s">
        <v>29</v>
      </c>
      <c r="D190">
        <v>3400</v>
      </c>
      <c r="E190" t="s">
        <v>40</v>
      </c>
      <c r="F190">
        <v>11.914</v>
      </c>
      <c r="G190" t="s">
        <v>41</v>
      </c>
      <c r="H190">
        <v>9.5</v>
      </c>
      <c r="I190">
        <v>5.4</v>
      </c>
      <c r="J190">
        <v>10.09</v>
      </c>
      <c r="K190">
        <v>5.8</v>
      </c>
      <c r="L190">
        <v>9.19</v>
      </c>
      <c r="M190">
        <v>2.27</v>
      </c>
      <c r="N190">
        <v>9.0090000000000003</v>
      </c>
      <c r="O190">
        <v>7.32271428571</v>
      </c>
    </row>
    <row r="191" spans="1:15">
      <c r="A191">
        <v>189</v>
      </c>
      <c r="B191" t="s">
        <v>250</v>
      </c>
      <c r="C191" t="s">
        <v>29</v>
      </c>
      <c r="D191">
        <v>3400</v>
      </c>
      <c r="E191" t="s">
        <v>44</v>
      </c>
      <c r="F191">
        <v>8.7569999999999997</v>
      </c>
      <c r="G191" t="s">
        <v>119</v>
      </c>
      <c r="H191">
        <v>4.5</v>
      </c>
      <c r="I191">
        <v>6.5</v>
      </c>
      <c r="J191">
        <v>8.0500000000000007</v>
      </c>
      <c r="K191">
        <v>6.7</v>
      </c>
      <c r="L191">
        <v>6.12</v>
      </c>
      <c r="M191">
        <v>8.1199999999999992</v>
      </c>
      <c r="N191">
        <v>5.27</v>
      </c>
      <c r="O191">
        <v>6.4657142857099998</v>
      </c>
    </row>
    <row r="192" spans="1:15">
      <c r="A192">
        <v>190</v>
      </c>
      <c r="B192" t="s">
        <v>251</v>
      </c>
      <c r="C192" t="s">
        <v>218</v>
      </c>
      <c r="D192">
        <v>3300</v>
      </c>
      <c r="E192" t="s">
        <v>47</v>
      </c>
      <c r="F192">
        <v>10.5</v>
      </c>
      <c r="G192" t="s">
        <v>58</v>
      </c>
    </row>
    <row r="193" spans="1:15">
      <c r="A193">
        <v>191</v>
      </c>
      <c r="B193" t="s">
        <v>252</v>
      </c>
      <c r="C193" t="s">
        <v>15</v>
      </c>
      <c r="D193">
        <v>3300</v>
      </c>
      <c r="E193" t="s">
        <v>22</v>
      </c>
      <c r="F193">
        <v>6.6429999999999998</v>
      </c>
      <c r="G193" t="s">
        <v>23</v>
      </c>
      <c r="H193">
        <v>4</v>
      </c>
      <c r="I193">
        <v>2.8</v>
      </c>
      <c r="J193">
        <v>4.04</v>
      </c>
      <c r="K193">
        <v>2.4</v>
      </c>
      <c r="L193">
        <v>7.22</v>
      </c>
      <c r="M193">
        <v>3.09</v>
      </c>
      <c r="N193">
        <v>4.8170000000000002</v>
      </c>
      <c r="O193">
        <v>4.0524285714300001</v>
      </c>
    </row>
    <row r="194" spans="1:15">
      <c r="A194">
        <v>192</v>
      </c>
      <c r="B194" t="s">
        <v>253</v>
      </c>
      <c r="C194" t="s">
        <v>34</v>
      </c>
      <c r="D194">
        <v>3300</v>
      </c>
      <c r="E194" t="s">
        <v>26</v>
      </c>
      <c r="F194">
        <v>7.55</v>
      </c>
      <c r="G194" t="s">
        <v>99</v>
      </c>
      <c r="H194">
        <v>9.5</v>
      </c>
      <c r="I194">
        <v>12.2</v>
      </c>
      <c r="J194">
        <v>6.18</v>
      </c>
      <c r="K194">
        <v>11.1</v>
      </c>
      <c r="L194">
        <v>11</v>
      </c>
      <c r="M194">
        <v>9.56</v>
      </c>
      <c r="N194">
        <v>6.923</v>
      </c>
      <c r="O194">
        <v>9.4947142857099998</v>
      </c>
    </row>
    <row r="195" spans="1:15">
      <c r="A195">
        <v>193</v>
      </c>
      <c r="B195" t="s">
        <v>254</v>
      </c>
      <c r="C195" t="s">
        <v>34</v>
      </c>
      <c r="D195">
        <v>3300</v>
      </c>
      <c r="E195" t="s">
        <v>22</v>
      </c>
      <c r="F195">
        <v>8.5860000000000003</v>
      </c>
      <c r="G195" t="s">
        <v>23</v>
      </c>
      <c r="H195">
        <v>8</v>
      </c>
      <c r="I195">
        <v>17.399999999999999</v>
      </c>
      <c r="J195">
        <v>6.57</v>
      </c>
      <c r="K195">
        <v>16.7</v>
      </c>
      <c r="L195">
        <v>11.08</v>
      </c>
      <c r="M195">
        <v>7.99</v>
      </c>
      <c r="N195">
        <v>8.0332000000000008</v>
      </c>
      <c r="O195">
        <v>10.8247428571</v>
      </c>
    </row>
    <row r="196" spans="1:15">
      <c r="A196">
        <v>194</v>
      </c>
      <c r="B196" t="s">
        <v>255</v>
      </c>
      <c r="C196" t="s">
        <v>29</v>
      </c>
      <c r="D196">
        <v>3300</v>
      </c>
      <c r="E196" t="s">
        <v>19</v>
      </c>
      <c r="F196">
        <v>9.1750000000000007</v>
      </c>
      <c r="G196" t="s">
        <v>114</v>
      </c>
      <c r="H196">
        <v>14</v>
      </c>
      <c r="I196">
        <v>6.5</v>
      </c>
      <c r="J196">
        <v>9.36</v>
      </c>
      <c r="K196">
        <v>7.1</v>
      </c>
      <c r="L196">
        <v>10.81</v>
      </c>
      <c r="M196">
        <v>5.0999999999999996</v>
      </c>
      <c r="N196">
        <v>11.112</v>
      </c>
      <c r="O196">
        <v>9.14028571429</v>
      </c>
    </row>
    <row r="197" spans="1:15">
      <c r="A197">
        <v>195</v>
      </c>
      <c r="B197" t="s">
        <v>256</v>
      </c>
      <c r="C197" t="s">
        <v>29</v>
      </c>
      <c r="D197">
        <v>3300</v>
      </c>
      <c r="E197" t="s">
        <v>93</v>
      </c>
      <c r="F197">
        <v>2.4500000000000002</v>
      </c>
      <c r="G197" t="s">
        <v>94</v>
      </c>
      <c r="I197">
        <v>4.0999999999999996</v>
      </c>
      <c r="J197">
        <v>3.93</v>
      </c>
      <c r="K197">
        <v>4.4000000000000004</v>
      </c>
      <c r="L197">
        <v>2.34</v>
      </c>
      <c r="N197">
        <v>1.1719999999999999</v>
      </c>
      <c r="O197">
        <v>3.1884000000000001</v>
      </c>
    </row>
    <row r="198" spans="1:15">
      <c r="A198">
        <v>196</v>
      </c>
      <c r="B198" t="s">
        <v>257</v>
      </c>
      <c r="C198" t="s">
        <v>15</v>
      </c>
      <c r="D198">
        <v>3300</v>
      </c>
      <c r="E198" t="s">
        <v>47</v>
      </c>
      <c r="F198">
        <v>7</v>
      </c>
      <c r="G198" t="s">
        <v>58</v>
      </c>
      <c r="H198">
        <v>2</v>
      </c>
      <c r="I198">
        <v>7.2</v>
      </c>
      <c r="J198">
        <v>6.33</v>
      </c>
      <c r="K198">
        <v>6.6</v>
      </c>
      <c r="L198">
        <v>1.1599999999999999</v>
      </c>
      <c r="N198">
        <v>3.8639999999999999</v>
      </c>
      <c r="O198">
        <v>4.5256666666700003</v>
      </c>
    </row>
    <row r="199" spans="1:15">
      <c r="A199">
        <v>197</v>
      </c>
      <c r="B199" t="s">
        <v>258</v>
      </c>
      <c r="C199" t="s">
        <v>29</v>
      </c>
      <c r="D199">
        <v>3300</v>
      </c>
      <c r="E199" t="s">
        <v>19</v>
      </c>
      <c r="F199">
        <v>7.2</v>
      </c>
      <c r="G199" t="s">
        <v>114</v>
      </c>
      <c r="H199">
        <v>2.5</v>
      </c>
      <c r="I199">
        <v>1.8</v>
      </c>
      <c r="J199">
        <v>6.79</v>
      </c>
      <c r="K199">
        <v>2.5</v>
      </c>
      <c r="L199">
        <v>2.48</v>
      </c>
      <c r="M199">
        <v>0.89</v>
      </c>
      <c r="N199">
        <v>3.226</v>
      </c>
      <c r="O199">
        <v>2.88371428571</v>
      </c>
    </row>
    <row r="200" spans="1:15">
      <c r="A200">
        <v>198</v>
      </c>
      <c r="B200" t="s">
        <v>259</v>
      </c>
      <c r="C200" t="s">
        <v>15</v>
      </c>
      <c r="D200">
        <v>3300</v>
      </c>
      <c r="E200" t="s">
        <v>47</v>
      </c>
      <c r="F200">
        <v>1.65</v>
      </c>
      <c r="G200" t="s">
        <v>58</v>
      </c>
      <c r="I200">
        <v>1.8</v>
      </c>
      <c r="J200">
        <v>4.8600000000000003</v>
      </c>
      <c r="K200">
        <v>1.9</v>
      </c>
      <c r="M200">
        <v>2.23</v>
      </c>
      <c r="O200">
        <v>2.6974999999999998</v>
      </c>
    </row>
    <row r="201" spans="1:15">
      <c r="A201">
        <v>199</v>
      </c>
      <c r="B201" t="s">
        <v>260</v>
      </c>
      <c r="C201" t="s">
        <v>218</v>
      </c>
      <c r="D201">
        <v>3200</v>
      </c>
      <c r="E201" t="s">
        <v>93</v>
      </c>
      <c r="F201">
        <v>12.167</v>
      </c>
      <c r="G201" t="s">
        <v>94</v>
      </c>
    </row>
    <row r="202" spans="1:15">
      <c r="A202">
        <v>200</v>
      </c>
      <c r="B202" t="s">
        <v>261</v>
      </c>
      <c r="C202" t="s">
        <v>218</v>
      </c>
      <c r="D202">
        <v>3200</v>
      </c>
      <c r="E202" t="s">
        <v>65</v>
      </c>
      <c r="F202">
        <v>10</v>
      </c>
      <c r="G202" t="s">
        <v>76</v>
      </c>
    </row>
    <row r="203" spans="1:15">
      <c r="A203">
        <v>201</v>
      </c>
      <c r="B203" t="s">
        <v>262</v>
      </c>
      <c r="C203" t="s">
        <v>15</v>
      </c>
      <c r="D203">
        <v>3200</v>
      </c>
      <c r="E203" t="s">
        <v>22</v>
      </c>
      <c r="F203">
        <v>6.8330000000000002</v>
      </c>
      <c r="G203" t="s">
        <v>80</v>
      </c>
      <c r="H203">
        <v>4.5</v>
      </c>
      <c r="I203">
        <v>17.600000000000001</v>
      </c>
      <c r="J203">
        <v>8.4600000000000009</v>
      </c>
      <c r="K203">
        <v>16.8</v>
      </c>
      <c r="L203">
        <v>8.32</v>
      </c>
      <c r="M203">
        <v>13.46</v>
      </c>
      <c r="N203">
        <v>5.2279999999999998</v>
      </c>
      <c r="O203">
        <v>10.624000000000001</v>
      </c>
    </row>
    <row r="204" spans="1:15">
      <c r="A204">
        <v>202</v>
      </c>
      <c r="B204" t="s">
        <v>263</v>
      </c>
      <c r="C204" t="s">
        <v>29</v>
      </c>
      <c r="D204">
        <v>3200</v>
      </c>
      <c r="E204" t="s">
        <v>93</v>
      </c>
      <c r="F204">
        <v>2.1749999999999998</v>
      </c>
      <c r="G204" t="s">
        <v>152</v>
      </c>
      <c r="H204">
        <v>5</v>
      </c>
      <c r="I204">
        <v>4.4000000000000004</v>
      </c>
      <c r="J204">
        <v>6.07</v>
      </c>
      <c r="K204">
        <v>7</v>
      </c>
      <c r="L204">
        <v>7.26</v>
      </c>
      <c r="M204">
        <v>5.59</v>
      </c>
      <c r="N204">
        <v>4.7960000000000003</v>
      </c>
      <c r="O204">
        <v>5.7308571428599997</v>
      </c>
    </row>
    <row r="205" spans="1:15">
      <c r="A205">
        <v>203</v>
      </c>
      <c r="B205" t="s">
        <v>264</v>
      </c>
      <c r="C205" t="s">
        <v>15</v>
      </c>
      <c r="D205">
        <v>3200</v>
      </c>
      <c r="E205" t="s">
        <v>50</v>
      </c>
      <c r="F205">
        <v>11.9</v>
      </c>
      <c r="G205" t="s">
        <v>51</v>
      </c>
      <c r="H205">
        <v>8.5</v>
      </c>
      <c r="I205">
        <v>6</v>
      </c>
      <c r="J205">
        <v>11.34</v>
      </c>
      <c r="K205">
        <v>6</v>
      </c>
      <c r="L205">
        <v>10.91</v>
      </c>
      <c r="M205">
        <v>12.43</v>
      </c>
      <c r="N205">
        <v>8.2010000000000005</v>
      </c>
      <c r="O205">
        <v>9.0544285714299999</v>
      </c>
    </row>
    <row r="206" spans="1:15">
      <c r="A206">
        <v>204</v>
      </c>
      <c r="B206" t="s">
        <v>265</v>
      </c>
      <c r="C206" t="s">
        <v>15</v>
      </c>
      <c r="D206">
        <v>3200</v>
      </c>
      <c r="E206" t="s">
        <v>30</v>
      </c>
      <c r="F206">
        <v>7.2329999999999997</v>
      </c>
      <c r="G206" t="s">
        <v>56</v>
      </c>
      <c r="H206">
        <v>6.5</v>
      </c>
      <c r="I206">
        <v>9.3000000000000007</v>
      </c>
      <c r="J206">
        <v>7.05</v>
      </c>
      <c r="K206">
        <v>8.8000000000000007</v>
      </c>
      <c r="L206">
        <v>7.02</v>
      </c>
      <c r="M206">
        <v>7.29</v>
      </c>
      <c r="N206">
        <v>6.3029999999999999</v>
      </c>
      <c r="O206">
        <v>7.4661428571400004</v>
      </c>
    </row>
    <row r="207" spans="1:15">
      <c r="A207">
        <v>205</v>
      </c>
      <c r="B207" t="s">
        <v>266</v>
      </c>
      <c r="C207" t="s">
        <v>29</v>
      </c>
      <c r="D207">
        <v>3200</v>
      </c>
      <c r="E207" t="s">
        <v>40</v>
      </c>
      <c r="F207">
        <v>5.7</v>
      </c>
      <c r="G207" t="s">
        <v>41</v>
      </c>
      <c r="H207">
        <v>3.5</v>
      </c>
      <c r="I207">
        <v>5.0999999999999996</v>
      </c>
      <c r="J207">
        <v>5.25</v>
      </c>
      <c r="K207">
        <v>6.2</v>
      </c>
      <c r="L207">
        <v>4.99</v>
      </c>
      <c r="M207">
        <v>7.26</v>
      </c>
      <c r="N207">
        <v>8.8879999999999999</v>
      </c>
      <c r="O207">
        <v>5.8840000000000003</v>
      </c>
    </row>
    <row r="208" spans="1:15">
      <c r="A208">
        <v>206</v>
      </c>
      <c r="B208" t="s">
        <v>267</v>
      </c>
      <c r="C208" t="s">
        <v>218</v>
      </c>
      <c r="D208">
        <v>3100</v>
      </c>
      <c r="E208" t="s">
        <v>19</v>
      </c>
      <c r="F208">
        <v>4.2859999999999996</v>
      </c>
      <c r="G208" t="s">
        <v>20</v>
      </c>
    </row>
    <row r="209" spans="1:15">
      <c r="A209">
        <v>207</v>
      </c>
      <c r="B209" t="s">
        <v>268</v>
      </c>
      <c r="C209" t="s">
        <v>218</v>
      </c>
      <c r="D209">
        <v>3100</v>
      </c>
      <c r="E209" t="s">
        <v>62</v>
      </c>
      <c r="F209">
        <v>8.5</v>
      </c>
      <c r="G209" t="s">
        <v>63</v>
      </c>
    </row>
    <row r="210" spans="1:15">
      <c r="A210">
        <v>208</v>
      </c>
      <c r="B210" t="s">
        <v>269</v>
      </c>
      <c r="C210" t="s">
        <v>34</v>
      </c>
      <c r="D210">
        <v>3100</v>
      </c>
      <c r="E210" t="s">
        <v>40</v>
      </c>
      <c r="F210">
        <v>12.96</v>
      </c>
      <c r="G210" t="s">
        <v>41</v>
      </c>
      <c r="H210">
        <v>15</v>
      </c>
      <c r="I210">
        <v>15</v>
      </c>
      <c r="J210">
        <v>10.76</v>
      </c>
      <c r="K210">
        <v>14.5</v>
      </c>
      <c r="L210">
        <v>9.3800000000000008</v>
      </c>
      <c r="M210">
        <v>9.9</v>
      </c>
      <c r="N210">
        <v>10.044</v>
      </c>
      <c r="O210">
        <v>12.083428571400001</v>
      </c>
    </row>
    <row r="211" spans="1:15">
      <c r="A211">
        <v>209</v>
      </c>
      <c r="B211" t="s">
        <v>270</v>
      </c>
      <c r="C211" t="s">
        <v>15</v>
      </c>
      <c r="D211">
        <v>3100</v>
      </c>
      <c r="E211" t="s">
        <v>19</v>
      </c>
      <c r="F211">
        <v>4.5330000000000004</v>
      </c>
      <c r="G211" t="s">
        <v>114</v>
      </c>
      <c r="H211">
        <v>4.5</v>
      </c>
      <c r="I211">
        <v>5.8</v>
      </c>
      <c r="J211">
        <v>7.31</v>
      </c>
      <c r="K211">
        <v>4.9000000000000004</v>
      </c>
      <c r="L211">
        <v>4.22</v>
      </c>
      <c r="M211">
        <v>2.85</v>
      </c>
      <c r="N211">
        <v>3.919</v>
      </c>
      <c r="O211">
        <v>4.78557142857</v>
      </c>
    </row>
    <row r="212" spans="1:15">
      <c r="A212">
        <v>210</v>
      </c>
      <c r="B212" t="s">
        <v>271</v>
      </c>
      <c r="C212" t="s">
        <v>218</v>
      </c>
      <c r="D212">
        <v>3000</v>
      </c>
      <c r="E212" t="s">
        <v>30</v>
      </c>
      <c r="F212">
        <v>7</v>
      </c>
      <c r="G212" t="s">
        <v>56</v>
      </c>
    </row>
    <row r="213" spans="1:15">
      <c r="A213">
        <v>211</v>
      </c>
      <c r="B213" t="s">
        <v>272</v>
      </c>
      <c r="C213" t="s">
        <v>218</v>
      </c>
      <c r="D213">
        <v>3000</v>
      </c>
      <c r="E213" t="s">
        <v>26</v>
      </c>
      <c r="F213">
        <v>7.6669999999999998</v>
      </c>
      <c r="G213" t="s">
        <v>27</v>
      </c>
    </row>
    <row r="214" spans="1:15">
      <c r="A214">
        <v>212</v>
      </c>
      <c r="B214" t="s">
        <v>273</v>
      </c>
      <c r="C214" t="s">
        <v>218</v>
      </c>
      <c r="D214">
        <v>3000</v>
      </c>
      <c r="E214" t="s">
        <v>50</v>
      </c>
      <c r="F214">
        <v>5.8570000000000002</v>
      </c>
      <c r="G214" t="s">
        <v>101</v>
      </c>
    </row>
    <row r="215" spans="1:15">
      <c r="A215">
        <v>213</v>
      </c>
      <c r="B215" t="s">
        <v>274</v>
      </c>
      <c r="C215" t="s">
        <v>15</v>
      </c>
      <c r="D215">
        <v>3000</v>
      </c>
      <c r="E215" t="s">
        <v>26</v>
      </c>
      <c r="F215">
        <v>3.4</v>
      </c>
      <c r="G215" t="s">
        <v>99</v>
      </c>
      <c r="H215">
        <v>2.5</v>
      </c>
      <c r="I215">
        <v>6.8</v>
      </c>
      <c r="J215">
        <v>3.37</v>
      </c>
      <c r="K215">
        <v>7.4</v>
      </c>
      <c r="L215">
        <v>3.48</v>
      </c>
      <c r="M215">
        <v>7.14</v>
      </c>
      <c r="N215">
        <v>3.948</v>
      </c>
      <c r="O215">
        <v>4.9482857142899999</v>
      </c>
    </row>
    <row r="216" spans="1:15">
      <c r="A216">
        <v>214</v>
      </c>
      <c r="B216" t="s">
        <v>275</v>
      </c>
      <c r="C216" t="s">
        <v>15</v>
      </c>
      <c r="D216">
        <v>3000</v>
      </c>
      <c r="E216" t="s">
        <v>40</v>
      </c>
      <c r="F216">
        <v>7.9710000000000001</v>
      </c>
      <c r="G216" t="s">
        <v>41</v>
      </c>
      <c r="H216">
        <v>4.5</v>
      </c>
      <c r="I216">
        <v>1.4</v>
      </c>
      <c r="J216">
        <v>4.95</v>
      </c>
      <c r="K216">
        <v>1.7</v>
      </c>
      <c r="L216">
        <v>6.38</v>
      </c>
      <c r="M216">
        <v>7.8</v>
      </c>
      <c r="N216">
        <v>5.0220000000000002</v>
      </c>
      <c r="O216">
        <v>4.5359999999999996</v>
      </c>
    </row>
    <row r="217" spans="1:15">
      <c r="A217">
        <v>215</v>
      </c>
      <c r="B217" t="s">
        <v>276</v>
      </c>
      <c r="C217" t="s">
        <v>15</v>
      </c>
      <c r="D217">
        <v>3000</v>
      </c>
      <c r="E217" t="s">
        <v>40</v>
      </c>
      <c r="F217">
        <v>2.2290000000000001</v>
      </c>
      <c r="G217" t="s">
        <v>96</v>
      </c>
      <c r="H217">
        <v>2</v>
      </c>
      <c r="I217">
        <v>5</v>
      </c>
      <c r="J217">
        <v>4.37</v>
      </c>
      <c r="K217">
        <v>5.5</v>
      </c>
      <c r="L217">
        <v>1.41</v>
      </c>
      <c r="M217">
        <v>1.67</v>
      </c>
      <c r="N217">
        <v>4.3949999999999996</v>
      </c>
      <c r="O217">
        <v>3.47785714286</v>
      </c>
    </row>
    <row r="218" spans="1:15">
      <c r="A218">
        <v>216</v>
      </c>
      <c r="B218" t="s">
        <v>277</v>
      </c>
      <c r="C218" t="s">
        <v>29</v>
      </c>
      <c r="D218">
        <v>3000</v>
      </c>
      <c r="E218" t="s">
        <v>30</v>
      </c>
      <c r="F218">
        <v>7.6710000000000003</v>
      </c>
      <c r="G218" t="s">
        <v>31</v>
      </c>
      <c r="H218">
        <v>3</v>
      </c>
      <c r="I218">
        <v>3.1</v>
      </c>
      <c r="J218">
        <v>2.99</v>
      </c>
      <c r="K218">
        <v>3.8</v>
      </c>
      <c r="L218">
        <v>1.95</v>
      </c>
      <c r="M218">
        <v>2.78</v>
      </c>
      <c r="N218">
        <v>5.51</v>
      </c>
      <c r="O218">
        <v>3.3042857142900002</v>
      </c>
    </row>
    <row r="219" spans="1:15">
      <c r="A219">
        <v>217</v>
      </c>
      <c r="B219" t="s">
        <v>278</v>
      </c>
      <c r="C219" t="s">
        <v>15</v>
      </c>
      <c r="D219">
        <v>3000</v>
      </c>
      <c r="E219" t="s">
        <v>47</v>
      </c>
      <c r="F219">
        <v>1.2829999999999999</v>
      </c>
      <c r="G219" t="s">
        <v>48</v>
      </c>
      <c r="H219">
        <v>4.5</v>
      </c>
      <c r="I219">
        <v>5.6</v>
      </c>
      <c r="J219">
        <v>2.71</v>
      </c>
      <c r="K219">
        <v>5.8</v>
      </c>
      <c r="L219">
        <v>2.21</v>
      </c>
      <c r="M219">
        <v>7.0000000000000007E-2</v>
      </c>
      <c r="N219">
        <v>2.0920000000000001</v>
      </c>
      <c r="O219">
        <v>3.2831428571400001</v>
      </c>
    </row>
    <row r="220" spans="1:15">
      <c r="A220">
        <v>218</v>
      </c>
      <c r="B220" t="s">
        <v>279</v>
      </c>
      <c r="C220" t="s">
        <v>15</v>
      </c>
      <c r="D220">
        <v>3000</v>
      </c>
      <c r="E220" t="s">
        <v>44</v>
      </c>
      <c r="F220">
        <v>0</v>
      </c>
      <c r="G220" t="s">
        <v>119</v>
      </c>
      <c r="I220">
        <v>1.4</v>
      </c>
      <c r="K220">
        <v>1.7</v>
      </c>
      <c r="M220">
        <v>0.24</v>
      </c>
      <c r="O220">
        <v>1.11333333333</v>
      </c>
    </row>
    <row r="221" spans="1:15">
      <c r="A221">
        <v>219</v>
      </c>
      <c r="B221" t="s">
        <v>280</v>
      </c>
      <c r="C221" t="s">
        <v>29</v>
      </c>
      <c r="D221">
        <v>3000</v>
      </c>
      <c r="E221" t="s">
        <v>36</v>
      </c>
      <c r="F221">
        <v>0.23300000000000001</v>
      </c>
      <c r="G221" t="s">
        <v>37</v>
      </c>
      <c r="J221">
        <v>1.68</v>
      </c>
      <c r="M221">
        <v>0.02</v>
      </c>
      <c r="O221">
        <v>0.85</v>
      </c>
    </row>
    <row r="222" spans="1:15">
      <c r="A222">
        <v>220</v>
      </c>
      <c r="B222" t="s">
        <v>281</v>
      </c>
      <c r="C222" t="s">
        <v>15</v>
      </c>
      <c r="D222">
        <v>3000</v>
      </c>
      <c r="E222" t="s">
        <v>19</v>
      </c>
      <c r="F222">
        <v>4.5</v>
      </c>
      <c r="G222" t="s">
        <v>114</v>
      </c>
      <c r="I222">
        <v>9.8000000000000007</v>
      </c>
      <c r="J222">
        <v>5.39</v>
      </c>
      <c r="K222">
        <v>8.9</v>
      </c>
      <c r="L222">
        <v>5.63</v>
      </c>
      <c r="N222">
        <v>3.5646</v>
      </c>
      <c r="O222">
        <v>6.6569200000000004</v>
      </c>
    </row>
    <row r="223" spans="1:15">
      <c r="A223">
        <v>221</v>
      </c>
      <c r="B223" t="s">
        <v>282</v>
      </c>
      <c r="C223" t="s">
        <v>15</v>
      </c>
      <c r="D223">
        <v>3000</v>
      </c>
      <c r="E223" t="s">
        <v>16</v>
      </c>
      <c r="F223">
        <v>0</v>
      </c>
      <c r="G223" t="s">
        <v>17</v>
      </c>
      <c r="M223">
        <v>2.27</v>
      </c>
      <c r="N223">
        <v>1.1419999999999999</v>
      </c>
      <c r="O223">
        <v>1.706</v>
      </c>
    </row>
    <row r="224" spans="1:15">
      <c r="A224">
        <v>222</v>
      </c>
      <c r="B224" t="s">
        <v>283</v>
      </c>
      <c r="C224" t="s">
        <v>15</v>
      </c>
      <c r="D224">
        <v>3000</v>
      </c>
      <c r="E224" t="s">
        <v>26</v>
      </c>
      <c r="F224">
        <v>0</v>
      </c>
      <c r="G224" t="s">
        <v>27</v>
      </c>
    </row>
    <row r="225" spans="1:15">
      <c r="A225">
        <v>223</v>
      </c>
      <c r="B225" t="s">
        <v>284</v>
      </c>
      <c r="C225" t="s">
        <v>15</v>
      </c>
      <c r="D225">
        <v>3000</v>
      </c>
      <c r="E225" t="s">
        <v>65</v>
      </c>
      <c r="F225">
        <v>5.75</v>
      </c>
      <c r="G225" t="s">
        <v>76</v>
      </c>
      <c r="H225">
        <v>4</v>
      </c>
      <c r="I225">
        <v>4.5999999999999996</v>
      </c>
      <c r="J225">
        <v>7.98</v>
      </c>
      <c r="K225">
        <v>4.3</v>
      </c>
      <c r="L225">
        <v>5.03</v>
      </c>
      <c r="M225">
        <v>9.5299999999999994</v>
      </c>
      <c r="N225">
        <v>4.2721999999999998</v>
      </c>
      <c r="O225">
        <v>5.6731714285699999</v>
      </c>
    </row>
    <row r="226" spans="1:15">
      <c r="A226">
        <v>224</v>
      </c>
      <c r="B226" t="s">
        <v>285</v>
      </c>
      <c r="C226" t="s">
        <v>29</v>
      </c>
      <c r="D226">
        <v>3000</v>
      </c>
      <c r="E226" t="s">
        <v>65</v>
      </c>
      <c r="F226">
        <v>2.4500000000000002</v>
      </c>
      <c r="G226" t="s">
        <v>66</v>
      </c>
      <c r="J226">
        <v>4.28</v>
      </c>
      <c r="L226">
        <v>5.93</v>
      </c>
      <c r="M226">
        <v>3.08</v>
      </c>
      <c r="N226">
        <v>3.1760000000000002</v>
      </c>
      <c r="O226">
        <v>4.1165000000000003</v>
      </c>
    </row>
    <row r="227" spans="1:15">
      <c r="A227">
        <v>225</v>
      </c>
      <c r="B227" t="s">
        <v>286</v>
      </c>
      <c r="C227" t="s">
        <v>29</v>
      </c>
      <c r="D227">
        <v>3000</v>
      </c>
      <c r="E227" t="s">
        <v>30</v>
      </c>
      <c r="F227">
        <v>0</v>
      </c>
      <c r="G227" t="s">
        <v>56</v>
      </c>
      <c r="N227">
        <v>1.494</v>
      </c>
      <c r="O227">
        <v>1.494</v>
      </c>
    </row>
    <row r="228" spans="1:15">
      <c r="A228">
        <v>226</v>
      </c>
      <c r="B228" t="s">
        <v>287</v>
      </c>
      <c r="C228" t="s">
        <v>15</v>
      </c>
      <c r="D228">
        <v>3000</v>
      </c>
      <c r="E228" t="s">
        <v>93</v>
      </c>
      <c r="F228">
        <v>0</v>
      </c>
      <c r="G228" t="s">
        <v>152</v>
      </c>
      <c r="J228">
        <v>3.39</v>
      </c>
      <c r="L228">
        <v>2.48</v>
      </c>
      <c r="O228">
        <v>2.9350000000000001</v>
      </c>
    </row>
    <row r="229" spans="1:15">
      <c r="A229">
        <v>227</v>
      </c>
      <c r="B229" t="s">
        <v>288</v>
      </c>
      <c r="C229" t="s">
        <v>29</v>
      </c>
      <c r="D229">
        <v>3000</v>
      </c>
      <c r="E229" t="s">
        <v>65</v>
      </c>
      <c r="F229">
        <v>5.367</v>
      </c>
      <c r="G229" t="s">
        <v>76</v>
      </c>
      <c r="H229">
        <v>3</v>
      </c>
      <c r="I229">
        <v>4.3</v>
      </c>
      <c r="J229">
        <v>6.35</v>
      </c>
      <c r="K229">
        <v>4.8</v>
      </c>
      <c r="L229">
        <v>4.93</v>
      </c>
      <c r="M229">
        <v>5.67</v>
      </c>
      <c r="N229">
        <v>4.5650000000000004</v>
      </c>
      <c r="O229">
        <v>4.8021428571399998</v>
      </c>
    </row>
    <row r="230" spans="1:15">
      <c r="A230">
        <v>228</v>
      </c>
      <c r="B230" t="s">
        <v>289</v>
      </c>
      <c r="C230" t="s">
        <v>15</v>
      </c>
      <c r="D230">
        <v>3000</v>
      </c>
      <c r="E230" t="s">
        <v>44</v>
      </c>
      <c r="F230">
        <v>6.1</v>
      </c>
      <c r="G230" t="s">
        <v>119</v>
      </c>
      <c r="H230">
        <v>6</v>
      </c>
      <c r="I230">
        <v>8.1</v>
      </c>
      <c r="J230">
        <v>5.94</v>
      </c>
      <c r="K230">
        <v>7.1</v>
      </c>
      <c r="L230">
        <v>7.37</v>
      </c>
      <c r="N230">
        <v>7.7569999999999997</v>
      </c>
      <c r="O230">
        <v>7.0445000000000002</v>
      </c>
    </row>
    <row r="231" spans="1:15">
      <c r="A231">
        <v>229</v>
      </c>
      <c r="B231" t="s">
        <v>290</v>
      </c>
      <c r="C231" t="s">
        <v>15</v>
      </c>
      <c r="D231">
        <v>3000</v>
      </c>
      <c r="E231" t="s">
        <v>30</v>
      </c>
      <c r="F231">
        <v>7.1289999999999996</v>
      </c>
      <c r="G231" t="s">
        <v>31</v>
      </c>
      <c r="I231">
        <v>9.1999999999999993</v>
      </c>
      <c r="J231">
        <v>5.66</v>
      </c>
      <c r="K231">
        <v>8.6</v>
      </c>
      <c r="L231">
        <v>2.21</v>
      </c>
      <c r="M231">
        <v>1.2</v>
      </c>
      <c r="O231">
        <v>5.3739999999999997</v>
      </c>
    </row>
    <row r="232" spans="1:15">
      <c r="A232">
        <v>230</v>
      </c>
      <c r="B232" t="s">
        <v>291</v>
      </c>
      <c r="C232" t="s">
        <v>29</v>
      </c>
      <c r="D232">
        <v>3000</v>
      </c>
      <c r="E232" t="s">
        <v>47</v>
      </c>
      <c r="F232">
        <v>2.0329999999999999</v>
      </c>
      <c r="G232" t="s">
        <v>58</v>
      </c>
      <c r="I232">
        <v>0.4</v>
      </c>
      <c r="J232">
        <v>2.82</v>
      </c>
      <c r="K232">
        <v>0.3</v>
      </c>
      <c r="L232">
        <v>1.1100000000000001</v>
      </c>
      <c r="M232">
        <v>0.53</v>
      </c>
      <c r="N232">
        <v>1.712</v>
      </c>
      <c r="O232">
        <v>1.14533333333</v>
      </c>
    </row>
    <row r="233" spans="1:15">
      <c r="A233">
        <v>231</v>
      </c>
      <c r="B233" t="s">
        <v>292</v>
      </c>
      <c r="C233" t="s">
        <v>15</v>
      </c>
      <c r="D233">
        <v>3000</v>
      </c>
      <c r="E233" t="s">
        <v>44</v>
      </c>
      <c r="F233">
        <v>0.41699999999999998</v>
      </c>
      <c r="G233" t="s">
        <v>119</v>
      </c>
      <c r="M233">
        <v>7.0000000000000007E-2</v>
      </c>
      <c r="N233">
        <v>1.254</v>
      </c>
      <c r="O233">
        <v>0.66200000000000003</v>
      </c>
    </row>
    <row r="234" spans="1:15">
      <c r="A234">
        <v>232</v>
      </c>
      <c r="B234" t="s">
        <v>293</v>
      </c>
      <c r="C234" t="s">
        <v>15</v>
      </c>
      <c r="D234">
        <v>3000</v>
      </c>
      <c r="E234" t="s">
        <v>30</v>
      </c>
      <c r="F234">
        <v>2.0830000000000002</v>
      </c>
      <c r="G234" t="s">
        <v>56</v>
      </c>
      <c r="M234">
        <v>1.6</v>
      </c>
      <c r="N234">
        <v>3.544</v>
      </c>
      <c r="O234">
        <v>2.5720000000000001</v>
      </c>
    </row>
    <row r="235" spans="1:15">
      <c r="A235">
        <v>233</v>
      </c>
      <c r="B235" t="s">
        <v>294</v>
      </c>
      <c r="C235" t="s">
        <v>15</v>
      </c>
      <c r="D235">
        <v>3000</v>
      </c>
      <c r="E235" t="s">
        <v>16</v>
      </c>
      <c r="F235">
        <v>4.9669999999999996</v>
      </c>
      <c r="G235" t="s">
        <v>78</v>
      </c>
    </row>
    <row r="236" spans="1:15">
      <c r="A236">
        <v>234</v>
      </c>
      <c r="B236" t="s">
        <v>295</v>
      </c>
      <c r="C236" t="s">
        <v>29</v>
      </c>
      <c r="D236">
        <v>3000</v>
      </c>
      <c r="E236" t="s">
        <v>62</v>
      </c>
      <c r="F236">
        <v>0</v>
      </c>
      <c r="G236" t="s">
        <v>68</v>
      </c>
      <c r="N236">
        <v>1.9590000000000001</v>
      </c>
      <c r="O236">
        <v>1.9590000000000001</v>
      </c>
    </row>
    <row r="237" spans="1:15">
      <c r="A237">
        <v>235</v>
      </c>
      <c r="B237" t="s">
        <v>296</v>
      </c>
      <c r="C237" t="s">
        <v>15</v>
      </c>
      <c r="D237">
        <v>3000</v>
      </c>
      <c r="E237" t="s">
        <v>44</v>
      </c>
      <c r="F237">
        <v>3.8570000000000002</v>
      </c>
      <c r="G237" t="s">
        <v>119</v>
      </c>
      <c r="H237">
        <v>4</v>
      </c>
      <c r="I237">
        <v>5.6</v>
      </c>
      <c r="J237">
        <v>7</v>
      </c>
      <c r="K237">
        <v>5.8</v>
      </c>
      <c r="L237">
        <v>4.59</v>
      </c>
      <c r="M237">
        <v>9.5500000000000007</v>
      </c>
      <c r="N237">
        <v>6.1349999999999998</v>
      </c>
      <c r="O237">
        <v>6.0964285714299997</v>
      </c>
    </row>
    <row r="238" spans="1:15">
      <c r="A238">
        <v>236</v>
      </c>
      <c r="B238" t="s">
        <v>297</v>
      </c>
      <c r="C238" t="s">
        <v>29</v>
      </c>
      <c r="D238">
        <v>3000</v>
      </c>
      <c r="E238" t="s">
        <v>50</v>
      </c>
      <c r="F238">
        <v>0</v>
      </c>
      <c r="G238" t="s">
        <v>51</v>
      </c>
      <c r="M238">
        <v>7.0000000000000007E-2</v>
      </c>
      <c r="O238">
        <v>7.0000000000000007E-2</v>
      </c>
    </row>
    <row r="239" spans="1:15">
      <c r="A239">
        <v>237</v>
      </c>
      <c r="B239" t="s">
        <v>298</v>
      </c>
      <c r="C239" t="s">
        <v>29</v>
      </c>
      <c r="D239">
        <v>3000</v>
      </c>
      <c r="E239" t="s">
        <v>16</v>
      </c>
      <c r="F239">
        <v>0</v>
      </c>
      <c r="G239" t="s">
        <v>78</v>
      </c>
      <c r="M239">
        <v>0.03</v>
      </c>
      <c r="O239">
        <v>0.03</v>
      </c>
    </row>
    <row r="240" spans="1:15">
      <c r="A240">
        <v>238</v>
      </c>
      <c r="B240" t="s">
        <v>299</v>
      </c>
      <c r="C240" t="s">
        <v>15</v>
      </c>
      <c r="D240">
        <v>3000</v>
      </c>
      <c r="E240" t="s">
        <v>47</v>
      </c>
      <c r="F240">
        <v>3.1669999999999998</v>
      </c>
      <c r="G240" t="s">
        <v>48</v>
      </c>
      <c r="I240">
        <v>3.8</v>
      </c>
      <c r="J240">
        <v>3.53</v>
      </c>
      <c r="K240">
        <v>3.9</v>
      </c>
      <c r="L240">
        <v>4.1399999999999997</v>
      </c>
      <c r="M240">
        <v>7.81</v>
      </c>
      <c r="N240">
        <v>3.8719999999999999</v>
      </c>
      <c r="O240">
        <v>4.5086666666699999</v>
      </c>
    </row>
    <row r="241" spans="1:15">
      <c r="A241">
        <v>239</v>
      </c>
      <c r="B241" t="s">
        <v>300</v>
      </c>
      <c r="C241" t="s">
        <v>29</v>
      </c>
      <c r="D241">
        <v>3000</v>
      </c>
      <c r="E241" t="s">
        <v>53</v>
      </c>
      <c r="F241">
        <v>8.9</v>
      </c>
      <c r="G241" t="s">
        <v>83</v>
      </c>
      <c r="H241">
        <v>3</v>
      </c>
      <c r="I241">
        <v>1.6</v>
      </c>
      <c r="J241">
        <v>7.07</v>
      </c>
      <c r="K241">
        <v>2</v>
      </c>
      <c r="L241">
        <v>5.79</v>
      </c>
      <c r="M241">
        <v>2.15</v>
      </c>
      <c r="N241">
        <v>2.5089999999999999</v>
      </c>
      <c r="O241">
        <v>3.4455714285700001</v>
      </c>
    </row>
    <row r="242" spans="1:15">
      <c r="A242">
        <v>240</v>
      </c>
      <c r="B242" t="s">
        <v>301</v>
      </c>
      <c r="C242" t="s">
        <v>29</v>
      </c>
      <c r="D242">
        <v>3000</v>
      </c>
      <c r="E242" t="s">
        <v>93</v>
      </c>
      <c r="F242">
        <v>2.5569999999999999</v>
      </c>
      <c r="G242" t="s">
        <v>152</v>
      </c>
      <c r="J242">
        <v>3.71</v>
      </c>
      <c r="M242">
        <v>0.5</v>
      </c>
      <c r="N242">
        <v>1.113</v>
      </c>
      <c r="O242">
        <v>1.77433333333</v>
      </c>
    </row>
    <row r="243" spans="1:15">
      <c r="A243">
        <v>241</v>
      </c>
      <c r="B243" t="s">
        <v>302</v>
      </c>
      <c r="C243" t="s">
        <v>15</v>
      </c>
      <c r="D243">
        <v>3000</v>
      </c>
      <c r="E243" t="s">
        <v>62</v>
      </c>
      <c r="F243">
        <v>0</v>
      </c>
      <c r="G243" t="s">
        <v>68</v>
      </c>
    </row>
    <row r="244" spans="1:15">
      <c r="A244">
        <v>242</v>
      </c>
      <c r="B244" t="s">
        <v>303</v>
      </c>
      <c r="C244" t="s">
        <v>15</v>
      </c>
      <c r="D244">
        <v>3000</v>
      </c>
      <c r="E244" t="s">
        <v>50</v>
      </c>
      <c r="F244">
        <v>0</v>
      </c>
      <c r="G244" t="s">
        <v>51</v>
      </c>
      <c r="I244">
        <v>7</v>
      </c>
      <c r="K244">
        <v>6.6</v>
      </c>
      <c r="M244">
        <v>0.26</v>
      </c>
      <c r="O244">
        <v>4.62</v>
      </c>
    </row>
    <row r="245" spans="1:15">
      <c r="A245">
        <v>243</v>
      </c>
      <c r="B245" t="s">
        <v>304</v>
      </c>
      <c r="C245" t="s">
        <v>29</v>
      </c>
      <c r="D245">
        <v>3000</v>
      </c>
      <c r="E245" t="s">
        <v>36</v>
      </c>
      <c r="F245">
        <v>5.8140000000000001</v>
      </c>
      <c r="G245" t="s">
        <v>71</v>
      </c>
      <c r="H245">
        <v>2.5</v>
      </c>
      <c r="I245">
        <v>2.6</v>
      </c>
      <c r="K245">
        <v>2.7</v>
      </c>
      <c r="L245">
        <v>4.83</v>
      </c>
      <c r="M245">
        <v>0.46</v>
      </c>
      <c r="N245">
        <v>3.8069999999999999</v>
      </c>
      <c r="O245">
        <v>2.81616666667</v>
      </c>
    </row>
    <row r="246" spans="1:15">
      <c r="A246">
        <v>244</v>
      </c>
      <c r="B246" t="s">
        <v>305</v>
      </c>
      <c r="C246" t="s">
        <v>15</v>
      </c>
      <c r="D246">
        <v>3000</v>
      </c>
      <c r="E246" t="s">
        <v>50</v>
      </c>
      <c r="F246">
        <v>3.9670000000000001</v>
      </c>
      <c r="G246" t="s">
        <v>101</v>
      </c>
      <c r="L246">
        <v>2.6</v>
      </c>
      <c r="N246">
        <v>1.0609999999999999</v>
      </c>
      <c r="O246">
        <v>1.8305</v>
      </c>
    </row>
    <row r="247" spans="1:15">
      <c r="A247">
        <v>245</v>
      </c>
      <c r="B247" t="s">
        <v>306</v>
      </c>
      <c r="C247" t="s">
        <v>29</v>
      </c>
      <c r="D247">
        <v>3000</v>
      </c>
      <c r="E247" t="s">
        <v>93</v>
      </c>
      <c r="F247">
        <v>0</v>
      </c>
      <c r="G247" t="s">
        <v>94</v>
      </c>
      <c r="M247">
        <v>0.04</v>
      </c>
      <c r="O247">
        <v>0.04</v>
      </c>
    </row>
    <row r="248" spans="1:15">
      <c r="A248">
        <v>246</v>
      </c>
      <c r="B248" t="s">
        <v>307</v>
      </c>
      <c r="C248" t="s">
        <v>29</v>
      </c>
      <c r="D248">
        <v>3000</v>
      </c>
      <c r="E248" t="s">
        <v>22</v>
      </c>
      <c r="F248">
        <v>8.4670000000000005</v>
      </c>
      <c r="G248" t="s">
        <v>80</v>
      </c>
      <c r="H248">
        <v>3.5</v>
      </c>
      <c r="I248">
        <v>13.3</v>
      </c>
      <c r="J248">
        <v>10.119999999999999</v>
      </c>
      <c r="K248">
        <v>13.4</v>
      </c>
      <c r="L248">
        <v>11.21</v>
      </c>
      <c r="M248">
        <v>1.73</v>
      </c>
      <c r="N248">
        <v>4.8550000000000004</v>
      </c>
      <c r="O248">
        <v>8.3021428571399998</v>
      </c>
    </row>
    <row r="249" spans="1:15">
      <c r="A249">
        <v>247</v>
      </c>
      <c r="B249" t="s">
        <v>308</v>
      </c>
      <c r="C249" t="s">
        <v>29</v>
      </c>
      <c r="D249">
        <v>3000</v>
      </c>
      <c r="E249" t="s">
        <v>65</v>
      </c>
      <c r="F249">
        <v>1.917</v>
      </c>
      <c r="G249" t="s">
        <v>76</v>
      </c>
      <c r="I249">
        <v>5.9</v>
      </c>
      <c r="J249">
        <v>3.95</v>
      </c>
      <c r="K249">
        <v>6.5</v>
      </c>
      <c r="L249">
        <v>2.3199999999999998</v>
      </c>
      <c r="N249">
        <v>1.4750000000000001</v>
      </c>
      <c r="O249">
        <v>4.0289999999999999</v>
      </c>
    </row>
    <row r="250" spans="1:15">
      <c r="A250">
        <v>248</v>
      </c>
      <c r="B250" t="s">
        <v>309</v>
      </c>
      <c r="C250" t="s">
        <v>29</v>
      </c>
      <c r="D250">
        <v>3000</v>
      </c>
      <c r="E250" t="s">
        <v>62</v>
      </c>
      <c r="F250">
        <v>2.8</v>
      </c>
      <c r="G250" t="s">
        <v>63</v>
      </c>
      <c r="I250">
        <v>3.4</v>
      </c>
      <c r="J250">
        <v>3.8</v>
      </c>
      <c r="K250">
        <v>3.6</v>
      </c>
      <c r="L250">
        <v>2.79</v>
      </c>
      <c r="M250">
        <v>0.79</v>
      </c>
      <c r="N250">
        <v>1.4810000000000001</v>
      </c>
      <c r="O250">
        <v>2.6435</v>
      </c>
    </row>
    <row r="251" spans="1:15">
      <c r="A251">
        <v>249</v>
      </c>
      <c r="B251" t="s">
        <v>310</v>
      </c>
      <c r="C251" t="s">
        <v>29</v>
      </c>
      <c r="D251">
        <v>3000</v>
      </c>
      <c r="E251" t="s">
        <v>53</v>
      </c>
      <c r="F251">
        <v>3.5249999999999999</v>
      </c>
      <c r="G251" t="s">
        <v>83</v>
      </c>
      <c r="J251">
        <v>3.81</v>
      </c>
      <c r="L251">
        <v>2.98</v>
      </c>
      <c r="M251">
        <v>1.42</v>
      </c>
      <c r="N251">
        <v>2.391</v>
      </c>
      <c r="O251">
        <v>2.6502500000000002</v>
      </c>
    </row>
    <row r="252" spans="1:15">
      <c r="A252">
        <v>250</v>
      </c>
      <c r="B252" t="s">
        <v>311</v>
      </c>
      <c r="C252" t="s">
        <v>15</v>
      </c>
      <c r="D252">
        <v>3000</v>
      </c>
      <c r="E252" t="s">
        <v>62</v>
      </c>
      <c r="F252">
        <v>3.4249999999999998</v>
      </c>
      <c r="G252" t="s">
        <v>63</v>
      </c>
      <c r="H252">
        <v>5</v>
      </c>
      <c r="I252">
        <v>7.3</v>
      </c>
      <c r="J252">
        <v>5.33</v>
      </c>
      <c r="K252">
        <v>6.7</v>
      </c>
      <c r="L252">
        <v>3.05</v>
      </c>
      <c r="N252">
        <v>5.5039999999999996</v>
      </c>
      <c r="O252">
        <v>5.4806666666700004</v>
      </c>
    </row>
    <row r="253" spans="1:15">
      <c r="A253">
        <v>251</v>
      </c>
      <c r="B253" t="s">
        <v>312</v>
      </c>
      <c r="C253" t="s">
        <v>15</v>
      </c>
      <c r="D253">
        <v>3000</v>
      </c>
      <c r="E253" t="s">
        <v>93</v>
      </c>
      <c r="F253">
        <v>0.66700000000000004</v>
      </c>
      <c r="G253" t="s">
        <v>94</v>
      </c>
      <c r="I253">
        <v>6.4</v>
      </c>
      <c r="J253">
        <v>5.98</v>
      </c>
      <c r="K253">
        <v>6.2</v>
      </c>
      <c r="L253">
        <v>3.82</v>
      </c>
      <c r="M253">
        <v>3.97</v>
      </c>
      <c r="N253">
        <v>5.4329999999999998</v>
      </c>
      <c r="O253">
        <v>5.3005000000000004</v>
      </c>
    </row>
    <row r="254" spans="1:15">
      <c r="A254">
        <v>252</v>
      </c>
      <c r="B254" t="s">
        <v>313</v>
      </c>
      <c r="C254" t="s">
        <v>15</v>
      </c>
      <c r="D254">
        <v>3000</v>
      </c>
      <c r="E254" t="s">
        <v>50</v>
      </c>
      <c r="F254">
        <v>4.5330000000000004</v>
      </c>
      <c r="G254" t="s">
        <v>51</v>
      </c>
      <c r="I254">
        <v>3.4</v>
      </c>
      <c r="K254">
        <v>3.7</v>
      </c>
      <c r="L254">
        <v>1.24</v>
      </c>
      <c r="M254">
        <v>1.64</v>
      </c>
      <c r="N254">
        <v>2.4689999999999999</v>
      </c>
      <c r="O254">
        <v>2.4897999999999998</v>
      </c>
    </row>
    <row r="255" spans="1:15">
      <c r="A255">
        <v>253</v>
      </c>
      <c r="B255" t="s">
        <v>314</v>
      </c>
      <c r="C255" t="s">
        <v>15</v>
      </c>
      <c r="D255">
        <v>3000</v>
      </c>
      <c r="E255" t="s">
        <v>30</v>
      </c>
      <c r="F255">
        <v>0</v>
      </c>
      <c r="G255" t="s">
        <v>56</v>
      </c>
    </row>
    <row r="256" spans="1:15">
      <c r="A256">
        <v>254</v>
      </c>
      <c r="B256" t="s">
        <v>315</v>
      </c>
      <c r="C256" t="s">
        <v>15</v>
      </c>
      <c r="D256">
        <v>3000</v>
      </c>
      <c r="E256" t="s">
        <v>53</v>
      </c>
      <c r="F256">
        <v>4.5</v>
      </c>
      <c r="G256" t="s">
        <v>54</v>
      </c>
      <c r="H256">
        <v>4.5</v>
      </c>
      <c r="I256">
        <v>8.6</v>
      </c>
      <c r="J256">
        <v>6.5</v>
      </c>
      <c r="K256">
        <v>8.4</v>
      </c>
      <c r="L256">
        <v>6</v>
      </c>
      <c r="M256">
        <v>7</v>
      </c>
      <c r="N256">
        <v>3.7050000000000001</v>
      </c>
      <c r="O256">
        <v>6.3864285714299998</v>
      </c>
    </row>
    <row r="257" spans="1:15">
      <c r="A257">
        <v>255</v>
      </c>
      <c r="B257" t="s">
        <v>316</v>
      </c>
      <c r="C257" t="s">
        <v>29</v>
      </c>
      <c r="D257">
        <v>3000</v>
      </c>
      <c r="E257" t="s">
        <v>40</v>
      </c>
      <c r="F257">
        <v>0.47099999999999997</v>
      </c>
      <c r="G257" t="s">
        <v>96</v>
      </c>
      <c r="J257">
        <v>2.0499999999999998</v>
      </c>
      <c r="L257">
        <v>1.62</v>
      </c>
      <c r="M257">
        <v>0.03</v>
      </c>
      <c r="N257">
        <v>1.196</v>
      </c>
      <c r="O257">
        <v>1.224</v>
      </c>
    </row>
    <row r="258" spans="1:15">
      <c r="A258">
        <v>256</v>
      </c>
      <c r="B258" t="s">
        <v>317</v>
      </c>
      <c r="C258" t="s">
        <v>29</v>
      </c>
      <c r="D258">
        <v>3000</v>
      </c>
      <c r="E258" t="s">
        <v>36</v>
      </c>
      <c r="F258">
        <v>0</v>
      </c>
      <c r="G258" t="s">
        <v>71</v>
      </c>
    </row>
    <row r="259" spans="1:15">
      <c r="A259">
        <v>257</v>
      </c>
      <c r="B259" t="s">
        <v>318</v>
      </c>
      <c r="C259" t="s">
        <v>29</v>
      </c>
      <c r="D259">
        <v>3000</v>
      </c>
      <c r="E259" t="s">
        <v>44</v>
      </c>
      <c r="F259">
        <v>4.25</v>
      </c>
      <c r="G259" t="s">
        <v>119</v>
      </c>
      <c r="I259">
        <v>4.0999999999999996</v>
      </c>
      <c r="J259">
        <v>3.78</v>
      </c>
      <c r="K259">
        <v>3.8</v>
      </c>
      <c r="L259">
        <v>3.81</v>
      </c>
      <c r="M259">
        <v>2.2599999999999998</v>
      </c>
      <c r="N259">
        <v>7.0810000000000004</v>
      </c>
      <c r="O259">
        <v>4.1384999999999996</v>
      </c>
    </row>
    <row r="260" spans="1:15">
      <c r="A260">
        <v>258</v>
      </c>
      <c r="B260" t="s">
        <v>319</v>
      </c>
      <c r="C260" t="s">
        <v>29</v>
      </c>
      <c r="D260">
        <v>3000</v>
      </c>
      <c r="E260" t="s">
        <v>53</v>
      </c>
      <c r="F260">
        <v>7.36</v>
      </c>
      <c r="G260" t="s">
        <v>54</v>
      </c>
      <c r="I260">
        <v>6.5</v>
      </c>
      <c r="J260">
        <v>3.76</v>
      </c>
      <c r="K260">
        <v>6.8</v>
      </c>
      <c r="L260">
        <v>10.18</v>
      </c>
      <c r="N260">
        <v>6.5250000000000004</v>
      </c>
      <c r="O260">
        <v>6.7530000000000001</v>
      </c>
    </row>
    <row r="261" spans="1:15">
      <c r="A261">
        <v>259</v>
      </c>
      <c r="B261" t="s">
        <v>320</v>
      </c>
      <c r="C261" t="s">
        <v>29</v>
      </c>
      <c r="D261">
        <v>3000</v>
      </c>
      <c r="E261" t="s">
        <v>30</v>
      </c>
      <c r="F261">
        <v>0.95699999999999996</v>
      </c>
      <c r="G261" t="s">
        <v>31</v>
      </c>
      <c r="J261">
        <v>2.73</v>
      </c>
      <c r="M261">
        <v>0.14000000000000001</v>
      </c>
      <c r="N261">
        <v>1.6950000000000001</v>
      </c>
      <c r="O261">
        <v>1.5216666666700001</v>
      </c>
    </row>
    <row r="262" spans="1:15">
      <c r="A262">
        <v>260</v>
      </c>
      <c r="B262" t="s">
        <v>321</v>
      </c>
      <c r="C262" t="s">
        <v>29</v>
      </c>
      <c r="D262">
        <v>3000</v>
      </c>
      <c r="E262" t="s">
        <v>16</v>
      </c>
      <c r="F262">
        <v>0.93300000000000005</v>
      </c>
      <c r="G262" t="s">
        <v>78</v>
      </c>
      <c r="I262">
        <v>5</v>
      </c>
      <c r="K262">
        <v>5.4</v>
      </c>
      <c r="M262">
        <v>0.08</v>
      </c>
      <c r="N262">
        <v>1.734</v>
      </c>
      <c r="O262">
        <v>3.0535000000000001</v>
      </c>
    </row>
    <row r="263" spans="1:15">
      <c r="A263">
        <v>261</v>
      </c>
      <c r="B263" t="s">
        <v>322</v>
      </c>
      <c r="C263" t="s">
        <v>29</v>
      </c>
      <c r="D263">
        <v>3000</v>
      </c>
      <c r="E263" t="s">
        <v>53</v>
      </c>
      <c r="F263">
        <v>3.76</v>
      </c>
      <c r="G263" t="s">
        <v>83</v>
      </c>
      <c r="I263">
        <v>5.5</v>
      </c>
      <c r="J263">
        <v>6.29</v>
      </c>
      <c r="K263">
        <v>5.6</v>
      </c>
      <c r="L263">
        <v>2.13</v>
      </c>
      <c r="M263">
        <v>0.04</v>
      </c>
      <c r="N263">
        <v>2.9870000000000001</v>
      </c>
      <c r="O263">
        <v>3.7578333333299998</v>
      </c>
    </row>
    <row r="264" spans="1:15">
      <c r="A264">
        <v>262</v>
      </c>
      <c r="B264" t="s">
        <v>323</v>
      </c>
      <c r="C264" t="s">
        <v>29</v>
      </c>
      <c r="D264">
        <v>3000</v>
      </c>
      <c r="E264" t="s">
        <v>16</v>
      </c>
      <c r="F264">
        <v>1.157</v>
      </c>
      <c r="G264" t="s">
        <v>17</v>
      </c>
      <c r="J264">
        <v>1.75</v>
      </c>
      <c r="M264">
        <v>0.15</v>
      </c>
      <c r="N264">
        <v>1.268</v>
      </c>
      <c r="O264">
        <v>1.056</v>
      </c>
    </row>
    <row r="265" spans="1:15">
      <c r="A265">
        <v>263</v>
      </c>
      <c r="B265" t="s">
        <v>324</v>
      </c>
      <c r="C265" t="s">
        <v>29</v>
      </c>
      <c r="D265">
        <v>3000</v>
      </c>
      <c r="E265" t="s">
        <v>40</v>
      </c>
      <c r="F265">
        <v>0</v>
      </c>
      <c r="G265" t="s">
        <v>41</v>
      </c>
      <c r="N265">
        <v>1.123</v>
      </c>
      <c r="O265">
        <v>1.123</v>
      </c>
    </row>
    <row r="266" spans="1:15">
      <c r="A266">
        <v>264</v>
      </c>
      <c r="B266" t="s">
        <v>325</v>
      </c>
      <c r="C266" t="s">
        <v>29</v>
      </c>
      <c r="D266">
        <v>3000</v>
      </c>
      <c r="E266" t="s">
        <v>22</v>
      </c>
      <c r="F266">
        <v>1.88</v>
      </c>
      <c r="G266" t="s">
        <v>80</v>
      </c>
      <c r="J266">
        <v>2.97</v>
      </c>
      <c r="O266">
        <v>2.97</v>
      </c>
    </row>
    <row r="267" spans="1:15">
      <c r="A267">
        <v>265</v>
      </c>
      <c r="B267" t="s">
        <v>326</v>
      </c>
      <c r="C267" t="s">
        <v>29</v>
      </c>
      <c r="D267">
        <v>3000</v>
      </c>
      <c r="E267" t="s">
        <v>19</v>
      </c>
      <c r="F267">
        <v>5.4569999999999999</v>
      </c>
      <c r="G267" t="s">
        <v>20</v>
      </c>
      <c r="H267">
        <v>8</v>
      </c>
      <c r="I267">
        <v>1.7</v>
      </c>
      <c r="J267">
        <v>7.71</v>
      </c>
      <c r="K267">
        <v>2.2999999999999998</v>
      </c>
      <c r="L267">
        <v>8.77</v>
      </c>
      <c r="M267">
        <v>0.97</v>
      </c>
      <c r="N267">
        <v>9.3203999999999994</v>
      </c>
      <c r="O267">
        <v>5.5386285714300003</v>
      </c>
    </row>
    <row r="268" spans="1:15">
      <c r="A268">
        <v>266</v>
      </c>
      <c r="B268" t="s">
        <v>327</v>
      </c>
      <c r="C268" t="s">
        <v>29</v>
      </c>
      <c r="D268">
        <v>3000</v>
      </c>
      <c r="E268" t="s">
        <v>93</v>
      </c>
      <c r="F268">
        <v>0.53300000000000003</v>
      </c>
      <c r="G268" t="s">
        <v>152</v>
      </c>
      <c r="I268">
        <v>0.5</v>
      </c>
      <c r="K268">
        <v>0.5</v>
      </c>
      <c r="M268">
        <v>1.4</v>
      </c>
      <c r="O268">
        <v>0.8</v>
      </c>
    </row>
    <row r="269" spans="1:15">
      <c r="A269">
        <v>267</v>
      </c>
      <c r="B269" t="s">
        <v>328</v>
      </c>
      <c r="C269" t="s">
        <v>15</v>
      </c>
      <c r="D269">
        <v>3000</v>
      </c>
      <c r="E269" t="s">
        <v>36</v>
      </c>
      <c r="F269">
        <v>3.45</v>
      </c>
      <c r="G269" t="s">
        <v>37</v>
      </c>
      <c r="N269">
        <v>2.5129999999999999</v>
      </c>
      <c r="O269">
        <v>2.5129999999999999</v>
      </c>
    </row>
    <row r="270" spans="1:15">
      <c r="A270">
        <v>268</v>
      </c>
      <c r="B270" t="s">
        <v>329</v>
      </c>
      <c r="C270" t="s">
        <v>15</v>
      </c>
      <c r="D270">
        <v>3000</v>
      </c>
      <c r="E270" t="s">
        <v>36</v>
      </c>
      <c r="F270">
        <v>6.9</v>
      </c>
      <c r="G270" t="s">
        <v>37</v>
      </c>
      <c r="H270">
        <v>6.5</v>
      </c>
      <c r="I270">
        <v>4.2</v>
      </c>
      <c r="J270">
        <v>5.4</v>
      </c>
      <c r="K270">
        <v>4.0999999999999996</v>
      </c>
      <c r="L270">
        <v>3.78</v>
      </c>
      <c r="M270">
        <v>2.16</v>
      </c>
      <c r="N270">
        <v>3.6269999999999998</v>
      </c>
      <c r="O270">
        <v>4.2524285714300003</v>
      </c>
    </row>
    <row r="271" spans="1:15">
      <c r="A271">
        <v>269</v>
      </c>
      <c r="B271" t="s">
        <v>330</v>
      </c>
      <c r="C271" t="s">
        <v>29</v>
      </c>
      <c r="D271">
        <v>3000</v>
      </c>
      <c r="E271" t="s">
        <v>62</v>
      </c>
      <c r="F271">
        <v>3.2669999999999999</v>
      </c>
      <c r="G271" t="s">
        <v>63</v>
      </c>
      <c r="J271">
        <v>3.96</v>
      </c>
      <c r="M271">
        <v>0.03</v>
      </c>
      <c r="O271">
        <v>1.9950000000000001</v>
      </c>
    </row>
    <row r="272" spans="1:15">
      <c r="A272">
        <v>270</v>
      </c>
      <c r="B272" t="s">
        <v>331</v>
      </c>
      <c r="C272" t="s">
        <v>15</v>
      </c>
      <c r="D272">
        <v>3000</v>
      </c>
      <c r="E272" t="s">
        <v>53</v>
      </c>
      <c r="F272">
        <v>4.6669999999999998</v>
      </c>
      <c r="G272" t="s">
        <v>54</v>
      </c>
      <c r="J272">
        <v>4.8099999999999996</v>
      </c>
      <c r="N272">
        <v>3.1509999999999998</v>
      </c>
      <c r="O272">
        <v>3.9805000000000001</v>
      </c>
    </row>
    <row r="273" spans="1:15">
      <c r="A273">
        <v>271</v>
      </c>
      <c r="B273" t="s">
        <v>332</v>
      </c>
      <c r="C273" t="s">
        <v>15</v>
      </c>
      <c r="D273">
        <v>3000</v>
      </c>
      <c r="E273" t="s">
        <v>65</v>
      </c>
      <c r="F273">
        <v>1.8</v>
      </c>
      <c r="G273" t="s">
        <v>66</v>
      </c>
      <c r="L273">
        <v>2.77</v>
      </c>
      <c r="M273">
        <v>2.89</v>
      </c>
      <c r="O273">
        <v>2.83</v>
      </c>
    </row>
    <row r="274" spans="1:15">
      <c r="A274">
        <v>272</v>
      </c>
      <c r="B274" t="s">
        <v>333</v>
      </c>
      <c r="C274" t="s">
        <v>15</v>
      </c>
      <c r="D274">
        <v>3000</v>
      </c>
      <c r="E274" t="s">
        <v>65</v>
      </c>
      <c r="F274">
        <v>2.9249999999999998</v>
      </c>
      <c r="G274" t="s">
        <v>76</v>
      </c>
    </row>
    <row r="275" spans="1:15">
      <c r="A275">
        <v>273</v>
      </c>
      <c r="B275" t="s">
        <v>334</v>
      </c>
      <c r="C275" t="s">
        <v>29</v>
      </c>
      <c r="D275">
        <v>3000</v>
      </c>
      <c r="E275" t="s">
        <v>36</v>
      </c>
      <c r="F275">
        <v>0.24</v>
      </c>
      <c r="G275" t="s">
        <v>71</v>
      </c>
      <c r="J275">
        <v>1.43</v>
      </c>
      <c r="M275">
        <v>0.03</v>
      </c>
      <c r="O275">
        <v>0.73</v>
      </c>
    </row>
    <row r="276" spans="1:15">
      <c r="A276">
        <v>274</v>
      </c>
      <c r="B276" t="s">
        <v>335</v>
      </c>
      <c r="C276" t="s">
        <v>29</v>
      </c>
      <c r="D276">
        <v>3000</v>
      </c>
      <c r="E276" t="s">
        <v>19</v>
      </c>
      <c r="F276">
        <v>4.5</v>
      </c>
      <c r="G276" t="s">
        <v>20</v>
      </c>
      <c r="I276">
        <v>0.8</v>
      </c>
      <c r="J276">
        <v>7.33</v>
      </c>
      <c r="K276">
        <v>0.6</v>
      </c>
      <c r="L276">
        <v>6.8</v>
      </c>
      <c r="M276">
        <v>2.3199999999999998</v>
      </c>
      <c r="N276">
        <v>1.631</v>
      </c>
      <c r="O276">
        <v>3.2468333333300001</v>
      </c>
    </row>
    <row r="277" spans="1:15">
      <c r="A277">
        <v>275</v>
      </c>
      <c r="B277" t="s">
        <v>336</v>
      </c>
      <c r="C277" t="s">
        <v>15</v>
      </c>
      <c r="D277">
        <v>3000</v>
      </c>
      <c r="E277" t="s">
        <v>40</v>
      </c>
      <c r="F277">
        <v>0</v>
      </c>
      <c r="G277" t="s">
        <v>96</v>
      </c>
    </row>
    <row r="278" spans="1:15">
      <c r="A278">
        <v>276</v>
      </c>
      <c r="B278" t="s">
        <v>337</v>
      </c>
      <c r="C278" t="s">
        <v>15</v>
      </c>
      <c r="D278">
        <v>3000</v>
      </c>
      <c r="E278" t="s">
        <v>44</v>
      </c>
      <c r="F278">
        <v>2.2999999999999998</v>
      </c>
      <c r="G278" t="s">
        <v>45</v>
      </c>
      <c r="J278">
        <v>3.83</v>
      </c>
      <c r="M278">
        <v>9.67</v>
      </c>
      <c r="O278">
        <v>6.75</v>
      </c>
    </row>
    <row r="279" spans="1:15">
      <c r="A279">
        <v>277</v>
      </c>
      <c r="B279" t="s">
        <v>338</v>
      </c>
      <c r="C279" t="s">
        <v>15</v>
      </c>
      <c r="D279">
        <v>3000</v>
      </c>
      <c r="E279" t="s">
        <v>50</v>
      </c>
      <c r="F279">
        <v>1.9</v>
      </c>
      <c r="G279" t="s">
        <v>101</v>
      </c>
      <c r="I279">
        <v>7.4</v>
      </c>
      <c r="J279">
        <v>3.64</v>
      </c>
      <c r="K279">
        <v>6.7</v>
      </c>
      <c r="L279">
        <v>3.01</v>
      </c>
      <c r="M279">
        <v>3.02</v>
      </c>
      <c r="O279">
        <v>4.7539999999999996</v>
      </c>
    </row>
    <row r="280" spans="1:15">
      <c r="A280">
        <v>278</v>
      </c>
      <c r="B280" t="s">
        <v>339</v>
      </c>
      <c r="C280" t="s">
        <v>15</v>
      </c>
      <c r="D280">
        <v>3000</v>
      </c>
      <c r="E280" t="s">
        <v>26</v>
      </c>
      <c r="F280">
        <v>7.1669999999999998</v>
      </c>
      <c r="G280" t="s">
        <v>27</v>
      </c>
      <c r="N280">
        <v>4.266</v>
      </c>
      <c r="O280">
        <v>4.266</v>
      </c>
    </row>
    <row r="281" spans="1:15">
      <c r="A281">
        <v>279</v>
      </c>
      <c r="B281" t="s">
        <v>340</v>
      </c>
      <c r="C281" t="s">
        <v>15</v>
      </c>
      <c r="D281">
        <v>3000</v>
      </c>
      <c r="E281" t="s">
        <v>22</v>
      </c>
      <c r="F281">
        <v>0</v>
      </c>
      <c r="G281" t="s">
        <v>23</v>
      </c>
    </row>
    <row r="282" spans="1:15">
      <c r="A282">
        <v>280</v>
      </c>
      <c r="B282" t="s">
        <v>341</v>
      </c>
      <c r="C282" t="s">
        <v>15</v>
      </c>
      <c r="D282">
        <v>3000</v>
      </c>
      <c r="E282" t="s">
        <v>36</v>
      </c>
      <c r="F282">
        <v>0.55000000000000004</v>
      </c>
      <c r="G282" t="s">
        <v>71</v>
      </c>
    </row>
    <row r="283" spans="1:15">
      <c r="A283">
        <v>281</v>
      </c>
      <c r="B283" t="s">
        <v>342</v>
      </c>
      <c r="C283" t="s">
        <v>29</v>
      </c>
      <c r="D283">
        <v>3000</v>
      </c>
      <c r="E283" t="s">
        <v>30</v>
      </c>
      <c r="F283">
        <v>0.157</v>
      </c>
      <c r="G283" t="s">
        <v>31</v>
      </c>
    </row>
    <row r="284" spans="1:15">
      <c r="A284">
        <v>282</v>
      </c>
      <c r="B284" t="s">
        <v>343</v>
      </c>
      <c r="C284" t="s">
        <v>15</v>
      </c>
      <c r="D284">
        <v>3000</v>
      </c>
      <c r="E284" t="s">
        <v>62</v>
      </c>
      <c r="F284">
        <v>5.0170000000000003</v>
      </c>
      <c r="G284" t="s">
        <v>63</v>
      </c>
      <c r="I284">
        <v>7.8</v>
      </c>
      <c r="J284">
        <v>6.46</v>
      </c>
      <c r="K284">
        <v>7.2</v>
      </c>
      <c r="L284">
        <v>5.08</v>
      </c>
      <c r="M284">
        <v>6.35</v>
      </c>
      <c r="N284">
        <v>2.8239999999999998</v>
      </c>
      <c r="O284">
        <v>5.9523333333300004</v>
      </c>
    </row>
    <row r="285" spans="1:15">
      <c r="A285">
        <v>283</v>
      </c>
      <c r="B285" t="s">
        <v>344</v>
      </c>
      <c r="C285" t="s">
        <v>29</v>
      </c>
      <c r="D285">
        <v>3000</v>
      </c>
      <c r="E285" t="s">
        <v>26</v>
      </c>
      <c r="F285">
        <v>0.72</v>
      </c>
      <c r="G285" t="s">
        <v>27</v>
      </c>
      <c r="I285">
        <v>2.7</v>
      </c>
      <c r="K285">
        <v>3.2</v>
      </c>
      <c r="O285">
        <v>2.95</v>
      </c>
    </row>
    <row r="286" spans="1:15">
      <c r="A286">
        <v>284</v>
      </c>
      <c r="B286" t="s">
        <v>345</v>
      </c>
      <c r="C286" t="s">
        <v>34</v>
      </c>
      <c r="D286">
        <v>3000</v>
      </c>
      <c r="E286" t="s">
        <v>50</v>
      </c>
      <c r="F286">
        <v>14.067</v>
      </c>
      <c r="G286" t="s">
        <v>51</v>
      </c>
      <c r="H286">
        <v>18.5</v>
      </c>
      <c r="I286">
        <v>14.4</v>
      </c>
      <c r="J286">
        <v>10.91</v>
      </c>
      <c r="K286">
        <v>14.2</v>
      </c>
      <c r="L286">
        <v>10.66</v>
      </c>
      <c r="M286">
        <v>10.35</v>
      </c>
      <c r="N286">
        <v>8.9649999999999999</v>
      </c>
      <c r="O286">
        <v>12.569285714299999</v>
      </c>
    </row>
    <row r="287" spans="1:15">
      <c r="A287">
        <v>285</v>
      </c>
      <c r="B287" t="s">
        <v>346</v>
      </c>
      <c r="C287" t="s">
        <v>29</v>
      </c>
      <c r="D287">
        <v>3000</v>
      </c>
      <c r="E287" t="s">
        <v>26</v>
      </c>
      <c r="F287">
        <v>4.0750000000000002</v>
      </c>
      <c r="G287" t="s">
        <v>99</v>
      </c>
      <c r="I287">
        <v>2.7</v>
      </c>
      <c r="J287">
        <v>3.29</v>
      </c>
      <c r="K287">
        <v>2.5</v>
      </c>
      <c r="M287">
        <v>1.93</v>
      </c>
      <c r="N287">
        <v>2.2999999999999998</v>
      </c>
      <c r="O287">
        <v>2.544</v>
      </c>
    </row>
    <row r="288" spans="1:15">
      <c r="A288">
        <v>286</v>
      </c>
      <c r="B288" t="s">
        <v>347</v>
      </c>
      <c r="C288" t="s">
        <v>34</v>
      </c>
      <c r="D288">
        <v>3000</v>
      </c>
      <c r="E288" t="s">
        <v>62</v>
      </c>
      <c r="F288">
        <v>8.0500000000000007</v>
      </c>
      <c r="G288" t="s">
        <v>63</v>
      </c>
      <c r="H288">
        <v>4</v>
      </c>
      <c r="I288">
        <v>12.2</v>
      </c>
      <c r="J288">
        <v>7.99</v>
      </c>
      <c r="K288">
        <v>12.1</v>
      </c>
      <c r="L288">
        <v>6.61</v>
      </c>
      <c r="M288">
        <v>9.76</v>
      </c>
      <c r="N288">
        <v>8.5570000000000004</v>
      </c>
      <c r="O288">
        <v>8.7452857142900005</v>
      </c>
    </row>
    <row r="289" spans="1:15">
      <c r="A289">
        <v>287</v>
      </c>
      <c r="B289" t="s">
        <v>348</v>
      </c>
      <c r="C289" t="s">
        <v>15</v>
      </c>
      <c r="D289">
        <v>3000</v>
      </c>
      <c r="E289" t="s">
        <v>16</v>
      </c>
      <c r="F289">
        <v>0.53300000000000003</v>
      </c>
      <c r="G289" t="s">
        <v>78</v>
      </c>
      <c r="J289">
        <v>5.52</v>
      </c>
      <c r="L289">
        <v>4.0599999999999996</v>
      </c>
      <c r="M289">
        <v>10.029999999999999</v>
      </c>
      <c r="O289">
        <v>6.5366666666700004</v>
      </c>
    </row>
    <row r="290" spans="1:15">
      <c r="A290">
        <v>288</v>
      </c>
      <c r="B290" t="s">
        <v>349</v>
      </c>
      <c r="C290" t="s">
        <v>29</v>
      </c>
      <c r="D290">
        <v>3000</v>
      </c>
      <c r="E290" t="s">
        <v>65</v>
      </c>
      <c r="F290">
        <v>0.22500000000000001</v>
      </c>
      <c r="G290" t="s">
        <v>66</v>
      </c>
    </row>
    <row r="291" spans="1:15">
      <c r="A291">
        <v>289</v>
      </c>
      <c r="B291" t="s">
        <v>350</v>
      </c>
      <c r="C291" t="s">
        <v>29</v>
      </c>
      <c r="D291">
        <v>3000</v>
      </c>
      <c r="E291" t="s">
        <v>53</v>
      </c>
      <c r="F291">
        <v>0.96699999999999997</v>
      </c>
      <c r="G291" t="s">
        <v>54</v>
      </c>
      <c r="J291">
        <v>2.38</v>
      </c>
      <c r="M291">
        <v>0.21</v>
      </c>
      <c r="O291">
        <v>1.2949999999999999</v>
      </c>
    </row>
    <row r="292" spans="1:15">
      <c r="A292">
        <v>290</v>
      </c>
      <c r="B292" t="s">
        <v>351</v>
      </c>
      <c r="C292" t="s">
        <v>15</v>
      </c>
      <c r="D292">
        <v>3000</v>
      </c>
      <c r="E292" t="s">
        <v>30</v>
      </c>
      <c r="F292">
        <v>6.4569999999999999</v>
      </c>
      <c r="G292" t="s">
        <v>31</v>
      </c>
      <c r="H292">
        <v>5</v>
      </c>
      <c r="I292">
        <v>3.7</v>
      </c>
      <c r="J292">
        <v>5.49</v>
      </c>
      <c r="K292">
        <v>2.9</v>
      </c>
      <c r="L292">
        <v>8.2799999999999994</v>
      </c>
      <c r="M292">
        <v>9.5500000000000007</v>
      </c>
      <c r="N292">
        <v>4.2320000000000002</v>
      </c>
      <c r="O292">
        <v>5.5931428571400001</v>
      </c>
    </row>
    <row r="293" spans="1:15">
      <c r="A293">
        <v>291</v>
      </c>
      <c r="B293" t="s">
        <v>352</v>
      </c>
      <c r="C293" t="s">
        <v>29</v>
      </c>
      <c r="D293">
        <v>3000</v>
      </c>
      <c r="E293" t="s">
        <v>30</v>
      </c>
      <c r="F293">
        <v>1.2829999999999999</v>
      </c>
      <c r="G293" t="s">
        <v>56</v>
      </c>
      <c r="M293">
        <v>0.43</v>
      </c>
      <c r="O293">
        <v>0.43</v>
      </c>
    </row>
    <row r="294" spans="1:15">
      <c r="A294">
        <v>292</v>
      </c>
      <c r="B294" t="s">
        <v>353</v>
      </c>
      <c r="C294" t="s">
        <v>29</v>
      </c>
      <c r="D294">
        <v>3000</v>
      </c>
      <c r="E294" t="s">
        <v>93</v>
      </c>
      <c r="F294">
        <v>6.5830000000000002</v>
      </c>
      <c r="G294" t="s">
        <v>94</v>
      </c>
      <c r="H294">
        <v>6.5</v>
      </c>
      <c r="I294">
        <v>5.0999999999999996</v>
      </c>
      <c r="J294">
        <v>5.08</v>
      </c>
      <c r="K294">
        <v>5.2</v>
      </c>
      <c r="L294">
        <v>5.17</v>
      </c>
      <c r="M294">
        <v>6.9</v>
      </c>
      <c r="N294">
        <v>5.7610000000000001</v>
      </c>
      <c r="O294">
        <v>5.673</v>
      </c>
    </row>
    <row r="295" spans="1:15">
      <c r="A295">
        <v>293</v>
      </c>
      <c r="B295" t="s">
        <v>354</v>
      </c>
      <c r="C295" t="s">
        <v>29</v>
      </c>
      <c r="D295">
        <v>3000</v>
      </c>
      <c r="E295" t="s">
        <v>22</v>
      </c>
      <c r="F295">
        <v>0</v>
      </c>
      <c r="G295" t="s">
        <v>23</v>
      </c>
    </row>
    <row r="296" spans="1:15">
      <c r="A296">
        <v>294</v>
      </c>
      <c r="B296" t="s">
        <v>355</v>
      </c>
      <c r="C296" t="s">
        <v>29</v>
      </c>
      <c r="D296">
        <v>3000</v>
      </c>
      <c r="E296" t="s">
        <v>50</v>
      </c>
      <c r="F296">
        <v>5.7140000000000004</v>
      </c>
      <c r="G296" t="s">
        <v>101</v>
      </c>
      <c r="J296">
        <v>4.91</v>
      </c>
      <c r="L296">
        <v>3.53</v>
      </c>
      <c r="M296">
        <v>4.6500000000000004</v>
      </c>
      <c r="N296">
        <v>1.831</v>
      </c>
      <c r="O296">
        <v>3.7302499999999998</v>
      </c>
    </row>
    <row r="297" spans="1:15">
      <c r="A297">
        <v>295</v>
      </c>
      <c r="B297" t="s">
        <v>356</v>
      </c>
      <c r="C297" t="s">
        <v>29</v>
      </c>
      <c r="D297">
        <v>3000</v>
      </c>
      <c r="E297" t="s">
        <v>44</v>
      </c>
      <c r="F297">
        <v>0.35699999999999998</v>
      </c>
      <c r="G297" t="s">
        <v>45</v>
      </c>
      <c r="I297">
        <v>2.2000000000000002</v>
      </c>
      <c r="K297">
        <v>2.6</v>
      </c>
      <c r="M297">
        <v>0.03</v>
      </c>
      <c r="N297">
        <v>1.8680000000000001</v>
      </c>
      <c r="O297">
        <v>1.6745000000000001</v>
      </c>
    </row>
    <row r="298" spans="1:15">
      <c r="A298">
        <v>296</v>
      </c>
      <c r="B298" t="s">
        <v>357</v>
      </c>
      <c r="C298" t="s">
        <v>29</v>
      </c>
      <c r="D298">
        <v>3000</v>
      </c>
      <c r="E298" t="s">
        <v>53</v>
      </c>
      <c r="F298">
        <v>4.9400000000000004</v>
      </c>
      <c r="G298" t="s">
        <v>54</v>
      </c>
      <c r="H298">
        <v>5.5</v>
      </c>
      <c r="I298">
        <v>5.5</v>
      </c>
      <c r="J298">
        <v>7.39</v>
      </c>
      <c r="K298">
        <v>6.2</v>
      </c>
      <c r="L298">
        <v>1.77</v>
      </c>
      <c r="M298">
        <v>0.76</v>
      </c>
      <c r="N298">
        <v>4.0746000000000002</v>
      </c>
      <c r="O298">
        <v>4.4563714285699998</v>
      </c>
    </row>
    <row r="299" spans="1:15">
      <c r="A299">
        <v>297</v>
      </c>
      <c r="B299" t="s">
        <v>358</v>
      </c>
      <c r="C299" t="s">
        <v>29</v>
      </c>
      <c r="D299">
        <v>3000</v>
      </c>
      <c r="E299" t="s">
        <v>50</v>
      </c>
      <c r="F299">
        <v>4.2290000000000001</v>
      </c>
      <c r="G299" t="s">
        <v>51</v>
      </c>
      <c r="H299">
        <v>2</v>
      </c>
      <c r="I299">
        <v>6.1</v>
      </c>
      <c r="J299">
        <v>7.42</v>
      </c>
      <c r="K299">
        <v>7.2</v>
      </c>
      <c r="L299">
        <v>5.96</v>
      </c>
      <c r="M299">
        <v>7.48</v>
      </c>
      <c r="N299">
        <v>3.6120000000000001</v>
      </c>
      <c r="O299">
        <v>5.68171428571</v>
      </c>
    </row>
    <row r="300" spans="1:15">
      <c r="A300">
        <v>298</v>
      </c>
      <c r="B300" t="s">
        <v>359</v>
      </c>
      <c r="C300" t="s">
        <v>15</v>
      </c>
      <c r="D300">
        <v>3000</v>
      </c>
      <c r="E300" t="s">
        <v>30</v>
      </c>
      <c r="F300">
        <v>0</v>
      </c>
      <c r="G300" t="s">
        <v>31</v>
      </c>
      <c r="I300">
        <v>4.4000000000000004</v>
      </c>
      <c r="K300">
        <v>5.0999999999999996</v>
      </c>
      <c r="M300">
        <v>7.0000000000000007E-2</v>
      </c>
      <c r="N300">
        <v>1.792</v>
      </c>
      <c r="O300">
        <v>2.8405</v>
      </c>
    </row>
    <row r="301" spans="1:15">
      <c r="A301">
        <v>299</v>
      </c>
      <c r="B301" t="s">
        <v>360</v>
      </c>
      <c r="C301" t="s">
        <v>15</v>
      </c>
      <c r="D301">
        <v>3000</v>
      </c>
      <c r="E301" t="s">
        <v>19</v>
      </c>
      <c r="F301">
        <v>0</v>
      </c>
      <c r="G301" t="s">
        <v>114</v>
      </c>
    </row>
    <row r="302" spans="1:15">
      <c r="A302">
        <v>300</v>
      </c>
      <c r="B302" t="s">
        <v>361</v>
      </c>
      <c r="C302" t="s">
        <v>29</v>
      </c>
      <c r="D302">
        <v>3000</v>
      </c>
      <c r="E302" t="s">
        <v>65</v>
      </c>
      <c r="F302">
        <v>0</v>
      </c>
      <c r="G302" t="s">
        <v>76</v>
      </c>
    </row>
    <row r="303" spans="1:15">
      <c r="A303">
        <v>301</v>
      </c>
      <c r="B303" t="s">
        <v>362</v>
      </c>
      <c r="C303" t="s">
        <v>15</v>
      </c>
      <c r="D303">
        <v>3000</v>
      </c>
      <c r="E303" t="s">
        <v>65</v>
      </c>
      <c r="F303">
        <v>0</v>
      </c>
      <c r="G303" t="s">
        <v>76</v>
      </c>
      <c r="M303">
        <v>0.08</v>
      </c>
      <c r="O303">
        <v>0.08</v>
      </c>
    </row>
    <row r="304" spans="1:15">
      <c r="A304">
        <v>302</v>
      </c>
      <c r="B304" t="s">
        <v>363</v>
      </c>
      <c r="C304" t="s">
        <v>29</v>
      </c>
      <c r="D304">
        <v>3000</v>
      </c>
      <c r="E304" t="s">
        <v>93</v>
      </c>
      <c r="F304">
        <v>0</v>
      </c>
      <c r="G304" t="s">
        <v>94</v>
      </c>
      <c r="M304">
        <v>0.01</v>
      </c>
      <c r="O304">
        <v>0.01</v>
      </c>
    </row>
    <row r="305" spans="1:15">
      <c r="A305">
        <v>303</v>
      </c>
      <c r="B305" t="s">
        <v>364</v>
      </c>
      <c r="C305" t="s">
        <v>15</v>
      </c>
      <c r="D305">
        <v>3000</v>
      </c>
      <c r="E305" t="s">
        <v>36</v>
      </c>
      <c r="F305">
        <v>2.2290000000000001</v>
      </c>
      <c r="G305" t="s">
        <v>71</v>
      </c>
      <c r="I305">
        <v>3.3</v>
      </c>
      <c r="K305">
        <v>2.7</v>
      </c>
      <c r="N305">
        <v>3.391</v>
      </c>
      <c r="O305">
        <v>3.1303333333299999</v>
      </c>
    </row>
    <row r="306" spans="1:15">
      <c r="A306">
        <v>304</v>
      </c>
      <c r="B306" t="s">
        <v>365</v>
      </c>
      <c r="C306" t="s">
        <v>29</v>
      </c>
      <c r="D306">
        <v>3000</v>
      </c>
      <c r="E306" t="s">
        <v>36</v>
      </c>
      <c r="F306">
        <v>1.167</v>
      </c>
      <c r="G306" t="s">
        <v>37</v>
      </c>
      <c r="H306">
        <v>2.5</v>
      </c>
      <c r="I306">
        <v>3.9</v>
      </c>
      <c r="J306">
        <v>5.28</v>
      </c>
      <c r="K306">
        <v>4.5999999999999996</v>
      </c>
      <c r="L306">
        <v>6.17</v>
      </c>
      <c r="M306">
        <v>0.78</v>
      </c>
      <c r="N306">
        <v>5.3120000000000003</v>
      </c>
      <c r="O306">
        <v>4.0774285714299996</v>
      </c>
    </row>
    <row r="307" spans="1:15">
      <c r="A307">
        <v>305</v>
      </c>
      <c r="B307" t="s">
        <v>366</v>
      </c>
      <c r="C307" t="s">
        <v>15</v>
      </c>
      <c r="D307">
        <v>3000</v>
      </c>
      <c r="E307" t="s">
        <v>47</v>
      </c>
      <c r="F307">
        <v>2.95</v>
      </c>
      <c r="G307" t="s">
        <v>48</v>
      </c>
      <c r="J307">
        <v>2.85</v>
      </c>
      <c r="L307">
        <v>2.21</v>
      </c>
      <c r="M307">
        <v>0.24</v>
      </c>
      <c r="N307">
        <v>5.1849999999999996</v>
      </c>
      <c r="O307">
        <v>2.6212499999999999</v>
      </c>
    </row>
    <row r="308" spans="1:15">
      <c r="A308">
        <v>306</v>
      </c>
      <c r="B308" t="s">
        <v>367</v>
      </c>
      <c r="C308" t="s">
        <v>15</v>
      </c>
      <c r="D308">
        <v>3000</v>
      </c>
      <c r="E308" t="s">
        <v>47</v>
      </c>
      <c r="F308">
        <v>0</v>
      </c>
      <c r="G308" t="s">
        <v>58</v>
      </c>
      <c r="N308">
        <v>1.079</v>
      </c>
      <c r="O308">
        <v>1.079</v>
      </c>
    </row>
    <row r="309" spans="1:15">
      <c r="A309">
        <v>307</v>
      </c>
      <c r="B309" t="s">
        <v>368</v>
      </c>
      <c r="C309" t="s">
        <v>15</v>
      </c>
      <c r="D309">
        <v>3000</v>
      </c>
      <c r="E309" t="s">
        <v>16</v>
      </c>
      <c r="F309">
        <v>2.6859999999999999</v>
      </c>
      <c r="G309" t="s">
        <v>17</v>
      </c>
      <c r="L309">
        <v>5.1100000000000003</v>
      </c>
      <c r="M309">
        <v>11.18</v>
      </c>
      <c r="N309">
        <v>4.1840000000000002</v>
      </c>
      <c r="O309">
        <v>6.8246666666699998</v>
      </c>
    </row>
    <row r="310" spans="1:15">
      <c r="A310">
        <v>308</v>
      </c>
      <c r="B310" t="s">
        <v>369</v>
      </c>
      <c r="C310" t="s">
        <v>15</v>
      </c>
      <c r="D310">
        <v>3000</v>
      </c>
      <c r="E310" t="s">
        <v>36</v>
      </c>
      <c r="F310">
        <v>2.4329999999999998</v>
      </c>
      <c r="G310" t="s">
        <v>37</v>
      </c>
      <c r="H310">
        <v>4</v>
      </c>
      <c r="M310">
        <v>1.08</v>
      </c>
      <c r="N310">
        <v>2.274</v>
      </c>
      <c r="O310">
        <v>2.45133333333</v>
      </c>
    </row>
    <row r="311" spans="1:15">
      <c r="A311">
        <v>309</v>
      </c>
      <c r="B311" t="s">
        <v>370</v>
      </c>
      <c r="C311" t="s">
        <v>15</v>
      </c>
      <c r="D311">
        <v>3000</v>
      </c>
      <c r="E311" t="s">
        <v>50</v>
      </c>
      <c r="F311">
        <v>3.371</v>
      </c>
      <c r="G311" t="s">
        <v>101</v>
      </c>
      <c r="H311">
        <v>4</v>
      </c>
      <c r="I311">
        <v>7</v>
      </c>
      <c r="J311">
        <v>4.6500000000000004</v>
      </c>
      <c r="K311">
        <v>6.5</v>
      </c>
      <c r="L311">
        <v>6.03</v>
      </c>
      <c r="M311">
        <v>8.6199999999999992</v>
      </c>
      <c r="N311">
        <v>3.645</v>
      </c>
      <c r="O311">
        <v>5.7778571428600003</v>
      </c>
    </row>
    <row r="312" spans="1:15">
      <c r="A312">
        <v>310</v>
      </c>
      <c r="B312" t="s">
        <v>371</v>
      </c>
      <c r="C312" t="s">
        <v>15</v>
      </c>
      <c r="D312">
        <v>3000</v>
      </c>
      <c r="E312" t="s">
        <v>36</v>
      </c>
      <c r="F312">
        <v>1.343</v>
      </c>
      <c r="G312" t="s">
        <v>71</v>
      </c>
      <c r="I312">
        <v>2.6</v>
      </c>
      <c r="J312">
        <v>4.3899999999999997</v>
      </c>
      <c r="K312">
        <v>3.3</v>
      </c>
      <c r="L312">
        <v>2.09</v>
      </c>
      <c r="M312">
        <v>3.03</v>
      </c>
      <c r="N312">
        <v>4.1272000000000002</v>
      </c>
      <c r="O312">
        <v>3.2562000000000002</v>
      </c>
    </row>
    <row r="313" spans="1:15">
      <c r="A313">
        <v>311</v>
      </c>
      <c r="B313" t="s">
        <v>372</v>
      </c>
      <c r="C313" t="s">
        <v>15</v>
      </c>
      <c r="D313">
        <v>3000</v>
      </c>
      <c r="E313" t="s">
        <v>26</v>
      </c>
      <c r="F313">
        <v>5.7249999999999996</v>
      </c>
      <c r="G313" t="s">
        <v>27</v>
      </c>
      <c r="I313">
        <v>4.8</v>
      </c>
      <c r="K313">
        <v>4.4000000000000004</v>
      </c>
      <c r="M313">
        <v>2.09</v>
      </c>
      <c r="N313">
        <v>2.6619999999999999</v>
      </c>
      <c r="O313">
        <v>3.488</v>
      </c>
    </row>
    <row r="314" spans="1:15">
      <c r="A314">
        <v>312</v>
      </c>
      <c r="B314" t="s">
        <v>373</v>
      </c>
      <c r="C314" t="s">
        <v>15</v>
      </c>
      <c r="D314">
        <v>3000</v>
      </c>
      <c r="E314" t="s">
        <v>93</v>
      </c>
      <c r="F314">
        <v>5.4829999999999997</v>
      </c>
      <c r="G314" t="s">
        <v>94</v>
      </c>
      <c r="H314">
        <v>4</v>
      </c>
      <c r="I314">
        <v>5.2</v>
      </c>
      <c r="J314">
        <v>6.04</v>
      </c>
      <c r="K314">
        <v>4.7</v>
      </c>
      <c r="L314">
        <v>5.24</v>
      </c>
      <c r="M314">
        <v>10.3</v>
      </c>
      <c r="N314">
        <v>3.7370000000000001</v>
      </c>
      <c r="O314">
        <v>5.6024285714299999</v>
      </c>
    </row>
    <row r="315" spans="1:15">
      <c r="A315">
        <v>313</v>
      </c>
      <c r="B315" t="s">
        <v>374</v>
      </c>
      <c r="C315" t="s">
        <v>29</v>
      </c>
      <c r="D315">
        <v>3000</v>
      </c>
      <c r="E315" t="s">
        <v>40</v>
      </c>
      <c r="F315">
        <v>0.4</v>
      </c>
      <c r="G315" t="s">
        <v>96</v>
      </c>
      <c r="L315">
        <v>1.24</v>
      </c>
      <c r="N315">
        <v>1.3839999999999999</v>
      </c>
      <c r="O315">
        <v>1.3120000000000001</v>
      </c>
    </row>
    <row r="316" spans="1:15">
      <c r="A316">
        <v>314</v>
      </c>
      <c r="B316" t="s">
        <v>375</v>
      </c>
      <c r="C316" t="s">
        <v>15</v>
      </c>
      <c r="D316">
        <v>3000</v>
      </c>
      <c r="E316" t="s">
        <v>19</v>
      </c>
      <c r="F316">
        <v>5.2169999999999996</v>
      </c>
      <c r="G316" t="s">
        <v>114</v>
      </c>
      <c r="H316">
        <v>7</v>
      </c>
      <c r="I316">
        <v>5.6</v>
      </c>
      <c r="J316">
        <v>5.0199999999999996</v>
      </c>
      <c r="K316">
        <v>4.8</v>
      </c>
      <c r="L316">
        <v>7.81</v>
      </c>
      <c r="M316">
        <v>10.83</v>
      </c>
      <c r="N316">
        <v>6.7969999999999997</v>
      </c>
      <c r="O316">
        <v>6.8367142857100003</v>
      </c>
    </row>
    <row r="317" spans="1:15">
      <c r="A317">
        <v>315</v>
      </c>
      <c r="B317" t="s">
        <v>376</v>
      </c>
      <c r="C317" t="s">
        <v>15</v>
      </c>
      <c r="D317">
        <v>3000</v>
      </c>
      <c r="E317" t="s">
        <v>26</v>
      </c>
      <c r="F317">
        <v>5.117</v>
      </c>
      <c r="G317" t="s">
        <v>99</v>
      </c>
      <c r="H317">
        <v>4.5</v>
      </c>
      <c r="I317">
        <v>7.6</v>
      </c>
      <c r="J317">
        <v>5.56</v>
      </c>
      <c r="K317">
        <v>6.8</v>
      </c>
      <c r="L317">
        <v>7.12</v>
      </c>
      <c r="M317">
        <v>2.77</v>
      </c>
      <c r="N317">
        <v>3.992</v>
      </c>
      <c r="O317">
        <v>5.4774285714299999</v>
      </c>
    </row>
    <row r="318" spans="1:15">
      <c r="A318">
        <v>316</v>
      </c>
      <c r="B318" t="s">
        <v>377</v>
      </c>
      <c r="C318" t="s">
        <v>29</v>
      </c>
      <c r="D318">
        <v>3000</v>
      </c>
      <c r="E318" t="s">
        <v>19</v>
      </c>
      <c r="F318">
        <v>0.4</v>
      </c>
      <c r="G318" t="s">
        <v>20</v>
      </c>
      <c r="M318">
        <v>0.02</v>
      </c>
      <c r="N318">
        <v>1.099</v>
      </c>
      <c r="O318">
        <v>0.5595</v>
      </c>
    </row>
    <row r="319" spans="1:15">
      <c r="A319">
        <v>317</v>
      </c>
      <c r="B319" t="s">
        <v>378</v>
      </c>
      <c r="C319" t="s">
        <v>29</v>
      </c>
      <c r="D319">
        <v>3000</v>
      </c>
      <c r="E319" t="s">
        <v>19</v>
      </c>
      <c r="F319">
        <v>1.6830000000000001</v>
      </c>
      <c r="G319" t="s">
        <v>114</v>
      </c>
      <c r="J319">
        <v>2</v>
      </c>
      <c r="M319">
        <v>0.03</v>
      </c>
      <c r="O319">
        <v>1.0149999999999999</v>
      </c>
    </row>
    <row r="320" spans="1:15">
      <c r="A320">
        <v>318</v>
      </c>
      <c r="B320" t="s">
        <v>379</v>
      </c>
      <c r="C320" t="s">
        <v>15</v>
      </c>
      <c r="D320">
        <v>3000</v>
      </c>
      <c r="E320" t="s">
        <v>40</v>
      </c>
      <c r="F320">
        <v>0.16</v>
      </c>
      <c r="G320" t="s">
        <v>41</v>
      </c>
      <c r="M320">
        <v>0.2</v>
      </c>
      <c r="O320">
        <v>0.2</v>
      </c>
    </row>
    <row r="321" spans="1:15">
      <c r="A321">
        <v>319</v>
      </c>
      <c r="B321" t="s">
        <v>380</v>
      </c>
      <c r="C321" t="s">
        <v>15</v>
      </c>
      <c r="D321">
        <v>3000</v>
      </c>
      <c r="E321" t="s">
        <v>53</v>
      </c>
      <c r="F321">
        <v>0</v>
      </c>
      <c r="G321" t="s">
        <v>54</v>
      </c>
      <c r="N321">
        <v>1.0640000000000001</v>
      </c>
      <c r="O321">
        <v>1.0640000000000001</v>
      </c>
    </row>
    <row r="322" spans="1:15">
      <c r="A322">
        <v>320</v>
      </c>
      <c r="B322" t="s">
        <v>381</v>
      </c>
      <c r="C322" t="s">
        <v>29</v>
      </c>
      <c r="D322">
        <v>3000</v>
      </c>
      <c r="E322" t="s">
        <v>30</v>
      </c>
      <c r="F322">
        <v>0</v>
      </c>
      <c r="G322" t="s">
        <v>31</v>
      </c>
    </row>
    <row r="323" spans="1:15">
      <c r="A323">
        <v>321</v>
      </c>
      <c r="B323" t="s">
        <v>382</v>
      </c>
      <c r="C323" t="s">
        <v>15</v>
      </c>
      <c r="D323">
        <v>3000</v>
      </c>
      <c r="E323" t="s">
        <v>53</v>
      </c>
      <c r="F323">
        <v>1.8</v>
      </c>
      <c r="G323" t="s">
        <v>83</v>
      </c>
      <c r="I323">
        <v>3.6</v>
      </c>
      <c r="J323">
        <v>4.6900000000000004</v>
      </c>
      <c r="K323">
        <v>2.8</v>
      </c>
      <c r="M323">
        <v>7.0000000000000007E-2</v>
      </c>
      <c r="O323">
        <v>2.79</v>
      </c>
    </row>
    <row r="324" spans="1:15">
      <c r="A324">
        <v>322</v>
      </c>
      <c r="B324" t="s">
        <v>383</v>
      </c>
      <c r="C324" t="s">
        <v>29</v>
      </c>
      <c r="D324">
        <v>3000</v>
      </c>
      <c r="E324" t="s">
        <v>22</v>
      </c>
      <c r="F324">
        <v>0.85699999999999998</v>
      </c>
      <c r="G324" t="s">
        <v>80</v>
      </c>
    </row>
    <row r="325" spans="1:15">
      <c r="A325">
        <v>323</v>
      </c>
      <c r="B325" t="s">
        <v>384</v>
      </c>
      <c r="C325" t="s">
        <v>29</v>
      </c>
      <c r="D325">
        <v>3000</v>
      </c>
      <c r="E325" t="s">
        <v>22</v>
      </c>
      <c r="F325">
        <v>3.1429999999999998</v>
      </c>
      <c r="G325" t="s">
        <v>23</v>
      </c>
      <c r="I325">
        <v>3.4</v>
      </c>
      <c r="J325">
        <v>4.97</v>
      </c>
      <c r="K325">
        <v>4</v>
      </c>
      <c r="L325">
        <v>2.72</v>
      </c>
      <c r="M325">
        <v>6.13</v>
      </c>
      <c r="N325">
        <v>5.1609999999999996</v>
      </c>
      <c r="O325">
        <v>4.39683333333</v>
      </c>
    </row>
    <row r="326" spans="1:15">
      <c r="A326">
        <v>324</v>
      </c>
      <c r="B326" t="s">
        <v>385</v>
      </c>
      <c r="C326" t="s">
        <v>29</v>
      </c>
      <c r="D326">
        <v>3000</v>
      </c>
      <c r="E326" t="s">
        <v>36</v>
      </c>
      <c r="F326">
        <v>0.5</v>
      </c>
      <c r="G326" t="s">
        <v>37</v>
      </c>
    </row>
    <row r="327" spans="1:15">
      <c r="A327">
        <v>325</v>
      </c>
      <c r="B327" t="s">
        <v>386</v>
      </c>
      <c r="C327" t="s">
        <v>15</v>
      </c>
      <c r="D327">
        <v>3000</v>
      </c>
      <c r="E327" t="s">
        <v>62</v>
      </c>
      <c r="F327">
        <v>3.4830000000000001</v>
      </c>
      <c r="G327" t="s">
        <v>68</v>
      </c>
      <c r="M327">
        <v>0.02</v>
      </c>
      <c r="N327">
        <v>3.569</v>
      </c>
      <c r="O327">
        <v>1.7945</v>
      </c>
    </row>
    <row r="328" spans="1:15">
      <c r="A328">
        <v>326</v>
      </c>
      <c r="B328" t="s">
        <v>387</v>
      </c>
      <c r="C328" t="s">
        <v>15</v>
      </c>
      <c r="D328">
        <v>3000</v>
      </c>
      <c r="E328" t="s">
        <v>53</v>
      </c>
      <c r="F328">
        <v>0</v>
      </c>
      <c r="G328" t="s">
        <v>83</v>
      </c>
    </row>
    <row r="329" spans="1:15">
      <c r="A329">
        <v>327</v>
      </c>
      <c r="B329" t="s">
        <v>388</v>
      </c>
      <c r="C329" t="s">
        <v>29</v>
      </c>
      <c r="D329">
        <v>3000</v>
      </c>
      <c r="E329" t="s">
        <v>44</v>
      </c>
      <c r="F329">
        <v>0.629</v>
      </c>
      <c r="G329" t="s">
        <v>119</v>
      </c>
      <c r="M329">
        <v>0.04</v>
      </c>
      <c r="N329">
        <v>1.544</v>
      </c>
      <c r="O329">
        <v>0.79200000000000004</v>
      </c>
    </row>
    <row r="330" spans="1:15">
      <c r="A330">
        <v>328</v>
      </c>
      <c r="B330" t="s">
        <v>389</v>
      </c>
      <c r="C330" t="s">
        <v>29</v>
      </c>
      <c r="D330">
        <v>3000</v>
      </c>
      <c r="E330" t="s">
        <v>47</v>
      </c>
      <c r="F330">
        <v>0.74</v>
      </c>
      <c r="G330" t="s">
        <v>48</v>
      </c>
      <c r="I330">
        <v>0.7</v>
      </c>
      <c r="J330">
        <v>3.89</v>
      </c>
      <c r="K330">
        <v>0.6</v>
      </c>
      <c r="N330">
        <v>1.8420000000000001</v>
      </c>
      <c r="O330">
        <v>1.758</v>
      </c>
    </row>
    <row r="331" spans="1:15">
      <c r="A331">
        <v>329</v>
      </c>
      <c r="B331" t="s">
        <v>390</v>
      </c>
      <c r="C331" t="s">
        <v>29</v>
      </c>
      <c r="D331">
        <v>3000</v>
      </c>
      <c r="E331" t="s">
        <v>26</v>
      </c>
      <c r="F331">
        <v>2.68</v>
      </c>
      <c r="G331" t="s">
        <v>27</v>
      </c>
      <c r="H331">
        <v>3</v>
      </c>
      <c r="I331">
        <v>5.8</v>
      </c>
      <c r="K331">
        <v>6.8</v>
      </c>
      <c r="N331">
        <v>2.0209999999999999</v>
      </c>
      <c r="O331">
        <v>4.4052499999999997</v>
      </c>
    </row>
    <row r="332" spans="1:15">
      <c r="A332">
        <v>330</v>
      </c>
      <c r="B332" t="s">
        <v>391</v>
      </c>
      <c r="C332" t="s">
        <v>15</v>
      </c>
      <c r="D332">
        <v>3000</v>
      </c>
      <c r="E332" t="s">
        <v>22</v>
      </c>
      <c r="F332">
        <v>4.2430000000000003</v>
      </c>
      <c r="G332" t="s">
        <v>80</v>
      </c>
      <c r="H332">
        <v>4</v>
      </c>
      <c r="I332">
        <v>6.8</v>
      </c>
      <c r="J332">
        <v>6.24</v>
      </c>
      <c r="K332">
        <v>6.4</v>
      </c>
      <c r="L332">
        <v>3.09</v>
      </c>
      <c r="M332">
        <v>2.84</v>
      </c>
      <c r="N332">
        <v>3.7959999999999998</v>
      </c>
      <c r="O332">
        <v>4.7380000000000004</v>
      </c>
    </row>
    <row r="333" spans="1:15">
      <c r="A333">
        <v>331</v>
      </c>
      <c r="B333" t="s">
        <v>392</v>
      </c>
      <c r="C333" t="s">
        <v>29</v>
      </c>
      <c r="D333">
        <v>3000</v>
      </c>
      <c r="E333" t="s">
        <v>40</v>
      </c>
      <c r="F333">
        <v>0.443</v>
      </c>
      <c r="G333" t="s">
        <v>41</v>
      </c>
      <c r="N333">
        <v>1.4530000000000001</v>
      </c>
      <c r="O333">
        <v>1.4530000000000001</v>
      </c>
    </row>
    <row r="334" spans="1:15">
      <c r="A334">
        <v>332</v>
      </c>
      <c r="B334" t="s">
        <v>393</v>
      </c>
      <c r="C334" t="s">
        <v>15</v>
      </c>
      <c r="D334">
        <v>3000</v>
      </c>
      <c r="E334" t="s">
        <v>40</v>
      </c>
      <c r="F334">
        <v>6.06</v>
      </c>
      <c r="G334" t="s">
        <v>96</v>
      </c>
      <c r="H334">
        <v>6.5</v>
      </c>
      <c r="I334">
        <v>1.8</v>
      </c>
      <c r="J334">
        <v>6.99</v>
      </c>
      <c r="K334">
        <v>1.9</v>
      </c>
      <c r="L334">
        <v>5.68</v>
      </c>
      <c r="M334">
        <v>6.53</v>
      </c>
      <c r="N334">
        <v>6.2519999999999998</v>
      </c>
      <c r="O334">
        <v>5.0931428571400001</v>
      </c>
    </row>
    <row r="335" spans="1:15">
      <c r="A335">
        <v>333</v>
      </c>
      <c r="B335" t="s">
        <v>394</v>
      </c>
      <c r="C335" t="s">
        <v>15</v>
      </c>
      <c r="D335">
        <v>3000</v>
      </c>
      <c r="E335" t="s">
        <v>93</v>
      </c>
      <c r="F335">
        <v>1.2669999999999999</v>
      </c>
      <c r="G335" t="s">
        <v>152</v>
      </c>
    </row>
    <row r="336" spans="1:15">
      <c r="A336">
        <v>334</v>
      </c>
      <c r="B336" t="s">
        <v>395</v>
      </c>
      <c r="C336" t="s">
        <v>15</v>
      </c>
      <c r="D336">
        <v>3000</v>
      </c>
      <c r="E336" t="s">
        <v>26</v>
      </c>
      <c r="F336">
        <v>0</v>
      </c>
      <c r="G336" t="s">
        <v>99</v>
      </c>
    </row>
    <row r="337" spans="1:15">
      <c r="A337">
        <v>335</v>
      </c>
      <c r="B337" t="s">
        <v>396</v>
      </c>
      <c r="C337" t="s">
        <v>15</v>
      </c>
      <c r="D337">
        <v>3000</v>
      </c>
      <c r="E337" t="s">
        <v>19</v>
      </c>
      <c r="F337">
        <v>3.657</v>
      </c>
      <c r="G337" t="s">
        <v>20</v>
      </c>
      <c r="H337">
        <v>2.5</v>
      </c>
      <c r="I337">
        <v>3.2</v>
      </c>
      <c r="K337">
        <v>3.6</v>
      </c>
      <c r="L337">
        <v>1.99</v>
      </c>
      <c r="M337">
        <v>2.23</v>
      </c>
      <c r="N337">
        <v>3.1110000000000002</v>
      </c>
      <c r="O337">
        <v>2.77183333333</v>
      </c>
    </row>
    <row r="338" spans="1:15">
      <c r="A338">
        <v>336</v>
      </c>
      <c r="B338" t="s">
        <v>397</v>
      </c>
      <c r="C338" t="s">
        <v>29</v>
      </c>
      <c r="D338">
        <v>3000</v>
      </c>
      <c r="E338" t="s">
        <v>62</v>
      </c>
      <c r="F338">
        <v>3.4169999999999998</v>
      </c>
      <c r="G338" t="s">
        <v>68</v>
      </c>
      <c r="H338">
        <v>2.5</v>
      </c>
      <c r="I338">
        <v>5.3</v>
      </c>
      <c r="J338">
        <v>5.1100000000000003</v>
      </c>
      <c r="K338">
        <v>5.9</v>
      </c>
      <c r="L338">
        <v>3.63</v>
      </c>
      <c r="M338">
        <v>3.36</v>
      </c>
      <c r="N338">
        <v>5.093</v>
      </c>
      <c r="O338">
        <v>4.4132857142899997</v>
      </c>
    </row>
    <row r="339" spans="1:15">
      <c r="A339">
        <v>337</v>
      </c>
      <c r="B339" t="s">
        <v>398</v>
      </c>
      <c r="C339" t="s">
        <v>15</v>
      </c>
      <c r="D339">
        <v>3000</v>
      </c>
      <c r="E339" t="s">
        <v>16</v>
      </c>
      <c r="F339">
        <v>0</v>
      </c>
      <c r="G339" t="s">
        <v>17</v>
      </c>
      <c r="H339">
        <v>4.5</v>
      </c>
      <c r="I339">
        <v>1.6</v>
      </c>
      <c r="K339">
        <v>1.8</v>
      </c>
      <c r="L339">
        <v>5.0999999999999996</v>
      </c>
      <c r="M339">
        <v>3.1</v>
      </c>
      <c r="N339">
        <v>1.2270000000000001</v>
      </c>
      <c r="O339">
        <v>2.8878333333300001</v>
      </c>
    </row>
    <row r="340" spans="1:15">
      <c r="A340">
        <v>338</v>
      </c>
      <c r="B340" t="s">
        <v>399</v>
      </c>
      <c r="C340" t="s">
        <v>15</v>
      </c>
      <c r="D340">
        <v>3000</v>
      </c>
      <c r="E340" t="s">
        <v>44</v>
      </c>
      <c r="F340">
        <v>-0.33300000000000002</v>
      </c>
      <c r="G340" t="s">
        <v>45</v>
      </c>
      <c r="I340">
        <v>1.6</v>
      </c>
      <c r="K340">
        <v>1.8</v>
      </c>
      <c r="M340">
        <v>3.09</v>
      </c>
      <c r="O340">
        <v>2.1633333333300002</v>
      </c>
    </row>
    <row r="341" spans="1:15">
      <c r="A341">
        <v>339</v>
      </c>
      <c r="B341" t="s">
        <v>400</v>
      </c>
      <c r="C341" t="s">
        <v>15</v>
      </c>
      <c r="D341">
        <v>3000</v>
      </c>
      <c r="E341" t="s">
        <v>19</v>
      </c>
      <c r="F341">
        <v>12.18</v>
      </c>
      <c r="G341" t="s">
        <v>20</v>
      </c>
      <c r="I341">
        <v>15.4</v>
      </c>
      <c r="J341">
        <v>7.45</v>
      </c>
      <c r="K341">
        <v>14.7</v>
      </c>
      <c r="L341">
        <v>9.68</v>
      </c>
      <c r="N341">
        <v>9.9055999999999997</v>
      </c>
      <c r="O341">
        <v>11.42712</v>
      </c>
    </row>
    <row r="342" spans="1:15">
      <c r="A342">
        <v>340</v>
      </c>
      <c r="B342" t="s">
        <v>401</v>
      </c>
      <c r="C342" t="s">
        <v>15</v>
      </c>
      <c r="D342">
        <v>3000</v>
      </c>
      <c r="E342" t="s">
        <v>53</v>
      </c>
      <c r="F342">
        <v>2.5499999999999998</v>
      </c>
      <c r="G342" t="s">
        <v>83</v>
      </c>
      <c r="I342">
        <v>3.2</v>
      </c>
      <c r="J342">
        <v>3.34</v>
      </c>
      <c r="K342">
        <v>2.6</v>
      </c>
      <c r="L342">
        <v>1.61</v>
      </c>
      <c r="M342">
        <v>3.85</v>
      </c>
      <c r="N342">
        <v>3.0350000000000001</v>
      </c>
      <c r="O342">
        <v>2.9391666666699998</v>
      </c>
    </row>
    <row r="343" spans="1:15">
      <c r="A343">
        <v>341</v>
      </c>
      <c r="B343" t="s">
        <v>402</v>
      </c>
      <c r="C343" t="s">
        <v>15</v>
      </c>
      <c r="D343">
        <v>3000</v>
      </c>
      <c r="E343" t="s">
        <v>40</v>
      </c>
      <c r="F343">
        <v>1.35</v>
      </c>
      <c r="G343" t="s">
        <v>41</v>
      </c>
      <c r="J343">
        <v>4.03</v>
      </c>
      <c r="M343">
        <v>0.17</v>
      </c>
      <c r="N343">
        <v>1.117</v>
      </c>
      <c r="O343">
        <v>1.77233333333</v>
      </c>
    </row>
    <row r="344" spans="1:15">
      <c r="A344">
        <v>342</v>
      </c>
      <c r="B344" t="s">
        <v>403</v>
      </c>
      <c r="C344" t="s">
        <v>15</v>
      </c>
      <c r="D344">
        <v>3000</v>
      </c>
      <c r="E344" t="s">
        <v>22</v>
      </c>
      <c r="F344">
        <v>0.58599999999999997</v>
      </c>
      <c r="G344" t="s">
        <v>23</v>
      </c>
      <c r="M344">
        <v>0.18</v>
      </c>
      <c r="O344">
        <v>0.18</v>
      </c>
    </row>
    <row r="345" spans="1:15">
      <c r="A345">
        <v>343</v>
      </c>
      <c r="B345" t="s">
        <v>404</v>
      </c>
      <c r="C345" t="s">
        <v>29</v>
      </c>
      <c r="D345">
        <v>3000</v>
      </c>
      <c r="E345" t="s">
        <v>53</v>
      </c>
      <c r="F345">
        <v>1.7749999999999999</v>
      </c>
      <c r="G345" t="s">
        <v>83</v>
      </c>
    </row>
    <row r="346" spans="1:15">
      <c r="A346">
        <v>344</v>
      </c>
      <c r="B346" t="s">
        <v>405</v>
      </c>
      <c r="C346" t="s">
        <v>15</v>
      </c>
      <c r="D346">
        <v>3000</v>
      </c>
      <c r="E346" t="s">
        <v>62</v>
      </c>
      <c r="F346">
        <v>3.5</v>
      </c>
      <c r="G346" t="s">
        <v>68</v>
      </c>
      <c r="J346">
        <v>6.83</v>
      </c>
      <c r="M346">
        <v>0.06</v>
      </c>
      <c r="N346">
        <v>1.103</v>
      </c>
      <c r="O346">
        <v>2.6643333333300001</v>
      </c>
    </row>
    <row r="347" spans="1:15">
      <c r="A347">
        <v>345</v>
      </c>
      <c r="B347" t="s">
        <v>406</v>
      </c>
      <c r="C347" t="s">
        <v>29</v>
      </c>
      <c r="D347">
        <v>3000</v>
      </c>
      <c r="E347" t="s">
        <v>62</v>
      </c>
      <c r="F347">
        <v>2.117</v>
      </c>
      <c r="G347" t="s">
        <v>63</v>
      </c>
      <c r="H347">
        <v>2.5</v>
      </c>
      <c r="I347">
        <v>3.2</v>
      </c>
      <c r="J347">
        <v>2.2200000000000002</v>
      </c>
      <c r="K347">
        <v>3.3</v>
      </c>
      <c r="L347">
        <v>3.18</v>
      </c>
      <c r="M347">
        <v>2.46</v>
      </c>
      <c r="N347">
        <v>4.9450000000000003</v>
      </c>
      <c r="O347">
        <v>3.1150000000000002</v>
      </c>
    </row>
    <row r="348" spans="1:15">
      <c r="A348">
        <v>346</v>
      </c>
      <c r="B348" t="s">
        <v>407</v>
      </c>
      <c r="C348" t="s">
        <v>15</v>
      </c>
      <c r="D348">
        <v>3000</v>
      </c>
      <c r="E348" t="s">
        <v>65</v>
      </c>
      <c r="F348">
        <v>5.5</v>
      </c>
      <c r="G348" t="s">
        <v>76</v>
      </c>
      <c r="I348">
        <v>6.4</v>
      </c>
      <c r="J348">
        <v>4.68</v>
      </c>
      <c r="K348">
        <v>5.4</v>
      </c>
      <c r="L348">
        <v>6.43</v>
      </c>
      <c r="M348">
        <v>3.5</v>
      </c>
      <c r="O348">
        <v>5.282</v>
      </c>
    </row>
    <row r="349" spans="1:15">
      <c r="A349">
        <v>347</v>
      </c>
      <c r="B349" t="s">
        <v>408</v>
      </c>
      <c r="C349" t="s">
        <v>29</v>
      </c>
      <c r="D349">
        <v>3000</v>
      </c>
      <c r="E349" t="s">
        <v>50</v>
      </c>
      <c r="F349">
        <v>0</v>
      </c>
      <c r="G349" t="s">
        <v>101</v>
      </c>
    </row>
    <row r="350" spans="1:15">
      <c r="A350">
        <v>348</v>
      </c>
      <c r="B350" t="s">
        <v>409</v>
      </c>
      <c r="C350" t="s">
        <v>29</v>
      </c>
      <c r="D350">
        <v>3000</v>
      </c>
      <c r="E350" t="s">
        <v>16</v>
      </c>
      <c r="F350">
        <v>3.0430000000000001</v>
      </c>
      <c r="G350" t="s">
        <v>17</v>
      </c>
      <c r="I350">
        <v>2.6</v>
      </c>
      <c r="K350">
        <v>2.9</v>
      </c>
      <c r="L350">
        <v>1.35</v>
      </c>
      <c r="N350">
        <v>2.6589999999999998</v>
      </c>
      <c r="O350">
        <v>2.3772500000000001</v>
      </c>
    </row>
    <row r="351" spans="1:15">
      <c r="A351">
        <v>349</v>
      </c>
      <c r="B351" t="s">
        <v>410</v>
      </c>
      <c r="C351" t="s">
        <v>15</v>
      </c>
      <c r="D351">
        <v>3000</v>
      </c>
      <c r="E351" t="s">
        <v>40</v>
      </c>
      <c r="F351">
        <v>4.9139999999999997</v>
      </c>
      <c r="G351" t="s">
        <v>96</v>
      </c>
      <c r="H351">
        <v>4.5</v>
      </c>
      <c r="I351">
        <v>1.4</v>
      </c>
      <c r="J351">
        <v>3.72</v>
      </c>
      <c r="K351">
        <v>1.7</v>
      </c>
      <c r="L351">
        <v>7.1</v>
      </c>
      <c r="M351">
        <v>3.99</v>
      </c>
      <c r="N351">
        <v>4.1840000000000002</v>
      </c>
      <c r="O351">
        <v>3.7991428571400001</v>
      </c>
    </row>
    <row r="352" spans="1:15">
      <c r="A352">
        <v>350</v>
      </c>
      <c r="B352" t="s">
        <v>411</v>
      </c>
      <c r="C352" t="s">
        <v>15</v>
      </c>
      <c r="D352">
        <v>3000</v>
      </c>
      <c r="E352" t="s">
        <v>93</v>
      </c>
      <c r="F352">
        <v>4.4429999999999996</v>
      </c>
      <c r="G352" t="s">
        <v>152</v>
      </c>
      <c r="H352">
        <v>4</v>
      </c>
      <c r="J352">
        <v>3.22</v>
      </c>
      <c r="L352">
        <v>2.97</v>
      </c>
      <c r="M352">
        <v>4.1100000000000003</v>
      </c>
      <c r="N352">
        <v>2.8130000000000002</v>
      </c>
      <c r="O352">
        <v>3.4226000000000001</v>
      </c>
    </row>
    <row r="353" spans="1:15">
      <c r="A353">
        <v>351</v>
      </c>
      <c r="B353" t="s">
        <v>412</v>
      </c>
      <c r="C353" t="s">
        <v>15</v>
      </c>
      <c r="D353">
        <v>3000</v>
      </c>
      <c r="E353" t="s">
        <v>30</v>
      </c>
      <c r="F353">
        <v>0.42</v>
      </c>
      <c r="G353" t="s">
        <v>31</v>
      </c>
      <c r="I353">
        <v>1.6</v>
      </c>
      <c r="K353">
        <v>1.8</v>
      </c>
      <c r="N353">
        <v>2.177</v>
      </c>
      <c r="O353">
        <v>1.859</v>
      </c>
    </row>
    <row r="354" spans="1:15">
      <c r="A354">
        <v>352</v>
      </c>
      <c r="B354" t="s">
        <v>413</v>
      </c>
      <c r="C354" t="s">
        <v>29</v>
      </c>
      <c r="D354">
        <v>3000</v>
      </c>
      <c r="E354" t="s">
        <v>62</v>
      </c>
      <c r="F354">
        <v>0</v>
      </c>
      <c r="G354" t="s">
        <v>68</v>
      </c>
      <c r="I354">
        <v>3.1</v>
      </c>
      <c r="K354">
        <v>3.4</v>
      </c>
      <c r="M354">
        <v>0.22</v>
      </c>
      <c r="N354">
        <v>2.371</v>
      </c>
      <c r="O354">
        <v>2.2727499999999998</v>
      </c>
    </row>
    <row r="355" spans="1:15">
      <c r="A355">
        <v>353</v>
      </c>
      <c r="B355" t="s">
        <v>414</v>
      </c>
      <c r="C355" t="s">
        <v>29</v>
      </c>
      <c r="D355">
        <v>3000</v>
      </c>
      <c r="E355" t="s">
        <v>19</v>
      </c>
      <c r="F355">
        <v>1.55</v>
      </c>
      <c r="G355" t="s">
        <v>114</v>
      </c>
      <c r="I355">
        <v>1.2</v>
      </c>
      <c r="K355">
        <v>1</v>
      </c>
      <c r="M355">
        <v>0.19</v>
      </c>
      <c r="N355">
        <v>1.1539999999999999</v>
      </c>
      <c r="O355">
        <v>0.88600000000000001</v>
      </c>
    </row>
    <row r="356" spans="1:15">
      <c r="A356">
        <v>354</v>
      </c>
      <c r="B356" t="s">
        <v>415</v>
      </c>
      <c r="C356" t="s">
        <v>15</v>
      </c>
      <c r="D356">
        <v>3000</v>
      </c>
      <c r="E356" t="s">
        <v>65</v>
      </c>
      <c r="F356">
        <v>4.7290000000000001</v>
      </c>
      <c r="G356" t="s">
        <v>66</v>
      </c>
    </row>
    <row r="357" spans="1:15">
      <c r="A357">
        <v>355</v>
      </c>
      <c r="B357" t="s">
        <v>416</v>
      </c>
      <c r="C357" t="s">
        <v>15</v>
      </c>
      <c r="D357">
        <v>3000</v>
      </c>
      <c r="E357" t="s">
        <v>50</v>
      </c>
      <c r="F357">
        <v>0.63300000000000001</v>
      </c>
      <c r="G357" t="s">
        <v>101</v>
      </c>
    </row>
    <row r="358" spans="1:15">
      <c r="A358">
        <v>356</v>
      </c>
      <c r="B358" t="s">
        <v>417</v>
      </c>
      <c r="C358" t="s">
        <v>15</v>
      </c>
      <c r="D358">
        <v>3000</v>
      </c>
      <c r="E358" t="s">
        <v>26</v>
      </c>
      <c r="F358">
        <v>1.4830000000000001</v>
      </c>
      <c r="G358" t="s">
        <v>99</v>
      </c>
      <c r="H358">
        <v>2</v>
      </c>
      <c r="I358">
        <v>3</v>
      </c>
      <c r="J358">
        <v>3.06</v>
      </c>
      <c r="K358">
        <v>2.5</v>
      </c>
      <c r="L358">
        <v>2.29</v>
      </c>
      <c r="M358">
        <v>0.39</v>
      </c>
      <c r="N358">
        <v>3.339</v>
      </c>
      <c r="O358">
        <v>2.36842857143</v>
      </c>
    </row>
    <row r="359" spans="1:15">
      <c r="A359">
        <v>357</v>
      </c>
      <c r="B359" t="s">
        <v>418</v>
      </c>
      <c r="C359" t="s">
        <v>29</v>
      </c>
      <c r="D359">
        <v>3000</v>
      </c>
      <c r="E359" t="s">
        <v>47</v>
      </c>
      <c r="F359">
        <v>0.56699999999999995</v>
      </c>
      <c r="G359" t="s">
        <v>58</v>
      </c>
    </row>
    <row r="360" spans="1:15">
      <c r="A360">
        <v>358</v>
      </c>
      <c r="B360" t="s">
        <v>419</v>
      </c>
      <c r="C360" t="s">
        <v>15</v>
      </c>
      <c r="D360">
        <v>3000</v>
      </c>
      <c r="E360" t="s">
        <v>93</v>
      </c>
      <c r="F360">
        <v>2.1</v>
      </c>
      <c r="G360" t="s">
        <v>152</v>
      </c>
      <c r="I360">
        <v>2.7</v>
      </c>
      <c r="J360">
        <v>2.8</v>
      </c>
      <c r="K360">
        <v>2.4</v>
      </c>
      <c r="M360">
        <v>2.27</v>
      </c>
      <c r="O360">
        <v>2.5425</v>
      </c>
    </row>
    <row r="361" spans="1:15">
      <c r="A361">
        <v>359</v>
      </c>
      <c r="B361" t="s">
        <v>420</v>
      </c>
      <c r="C361" t="s">
        <v>15</v>
      </c>
      <c r="D361">
        <v>3000</v>
      </c>
      <c r="E361" t="s">
        <v>36</v>
      </c>
      <c r="F361">
        <v>7.9710000000000001</v>
      </c>
      <c r="G361" t="s">
        <v>71</v>
      </c>
      <c r="H361">
        <v>8.5</v>
      </c>
      <c r="I361">
        <v>3.5</v>
      </c>
      <c r="J361">
        <v>7.9</v>
      </c>
      <c r="K361">
        <v>3.8</v>
      </c>
      <c r="L361">
        <v>6.5</v>
      </c>
      <c r="M361">
        <v>6.87</v>
      </c>
      <c r="N361">
        <v>4.4960000000000004</v>
      </c>
      <c r="O361">
        <v>5.9379999999999997</v>
      </c>
    </row>
    <row r="362" spans="1:15">
      <c r="A362">
        <v>360</v>
      </c>
      <c r="B362" t="s">
        <v>421</v>
      </c>
      <c r="C362" t="s">
        <v>29</v>
      </c>
      <c r="D362">
        <v>3000</v>
      </c>
      <c r="E362" t="s">
        <v>47</v>
      </c>
      <c r="F362">
        <v>0</v>
      </c>
      <c r="G362" t="s">
        <v>58</v>
      </c>
    </row>
    <row r="363" spans="1:15">
      <c r="A363">
        <v>361</v>
      </c>
      <c r="B363" t="s">
        <v>422</v>
      </c>
      <c r="C363" t="s">
        <v>15</v>
      </c>
      <c r="D363">
        <v>3000</v>
      </c>
      <c r="E363" t="s">
        <v>93</v>
      </c>
      <c r="F363">
        <v>0</v>
      </c>
      <c r="G363" t="s">
        <v>94</v>
      </c>
    </row>
    <row r="364" spans="1:15">
      <c r="A364">
        <v>362</v>
      </c>
      <c r="B364" t="s">
        <v>423</v>
      </c>
      <c r="C364" t="s">
        <v>15</v>
      </c>
      <c r="D364">
        <v>3000</v>
      </c>
      <c r="E364" t="s">
        <v>53</v>
      </c>
      <c r="F364">
        <v>3</v>
      </c>
      <c r="G364" t="s">
        <v>54</v>
      </c>
      <c r="I364">
        <v>3.2</v>
      </c>
      <c r="J364">
        <v>3.43</v>
      </c>
      <c r="K364">
        <v>2.6</v>
      </c>
      <c r="L364">
        <v>3.92</v>
      </c>
      <c r="N364">
        <v>2.2069999999999999</v>
      </c>
      <c r="O364">
        <v>3.0714000000000001</v>
      </c>
    </row>
    <row r="365" spans="1:15">
      <c r="A365">
        <v>363</v>
      </c>
      <c r="B365" t="s">
        <v>424</v>
      </c>
      <c r="C365" t="s">
        <v>29</v>
      </c>
      <c r="D365">
        <v>3000</v>
      </c>
      <c r="E365" t="s">
        <v>50</v>
      </c>
      <c r="F365">
        <v>0</v>
      </c>
      <c r="G365" t="s">
        <v>101</v>
      </c>
      <c r="N365">
        <v>1.056</v>
      </c>
      <c r="O365">
        <v>1.056</v>
      </c>
    </row>
    <row r="366" spans="1:15">
      <c r="A366">
        <v>364</v>
      </c>
      <c r="B366" t="s">
        <v>425</v>
      </c>
      <c r="C366" t="s">
        <v>29</v>
      </c>
      <c r="D366">
        <v>3000</v>
      </c>
      <c r="E366" t="s">
        <v>65</v>
      </c>
      <c r="F366">
        <v>2.44</v>
      </c>
      <c r="G366" t="s">
        <v>66</v>
      </c>
      <c r="I366">
        <v>2.1</v>
      </c>
      <c r="J366">
        <v>3.32</v>
      </c>
      <c r="K366">
        <v>2.9</v>
      </c>
      <c r="M366">
        <v>0.06</v>
      </c>
      <c r="N366">
        <v>1.139</v>
      </c>
      <c r="O366">
        <v>1.9037999999999999</v>
      </c>
    </row>
    <row r="367" spans="1:15">
      <c r="A367">
        <v>365</v>
      </c>
      <c r="B367" t="s">
        <v>426</v>
      </c>
      <c r="C367" t="s">
        <v>34</v>
      </c>
      <c r="D367">
        <v>3000</v>
      </c>
      <c r="E367" t="s">
        <v>47</v>
      </c>
      <c r="F367">
        <v>9.1669999999999998</v>
      </c>
      <c r="G367" t="s">
        <v>58</v>
      </c>
      <c r="H367">
        <v>8</v>
      </c>
      <c r="I367">
        <v>16</v>
      </c>
      <c r="J367">
        <v>5.96</v>
      </c>
      <c r="K367">
        <v>16</v>
      </c>
      <c r="L367">
        <v>7.99</v>
      </c>
      <c r="M367">
        <v>7.67</v>
      </c>
      <c r="N367">
        <v>7.0990000000000002</v>
      </c>
      <c r="O367">
        <v>9.8170000000000002</v>
      </c>
    </row>
    <row r="368" spans="1:15">
      <c r="A368">
        <v>366</v>
      </c>
      <c r="B368" t="s">
        <v>427</v>
      </c>
      <c r="C368" t="s">
        <v>15</v>
      </c>
      <c r="D368">
        <v>3000</v>
      </c>
      <c r="E368" t="s">
        <v>40</v>
      </c>
      <c r="F368">
        <v>3.5430000000000001</v>
      </c>
      <c r="G368" t="s">
        <v>96</v>
      </c>
      <c r="H368">
        <v>4</v>
      </c>
      <c r="I368">
        <v>7.5</v>
      </c>
      <c r="J368">
        <v>4.47</v>
      </c>
      <c r="K368">
        <v>8.9</v>
      </c>
      <c r="L368">
        <v>3.19</v>
      </c>
      <c r="M368">
        <v>8</v>
      </c>
      <c r="N368">
        <v>3.8607999999999998</v>
      </c>
      <c r="O368">
        <v>5.7029714285699997</v>
      </c>
    </row>
    <row r="369" spans="1:15">
      <c r="A369">
        <v>367</v>
      </c>
      <c r="B369" t="s">
        <v>428</v>
      </c>
      <c r="C369" t="s">
        <v>15</v>
      </c>
      <c r="D369">
        <v>3000</v>
      </c>
      <c r="E369" t="s">
        <v>47</v>
      </c>
      <c r="F369">
        <v>0</v>
      </c>
      <c r="G369" t="s">
        <v>48</v>
      </c>
      <c r="I369">
        <v>1.6</v>
      </c>
      <c r="K369">
        <v>1.8</v>
      </c>
      <c r="O369">
        <v>1.7</v>
      </c>
    </row>
    <row r="370" spans="1:15">
      <c r="A370">
        <v>368</v>
      </c>
      <c r="B370" t="s">
        <v>429</v>
      </c>
      <c r="C370" t="s">
        <v>15</v>
      </c>
      <c r="D370">
        <v>3000</v>
      </c>
      <c r="E370" t="s">
        <v>44</v>
      </c>
      <c r="F370">
        <v>0</v>
      </c>
      <c r="G370" t="s">
        <v>45</v>
      </c>
    </row>
    <row r="371" spans="1:15">
      <c r="A371">
        <v>369</v>
      </c>
      <c r="B371" t="s">
        <v>430</v>
      </c>
      <c r="C371" t="s">
        <v>15</v>
      </c>
      <c r="D371">
        <v>3000</v>
      </c>
      <c r="E371" t="s">
        <v>62</v>
      </c>
      <c r="F371">
        <v>0.65</v>
      </c>
      <c r="G371" t="s">
        <v>63</v>
      </c>
      <c r="I371">
        <v>6.1</v>
      </c>
      <c r="K371">
        <v>5.6</v>
      </c>
      <c r="M371">
        <v>0.03</v>
      </c>
      <c r="O371">
        <v>3.91</v>
      </c>
    </row>
    <row r="372" spans="1:15">
      <c r="A372">
        <v>370</v>
      </c>
      <c r="B372" t="s">
        <v>431</v>
      </c>
      <c r="C372" t="s">
        <v>29</v>
      </c>
      <c r="D372">
        <v>3000</v>
      </c>
      <c r="E372" t="s">
        <v>26</v>
      </c>
      <c r="F372">
        <v>3.5</v>
      </c>
      <c r="G372" t="s">
        <v>99</v>
      </c>
      <c r="I372">
        <v>1.9</v>
      </c>
      <c r="J372">
        <v>4.78</v>
      </c>
      <c r="K372">
        <v>2.4</v>
      </c>
      <c r="L372">
        <v>3</v>
      </c>
      <c r="M372">
        <v>7.0000000000000007E-2</v>
      </c>
      <c r="N372">
        <v>2.444</v>
      </c>
      <c r="O372">
        <v>2.4323333333299999</v>
      </c>
    </row>
    <row r="373" spans="1:15">
      <c r="A373">
        <v>371</v>
      </c>
      <c r="B373" t="s">
        <v>432</v>
      </c>
      <c r="C373" t="s">
        <v>29</v>
      </c>
      <c r="D373">
        <v>3000</v>
      </c>
      <c r="E373" t="s">
        <v>93</v>
      </c>
      <c r="F373">
        <v>1.4750000000000001</v>
      </c>
      <c r="G373" t="s">
        <v>152</v>
      </c>
      <c r="J373">
        <v>4.18</v>
      </c>
      <c r="N373">
        <v>1.1279999999999999</v>
      </c>
      <c r="O373">
        <v>2.6539999999999999</v>
      </c>
    </row>
    <row r="374" spans="1:15">
      <c r="A374">
        <v>372</v>
      </c>
      <c r="B374" t="s">
        <v>433</v>
      </c>
      <c r="C374" t="s">
        <v>15</v>
      </c>
      <c r="D374">
        <v>3000</v>
      </c>
      <c r="E374" t="s">
        <v>65</v>
      </c>
      <c r="F374">
        <v>2.367</v>
      </c>
      <c r="G374" t="s">
        <v>76</v>
      </c>
      <c r="H374">
        <v>4</v>
      </c>
      <c r="I374">
        <v>5.4</v>
      </c>
      <c r="J374">
        <v>5.86</v>
      </c>
      <c r="K374">
        <v>4.7</v>
      </c>
      <c r="L374">
        <v>5.45</v>
      </c>
      <c r="M374">
        <v>6.79</v>
      </c>
      <c r="N374">
        <v>2.96</v>
      </c>
      <c r="O374">
        <v>5.0228571428600004</v>
      </c>
    </row>
    <row r="375" spans="1:15">
      <c r="A375">
        <v>373</v>
      </c>
      <c r="B375" t="s">
        <v>434</v>
      </c>
      <c r="C375" t="s">
        <v>15</v>
      </c>
      <c r="D375">
        <v>3000</v>
      </c>
      <c r="E375" t="s">
        <v>53</v>
      </c>
      <c r="F375">
        <v>4.7670000000000003</v>
      </c>
      <c r="G375" t="s">
        <v>83</v>
      </c>
      <c r="J375">
        <v>4.3</v>
      </c>
      <c r="L375">
        <v>3.48</v>
      </c>
      <c r="M375">
        <v>8.5399999999999991</v>
      </c>
      <c r="O375">
        <v>5.44</v>
      </c>
    </row>
    <row r="376" spans="1:15">
      <c r="A376">
        <v>374</v>
      </c>
      <c r="B376" t="s">
        <v>435</v>
      </c>
      <c r="C376" t="s">
        <v>29</v>
      </c>
      <c r="D376">
        <v>3000</v>
      </c>
      <c r="E376" t="s">
        <v>65</v>
      </c>
      <c r="F376">
        <v>0.77500000000000002</v>
      </c>
      <c r="G376" t="s">
        <v>76</v>
      </c>
      <c r="I376">
        <v>2</v>
      </c>
      <c r="K376">
        <v>2.6</v>
      </c>
      <c r="M376">
        <v>2.06</v>
      </c>
      <c r="O376">
        <v>2.2200000000000002</v>
      </c>
    </row>
    <row r="377" spans="1:15">
      <c r="A377">
        <v>375</v>
      </c>
      <c r="B377" t="s">
        <v>436</v>
      </c>
      <c r="C377" t="s">
        <v>15</v>
      </c>
      <c r="D377">
        <v>3000</v>
      </c>
      <c r="E377" t="s">
        <v>36</v>
      </c>
      <c r="F377">
        <v>0.84</v>
      </c>
      <c r="G377" t="s">
        <v>37</v>
      </c>
    </row>
    <row r="378" spans="1:15">
      <c r="A378">
        <v>376</v>
      </c>
      <c r="B378" t="s">
        <v>437</v>
      </c>
      <c r="C378" t="s">
        <v>15</v>
      </c>
      <c r="D378">
        <v>3000</v>
      </c>
      <c r="E378" t="s">
        <v>19</v>
      </c>
      <c r="F378">
        <v>6.9329999999999998</v>
      </c>
      <c r="G378" t="s">
        <v>20</v>
      </c>
      <c r="I378">
        <v>7.8</v>
      </c>
      <c r="J378">
        <v>7.87</v>
      </c>
      <c r="K378">
        <v>6.9</v>
      </c>
      <c r="M378">
        <v>3.55</v>
      </c>
      <c r="N378">
        <v>4.641</v>
      </c>
      <c r="O378">
        <v>6.1521999999999997</v>
      </c>
    </row>
    <row r="379" spans="1:15">
      <c r="A379">
        <v>377</v>
      </c>
      <c r="B379" t="s">
        <v>438</v>
      </c>
      <c r="C379" t="s">
        <v>15</v>
      </c>
      <c r="D379">
        <v>3000</v>
      </c>
      <c r="E379" t="s">
        <v>62</v>
      </c>
      <c r="F379">
        <v>3.4329999999999998</v>
      </c>
      <c r="G379" t="s">
        <v>63</v>
      </c>
      <c r="M379">
        <v>2.68</v>
      </c>
      <c r="O379">
        <v>2.68</v>
      </c>
    </row>
    <row r="380" spans="1:15">
      <c r="A380">
        <v>378</v>
      </c>
      <c r="B380" t="s">
        <v>439</v>
      </c>
      <c r="C380" t="s">
        <v>29</v>
      </c>
      <c r="D380">
        <v>3000</v>
      </c>
      <c r="E380" t="s">
        <v>22</v>
      </c>
      <c r="F380">
        <v>9.5429999999999993</v>
      </c>
      <c r="G380" t="s">
        <v>80</v>
      </c>
      <c r="H380">
        <v>1.5</v>
      </c>
      <c r="I380">
        <v>11.3</v>
      </c>
      <c r="J380">
        <v>7.08</v>
      </c>
      <c r="K380">
        <v>11.5</v>
      </c>
      <c r="L380">
        <v>8.6199999999999992</v>
      </c>
      <c r="M380">
        <v>1.95</v>
      </c>
      <c r="N380">
        <v>7.6319999999999997</v>
      </c>
      <c r="O380">
        <v>7.0831428571400004</v>
      </c>
    </row>
    <row r="381" spans="1:15">
      <c r="A381">
        <v>379</v>
      </c>
      <c r="B381" t="s">
        <v>440</v>
      </c>
      <c r="C381" t="s">
        <v>15</v>
      </c>
      <c r="D381">
        <v>3000</v>
      </c>
      <c r="E381" t="s">
        <v>30</v>
      </c>
      <c r="F381">
        <v>0</v>
      </c>
      <c r="G381" t="s">
        <v>56</v>
      </c>
    </row>
    <row r="382" spans="1:15">
      <c r="A382">
        <v>380</v>
      </c>
      <c r="B382" t="s">
        <v>441</v>
      </c>
      <c r="C382" t="s">
        <v>15</v>
      </c>
      <c r="D382">
        <v>3000</v>
      </c>
      <c r="E382" t="s">
        <v>44</v>
      </c>
      <c r="F382">
        <v>5.1710000000000003</v>
      </c>
      <c r="G382" t="s">
        <v>119</v>
      </c>
      <c r="H382">
        <v>4</v>
      </c>
      <c r="I382">
        <v>3.6</v>
      </c>
      <c r="J382">
        <v>4.99</v>
      </c>
      <c r="K382">
        <v>3.8</v>
      </c>
      <c r="L382">
        <v>6.21</v>
      </c>
      <c r="M382">
        <v>10.19</v>
      </c>
      <c r="N382">
        <v>4.3920000000000003</v>
      </c>
      <c r="O382">
        <v>5.3117142857099999</v>
      </c>
    </row>
    <row r="383" spans="1:15">
      <c r="A383">
        <v>381</v>
      </c>
      <c r="B383" t="s">
        <v>442</v>
      </c>
      <c r="C383" t="s">
        <v>15</v>
      </c>
      <c r="D383">
        <v>3000</v>
      </c>
      <c r="E383" t="s">
        <v>16</v>
      </c>
      <c r="F383">
        <v>3.85</v>
      </c>
      <c r="G383" t="s">
        <v>78</v>
      </c>
      <c r="H383">
        <v>5</v>
      </c>
      <c r="J383">
        <v>7.09</v>
      </c>
      <c r="L383">
        <v>7.36</v>
      </c>
      <c r="M383">
        <v>1.95</v>
      </c>
      <c r="N383">
        <v>3.7749999999999999</v>
      </c>
      <c r="O383">
        <v>5.0350000000000001</v>
      </c>
    </row>
    <row r="384" spans="1:15">
      <c r="A384">
        <v>382</v>
      </c>
      <c r="B384" t="s">
        <v>443</v>
      </c>
      <c r="C384" t="s">
        <v>218</v>
      </c>
      <c r="D384">
        <v>2900</v>
      </c>
      <c r="E384" t="s">
        <v>47</v>
      </c>
      <c r="F384">
        <v>17.167000000000002</v>
      </c>
      <c r="G384" t="s">
        <v>48</v>
      </c>
    </row>
    <row r="385" spans="1:15">
      <c r="A385">
        <v>383</v>
      </c>
      <c r="B385" t="s">
        <v>444</v>
      </c>
      <c r="C385" t="s">
        <v>218</v>
      </c>
      <c r="D385">
        <v>2900</v>
      </c>
      <c r="E385" t="s">
        <v>53</v>
      </c>
      <c r="F385">
        <v>8.3330000000000002</v>
      </c>
      <c r="G385" t="s">
        <v>54</v>
      </c>
    </row>
    <row r="386" spans="1:15">
      <c r="A386">
        <v>384</v>
      </c>
      <c r="B386" t="s">
        <v>445</v>
      </c>
      <c r="C386" t="s">
        <v>34</v>
      </c>
      <c r="D386">
        <v>2900</v>
      </c>
      <c r="E386" t="s">
        <v>93</v>
      </c>
      <c r="F386">
        <v>5.8</v>
      </c>
      <c r="G386" t="s">
        <v>152</v>
      </c>
      <c r="H386">
        <v>6</v>
      </c>
      <c r="I386">
        <v>6.6</v>
      </c>
      <c r="J386">
        <v>8.75</v>
      </c>
      <c r="K386">
        <v>6.3</v>
      </c>
      <c r="L386">
        <v>7.06</v>
      </c>
      <c r="M386">
        <v>2.41</v>
      </c>
      <c r="N386">
        <v>7.1539999999999999</v>
      </c>
      <c r="O386">
        <v>6.32485714286</v>
      </c>
    </row>
    <row r="387" spans="1:15">
      <c r="A387">
        <v>385</v>
      </c>
      <c r="B387" t="s">
        <v>446</v>
      </c>
      <c r="C387" t="s">
        <v>218</v>
      </c>
      <c r="D387">
        <v>2800</v>
      </c>
      <c r="E387" t="s">
        <v>40</v>
      </c>
      <c r="F387">
        <v>6.2859999999999996</v>
      </c>
      <c r="G387" t="s">
        <v>96</v>
      </c>
    </row>
    <row r="388" spans="1:15">
      <c r="A388">
        <v>386</v>
      </c>
      <c r="B388" t="s">
        <v>447</v>
      </c>
      <c r="C388" t="s">
        <v>34</v>
      </c>
      <c r="D388">
        <v>2800</v>
      </c>
      <c r="E388" t="s">
        <v>65</v>
      </c>
      <c r="F388">
        <v>7.3570000000000002</v>
      </c>
      <c r="G388" t="s">
        <v>66</v>
      </c>
      <c r="H388">
        <v>4.5</v>
      </c>
      <c r="I388">
        <v>5.6</v>
      </c>
      <c r="J388">
        <v>7.84</v>
      </c>
      <c r="K388">
        <v>5.8</v>
      </c>
      <c r="L388">
        <v>7.35</v>
      </c>
      <c r="M388">
        <v>8.49</v>
      </c>
      <c r="N388">
        <v>9.0709999999999997</v>
      </c>
      <c r="O388">
        <v>6.9501428571400004</v>
      </c>
    </row>
    <row r="389" spans="1:15">
      <c r="A389">
        <v>387</v>
      </c>
      <c r="B389" t="s">
        <v>448</v>
      </c>
      <c r="C389" t="s">
        <v>34</v>
      </c>
      <c r="D389">
        <v>2800</v>
      </c>
      <c r="E389" t="s">
        <v>16</v>
      </c>
      <c r="F389">
        <v>17.95</v>
      </c>
      <c r="G389" t="s">
        <v>78</v>
      </c>
      <c r="I389">
        <v>17.399999999999999</v>
      </c>
      <c r="J389">
        <v>10.6</v>
      </c>
      <c r="K389">
        <v>16.7</v>
      </c>
      <c r="L389">
        <v>9.98</v>
      </c>
      <c r="M389">
        <v>8.7799999999999994</v>
      </c>
      <c r="N389">
        <v>7.52</v>
      </c>
      <c r="O389">
        <v>11.83</v>
      </c>
    </row>
    <row r="390" spans="1:15">
      <c r="A390">
        <v>388</v>
      </c>
      <c r="B390" t="s">
        <v>449</v>
      </c>
      <c r="C390" t="s">
        <v>218</v>
      </c>
      <c r="D390">
        <v>2700</v>
      </c>
      <c r="E390" t="s">
        <v>36</v>
      </c>
      <c r="F390">
        <v>4.5</v>
      </c>
      <c r="G390" t="s">
        <v>37</v>
      </c>
    </row>
    <row r="391" spans="1:15">
      <c r="A391">
        <v>389</v>
      </c>
      <c r="B391" t="s">
        <v>450</v>
      </c>
      <c r="C391" t="s">
        <v>218</v>
      </c>
      <c r="D391">
        <v>2700</v>
      </c>
      <c r="E391" t="s">
        <v>26</v>
      </c>
      <c r="F391">
        <v>8.1669999999999998</v>
      </c>
      <c r="G391" t="s">
        <v>99</v>
      </c>
    </row>
    <row r="392" spans="1:15">
      <c r="A392">
        <v>390</v>
      </c>
      <c r="B392" t="s">
        <v>451</v>
      </c>
      <c r="C392" t="s">
        <v>218</v>
      </c>
      <c r="D392">
        <v>2700</v>
      </c>
      <c r="E392" t="s">
        <v>22</v>
      </c>
      <c r="F392">
        <v>9.7140000000000004</v>
      </c>
      <c r="G392" t="s">
        <v>23</v>
      </c>
    </row>
    <row r="393" spans="1:15">
      <c r="A393">
        <v>391</v>
      </c>
      <c r="B393" t="s">
        <v>452</v>
      </c>
      <c r="C393" t="s">
        <v>34</v>
      </c>
      <c r="D393">
        <v>2700</v>
      </c>
      <c r="E393" t="s">
        <v>30</v>
      </c>
      <c r="F393">
        <v>5.9710000000000001</v>
      </c>
      <c r="G393" t="s">
        <v>31</v>
      </c>
      <c r="H393">
        <v>8</v>
      </c>
      <c r="I393">
        <v>10.6</v>
      </c>
      <c r="J393">
        <v>6.33</v>
      </c>
      <c r="K393">
        <v>11.3</v>
      </c>
      <c r="L393">
        <v>9.94</v>
      </c>
      <c r="M393">
        <v>11.35</v>
      </c>
      <c r="N393">
        <v>6.3579999999999997</v>
      </c>
      <c r="O393">
        <v>9.1254285714299996</v>
      </c>
    </row>
    <row r="394" spans="1:15">
      <c r="A394">
        <v>392</v>
      </c>
      <c r="B394" t="s">
        <v>453</v>
      </c>
      <c r="C394" t="s">
        <v>34</v>
      </c>
      <c r="D394">
        <v>2700</v>
      </c>
      <c r="E394" t="s">
        <v>16</v>
      </c>
      <c r="F394">
        <v>8.1</v>
      </c>
      <c r="G394" t="s">
        <v>17</v>
      </c>
      <c r="H394">
        <v>6</v>
      </c>
      <c r="I394">
        <v>1.6</v>
      </c>
      <c r="J394">
        <v>6.55</v>
      </c>
      <c r="K394">
        <v>1.8</v>
      </c>
      <c r="L394">
        <v>7.97</v>
      </c>
      <c r="M394">
        <v>12.39</v>
      </c>
      <c r="N394">
        <v>7.5359999999999996</v>
      </c>
      <c r="O394">
        <v>6.2637142857099999</v>
      </c>
    </row>
    <row r="395" spans="1:15">
      <c r="A395">
        <v>393</v>
      </c>
      <c r="B395" t="s">
        <v>454</v>
      </c>
      <c r="C395" t="s">
        <v>218</v>
      </c>
      <c r="D395">
        <v>2600</v>
      </c>
      <c r="E395" t="s">
        <v>40</v>
      </c>
      <c r="F395">
        <v>7.1429999999999998</v>
      </c>
      <c r="G395" t="s">
        <v>41</v>
      </c>
    </row>
    <row r="396" spans="1:15">
      <c r="A396">
        <v>394</v>
      </c>
      <c r="B396" t="s">
        <v>455</v>
      </c>
      <c r="C396" t="s">
        <v>218</v>
      </c>
      <c r="D396">
        <v>2600</v>
      </c>
      <c r="E396" t="s">
        <v>30</v>
      </c>
      <c r="F396">
        <v>7.8570000000000002</v>
      </c>
      <c r="G396" t="s">
        <v>31</v>
      </c>
    </row>
    <row r="397" spans="1:15">
      <c r="A397">
        <v>395</v>
      </c>
      <c r="B397" t="s">
        <v>456</v>
      </c>
      <c r="C397" t="s">
        <v>34</v>
      </c>
      <c r="D397">
        <v>2600</v>
      </c>
      <c r="E397" t="s">
        <v>47</v>
      </c>
      <c r="F397">
        <v>5.75</v>
      </c>
      <c r="G397" t="s">
        <v>48</v>
      </c>
      <c r="H397">
        <v>6.5</v>
      </c>
      <c r="I397">
        <v>11.8</v>
      </c>
      <c r="J397">
        <v>6.53</v>
      </c>
      <c r="K397">
        <v>11.9</v>
      </c>
      <c r="L397">
        <v>8.66</v>
      </c>
      <c r="M397">
        <v>9.17</v>
      </c>
      <c r="N397">
        <v>5.7770000000000001</v>
      </c>
      <c r="O397">
        <v>8.6195714285699996</v>
      </c>
    </row>
    <row r="398" spans="1:15">
      <c r="A398">
        <v>396</v>
      </c>
      <c r="B398" t="s">
        <v>457</v>
      </c>
      <c r="C398" t="s">
        <v>34</v>
      </c>
      <c r="D398">
        <v>2600</v>
      </c>
      <c r="E398" t="s">
        <v>93</v>
      </c>
      <c r="F398">
        <v>5.8</v>
      </c>
      <c r="G398" t="s">
        <v>94</v>
      </c>
      <c r="H398">
        <v>7.5</v>
      </c>
      <c r="I398">
        <v>4.8</v>
      </c>
      <c r="J398">
        <v>7.68</v>
      </c>
      <c r="K398">
        <v>4.4000000000000004</v>
      </c>
      <c r="L398">
        <v>8.77</v>
      </c>
      <c r="M398">
        <v>11.89</v>
      </c>
      <c r="N398">
        <v>5.907</v>
      </c>
      <c r="O398">
        <v>7.2781428571399998</v>
      </c>
    </row>
    <row r="399" spans="1:15">
      <c r="A399">
        <v>397</v>
      </c>
      <c r="B399" t="s">
        <v>458</v>
      </c>
      <c r="C399" t="s">
        <v>34</v>
      </c>
      <c r="D399">
        <v>2600</v>
      </c>
      <c r="E399" t="s">
        <v>53</v>
      </c>
      <c r="F399">
        <v>3.1669999999999998</v>
      </c>
      <c r="G399" t="s">
        <v>83</v>
      </c>
      <c r="H399">
        <v>2</v>
      </c>
      <c r="I399">
        <v>1.4</v>
      </c>
      <c r="J399">
        <v>2.2999999999999998</v>
      </c>
      <c r="K399">
        <v>1.7</v>
      </c>
      <c r="L399">
        <v>3.21</v>
      </c>
      <c r="M399">
        <v>3.16</v>
      </c>
      <c r="N399">
        <v>3.0449999999999999</v>
      </c>
      <c r="O399">
        <v>2.4021428571399999</v>
      </c>
    </row>
    <row r="400" spans="1:15">
      <c r="A400">
        <v>398</v>
      </c>
      <c r="B400" t="s">
        <v>459</v>
      </c>
      <c r="C400" t="s">
        <v>218</v>
      </c>
      <c r="D400">
        <v>2500</v>
      </c>
      <c r="E400" t="s">
        <v>19</v>
      </c>
      <c r="F400">
        <v>7</v>
      </c>
      <c r="G400" t="s">
        <v>114</v>
      </c>
    </row>
    <row r="401" spans="1:15">
      <c r="A401">
        <v>399</v>
      </c>
      <c r="B401" t="s">
        <v>460</v>
      </c>
      <c r="C401" t="s">
        <v>34</v>
      </c>
      <c r="D401">
        <v>2500</v>
      </c>
      <c r="E401" t="s">
        <v>44</v>
      </c>
      <c r="F401">
        <v>0</v>
      </c>
      <c r="G401" t="s">
        <v>45</v>
      </c>
    </row>
    <row r="402" spans="1:15">
      <c r="A402">
        <v>400</v>
      </c>
      <c r="B402" t="s">
        <v>461</v>
      </c>
      <c r="C402" t="s">
        <v>34</v>
      </c>
      <c r="D402">
        <v>2500</v>
      </c>
      <c r="E402" t="s">
        <v>19</v>
      </c>
      <c r="F402">
        <v>1.383</v>
      </c>
      <c r="G402" t="s">
        <v>114</v>
      </c>
      <c r="M402">
        <v>0.17</v>
      </c>
      <c r="N402">
        <v>2.722</v>
      </c>
      <c r="O402">
        <v>1.446</v>
      </c>
    </row>
    <row r="403" spans="1:15">
      <c r="A403">
        <v>401</v>
      </c>
      <c r="B403" t="s">
        <v>462</v>
      </c>
      <c r="C403" t="s">
        <v>34</v>
      </c>
      <c r="D403">
        <v>2500</v>
      </c>
      <c r="E403" t="s">
        <v>26</v>
      </c>
      <c r="F403">
        <v>4.7</v>
      </c>
      <c r="G403" t="s">
        <v>27</v>
      </c>
      <c r="H403">
        <v>2</v>
      </c>
      <c r="I403">
        <v>6.8</v>
      </c>
      <c r="J403">
        <v>3.9</v>
      </c>
      <c r="K403">
        <v>6.4</v>
      </c>
      <c r="L403">
        <v>4.43</v>
      </c>
      <c r="M403">
        <v>3.75</v>
      </c>
      <c r="N403">
        <v>4.0789999999999997</v>
      </c>
      <c r="O403">
        <v>4.4798571428600003</v>
      </c>
    </row>
    <row r="404" spans="1:15">
      <c r="A404">
        <v>402</v>
      </c>
      <c r="B404" t="s">
        <v>463</v>
      </c>
      <c r="C404" t="s">
        <v>34</v>
      </c>
      <c r="D404">
        <v>2500</v>
      </c>
      <c r="E404" t="s">
        <v>30</v>
      </c>
      <c r="F404">
        <v>0</v>
      </c>
      <c r="G404" t="s">
        <v>31</v>
      </c>
      <c r="N404">
        <v>2.2280000000000002</v>
      </c>
      <c r="O404">
        <v>2.2280000000000002</v>
      </c>
    </row>
    <row r="405" spans="1:15">
      <c r="A405">
        <v>403</v>
      </c>
      <c r="B405" t="s">
        <v>464</v>
      </c>
      <c r="C405" t="s">
        <v>34</v>
      </c>
      <c r="D405">
        <v>2500</v>
      </c>
      <c r="E405" t="s">
        <v>30</v>
      </c>
      <c r="F405">
        <v>0</v>
      </c>
      <c r="G405" t="s">
        <v>56</v>
      </c>
    </row>
    <row r="406" spans="1:15">
      <c r="A406">
        <v>404</v>
      </c>
      <c r="B406" t="s">
        <v>465</v>
      </c>
      <c r="C406" t="s">
        <v>34</v>
      </c>
      <c r="D406">
        <v>2500</v>
      </c>
      <c r="E406" t="s">
        <v>19</v>
      </c>
      <c r="F406">
        <v>5.5</v>
      </c>
      <c r="G406" t="s">
        <v>114</v>
      </c>
      <c r="I406">
        <v>4.5999999999999996</v>
      </c>
      <c r="J406">
        <v>3.54</v>
      </c>
      <c r="K406">
        <v>4.3</v>
      </c>
      <c r="L406">
        <v>4.47</v>
      </c>
      <c r="M406">
        <v>3.62</v>
      </c>
      <c r="N406">
        <v>4.4329999999999998</v>
      </c>
      <c r="O406">
        <v>4.1604999999999999</v>
      </c>
    </row>
    <row r="407" spans="1:15">
      <c r="A407">
        <v>405</v>
      </c>
      <c r="B407" t="s">
        <v>466</v>
      </c>
      <c r="C407" t="s">
        <v>34</v>
      </c>
      <c r="D407">
        <v>2500</v>
      </c>
      <c r="E407" t="s">
        <v>62</v>
      </c>
      <c r="F407">
        <v>1.083</v>
      </c>
      <c r="G407" t="s">
        <v>68</v>
      </c>
      <c r="K407">
        <v>1.8</v>
      </c>
      <c r="M407">
        <v>0.04</v>
      </c>
      <c r="O407">
        <v>0.92</v>
      </c>
    </row>
    <row r="408" spans="1:15">
      <c r="A408">
        <v>406</v>
      </c>
      <c r="B408" t="s">
        <v>467</v>
      </c>
      <c r="C408" t="s">
        <v>34</v>
      </c>
      <c r="D408">
        <v>2500</v>
      </c>
      <c r="E408" t="s">
        <v>40</v>
      </c>
      <c r="F408">
        <v>2.95</v>
      </c>
      <c r="G408" t="s">
        <v>41</v>
      </c>
      <c r="J408">
        <v>3.9</v>
      </c>
      <c r="M408">
        <v>0.16</v>
      </c>
      <c r="N408">
        <v>2.2559999999999998</v>
      </c>
      <c r="O408">
        <v>2.1053333333299999</v>
      </c>
    </row>
    <row r="409" spans="1:15">
      <c r="A409">
        <v>407</v>
      </c>
      <c r="B409" t="s">
        <v>468</v>
      </c>
      <c r="C409" t="s">
        <v>34</v>
      </c>
      <c r="D409">
        <v>2500</v>
      </c>
      <c r="E409" t="s">
        <v>53</v>
      </c>
      <c r="F409">
        <v>0</v>
      </c>
      <c r="G409" t="s">
        <v>54</v>
      </c>
      <c r="J409">
        <v>4.3099999999999996</v>
      </c>
      <c r="M409">
        <v>0.03</v>
      </c>
      <c r="O409">
        <v>2.17</v>
      </c>
    </row>
    <row r="410" spans="1:15">
      <c r="A410">
        <v>408</v>
      </c>
      <c r="B410" t="s">
        <v>469</v>
      </c>
      <c r="C410" t="s">
        <v>34</v>
      </c>
      <c r="D410">
        <v>2500</v>
      </c>
      <c r="E410" t="s">
        <v>16</v>
      </c>
      <c r="F410">
        <v>2</v>
      </c>
      <c r="G410" t="s">
        <v>78</v>
      </c>
      <c r="H410">
        <v>4</v>
      </c>
      <c r="I410">
        <v>2.4</v>
      </c>
      <c r="J410">
        <v>4.5</v>
      </c>
      <c r="K410">
        <v>3.2</v>
      </c>
      <c r="M410">
        <v>2.2799999999999998</v>
      </c>
      <c r="N410">
        <v>1.827</v>
      </c>
      <c r="O410">
        <v>3.0345</v>
      </c>
    </row>
    <row r="411" spans="1:15">
      <c r="A411">
        <v>409</v>
      </c>
      <c r="B411" t="s">
        <v>470</v>
      </c>
      <c r="C411" t="s">
        <v>34</v>
      </c>
      <c r="D411">
        <v>2500</v>
      </c>
      <c r="E411" t="s">
        <v>44</v>
      </c>
      <c r="F411">
        <v>5.9329999999999998</v>
      </c>
      <c r="G411" t="s">
        <v>45</v>
      </c>
      <c r="I411">
        <v>2</v>
      </c>
      <c r="J411">
        <v>5.24</v>
      </c>
      <c r="K411">
        <v>2</v>
      </c>
      <c r="O411">
        <v>3.08</v>
      </c>
    </row>
    <row r="412" spans="1:15">
      <c r="A412">
        <v>410</v>
      </c>
      <c r="B412" t="s">
        <v>471</v>
      </c>
      <c r="C412" t="s">
        <v>34</v>
      </c>
      <c r="D412">
        <v>2500</v>
      </c>
      <c r="E412" t="s">
        <v>16</v>
      </c>
      <c r="F412">
        <v>0.7</v>
      </c>
      <c r="G412" t="s">
        <v>17</v>
      </c>
      <c r="N412">
        <v>2.7490000000000001</v>
      </c>
      <c r="O412">
        <v>2.7490000000000001</v>
      </c>
    </row>
    <row r="413" spans="1:15">
      <c r="A413">
        <v>411</v>
      </c>
      <c r="B413" t="s">
        <v>242</v>
      </c>
      <c r="C413" t="s">
        <v>34</v>
      </c>
      <c r="D413">
        <v>2500</v>
      </c>
      <c r="E413" t="s">
        <v>50</v>
      </c>
      <c r="F413">
        <v>2.9000000000000001E-2</v>
      </c>
      <c r="G413" t="s">
        <v>51</v>
      </c>
      <c r="H413">
        <v>6.5</v>
      </c>
      <c r="I413">
        <v>7.4</v>
      </c>
      <c r="J413">
        <v>5.66</v>
      </c>
      <c r="K413">
        <v>7.6</v>
      </c>
      <c r="L413">
        <v>6.42</v>
      </c>
      <c r="M413">
        <v>1.06</v>
      </c>
      <c r="N413">
        <v>7.5237999999999996</v>
      </c>
      <c r="O413">
        <v>6.0233999999999996</v>
      </c>
    </row>
    <row r="414" spans="1:15">
      <c r="A414">
        <v>412</v>
      </c>
      <c r="B414" t="s">
        <v>472</v>
      </c>
      <c r="C414" t="s">
        <v>34</v>
      </c>
      <c r="D414">
        <v>2500</v>
      </c>
      <c r="E414" t="s">
        <v>65</v>
      </c>
      <c r="F414">
        <v>3.2170000000000001</v>
      </c>
      <c r="G414" t="s">
        <v>76</v>
      </c>
      <c r="H414">
        <v>2</v>
      </c>
      <c r="I414">
        <v>4</v>
      </c>
      <c r="J414">
        <v>4.0199999999999996</v>
      </c>
      <c r="K414">
        <v>4</v>
      </c>
      <c r="L414">
        <v>3.42</v>
      </c>
      <c r="M414">
        <v>2.0099999999999998</v>
      </c>
      <c r="N414">
        <v>3.31</v>
      </c>
      <c r="O414">
        <v>3.25142857143</v>
      </c>
    </row>
    <row r="415" spans="1:15">
      <c r="A415">
        <v>413</v>
      </c>
      <c r="B415" t="s">
        <v>473</v>
      </c>
      <c r="C415" t="s">
        <v>34</v>
      </c>
      <c r="D415">
        <v>2500</v>
      </c>
      <c r="E415" t="s">
        <v>19</v>
      </c>
      <c r="F415">
        <v>1.857</v>
      </c>
      <c r="G415" t="s">
        <v>20</v>
      </c>
      <c r="H415">
        <v>4.5</v>
      </c>
      <c r="I415">
        <v>5.6</v>
      </c>
      <c r="J415">
        <v>4.46</v>
      </c>
      <c r="K415">
        <v>5.8</v>
      </c>
      <c r="L415">
        <v>3.74</v>
      </c>
      <c r="M415">
        <v>3.43</v>
      </c>
      <c r="N415">
        <v>2.677</v>
      </c>
      <c r="O415">
        <v>4.3152857142899999</v>
      </c>
    </row>
    <row r="416" spans="1:15">
      <c r="A416">
        <v>414</v>
      </c>
      <c r="B416" t="s">
        <v>474</v>
      </c>
      <c r="C416" t="s">
        <v>34</v>
      </c>
      <c r="D416">
        <v>2500</v>
      </c>
      <c r="E416" t="s">
        <v>16</v>
      </c>
      <c r="F416">
        <v>0</v>
      </c>
      <c r="G416" t="s">
        <v>78</v>
      </c>
    </row>
    <row r="417" spans="1:15">
      <c r="A417">
        <v>415</v>
      </c>
      <c r="B417" t="s">
        <v>475</v>
      </c>
      <c r="C417" t="s">
        <v>34</v>
      </c>
      <c r="D417">
        <v>2500</v>
      </c>
      <c r="E417" t="s">
        <v>44</v>
      </c>
      <c r="F417">
        <v>1</v>
      </c>
      <c r="G417" t="s">
        <v>119</v>
      </c>
      <c r="J417">
        <v>4.0999999999999996</v>
      </c>
      <c r="L417">
        <v>2.0299999999999998</v>
      </c>
      <c r="M417">
        <v>0.24</v>
      </c>
      <c r="O417">
        <v>2.1233333333300002</v>
      </c>
    </row>
    <row r="418" spans="1:15">
      <c r="A418">
        <v>416</v>
      </c>
      <c r="B418" t="s">
        <v>476</v>
      </c>
      <c r="C418" t="s">
        <v>34</v>
      </c>
      <c r="D418">
        <v>2500</v>
      </c>
      <c r="E418" t="s">
        <v>47</v>
      </c>
      <c r="F418">
        <v>2.133</v>
      </c>
      <c r="G418" t="s">
        <v>48</v>
      </c>
      <c r="I418">
        <v>4.2</v>
      </c>
      <c r="J418">
        <v>3.85</v>
      </c>
      <c r="K418">
        <v>4.0999999999999996</v>
      </c>
      <c r="M418">
        <v>2.4900000000000002</v>
      </c>
      <c r="N418">
        <v>2.9079999999999999</v>
      </c>
      <c r="O418">
        <v>3.5095999999999998</v>
      </c>
    </row>
    <row r="419" spans="1:15">
      <c r="A419">
        <v>417</v>
      </c>
      <c r="B419" t="s">
        <v>477</v>
      </c>
      <c r="C419" t="s">
        <v>34</v>
      </c>
      <c r="D419">
        <v>2500</v>
      </c>
      <c r="E419" t="s">
        <v>50</v>
      </c>
      <c r="F419">
        <v>2.2999999999999998</v>
      </c>
      <c r="G419" t="s">
        <v>51</v>
      </c>
      <c r="J419">
        <v>5.85</v>
      </c>
      <c r="L419">
        <v>2.11</v>
      </c>
      <c r="M419">
        <v>0.05</v>
      </c>
      <c r="O419">
        <v>2.67</v>
      </c>
    </row>
    <row r="420" spans="1:15">
      <c r="A420">
        <v>418</v>
      </c>
      <c r="B420" t="s">
        <v>478</v>
      </c>
      <c r="C420" t="s">
        <v>34</v>
      </c>
      <c r="D420">
        <v>2500</v>
      </c>
      <c r="E420" t="s">
        <v>47</v>
      </c>
      <c r="F420">
        <v>0</v>
      </c>
      <c r="G420" t="s">
        <v>48</v>
      </c>
    </row>
    <row r="421" spans="1:15">
      <c r="A421">
        <v>419</v>
      </c>
      <c r="B421" t="s">
        <v>479</v>
      </c>
      <c r="C421" t="s">
        <v>34</v>
      </c>
      <c r="D421">
        <v>2500</v>
      </c>
      <c r="E421" t="s">
        <v>44</v>
      </c>
      <c r="F421">
        <v>0.26700000000000002</v>
      </c>
      <c r="G421" t="s">
        <v>119</v>
      </c>
      <c r="I421">
        <v>1.4</v>
      </c>
      <c r="J421">
        <v>4.0999999999999996</v>
      </c>
      <c r="K421">
        <v>1.7</v>
      </c>
      <c r="M421">
        <v>0.03</v>
      </c>
      <c r="N421">
        <v>1.569</v>
      </c>
      <c r="O421">
        <v>1.7598</v>
      </c>
    </row>
    <row r="422" spans="1:15">
      <c r="A422">
        <v>420</v>
      </c>
      <c r="B422" t="s">
        <v>480</v>
      </c>
      <c r="C422" t="s">
        <v>34</v>
      </c>
      <c r="D422">
        <v>2500</v>
      </c>
      <c r="E422" t="s">
        <v>93</v>
      </c>
      <c r="F422">
        <v>0</v>
      </c>
      <c r="G422" t="s">
        <v>152</v>
      </c>
    </row>
    <row r="423" spans="1:15">
      <c r="A423">
        <v>421</v>
      </c>
      <c r="B423" t="s">
        <v>481</v>
      </c>
      <c r="C423" t="s">
        <v>34</v>
      </c>
      <c r="D423">
        <v>2500</v>
      </c>
      <c r="E423" t="s">
        <v>93</v>
      </c>
      <c r="F423">
        <v>4.3</v>
      </c>
      <c r="G423" t="s">
        <v>94</v>
      </c>
      <c r="H423">
        <v>2</v>
      </c>
      <c r="I423">
        <v>2.6</v>
      </c>
      <c r="J423">
        <v>6.09</v>
      </c>
      <c r="K423">
        <v>2.2999999999999998</v>
      </c>
      <c r="L423">
        <v>5.17</v>
      </c>
      <c r="N423">
        <v>3.9390000000000001</v>
      </c>
      <c r="O423">
        <v>3.68316666667</v>
      </c>
    </row>
    <row r="424" spans="1:15">
      <c r="A424">
        <v>422</v>
      </c>
      <c r="B424" t="s">
        <v>482</v>
      </c>
      <c r="C424" t="s">
        <v>34</v>
      </c>
      <c r="D424">
        <v>2500</v>
      </c>
      <c r="E424" t="s">
        <v>44</v>
      </c>
      <c r="F424">
        <v>2.9</v>
      </c>
      <c r="G424" t="s">
        <v>45</v>
      </c>
      <c r="H424">
        <v>6</v>
      </c>
      <c r="I424">
        <v>3.8</v>
      </c>
      <c r="J424">
        <v>3.7</v>
      </c>
      <c r="K424">
        <v>3.9</v>
      </c>
      <c r="L424">
        <v>5.0199999999999996</v>
      </c>
      <c r="M424">
        <v>2.23</v>
      </c>
      <c r="N424">
        <v>2.9129999999999998</v>
      </c>
      <c r="O424">
        <v>3.9375714285700001</v>
      </c>
    </row>
    <row r="425" spans="1:15">
      <c r="A425">
        <v>423</v>
      </c>
      <c r="B425" t="s">
        <v>483</v>
      </c>
      <c r="C425" t="s">
        <v>34</v>
      </c>
      <c r="D425">
        <v>2500</v>
      </c>
      <c r="E425" t="s">
        <v>53</v>
      </c>
      <c r="F425">
        <v>1.1200000000000001</v>
      </c>
      <c r="G425" t="s">
        <v>54</v>
      </c>
      <c r="H425">
        <v>1.5</v>
      </c>
      <c r="I425">
        <v>2.8</v>
      </c>
      <c r="K425">
        <v>2.4</v>
      </c>
      <c r="L425">
        <v>2.41</v>
      </c>
      <c r="M425">
        <v>7.4</v>
      </c>
      <c r="N425">
        <v>2.2210000000000001</v>
      </c>
      <c r="O425">
        <v>3.1218333333300001</v>
      </c>
    </row>
    <row r="426" spans="1:15">
      <c r="A426">
        <v>424</v>
      </c>
      <c r="B426" t="s">
        <v>484</v>
      </c>
      <c r="C426" t="s">
        <v>34</v>
      </c>
      <c r="D426">
        <v>2500</v>
      </c>
      <c r="E426" t="s">
        <v>22</v>
      </c>
      <c r="F426">
        <v>3.1</v>
      </c>
      <c r="G426" t="s">
        <v>80</v>
      </c>
      <c r="L426">
        <v>2.5499999999999998</v>
      </c>
      <c r="N426">
        <v>1.708</v>
      </c>
      <c r="O426">
        <v>2.129</v>
      </c>
    </row>
    <row r="427" spans="1:15">
      <c r="A427">
        <v>425</v>
      </c>
      <c r="B427" t="s">
        <v>485</v>
      </c>
      <c r="C427" t="s">
        <v>34</v>
      </c>
      <c r="D427">
        <v>2500</v>
      </c>
      <c r="E427" t="s">
        <v>53</v>
      </c>
      <c r="F427">
        <v>1.4830000000000001</v>
      </c>
      <c r="G427" t="s">
        <v>83</v>
      </c>
      <c r="J427">
        <v>3.19</v>
      </c>
      <c r="L427">
        <v>2.13</v>
      </c>
      <c r="M427">
        <v>0.17</v>
      </c>
      <c r="O427">
        <v>1.83</v>
      </c>
    </row>
    <row r="428" spans="1:15">
      <c r="A428">
        <v>426</v>
      </c>
      <c r="B428" t="s">
        <v>486</v>
      </c>
      <c r="C428" t="s">
        <v>34</v>
      </c>
      <c r="D428">
        <v>2500</v>
      </c>
      <c r="E428" t="s">
        <v>16</v>
      </c>
      <c r="F428">
        <v>1.3</v>
      </c>
      <c r="G428" t="s">
        <v>78</v>
      </c>
      <c r="M428">
        <v>0.18</v>
      </c>
      <c r="O428">
        <v>0.18</v>
      </c>
    </row>
    <row r="429" spans="1:15">
      <c r="A429">
        <v>427</v>
      </c>
      <c r="B429" t="s">
        <v>487</v>
      </c>
      <c r="C429" t="s">
        <v>34</v>
      </c>
      <c r="D429">
        <v>2500</v>
      </c>
      <c r="E429" t="s">
        <v>62</v>
      </c>
      <c r="F429">
        <v>0.56699999999999995</v>
      </c>
      <c r="G429" t="s">
        <v>63</v>
      </c>
      <c r="J429">
        <v>4.12</v>
      </c>
      <c r="M429">
        <v>3.03</v>
      </c>
      <c r="N429">
        <v>2.2210000000000001</v>
      </c>
      <c r="O429">
        <v>3.1236666666700001</v>
      </c>
    </row>
    <row r="430" spans="1:15">
      <c r="A430">
        <v>428</v>
      </c>
      <c r="B430" t="s">
        <v>488</v>
      </c>
      <c r="C430" t="s">
        <v>34</v>
      </c>
      <c r="D430">
        <v>2500</v>
      </c>
      <c r="E430" t="s">
        <v>93</v>
      </c>
      <c r="F430">
        <v>4.9859999999999998</v>
      </c>
      <c r="G430" t="s">
        <v>152</v>
      </c>
      <c r="H430">
        <v>4</v>
      </c>
      <c r="I430">
        <v>2.6</v>
      </c>
      <c r="J430">
        <v>4.43</v>
      </c>
      <c r="K430">
        <v>3.3</v>
      </c>
      <c r="L430">
        <v>2.96</v>
      </c>
      <c r="M430">
        <v>3.37</v>
      </c>
      <c r="O430">
        <v>3.44333333333</v>
      </c>
    </row>
    <row r="431" spans="1:15">
      <c r="A431">
        <v>429</v>
      </c>
      <c r="B431" t="s">
        <v>489</v>
      </c>
      <c r="C431" t="s">
        <v>34</v>
      </c>
      <c r="D431">
        <v>2500</v>
      </c>
      <c r="E431" t="s">
        <v>36</v>
      </c>
      <c r="F431">
        <v>0.82499999999999996</v>
      </c>
      <c r="G431" t="s">
        <v>37</v>
      </c>
    </row>
    <row r="432" spans="1:15">
      <c r="A432">
        <v>430</v>
      </c>
      <c r="B432" t="s">
        <v>490</v>
      </c>
      <c r="C432" t="s">
        <v>34</v>
      </c>
      <c r="D432">
        <v>2500</v>
      </c>
      <c r="E432" t="s">
        <v>26</v>
      </c>
      <c r="F432">
        <v>5.4249999999999998</v>
      </c>
      <c r="G432" t="s">
        <v>99</v>
      </c>
      <c r="I432">
        <v>1.2</v>
      </c>
      <c r="J432">
        <v>5.71</v>
      </c>
      <c r="K432">
        <v>1.6</v>
      </c>
      <c r="O432">
        <v>2.8366666666699998</v>
      </c>
    </row>
    <row r="433" spans="1:15">
      <c r="A433">
        <v>431</v>
      </c>
      <c r="B433" t="s">
        <v>491</v>
      </c>
      <c r="C433" t="s">
        <v>34</v>
      </c>
      <c r="D433">
        <v>2500</v>
      </c>
      <c r="E433" t="s">
        <v>53</v>
      </c>
      <c r="F433">
        <v>3.0830000000000002</v>
      </c>
      <c r="G433" t="s">
        <v>83</v>
      </c>
      <c r="H433">
        <v>4</v>
      </c>
      <c r="I433">
        <v>6</v>
      </c>
      <c r="J433">
        <v>4.01</v>
      </c>
      <c r="K433">
        <v>6</v>
      </c>
      <c r="L433">
        <v>5.32</v>
      </c>
      <c r="M433">
        <v>4.66</v>
      </c>
      <c r="N433">
        <v>5.0030000000000001</v>
      </c>
      <c r="O433">
        <v>4.9989999999999997</v>
      </c>
    </row>
    <row r="434" spans="1:15">
      <c r="A434">
        <v>432</v>
      </c>
      <c r="B434" t="s">
        <v>492</v>
      </c>
      <c r="C434" t="s">
        <v>34</v>
      </c>
      <c r="D434">
        <v>2500</v>
      </c>
      <c r="E434" t="s">
        <v>93</v>
      </c>
      <c r="F434">
        <v>0.46700000000000003</v>
      </c>
      <c r="G434" t="s">
        <v>94</v>
      </c>
      <c r="M434">
        <v>0.02</v>
      </c>
      <c r="O434">
        <v>0.02</v>
      </c>
    </row>
    <row r="435" spans="1:15">
      <c r="A435">
        <v>433</v>
      </c>
      <c r="B435" t="s">
        <v>493</v>
      </c>
      <c r="C435" t="s">
        <v>34</v>
      </c>
      <c r="D435">
        <v>2500</v>
      </c>
      <c r="E435" t="s">
        <v>19</v>
      </c>
      <c r="F435">
        <v>0</v>
      </c>
      <c r="G435" t="s">
        <v>114</v>
      </c>
    </row>
    <row r="436" spans="1:15">
      <c r="A436">
        <v>434</v>
      </c>
      <c r="B436" t="s">
        <v>494</v>
      </c>
      <c r="C436" t="s">
        <v>34</v>
      </c>
      <c r="D436">
        <v>2500</v>
      </c>
      <c r="E436" t="s">
        <v>65</v>
      </c>
      <c r="F436">
        <v>4.22</v>
      </c>
      <c r="G436" t="s">
        <v>66</v>
      </c>
      <c r="H436">
        <v>4.5</v>
      </c>
      <c r="I436">
        <v>5</v>
      </c>
      <c r="J436">
        <v>5.25</v>
      </c>
      <c r="K436">
        <v>4.5</v>
      </c>
      <c r="L436">
        <v>5.32</v>
      </c>
      <c r="M436">
        <v>2.2999999999999998</v>
      </c>
      <c r="N436">
        <v>3.895</v>
      </c>
      <c r="O436">
        <v>4.3949999999999996</v>
      </c>
    </row>
    <row r="437" spans="1:15">
      <c r="A437">
        <v>435</v>
      </c>
      <c r="B437" t="s">
        <v>495</v>
      </c>
      <c r="C437" t="s">
        <v>34</v>
      </c>
      <c r="D437">
        <v>2500</v>
      </c>
      <c r="E437" t="s">
        <v>62</v>
      </c>
      <c r="F437">
        <v>0</v>
      </c>
      <c r="G437" t="s">
        <v>63</v>
      </c>
    </row>
    <row r="438" spans="1:15">
      <c r="A438">
        <v>436</v>
      </c>
      <c r="B438" t="s">
        <v>496</v>
      </c>
      <c r="C438" t="s">
        <v>34</v>
      </c>
      <c r="D438">
        <v>2500</v>
      </c>
      <c r="E438" t="s">
        <v>40</v>
      </c>
      <c r="F438">
        <v>3.4670000000000001</v>
      </c>
      <c r="G438" t="s">
        <v>41</v>
      </c>
      <c r="H438">
        <v>2</v>
      </c>
      <c r="M438">
        <v>0.11</v>
      </c>
      <c r="O438">
        <v>1.0549999999999999</v>
      </c>
    </row>
    <row r="439" spans="1:15">
      <c r="A439">
        <v>437</v>
      </c>
      <c r="B439" t="s">
        <v>497</v>
      </c>
      <c r="C439" t="s">
        <v>34</v>
      </c>
      <c r="D439">
        <v>2500</v>
      </c>
      <c r="E439" t="s">
        <v>26</v>
      </c>
      <c r="F439">
        <v>0.65</v>
      </c>
      <c r="G439" t="s">
        <v>27</v>
      </c>
      <c r="M439">
        <v>0.02</v>
      </c>
      <c r="O439">
        <v>0.02</v>
      </c>
    </row>
    <row r="440" spans="1:15">
      <c r="A440">
        <v>438</v>
      </c>
      <c r="B440" t="s">
        <v>498</v>
      </c>
      <c r="C440" t="s">
        <v>34</v>
      </c>
      <c r="D440">
        <v>2500</v>
      </c>
      <c r="E440" t="s">
        <v>36</v>
      </c>
      <c r="F440">
        <v>2.5670000000000002</v>
      </c>
      <c r="G440" t="s">
        <v>71</v>
      </c>
      <c r="H440">
        <v>4</v>
      </c>
      <c r="I440">
        <v>3</v>
      </c>
      <c r="J440">
        <v>4.88</v>
      </c>
      <c r="K440">
        <v>3.5</v>
      </c>
      <c r="L440">
        <v>3.37</v>
      </c>
      <c r="M440">
        <v>3.35</v>
      </c>
      <c r="N440">
        <v>3.1680000000000001</v>
      </c>
      <c r="O440">
        <v>3.60971428571</v>
      </c>
    </row>
    <row r="441" spans="1:15">
      <c r="A441">
        <v>439</v>
      </c>
      <c r="B441" t="s">
        <v>499</v>
      </c>
      <c r="C441" t="s">
        <v>34</v>
      </c>
      <c r="D441">
        <v>2500</v>
      </c>
      <c r="E441" t="s">
        <v>22</v>
      </c>
      <c r="F441">
        <v>2.7290000000000001</v>
      </c>
      <c r="G441" t="s">
        <v>80</v>
      </c>
      <c r="H441">
        <v>2</v>
      </c>
      <c r="I441">
        <v>1.4</v>
      </c>
      <c r="J441">
        <v>6.19</v>
      </c>
      <c r="K441">
        <v>1.7</v>
      </c>
      <c r="L441">
        <v>4.7699999999999996</v>
      </c>
      <c r="M441">
        <v>3.32</v>
      </c>
      <c r="N441">
        <v>3.802</v>
      </c>
      <c r="O441">
        <v>3.3117142857099999</v>
      </c>
    </row>
    <row r="442" spans="1:15">
      <c r="A442">
        <v>440</v>
      </c>
      <c r="B442" t="s">
        <v>500</v>
      </c>
      <c r="C442" t="s">
        <v>34</v>
      </c>
      <c r="D442">
        <v>2500</v>
      </c>
      <c r="E442" t="s">
        <v>40</v>
      </c>
      <c r="F442">
        <v>0</v>
      </c>
      <c r="G442" t="s">
        <v>96</v>
      </c>
    </row>
    <row r="443" spans="1:15">
      <c r="A443">
        <v>441</v>
      </c>
      <c r="B443" t="s">
        <v>501</v>
      </c>
      <c r="C443" t="s">
        <v>34</v>
      </c>
      <c r="D443">
        <v>2500</v>
      </c>
      <c r="E443" t="s">
        <v>65</v>
      </c>
      <c r="F443">
        <v>1.4139999999999999</v>
      </c>
      <c r="G443" t="s">
        <v>66</v>
      </c>
      <c r="L443">
        <v>1.06</v>
      </c>
      <c r="M443">
        <v>0.04</v>
      </c>
      <c r="O443">
        <v>0.55000000000000004</v>
      </c>
    </row>
    <row r="444" spans="1:15">
      <c r="A444">
        <v>442</v>
      </c>
      <c r="B444" t="s">
        <v>502</v>
      </c>
      <c r="C444" t="s">
        <v>34</v>
      </c>
      <c r="D444">
        <v>2500</v>
      </c>
      <c r="E444" t="s">
        <v>93</v>
      </c>
      <c r="F444">
        <v>1.5329999999999999</v>
      </c>
      <c r="G444" t="s">
        <v>152</v>
      </c>
      <c r="J444">
        <v>2.66</v>
      </c>
      <c r="L444">
        <v>1.29</v>
      </c>
      <c r="N444">
        <v>1.6259999999999999</v>
      </c>
      <c r="O444">
        <v>1.85866666667</v>
      </c>
    </row>
    <row r="445" spans="1:15">
      <c r="A445">
        <v>443</v>
      </c>
      <c r="B445" t="s">
        <v>503</v>
      </c>
      <c r="C445" t="s">
        <v>34</v>
      </c>
      <c r="D445">
        <v>2500</v>
      </c>
      <c r="E445" t="s">
        <v>47</v>
      </c>
      <c r="F445">
        <v>3.1</v>
      </c>
      <c r="G445" t="s">
        <v>58</v>
      </c>
    </row>
    <row r="446" spans="1:15">
      <c r="A446">
        <v>444</v>
      </c>
      <c r="B446" t="s">
        <v>504</v>
      </c>
      <c r="C446" t="s">
        <v>34</v>
      </c>
      <c r="D446">
        <v>2500</v>
      </c>
      <c r="E446" t="s">
        <v>30</v>
      </c>
      <c r="F446">
        <v>0.433</v>
      </c>
      <c r="G446" t="s">
        <v>56</v>
      </c>
      <c r="J446">
        <v>2.4900000000000002</v>
      </c>
      <c r="M446">
        <v>0.31</v>
      </c>
      <c r="O446">
        <v>1.4</v>
      </c>
    </row>
    <row r="447" spans="1:15">
      <c r="A447">
        <v>445</v>
      </c>
      <c r="B447" t="s">
        <v>505</v>
      </c>
      <c r="C447" t="s">
        <v>34</v>
      </c>
      <c r="D447">
        <v>2500</v>
      </c>
      <c r="E447" t="s">
        <v>16</v>
      </c>
      <c r="F447">
        <v>1.2569999999999999</v>
      </c>
      <c r="G447" t="s">
        <v>17</v>
      </c>
      <c r="I447">
        <v>4.5999999999999996</v>
      </c>
      <c r="J447">
        <v>5.87</v>
      </c>
      <c r="K447">
        <v>5.3</v>
      </c>
      <c r="M447">
        <v>0.22</v>
      </c>
      <c r="N447">
        <v>2.7989999999999999</v>
      </c>
      <c r="O447">
        <v>3.7578</v>
      </c>
    </row>
    <row r="448" spans="1:15">
      <c r="A448">
        <v>446</v>
      </c>
      <c r="B448" t="s">
        <v>506</v>
      </c>
      <c r="C448" t="s">
        <v>34</v>
      </c>
      <c r="D448">
        <v>2500</v>
      </c>
      <c r="E448" t="s">
        <v>93</v>
      </c>
      <c r="F448">
        <v>0</v>
      </c>
      <c r="G448" t="s">
        <v>94</v>
      </c>
    </row>
    <row r="449" spans="1:15">
      <c r="A449">
        <v>447</v>
      </c>
      <c r="B449" t="s">
        <v>507</v>
      </c>
      <c r="C449" t="s">
        <v>34</v>
      </c>
      <c r="D449">
        <v>2500</v>
      </c>
      <c r="E449" t="s">
        <v>36</v>
      </c>
      <c r="F449">
        <v>1.9</v>
      </c>
      <c r="G449" t="s">
        <v>37</v>
      </c>
      <c r="H449">
        <v>2</v>
      </c>
      <c r="I449">
        <v>4.5999999999999996</v>
      </c>
      <c r="J449">
        <v>4.12</v>
      </c>
      <c r="K449">
        <v>4.3</v>
      </c>
      <c r="L449">
        <v>2.36</v>
      </c>
      <c r="M449">
        <v>2.48</v>
      </c>
      <c r="N449">
        <v>2.8220000000000001</v>
      </c>
      <c r="O449">
        <v>3.2402857142900001</v>
      </c>
    </row>
    <row r="450" spans="1:15">
      <c r="A450">
        <v>448</v>
      </c>
      <c r="B450" t="s">
        <v>508</v>
      </c>
      <c r="C450" t="s">
        <v>34</v>
      </c>
      <c r="D450">
        <v>2500</v>
      </c>
      <c r="E450" t="s">
        <v>26</v>
      </c>
      <c r="F450">
        <v>4.6669999999999998</v>
      </c>
      <c r="G450" t="s">
        <v>99</v>
      </c>
      <c r="I450">
        <v>1.6</v>
      </c>
      <c r="J450">
        <v>3.63</v>
      </c>
      <c r="K450">
        <v>1.8</v>
      </c>
      <c r="L450">
        <v>5.15</v>
      </c>
      <c r="M450">
        <v>3.45</v>
      </c>
      <c r="N450">
        <v>2.7850000000000001</v>
      </c>
      <c r="O450">
        <v>3.0691666666700002</v>
      </c>
    </row>
    <row r="451" spans="1:15">
      <c r="A451">
        <v>449</v>
      </c>
      <c r="B451" t="s">
        <v>509</v>
      </c>
      <c r="C451" t="s">
        <v>34</v>
      </c>
      <c r="D451">
        <v>2500</v>
      </c>
      <c r="E451" t="s">
        <v>26</v>
      </c>
      <c r="F451">
        <v>0</v>
      </c>
      <c r="G451" t="s">
        <v>99</v>
      </c>
    </row>
    <row r="452" spans="1:15">
      <c r="A452">
        <v>450</v>
      </c>
      <c r="B452" t="s">
        <v>510</v>
      </c>
      <c r="C452" t="s">
        <v>34</v>
      </c>
      <c r="D452">
        <v>2500</v>
      </c>
      <c r="E452" t="s">
        <v>36</v>
      </c>
      <c r="F452">
        <v>0</v>
      </c>
      <c r="G452" t="s">
        <v>71</v>
      </c>
    </row>
    <row r="453" spans="1:15">
      <c r="A453">
        <v>451</v>
      </c>
      <c r="B453" t="s">
        <v>511</v>
      </c>
      <c r="C453" t="s">
        <v>34</v>
      </c>
      <c r="D453">
        <v>2500</v>
      </c>
      <c r="E453" t="s">
        <v>50</v>
      </c>
      <c r="F453">
        <v>10.68</v>
      </c>
      <c r="G453" t="s">
        <v>101</v>
      </c>
      <c r="H453">
        <v>6.5</v>
      </c>
      <c r="I453">
        <v>2.8</v>
      </c>
      <c r="J453">
        <v>7.97</v>
      </c>
      <c r="K453">
        <v>2.4</v>
      </c>
      <c r="L453">
        <v>7.75</v>
      </c>
      <c r="M453">
        <v>2.83</v>
      </c>
      <c r="N453">
        <v>8.9580000000000002</v>
      </c>
      <c r="O453">
        <v>5.6011428571400002</v>
      </c>
    </row>
    <row r="454" spans="1:15">
      <c r="A454">
        <v>452</v>
      </c>
      <c r="B454" t="s">
        <v>512</v>
      </c>
      <c r="C454" t="s">
        <v>34</v>
      </c>
      <c r="D454">
        <v>2500</v>
      </c>
      <c r="E454" t="s">
        <v>93</v>
      </c>
      <c r="F454">
        <v>0.78300000000000003</v>
      </c>
      <c r="G454" t="s">
        <v>152</v>
      </c>
    </row>
    <row r="455" spans="1:15">
      <c r="A455">
        <v>453</v>
      </c>
      <c r="B455" t="s">
        <v>513</v>
      </c>
      <c r="C455" t="s">
        <v>34</v>
      </c>
      <c r="D455">
        <v>2500</v>
      </c>
      <c r="E455" t="s">
        <v>40</v>
      </c>
      <c r="F455">
        <v>2.1</v>
      </c>
      <c r="G455" t="s">
        <v>96</v>
      </c>
      <c r="J455">
        <v>3.68</v>
      </c>
      <c r="L455">
        <v>2.6</v>
      </c>
      <c r="M455">
        <v>2.12</v>
      </c>
      <c r="N455">
        <v>4.4790000000000001</v>
      </c>
      <c r="O455">
        <v>3.2197499999999999</v>
      </c>
    </row>
    <row r="456" spans="1:15">
      <c r="A456">
        <v>454</v>
      </c>
      <c r="B456" t="s">
        <v>514</v>
      </c>
      <c r="C456" t="s">
        <v>34</v>
      </c>
      <c r="D456">
        <v>2500</v>
      </c>
      <c r="E456" t="s">
        <v>62</v>
      </c>
      <c r="F456">
        <v>0.38300000000000001</v>
      </c>
      <c r="G456" t="s">
        <v>63</v>
      </c>
      <c r="I456">
        <v>1.4</v>
      </c>
      <c r="K456">
        <v>1.7</v>
      </c>
      <c r="O456">
        <v>1.55</v>
      </c>
    </row>
    <row r="457" spans="1:15">
      <c r="A457">
        <v>455</v>
      </c>
      <c r="B457" t="s">
        <v>515</v>
      </c>
      <c r="C457" t="s">
        <v>34</v>
      </c>
      <c r="D457">
        <v>2500</v>
      </c>
      <c r="E457" t="s">
        <v>16</v>
      </c>
      <c r="F457">
        <v>0.82499999999999996</v>
      </c>
      <c r="G457" t="s">
        <v>78</v>
      </c>
    </row>
    <row r="458" spans="1:15">
      <c r="A458">
        <v>456</v>
      </c>
      <c r="B458" t="s">
        <v>516</v>
      </c>
      <c r="C458" t="s">
        <v>34</v>
      </c>
      <c r="D458">
        <v>2500</v>
      </c>
      <c r="E458" t="s">
        <v>22</v>
      </c>
      <c r="F458">
        <v>3.25</v>
      </c>
      <c r="G458" t="s">
        <v>23</v>
      </c>
      <c r="L458">
        <v>4.0199999999999996</v>
      </c>
      <c r="O458">
        <v>4.0199999999999996</v>
      </c>
    </row>
    <row r="459" spans="1:15">
      <c r="A459">
        <v>457</v>
      </c>
      <c r="B459" t="s">
        <v>517</v>
      </c>
      <c r="C459" t="s">
        <v>34</v>
      </c>
      <c r="D459">
        <v>2500</v>
      </c>
      <c r="E459" t="s">
        <v>62</v>
      </c>
      <c r="F459">
        <v>0</v>
      </c>
      <c r="G459" t="s">
        <v>63</v>
      </c>
      <c r="I459">
        <v>1.6</v>
      </c>
      <c r="K459">
        <v>1.8</v>
      </c>
      <c r="O459">
        <v>1.7</v>
      </c>
    </row>
    <row r="460" spans="1:15">
      <c r="A460">
        <v>458</v>
      </c>
      <c r="B460" t="s">
        <v>518</v>
      </c>
      <c r="C460" t="s">
        <v>34</v>
      </c>
      <c r="D460">
        <v>2500</v>
      </c>
      <c r="E460" t="s">
        <v>19</v>
      </c>
      <c r="F460">
        <v>2.7709999999999999</v>
      </c>
      <c r="G460" t="s">
        <v>20</v>
      </c>
      <c r="H460">
        <v>2</v>
      </c>
      <c r="I460">
        <v>2.6</v>
      </c>
      <c r="J460">
        <v>3.76</v>
      </c>
      <c r="K460">
        <v>2.2999999999999998</v>
      </c>
      <c r="L460">
        <v>2.68</v>
      </c>
      <c r="M460">
        <v>2.84</v>
      </c>
      <c r="N460">
        <v>1.891</v>
      </c>
      <c r="O460">
        <v>2.5815714285700002</v>
      </c>
    </row>
    <row r="461" spans="1:15">
      <c r="A461">
        <v>459</v>
      </c>
      <c r="B461" t="s">
        <v>519</v>
      </c>
      <c r="C461" t="s">
        <v>34</v>
      </c>
      <c r="D461">
        <v>2500</v>
      </c>
      <c r="E461" t="s">
        <v>40</v>
      </c>
      <c r="F461">
        <v>0</v>
      </c>
      <c r="G461" t="s">
        <v>96</v>
      </c>
    </row>
    <row r="462" spans="1:15">
      <c r="A462">
        <v>460</v>
      </c>
      <c r="B462" t="s">
        <v>520</v>
      </c>
      <c r="C462" t="s">
        <v>34</v>
      </c>
      <c r="D462">
        <v>2500</v>
      </c>
      <c r="E462" t="s">
        <v>65</v>
      </c>
      <c r="F462">
        <v>0</v>
      </c>
      <c r="G462" t="s">
        <v>76</v>
      </c>
    </row>
    <row r="463" spans="1:15">
      <c r="A463">
        <v>461</v>
      </c>
      <c r="B463" t="s">
        <v>521</v>
      </c>
      <c r="C463" t="s">
        <v>34</v>
      </c>
      <c r="D463">
        <v>2500</v>
      </c>
      <c r="E463" t="s">
        <v>30</v>
      </c>
      <c r="F463">
        <v>0</v>
      </c>
      <c r="G463" t="s">
        <v>56</v>
      </c>
      <c r="I463">
        <v>1.4</v>
      </c>
      <c r="K463">
        <v>1.7</v>
      </c>
      <c r="O463">
        <v>1.55</v>
      </c>
    </row>
    <row r="464" spans="1:15">
      <c r="A464">
        <v>462</v>
      </c>
      <c r="B464" t="s">
        <v>522</v>
      </c>
      <c r="C464" t="s">
        <v>34</v>
      </c>
      <c r="D464">
        <v>2500</v>
      </c>
      <c r="E464" t="s">
        <v>30</v>
      </c>
      <c r="F464">
        <v>0</v>
      </c>
      <c r="G464" t="s">
        <v>56</v>
      </c>
    </row>
    <row r="465" spans="1:15">
      <c r="A465">
        <v>463</v>
      </c>
      <c r="B465" t="s">
        <v>523</v>
      </c>
      <c r="C465" t="s">
        <v>34</v>
      </c>
      <c r="D465">
        <v>2500</v>
      </c>
      <c r="E465" t="s">
        <v>40</v>
      </c>
      <c r="F465">
        <v>0.5</v>
      </c>
      <c r="G465" t="s">
        <v>96</v>
      </c>
    </row>
    <row r="466" spans="1:15">
      <c r="A466">
        <v>464</v>
      </c>
      <c r="B466" t="s">
        <v>524</v>
      </c>
      <c r="C466" t="s">
        <v>34</v>
      </c>
      <c r="D466">
        <v>2500</v>
      </c>
      <c r="E466" t="s">
        <v>50</v>
      </c>
      <c r="F466">
        <v>2.8290000000000002</v>
      </c>
      <c r="G466" t="s">
        <v>101</v>
      </c>
      <c r="I466">
        <v>2.6</v>
      </c>
      <c r="J466">
        <v>2.99</v>
      </c>
      <c r="K466">
        <v>2.2999999999999998</v>
      </c>
      <c r="O466">
        <v>2.63</v>
      </c>
    </row>
    <row r="467" spans="1:15">
      <c r="A467">
        <v>465</v>
      </c>
      <c r="B467" t="s">
        <v>525</v>
      </c>
      <c r="C467" t="s">
        <v>34</v>
      </c>
      <c r="D467">
        <v>2500</v>
      </c>
      <c r="E467" t="s">
        <v>47</v>
      </c>
      <c r="F467">
        <v>0</v>
      </c>
      <c r="G467" t="s">
        <v>58</v>
      </c>
      <c r="I467">
        <v>1.2</v>
      </c>
      <c r="K467">
        <v>1.6</v>
      </c>
      <c r="M467">
        <v>0.03</v>
      </c>
      <c r="O467">
        <v>0.94333333333299996</v>
      </c>
    </row>
    <row r="468" spans="1:15">
      <c r="A468">
        <v>466</v>
      </c>
      <c r="B468" t="s">
        <v>526</v>
      </c>
      <c r="C468" t="s">
        <v>34</v>
      </c>
      <c r="D468">
        <v>2500</v>
      </c>
      <c r="E468" t="s">
        <v>44</v>
      </c>
      <c r="F468">
        <v>0.32900000000000001</v>
      </c>
      <c r="G468" t="s">
        <v>45</v>
      </c>
      <c r="L468">
        <v>1.71</v>
      </c>
      <c r="M468">
        <v>0.19</v>
      </c>
      <c r="N468">
        <v>1.97</v>
      </c>
      <c r="O468">
        <v>1.29</v>
      </c>
    </row>
    <row r="469" spans="1:15">
      <c r="A469">
        <v>467</v>
      </c>
      <c r="B469" t="s">
        <v>527</v>
      </c>
      <c r="C469" t="s">
        <v>34</v>
      </c>
      <c r="D469">
        <v>2500</v>
      </c>
      <c r="E469" t="s">
        <v>19</v>
      </c>
      <c r="F469">
        <v>0</v>
      </c>
      <c r="G469" t="s">
        <v>114</v>
      </c>
    </row>
    <row r="470" spans="1:15">
      <c r="A470">
        <v>468</v>
      </c>
      <c r="B470" t="s">
        <v>528</v>
      </c>
      <c r="C470" t="s">
        <v>34</v>
      </c>
      <c r="D470">
        <v>2500</v>
      </c>
      <c r="E470" t="s">
        <v>50</v>
      </c>
      <c r="F470">
        <v>3.8</v>
      </c>
      <c r="G470" t="s">
        <v>101</v>
      </c>
      <c r="I470">
        <v>6.2</v>
      </c>
      <c r="J470">
        <v>5.66</v>
      </c>
      <c r="K470">
        <v>6.1</v>
      </c>
      <c r="L470">
        <v>3.99</v>
      </c>
      <c r="M470">
        <v>1.99</v>
      </c>
      <c r="N470">
        <v>3.5129999999999999</v>
      </c>
      <c r="O470">
        <v>4.5754999999999999</v>
      </c>
    </row>
    <row r="471" spans="1:15">
      <c r="A471">
        <v>469</v>
      </c>
      <c r="B471" t="s">
        <v>529</v>
      </c>
      <c r="C471" t="s">
        <v>34</v>
      </c>
      <c r="D471">
        <v>2500</v>
      </c>
      <c r="E471" t="s">
        <v>30</v>
      </c>
      <c r="F471">
        <v>0</v>
      </c>
      <c r="G471" t="s">
        <v>31</v>
      </c>
      <c r="M471">
        <v>0.08</v>
      </c>
      <c r="O471">
        <v>0.08</v>
      </c>
    </row>
    <row r="472" spans="1:15">
      <c r="A472">
        <v>470</v>
      </c>
      <c r="B472" t="s">
        <v>530</v>
      </c>
      <c r="C472" t="s">
        <v>34</v>
      </c>
      <c r="D472">
        <v>2500</v>
      </c>
      <c r="E472" t="s">
        <v>36</v>
      </c>
      <c r="F472">
        <v>0.5</v>
      </c>
      <c r="G472" t="s">
        <v>37</v>
      </c>
    </row>
    <row r="473" spans="1:15">
      <c r="A473">
        <v>471</v>
      </c>
      <c r="B473" t="s">
        <v>531</v>
      </c>
      <c r="C473" t="s">
        <v>34</v>
      </c>
      <c r="D473">
        <v>2500</v>
      </c>
      <c r="E473" t="s">
        <v>44</v>
      </c>
      <c r="F473">
        <v>0</v>
      </c>
      <c r="G473" t="s">
        <v>119</v>
      </c>
    </row>
    <row r="474" spans="1:15">
      <c r="A474">
        <v>472</v>
      </c>
      <c r="B474" t="s">
        <v>532</v>
      </c>
      <c r="C474" t="s">
        <v>34</v>
      </c>
      <c r="D474">
        <v>2500</v>
      </c>
      <c r="E474" t="s">
        <v>62</v>
      </c>
      <c r="F474">
        <v>0</v>
      </c>
      <c r="G474" t="s">
        <v>68</v>
      </c>
    </row>
    <row r="475" spans="1:15">
      <c r="A475">
        <v>473</v>
      </c>
      <c r="B475" t="s">
        <v>533</v>
      </c>
      <c r="C475" t="s">
        <v>218</v>
      </c>
      <c r="D475">
        <v>2400</v>
      </c>
      <c r="E475" t="s">
        <v>62</v>
      </c>
      <c r="F475">
        <v>3.8330000000000002</v>
      </c>
      <c r="G475" t="s">
        <v>68</v>
      </c>
    </row>
    <row r="476" spans="1:15">
      <c r="A476">
        <v>474</v>
      </c>
      <c r="B476" t="s">
        <v>534</v>
      </c>
      <c r="C476" t="s">
        <v>218</v>
      </c>
      <c r="D476">
        <v>2300</v>
      </c>
      <c r="E476" t="s">
        <v>16</v>
      </c>
      <c r="F476">
        <v>7.1669999999999998</v>
      </c>
      <c r="G476" t="s">
        <v>78</v>
      </c>
    </row>
    <row r="477" spans="1:15">
      <c r="A477">
        <v>475</v>
      </c>
      <c r="B477" t="s">
        <v>535</v>
      </c>
      <c r="C477" t="s">
        <v>218</v>
      </c>
      <c r="D477">
        <v>2200</v>
      </c>
      <c r="E477" t="s">
        <v>53</v>
      </c>
      <c r="F477">
        <v>6.5</v>
      </c>
      <c r="G477" t="s">
        <v>83</v>
      </c>
    </row>
    <row r="478" spans="1:15">
      <c r="A478">
        <v>476</v>
      </c>
      <c r="B478" t="s">
        <v>536</v>
      </c>
      <c r="C478" t="s">
        <v>218</v>
      </c>
      <c r="D478">
        <v>2200</v>
      </c>
      <c r="E478" t="s">
        <v>50</v>
      </c>
      <c r="F478">
        <v>3.286</v>
      </c>
      <c r="G478" t="s">
        <v>51</v>
      </c>
    </row>
    <row r="479" spans="1:15">
      <c r="A479">
        <v>477</v>
      </c>
      <c r="B479" t="s">
        <v>537</v>
      </c>
      <c r="C479" t="s">
        <v>218</v>
      </c>
      <c r="D479">
        <v>2100</v>
      </c>
      <c r="E479" t="s">
        <v>65</v>
      </c>
      <c r="F479">
        <v>5.7140000000000004</v>
      </c>
      <c r="G479" t="s">
        <v>66</v>
      </c>
    </row>
    <row r="480" spans="1:15">
      <c r="A480">
        <v>478</v>
      </c>
      <c r="B480" t="s">
        <v>538</v>
      </c>
      <c r="C480" t="s">
        <v>218</v>
      </c>
      <c r="D480">
        <v>2100</v>
      </c>
      <c r="E480" t="s">
        <v>93</v>
      </c>
      <c r="F480">
        <v>4.5709999999999997</v>
      </c>
      <c r="G480" t="s">
        <v>152</v>
      </c>
    </row>
    <row r="481" spans="1:7">
      <c r="A481">
        <v>479</v>
      </c>
      <c r="B481" t="s">
        <v>539</v>
      </c>
      <c r="C481" t="s">
        <v>218</v>
      </c>
      <c r="D481">
        <v>2000</v>
      </c>
      <c r="E481" t="s">
        <v>44</v>
      </c>
      <c r="F481">
        <v>6</v>
      </c>
      <c r="G481" t="s">
        <v>119</v>
      </c>
    </row>
    <row r="482" spans="1:7">
      <c r="A482">
        <v>480</v>
      </c>
      <c r="B482" t="s">
        <v>540</v>
      </c>
      <c r="C482" t="s">
        <v>218</v>
      </c>
      <c r="D482">
        <v>2000</v>
      </c>
      <c r="E482" t="s">
        <v>22</v>
      </c>
      <c r="F482">
        <v>6.8570000000000002</v>
      </c>
      <c r="G482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Line-ups</vt:lpstr>
      <vt:lpstr>averagefin-line-up-8.csv</vt:lpstr>
      <vt:lpstr>aggregate-week8.csv</vt:lpstr>
      <vt:lpstr>aggregate-week8-thurs.csv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2015-10-31T13:59:58Z</dcterms:created>
  <dcterms:modified xsi:type="dcterms:W3CDTF">2015-11-01T23:54:39Z</dcterms:modified>
</cp:coreProperties>
</file>