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380" yWindow="540" windowWidth="22120" windowHeight="13700" tabRatio="736" activeTab="5"/>
  </bookViews>
  <sheets>
    <sheet name="Line-ups" sheetId="9" r:id="rId1"/>
    <sheet name="Aggregate" sheetId="6" r:id="rId2"/>
    <sheet name="Final scoring" sheetId="10" r:id="rId3"/>
    <sheet name="DKSalaries-2.csv" sheetId="1" r:id="rId4"/>
    <sheet name="player index" sheetId="5" r:id="rId5"/>
    <sheet name="fleaflicker-week3.csv" sheetId="2" r:id="rId6"/>
    <sheet name="fftoday-week3.csv" sheetId="3" r:id="rId7"/>
    <sheet name="CBS-week3.csv" sheetId="8" r:id="rId8"/>
    <sheet name="nfl-week3.csv" sheetId="7" r:id="rId9"/>
    <sheet name="espn-week3.csv" sheetId="4" r:id="rId10"/>
  </sheets>
  <externalReferences>
    <externalReference r:id="rId11"/>
  </externalReferences>
  <definedNames>
    <definedName name="_xlnm._FilterDatabase" localSheetId="1" hidden="1">Aggregate!$A$1:$L$516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E5" i="6"/>
  <c r="L5" i="6"/>
  <c r="F5" i="6"/>
  <c r="G5" i="6"/>
  <c r="H5" i="6"/>
  <c r="I5" i="6"/>
  <c r="J5" i="6"/>
  <c r="K5" i="6"/>
  <c r="E2" i="6"/>
  <c r="L2" i="6"/>
  <c r="F2" i="6"/>
  <c r="G2" i="6"/>
  <c r="H2" i="6"/>
  <c r="I2" i="6"/>
  <c r="J2" i="6"/>
  <c r="K2" i="6"/>
  <c r="T2" i="6"/>
  <c r="E27" i="6"/>
  <c r="L27" i="6"/>
  <c r="F27" i="6"/>
  <c r="G27" i="6"/>
  <c r="H27" i="6"/>
  <c r="I27" i="6"/>
  <c r="J27" i="6"/>
  <c r="K27" i="6"/>
  <c r="E3" i="6"/>
  <c r="L3" i="6"/>
  <c r="F3" i="6"/>
  <c r="G3" i="6"/>
  <c r="H3" i="6"/>
  <c r="I3" i="6"/>
  <c r="J3" i="6"/>
  <c r="K3" i="6"/>
  <c r="T3" i="6"/>
  <c r="E265" i="6"/>
  <c r="L265" i="6"/>
  <c r="F265" i="6"/>
  <c r="G265" i="6"/>
  <c r="H265" i="6"/>
  <c r="I265" i="6"/>
  <c r="J265" i="6"/>
  <c r="K265" i="6"/>
  <c r="E4" i="6"/>
  <c r="L4" i="6"/>
  <c r="F4" i="6"/>
  <c r="G4" i="6"/>
  <c r="H4" i="6"/>
  <c r="I4" i="6"/>
  <c r="J4" i="6"/>
  <c r="K4" i="6"/>
  <c r="T4" i="6"/>
  <c r="E7" i="6"/>
  <c r="L7" i="6"/>
  <c r="F7" i="6"/>
  <c r="G7" i="6"/>
  <c r="H7" i="6"/>
  <c r="I7" i="6"/>
  <c r="J7" i="6"/>
  <c r="K7" i="6"/>
  <c r="T5" i="6"/>
  <c r="E36" i="6"/>
  <c r="L36" i="6"/>
  <c r="F36" i="6"/>
  <c r="G36" i="6"/>
  <c r="H36" i="6"/>
  <c r="I36" i="6"/>
  <c r="J36" i="6"/>
  <c r="K36" i="6"/>
  <c r="E6" i="6"/>
  <c r="L6" i="6"/>
  <c r="F6" i="6"/>
  <c r="G6" i="6"/>
  <c r="H6" i="6"/>
  <c r="I6" i="6"/>
  <c r="J6" i="6"/>
  <c r="K6" i="6"/>
  <c r="T6" i="6"/>
  <c r="E62" i="6"/>
  <c r="L62" i="6"/>
  <c r="F62" i="6"/>
  <c r="G62" i="6"/>
  <c r="H62" i="6"/>
  <c r="I62" i="6"/>
  <c r="J62" i="6"/>
  <c r="K62" i="6"/>
  <c r="T7" i="6"/>
  <c r="E53" i="6"/>
  <c r="L53" i="6"/>
  <c r="F53" i="6"/>
  <c r="G53" i="6"/>
  <c r="H53" i="6"/>
  <c r="I53" i="6"/>
  <c r="J53" i="6"/>
  <c r="K53" i="6"/>
  <c r="E8" i="6"/>
  <c r="L8" i="6"/>
  <c r="F8" i="6"/>
  <c r="G8" i="6"/>
  <c r="H8" i="6"/>
  <c r="I8" i="6"/>
  <c r="J8" i="6"/>
  <c r="K8" i="6"/>
  <c r="T8" i="6"/>
  <c r="E24" i="6"/>
  <c r="L24" i="6"/>
  <c r="F24" i="6"/>
  <c r="G24" i="6"/>
  <c r="H24" i="6"/>
  <c r="I24" i="6"/>
  <c r="J24" i="6"/>
  <c r="K24" i="6"/>
  <c r="E9" i="6"/>
  <c r="L9" i="6"/>
  <c r="F9" i="6"/>
  <c r="G9" i="6"/>
  <c r="H9" i="6"/>
  <c r="I9" i="6"/>
  <c r="J9" i="6"/>
  <c r="K9" i="6"/>
  <c r="T9" i="6"/>
  <c r="E68" i="6"/>
  <c r="L68" i="6"/>
  <c r="F68" i="6"/>
  <c r="G68" i="6"/>
  <c r="H68" i="6"/>
  <c r="I68" i="6"/>
  <c r="J68" i="6"/>
  <c r="K68" i="6"/>
  <c r="E10" i="6"/>
  <c r="L10" i="6"/>
  <c r="F10" i="6"/>
  <c r="G10" i="6"/>
  <c r="H10" i="6"/>
  <c r="I10" i="6"/>
  <c r="J10" i="6"/>
  <c r="K10" i="6"/>
  <c r="T10" i="6"/>
  <c r="E266" i="6"/>
  <c r="L266" i="6"/>
  <c r="F266" i="6"/>
  <c r="G266" i="6"/>
  <c r="H266" i="6"/>
  <c r="I266" i="6"/>
  <c r="J266" i="6"/>
  <c r="K266" i="6"/>
  <c r="E11" i="6"/>
  <c r="L11" i="6"/>
  <c r="F11" i="6"/>
  <c r="G11" i="6"/>
  <c r="H11" i="6"/>
  <c r="I11" i="6"/>
  <c r="J11" i="6"/>
  <c r="K11" i="6"/>
  <c r="T11" i="6"/>
  <c r="E21" i="6"/>
  <c r="L21" i="6"/>
  <c r="F21" i="6"/>
  <c r="G21" i="6"/>
  <c r="H21" i="6"/>
  <c r="I21" i="6"/>
  <c r="J21" i="6"/>
  <c r="K21" i="6"/>
  <c r="E12" i="6"/>
  <c r="L12" i="6"/>
  <c r="F12" i="6"/>
  <c r="G12" i="6"/>
  <c r="H12" i="6"/>
  <c r="I12" i="6"/>
  <c r="J12" i="6"/>
  <c r="K12" i="6"/>
  <c r="T12" i="6"/>
  <c r="E23" i="6"/>
  <c r="L23" i="6"/>
  <c r="F23" i="6"/>
  <c r="G23" i="6"/>
  <c r="H23" i="6"/>
  <c r="I23" i="6"/>
  <c r="J23" i="6"/>
  <c r="K23" i="6"/>
  <c r="E13" i="6"/>
  <c r="L13" i="6"/>
  <c r="F13" i="6"/>
  <c r="G13" i="6"/>
  <c r="H13" i="6"/>
  <c r="I13" i="6"/>
  <c r="J13" i="6"/>
  <c r="K13" i="6"/>
  <c r="T13" i="6"/>
  <c r="E39" i="6"/>
  <c r="L39" i="6"/>
  <c r="F39" i="6"/>
  <c r="G39" i="6"/>
  <c r="H39" i="6"/>
  <c r="I39" i="6"/>
  <c r="J39" i="6"/>
  <c r="K39" i="6"/>
  <c r="E14" i="6"/>
  <c r="L14" i="6"/>
  <c r="F14" i="6"/>
  <c r="G14" i="6"/>
  <c r="H14" i="6"/>
  <c r="I14" i="6"/>
  <c r="J14" i="6"/>
  <c r="K14" i="6"/>
  <c r="T14" i="6"/>
  <c r="E212" i="6"/>
  <c r="L212" i="6"/>
  <c r="F212" i="6"/>
  <c r="G212" i="6"/>
  <c r="H212" i="6"/>
  <c r="I212" i="6"/>
  <c r="J212" i="6"/>
  <c r="K212" i="6"/>
  <c r="E15" i="6"/>
  <c r="L15" i="6"/>
  <c r="F15" i="6"/>
  <c r="G15" i="6"/>
  <c r="H15" i="6"/>
  <c r="I15" i="6"/>
  <c r="J15" i="6"/>
  <c r="K15" i="6"/>
  <c r="T15" i="6"/>
  <c r="E16" i="6"/>
  <c r="L16" i="6"/>
  <c r="F16" i="6"/>
  <c r="G16" i="6"/>
  <c r="H16" i="6"/>
  <c r="I16" i="6"/>
  <c r="J16" i="6"/>
  <c r="K16" i="6"/>
  <c r="T16" i="6"/>
  <c r="E57" i="6"/>
  <c r="L57" i="6"/>
  <c r="F57" i="6"/>
  <c r="G57" i="6"/>
  <c r="H57" i="6"/>
  <c r="I57" i="6"/>
  <c r="J57" i="6"/>
  <c r="K57" i="6"/>
  <c r="E17" i="6"/>
  <c r="L17" i="6"/>
  <c r="F17" i="6"/>
  <c r="G17" i="6"/>
  <c r="H17" i="6"/>
  <c r="I17" i="6"/>
  <c r="J17" i="6"/>
  <c r="K17" i="6"/>
  <c r="T17" i="6"/>
  <c r="E22" i="6"/>
  <c r="L22" i="6"/>
  <c r="F22" i="6"/>
  <c r="G22" i="6"/>
  <c r="H22" i="6"/>
  <c r="I22" i="6"/>
  <c r="J22" i="6"/>
  <c r="K22" i="6"/>
  <c r="E18" i="6"/>
  <c r="L18" i="6"/>
  <c r="F18" i="6"/>
  <c r="G18" i="6"/>
  <c r="H18" i="6"/>
  <c r="I18" i="6"/>
  <c r="J18" i="6"/>
  <c r="K18" i="6"/>
  <c r="T18" i="6"/>
  <c r="E133" i="6"/>
  <c r="L133" i="6"/>
  <c r="F133" i="6"/>
  <c r="G133" i="6"/>
  <c r="H133" i="6"/>
  <c r="I133" i="6"/>
  <c r="J133" i="6"/>
  <c r="K133" i="6"/>
  <c r="E19" i="6"/>
  <c r="L19" i="6"/>
  <c r="F19" i="6"/>
  <c r="G19" i="6"/>
  <c r="H19" i="6"/>
  <c r="I19" i="6"/>
  <c r="J19" i="6"/>
  <c r="K19" i="6"/>
  <c r="T19" i="6"/>
  <c r="E20" i="6"/>
  <c r="L20" i="6"/>
  <c r="F20" i="6"/>
  <c r="G20" i="6"/>
  <c r="H20" i="6"/>
  <c r="I20" i="6"/>
  <c r="J20" i="6"/>
  <c r="K20" i="6"/>
  <c r="T20" i="6"/>
  <c r="E236" i="6"/>
  <c r="L236" i="6"/>
  <c r="F236" i="6"/>
  <c r="G236" i="6"/>
  <c r="H236" i="6"/>
  <c r="I236" i="6"/>
  <c r="J236" i="6"/>
  <c r="K236" i="6"/>
  <c r="T21" i="6"/>
  <c r="E148" i="6"/>
  <c r="L148" i="6"/>
  <c r="F148" i="6"/>
  <c r="G148" i="6"/>
  <c r="H148" i="6"/>
  <c r="I148" i="6"/>
  <c r="J148" i="6"/>
  <c r="K148" i="6"/>
  <c r="T22" i="6"/>
  <c r="T23" i="6"/>
  <c r="E96" i="6"/>
  <c r="L96" i="6"/>
  <c r="F96" i="6"/>
  <c r="G96" i="6"/>
  <c r="H96" i="6"/>
  <c r="I96" i="6"/>
  <c r="J96" i="6"/>
  <c r="K96" i="6"/>
  <c r="T24" i="6"/>
  <c r="E37" i="6"/>
  <c r="L37" i="6"/>
  <c r="F37" i="6"/>
  <c r="G37" i="6"/>
  <c r="H37" i="6"/>
  <c r="I37" i="6"/>
  <c r="J37" i="6"/>
  <c r="K37" i="6"/>
  <c r="E25" i="6"/>
  <c r="L25" i="6"/>
  <c r="F25" i="6"/>
  <c r="G25" i="6"/>
  <c r="H25" i="6"/>
  <c r="I25" i="6"/>
  <c r="J25" i="6"/>
  <c r="K25" i="6"/>
  <c r="T25" i="6"/>
  <c r="E267" i="6"/>
  <c r="L267" i="6"/>
  <c r="F267" i="6"/>
  <c r="G267" i="6"/>
  <c r="H267" i="6"/>
  <c r="I267" i="6"/>
  <c r="J267" i="6"/>
  <c r="K267" i="6"/>
  <c r="E26" i="6"/>
  <c r="L26" i="6"/>
  <c r="F26" i="6"/>
  <c r="G26" i="6"/>
  <c r="H26" i="6"/>
  <c r="I26" i="6"/>
  <c r="J26" i="6"/>
  <c r="K26" i="6"/>
  <c r="T26" i="6"/>
  <c r="E66" i="6"/>
  <c r="L66" i="6"/>
  <c r="F66" i="6"/>
  <c r="G66" i="6"/>
  <c r="H66" i="6"/>
  <c r="I66" i="6"/>
  <c r="J66" i="6"/>
  <c r="K66" i="6"/>
  <c r="T27" i="6"/>
  <c r="E59" i="6"/>
  <c r="L59" i="6"/>
  <c r="F59" i="6"/>
  <c r="G59" i="6"/>
  <c r="H59" i="6"/>
  <c r="I59" i="6"/>
  <c r="J59" i="6"/>
  <c r="K59" i="6"/>
  <c r="E28" i="6"/>
  <c r="L28" i="6"/>
  <c r="F28" i="6"/>
  <c r="G28" i="6"/>
  <c r="H28" i="6"/>
  <c r="I28" i="6"/>
  <c r="J28" i="6"/>
  <c r="K28" i="6"/>
  <c r="T28" i="6"/>
  <c r="E60" i="6"/>
  <c r="L60" i="6"/>
  <c r="F60" i="6"/>
  <c r="G60" i="6"/>
  <c r="H60" i="6"/>
  <c r="I60" i="6"/>
  <c r="J60" i="6"/>
  <c r="K60" i="6"/>
  <c r="E29" i="6"/>
  <c r="L29" i="6"/>
  <c r="F29" i="6"/>
  <c r="G29" i="6"/>
  <c r="H29" i="6"/>
  <c r="I29" i="6"/>
  <c r="J29" i="6"/>
  <c r="K29" i="6"/>
  <c r="T29" i="6"/>
  <c r="E268" i="6"/>
  <c r="L268" i="6"/>
  <c r="F268" i="6"/>
  <c r="G268" i="6"/>
  <c r="H268" i="6"/>
  <c r="I268" i="6"/>
  <c r="J268" i="6"/>
  <c r="K268" i="6"/>
  <c r="E30" i="6"/>
  <c r="L30" i="6"/>
  <c r="F30" i="6"/>
  <c r="G30" i="6"/>
  <c r="H30" i="6"/>
  <c r="I30" i="6"/>
  <c r="J30" i="6"/>
  <c r="K30" i="6"/>
  <c r="T30" i="6"/>
  <c r="E98" i="6"/>
  <c r="L98" i="6"/>
  <c r="F98" i="6"/>
  <c r="G98" i="6"/>
  <c r="H98" i="6"/>
  <c r="I98" i="6"/>
  <c r="J98" i="6"/>
  <c r="K98" i="6"/>
  <c r="E31" i="6"/>
  <c r="L31" i="6"/>
  <c r="F31" i="6"/>
  <c r="G31" i="6"/>
  <c r="H31" i="6"/>
  <c r="I31" i="6"/>
  <c r="J31" i="6"/>
  <c r="K31" i="6"/>
  <c r="T31" i="6"/>
  <c r="E32" i="6"/>
  <c r="L32" i="6"/>
  <c r="F32" i="6"/>
  <c r="G32" i="6"/>
  <c r="H32" i="6"/>
  <c r="I32" i="6"/>
  <c r="J32" i="6"/>
  <c r="K32" i="6"/>
  <c r="T32" i="6"/>
  <c r="E33" i="6"/>
  <c r="L33" i="6"/>
  <c r="F33" i="6"/>
  <c r="G33" i="6"/>
  <c r="H33" i="6"/>
  <c r="I33" i="6"/>
  <c r="J33" i="6"/>
  <c r="K33" i="6"/>
  <c r="T33" i="6"/>
  <c r="E52" i="6"/>
  <c r="L52" i="6"/>
  <c r="F52" i="6"/>
  <c r="G52" i="6"/>
  <c r="H52" i="6"/>
  <c r="I52" i="6"/>
  <c r="J52" i="6"/>
  <c r="K52" i="6"/>
  <c r="E34" i="6"/>
  <c r="L34" i="6"/>
  <c r="F34" i="6"/>
  <c r="G34" i="6"/>
  <c r="H34" i="6"/>
  <c r="I34" i="6"/>
  <c r="J34" i="6"/>
  <c r="K34" i="6"/>
  <c r="T34" i="6"/>
  <c r="E79" i="6"/>
  <c r="L79" i="6"/>
  <c r="F79" i="6"/>
  <c r="G79" i="6"/>
  <c r="H79" i="6"/>
  <c r="I79" i="6"/>
  <c r="J79" i="6"/>
  <c r="K79" i="6"/>
  <c r="E35" i="6"/>
  <c r="L35" i="6"/>
  <c r="F35" i="6"/>
  <c r="G35" i="6"/>
  <c r="H35" i="6"/>
  <c r="I35" i="6"/>
  <c r="J35" i="6"/>
  <c r="K35" i="6"/>
  <c r="T35" i="6"/>
  <c r="E41" i="6"/>
  <c r="L41" i="6"/>
  <c r="F41" i="6"/>
  <c r="G41" i="6"/>
  <c r="H41" i="6"/>
  <c r="I41" i="6"/>
  <c r="J41" i="6"/>
  <c r="K41" i="6"/>
  <c r="T36" i="6"/>
  <c r="E269" i="6"/>
  <c r="L269" i="6"/>
  <c r="F269" i="6"/>
  <c r="G269" i="6"/>
  <c r="H269" i="6"/>
  <c r="I269" i="6"/>
  <c r="J269" i="6"/>
  <c r="K269" i="6"/>
  <c r="T37" i="6"/>
  <c r="E47" i="6"/>
  <c r="L47" i="6"/>
  <c r="F47" i="6"/>
  <c r="G47" i="6"/>
  <c r="H47" i="6"/>
  <c r="I47" i="6"/>
  <c r="J47" i="6"/>
  <c r="K47" i="6"/>
  <c r="E38" i="6"/>
  <c r="L38" i="6"/>
  <c r="F38" i="6"/>
  <c r="G38" i="6"/>
  <c r="H38" i="6"/>
  <c r="I38" i="6"/>
  <c r="J38" i="6"/>
  <c r="K38" i="6"/>
  <c r="T38" i="6"/>
  <c r="E270" i="6"/>
  <c r="L270" i="6"/>
  <c r="F270" i="6"/>
  <c r="G270" i="6"/>
  <c r="H270" i="6"/>
  <c r="I270" i="6"/>
  <c r="J270" i="6"/>
  <c r="K270" i="6"/>
  <c r="T39" i="6"/>
  <c r="E94" i="6"/>
  <c r="L94" i="6"/>
  <c r="F94" i="6"/>
  <c r="G94" i="6"/>
  <c r="H94" i="6"/>
  <c r="I94" i="6"/>
  <c r="J94" i="6"/>
  <c r="K94" i="6"/>
  <c r="E40" i="6"/>
  <c r="L40" i="6"/>
  <c r="F40" i="6"/>
  <c r="G40" i="6"/>
  <c r="H40" i="6"/>
  <c r="I40" i="6"/>
  <c r="J40" i="6"/>
  <c r="K40" i="6"/>
  <c r="T40" i="6"/>
  <c r="E58" i="6"/>
  <c r="L58" i="6"/>
  <c r="F58" i="6"/>
  <c r="G58" i="6"/>
  <c r="H58" i="6"/>
  <c r="I58" i="6"/>
  <c r="J58" i="6"/>
  <c r="K58" i="6"/>
  <c r="T41" i="6"/>
  <c r="E42" i="6"/>
  <c r="L42" i="6"/>
  <c r="F42" i="6"/>
  <c r="G42" i="6"/>
  <c r="H42" i="6"/>
  <c r="I42" i="6"/>
  <c r="J42" i="6"/>
  <c r="K42" i="6"/>
  <c r="T42" i="6"/>
  <c r="E87" i="6"/>
  <c r="L87" i="6"/>
  <c r="F87" i="6"/>
  <c r="G87" i="6"/>
  <c r="H87" i="6"/>
  <c r="I87" i="6"/>
  <c r="J87" i="6"/>
  <c r="K87" i="6"/>
  <c r="E43" i="6"/>
  <c r="L43" i="6"/>
  <c r="F43" i="6"/>
  <c r="G43" i="6"/>
  <c r="H43" i="6"/>
  <c r="I43" i="6"/>
  <c r="J43" i="6"/>
  <c r="K43" i="6"/>
  <c r="T43" i="6"/>
  <c r="E112" i="6"/>
  <c r="L112" i="6"/>
  <c r="F112" i="6"/>
  <c r="G112" i="6"/>
  <c r="H112" i="6"/>
  <c r="I112" i="6"/>
  <c r="J112" i="6"/>
  <c r="K112" i="6"/>
  <c r="E44" i="6"/>
  <c r="L44" i="6"/>
  <c r="F44" i="6"/>
  <c r="G44" i="6"/>
  <c r="H44" i="6"/>
  <c r="I44" i="6"/>
  <c r="J44" i="6"/>
  <c r="K44" i="6"/>
  <c r="T44" i="6"/>
  <c r="E121" i="6"/>
  <c r="L121" i="6"/>
  <c r="F121" i="6"/>
  <c r="G121" i="6"/>
  <c r="H121" i="6"/>
  <c r="I121" i="6"/>
  <c r="J121" i="6"/>
  <c r="K121" i="6"/>
  <c r="E45" i="6"/>
  <c r="L45" i="6"/>
  <c r="F45" i="6"/>
  <c r="G45" i="6"/>
  <c r="H45" i="6"/>
  <c r="I45" i="6"/>
  <c r="J45" i="6"/>
  <c r="K45" i="6"/>
  <c r="T45" i="6"/>
  <c r="E46" i="6"/>
  <c r="L46" i="6"/>
  <c r="F46" i="6"/>
  <c r="G46" i="6"/>
  <c r="H46" i="6"/>
  <c r="I46" i="6"/>
  <c r="J46" i="6"/>
  <c r="K46" i="6"/>
  <c r="T46" i="6"/>
  <c r="T47" i="6"/>
  <c r="E198" i="6"/>
  <c r="L198" i="6"/>
  <c r="F198" i="6"/>
  <c r="G198" i="6"/>
  <c r="H198" i="6"/>
  <c r="I198" i="6"/>
  <c r="J198" i="6"/>
  <c r="K198" i="6"/>
  <c r="E48" i="6"/>
  <c r="L48" i="6"/>
  <c r="F48" i="6"/>
  <c r="G48" i="6"/>
  <c r="H48" i="6"/>
  <c r="I48" i="6"/>
  <c r="J48" i="6"/>
  <c r="K48" i="6"/>
  <c r="T48" i="6"/>
  <c r="E200" i="6"/>
  <c r="L200" i="6"/>
  <c r="F200" i="6"/>
  <c r="G200" i="6"/>
  <c r="H200" i="6"/>
  <c r="I200" i="6"/>
  <c r="J200" i="6"/>
  <c r="K200" i="6"/>
  <c r="E49" i="6"/>
  <c r="L49" i="6"/>
  <c r="F49" i="6"/>
  <c r="G49" i="6"/>
  <c r="H49" i="6"/>
  <c r="I49" i="6"/>
  <c r="J49" i="6"/>
  <c r="K49" i="6"/>
  <c r="T49" i="6"/>
  <c r="E50" i="6"/>
  <c r="L50" i="6"/>
  <c r="F50" i="6"/>
  <c r="G50" i="6"/>
  <c r="H50" i="6"/>
  <c r="I50" i="6"/>
  <c r="J50" i="6"/>
  <c r="K50" i="6"/>
  <c r="T50" i="6"/>
  <c r="E106" i="6"/>
  <c r="L106" i="6"/>
  <c r="F106" i="6"/>
  <c r="G106" i="6"/>
  <c r="H106" i="6"/>
  <c r="I106" i="6"/>
  <c r="J106" i="6"/>
  <c r="K106" i="6"/>
  <c r="E51" i="6"/>
  <c r="L51" i="6"/>
  <c r="F51" i="6"/>
  <c r="G51" i="6"/>
  <c r="H51" i="6"/>
  <c r="I51" i="6"/>
  <c r="J51" i="6"/>
  <c r="K51" i="6"/>
  <c r="T51" i="6"/>
  <c r="E180" i="6"/>
  <c r="L180" i="6"/>
  <c r="F180" i="6"/>
  <c r="G180" i="6"/>
  <c r="H180" i="6"/>
  <c r="I180" i="6"/>
  <c r="J180" i="6"/>
  <c r="K180" i="6"/>
  <c r="T52" i="6"/>
  <c r="T53" i="6"/>
  <c r="E54" i="6"/>
  <c r="L54" i="6"/>
  <c r="F54" i="6"/>
  <c r="G54" i="6"/>
  <c r="H54" i="6"/>
  <c r="I54" i="6"/>
  <c r="J54" i="6"/>
  <c r="K54" i="6"/>
  <c r="T54" i="6"/>
  <c r="E145" i="6"/>
  <c r="L145" i="6"/>
  <c r="F145" i="6"/>
  <c r="G145" i="6"/>
  <c r="H145" i="6"/>
  <c r="I145" i="6"/>
  <c r="J145" i="6"/>
  <c r="K145" i="6"/>
  <c r="E55" i="6"/>
  <c r="L55" i="6"/>
  <c r="F55" i="6"/>
  <c r="G55" i="6"/>
  <c r="H55" i="6"/>
  <c r="I55" i="6"/>
  <c r="J55" i="6"/>
  <c r="K55" i="6"/>
  <c r="T55" i="6"/>
  <c r="E56" i="6"/>
  <c r="L56" i="6"/>
  <c r="F56" i="6"/>
  <c r="G56" i="6"/>
  <c r="H56" i="6"/>
  <c r="I56" i="6"/>
  <c r="J56" i="6"/>
  <c r="K56" i="6"/>
  <c r="T56" i="6"/>
  <c r="T57" i="6"/>
  <c r="T58" i="6"/>
  <c r="T59" i="6"/>
  <c r="T60" i="6"/>
  <c r="E61" i="6"/>
  <c r="L61" i="6"/>
  <c r="F61" i="6"/>
  <c r="G61" i="6"/>
  <c r="H61" i="6"/>
  <c r="I61" i="6"/>
  <c r="J61" i="6"/>
  <c r="K61" i="6"/>
  <c r="T61" i="6"/>
  <c r="T62" i="6"/>
  <c r="E100" i="6"/>
  <c r="L100" i="6"/>
  <c r="F100" i="6"/>
  <c r="G100" i="6"/>
  <c r="H100" i="6"/>
  <c r="I100" i="6"/>
  <c r="J100" i="6"/>
  <c r="K100" i="6"/>
  <c r="E63" i="6"/>
  <c r="L63" i="6"/>
  <c r="F63" i="6"/>
  <c r="G63" i="6"/>
  <c r="H63" i="6"/>
  <c r="I63" i="6"/>
  <c r="J63" i="6"/>
  <c r="K63" i="6"/>
  <c r="T63" i="6"/>
  <c r="E271" i="6"/>
  <c r="L271" i="6"/>
  <c r="F271" i="6"/>
  <c r="G271" i="6"/>
  <c r="H271" i="6"/>
  <c r="I271" i="6"/>
  <c r="J271" i="6"/>
  <c r="K271" i="6"/>
  <c r="E64" i="6"/>
  <c r="L64" i="6"/>
  <c r="F64" i="6"/>
  <c r="G64" i="6"/>
  <c r="H64" i="6"/>
  <c r="I64" i="6"/>
  <c r="J64" i="6"/>
  <c r="K64" i="6"/>
  <c r="T64" i="6"/>
  <c r="E272" i="6"/>
  <c r="L272" i="6"/>
  <c r="F272" i="6"/>
  <c r="G272" i="6"/>
  <c r="H272" i="6"/>
  <c r="I272" i="6"/>
  <c r="J272" i="6"/>
  <c r="K272" i="6"/>
  <c r="E65" i="6"/>
  <c r="L65" i="6"/>
  <c r="F65" i="6"/>
  <c r="G65" i="6"/>
  <c r="H65" i="6"/>
  <c r="I65" i="6"/>
  <c r="J65" i="6"/>
  <c r="K65" i="6"/>
  <c r="T65" i="6"/>
  <c r="E273" i="6"/>
  <c r="L273" i="6"/>
  <c r="F273" i="6"/>
  <c r="G273" i="6"/>
  <c r="H273" i="6"/>
  <c r="I273" i="6"/>
  <c r="J273" i="6"/>
  <c r="K273" i="6"/>
  <c r="T66" i="6"/>
  <c r="E201" i="6"/>
  <c r="L201" i="6"/>
  <c r="F201" i="6"/>
  <c r="G201" i="6"/>
  <c r="H201" i="6"/>
  <c r="I201" i="6"/>
  <c r="J201" i="6"/>
  <c r="K201" i="6"/>
  <c r="E67" i="6"/>
  <c r="L67" i="6"/>
  <c r="F67" i="6"/>
  <c r="G67" i="6"/>
  <c r="H67" i="6"/>
  <c r="I67" i="6"/>
  <c r="J67" i="6"/>
  <c r="K67" i="6"/>
  <c r="T67" i="6"/>
  <c r="E157" i="6"/>
  <c r="L157" i="6"/>
  <c r="F157" i="6"/>
  <c r="G157" i="6"/>
  <c r="H157" i="6"/>
  <c r="I157" i="6"/>
  <c r="J157" i="6"/>
  <c r="K157" i="6"/>
  <c r="T68" i="6"/>
  <c r="E274" i="6"/>
  <c r="L274" i="6"/>
  <c r="F274" i="6"/>
  <c r="G274" i="6"/>
  <c r="H274" i="6"/>
  <c r="I274" i="6"/>
  <c r="J274" i="6"/>
  <c r="K274" i="6"/>
  <c r="E69" i="6"/>
  <c r="L69" i="6"/>
  <c r="F69" i="6"/>
  <c r="G69" i="6"/>
  <c r="H69" i="6"/>
  <c r="I69" i="6"/>
  <c r="J69" i="6"/>
  <c r="K69" i="6"/>
  <c r="T69" i="6"/>
  <c r="E141" i="6"/>
  <c r="L141" i="6"/>
  <c r="F141" i="6"/>
  <c r="G141" i="6"/>
  <c r="H141" i="6"/>
  <c r="I141" i="6"/>
  <c r="J141" i="6"/>
  <c r="K141" i="6"/>
  <c r="E70" i="6"/>
  <c r="L70" i="6"/>
  <c r="F70" i="6"/>
  <c r="G70" i="6"/>
  <c r="H70" i="6"/>
  <c r="I70" i="6"/>
  <c r="J70" i="6"/>
  <c r="K70" i="6"/>
  <c r="T70" i="6"/>
  <c r="E78" i="6"/>
  <c r="L78" i="6"/>
  <c r="F78" i="6"/>
  <c r="G78" i="6"/>
  <c r="H78" i="6"/>
  <c r="I78" i="6"/>
  <c r="J78" i="6"/>
  <c r="K78" i="6"/>
  <c r="E71" i="6"/>
  <c r="L71" i="6"/>
  <c r="F71" i="6"/>
  <c r="G71" i="6"/>
  <c r="H71" i="6"/>
  <c r="I71" i="6"/>
  <c r="J71" i="6"/>
  <c r="K71" i="6"/>
  <c r="T71" i="6"/>
  <c r="E119" i="6"/>
  <c r="L119" i="6"/>
  <c r="F119" i="6"/>
  <c r="G119" i="6"/>
  <c r="H119" i="6"/>
  <c r="I119" i="6"/>
  <c r="J119" i="6"/>
  <c r="K119" i="6"/>
  <c r="E72" i="6"/>
  <c r="L72" i="6"/>
  <c r="F72" i="6"/>
  <c r="G72" i="6"/>
  <c r="H72" i="6"/>
  <c r="I72" i="6"/>
  <c r="J72" i="6"/>
  <c r="K72" i="6"/>
  <c r="T72" i="6"/>
  <c r="E73" i="6"/>
  <c r="L73" i="6"/>
  <c r="F73" i="6"/>
  <c r="G73" i="6"/>
  <c r="H73" i="6"/>
  <c r="I73" i="6"/>
  <c r="J73" i="6"/>
  <c r="K73" i="6"/>
  <c r="T73" i="6"/>
  <c r="E120" i="6"/>
  <c r="L120" i="6"/>
  <c r="F120" i="6"/>
  <c r="G120" i="6"/>
  <c r="H120" i="6"/>
  <c r="I120" i="6"/>
  <c r="J120" i="6"/>
  <c r="K120" i="6"/>
  <c r="E74" i="6"/>
  <c r="L74" i="6"/>
  <c r="F74" i="6"/>
  <c r="G74" i="6"/>
  <c r="H74" i="6"/>
  <c r="I74" i="6"/>
  <c r="J74" i="6"/>
  <c r="K74" i="6"/>
  <c r="T74" i="6"/>
  <c r="E122" i="6"/>
  <c r="L122" i="6"/>
  <c r="F122" i="6"/>
  <c r="G122" i="6"/>
  <c r="H122" i="6"/>
  <c r="I122" i="6"/>
  <c r="J122" i="6"/>
  <c r="K122" i="6"/>
  <c r="E75" i="6"/>
  <c r="L75" i="6"/>
  <c r="F75" i="6"/>
  <c r="G75" i="6"/>
  <c r="H75" i="6"/>
  <c r="I75" i="6"/>
  <c r="J75" i="6"/>
  <c r="K75" i="6"/>
  <c r="T75" i="6"/>
  <c r="E125" i="6"/>
  <c r="L125" i="6"/>
  <c r="F125" i="6"/>
  <c r="G125" i="6"/>
  <c r="H125" i="6"/>
  <c r="I125" i="6"/>
  <c r="J125" i="6"/>
  <c r="K125" i="6"/>
  <c r="E76" i="6"/>
  <c r="L76" i="6"/>
  <c r="F76" i="6"/>
  <c r="G76" i="6"/>
  <c r="H76" i="6"/>
  <c r="I76" i="6"/>
  <c r="J76" i="6"/>
  <c r="K76" i="6"/>
  <c r="T76" i="6"/>
  <c r="E107" i="6"/>
  <c r="L107" i="6"/>
  <c r="F107" i="6"/>
  <c r="G107" i="6"/>
  <c r="H107" i="6"/>
  <c r="I107" i="6"/>
  <c r="J107" i="6"/>
  <c r="K107" i="6"/>
  <c r="E77" i="6"/>
  <c r="L77" i="6"/>
  <c r="F77" i="6"/>
  <c r="G77" i="6"/>
  <c r="H77" i="6"/>
  <c r="I77" i="6"/>
  <c r="J77" i="6"/>
  <c r="K77" i="6"/>
  <c r="T77" i="6"/>
  <c r="E99" i="6"/>
  <c r="L99" i="6"/>
  <c r="F99" i="6"/>
  <c r="G99" i="6"/>
  <c r="H99" i="6"/>
  <c r="I99" i="6"/>
  <c r="J99" i="6"/>
  <c r="K99" i="6"/>
  <c r="T78" i="6"/>
  <c r="T79" i="6"/>
  <c r="E186" i="6"/>
  <c r="L186" i="6"/>
  <c r="F186" i="6"/>
  <c r="G186" i="6"/>
  <c r="H186" i="6"/>
  <c r="I186" i="6"/>
  <c r="J186" i="6"/>
  <c r="K186" i="6"/>
  <c r="E80" i="6"/>
  <c r="L80" i="6"/>
  <c r="F80" i="6"/>
  <c r="G80" i="6"/>
  <c r="H80" i="6"/>
  <c r="I80" i="6"/>
  <c r="J80" i="6"/>
  <c r="K80" i="6"/>
  <c r="T80" i="6"/>
  <c r="E113" i="6"/>
  <c r="L113" i="6"/>
  <c r="F113" i="6"/>
  <c r="G113" i="6"/>
  <c r="H113" i="6"/>
  <c r="I113" i="6"/>
  <c r="J113" i="6"/>
  <c r="K113" i="6"/>
  <c r="E81" i="6"/>
  <c r="L81" i="6"/>
  <c r="F81" i="6"/>
  <c r="G81" i="6"/>
  <c r="H81" i="6"/>
  <c r="I81" i="6"/>
  <c r="J81" i="6"/>
  <c r="K81" i="6"/>
  <c r="T81" i="6"/>
  <c r="E82" i="6"/>
  <c r="L82" i="6"/>
  <c r="F82" i="6"/>
  <c r="G82" i="6"/>
  <c r="H82" i="6"/>
  <c r="I82" i="6"/>
  <c r="J82" i="6"/>
  <c r="K82" i="6"/>
  <c r="T82" i="6"/>
  <c r="E83" i="6"/>
  <c r="L83" i="6"/>
  <c r="F83" i="6"/>
  <c r="G83" i="6"/>
  <c r="H83" i="6"/>
  <c r="I83" i="6"/>
  <c r="J83" i="6"/>
  <c r="K83" i="6"/>
  <c r="T83" i="6"/>
  <c r="E275" i="6"/>
  <c r="L275" i="6"/>
  <c r="F275" i="6"/>
  <c r="G275" i="6"/>
  <c r="H275" i="6"/>
  <c r="I275" i="6"/>
  <c r="J275" i="6"/>
  <c r="K275" i="6"/>
  <c r="E84" i="6"/>
  <c r="L84" i="6"/>
  <c r="F84" i="6"/>
  <c r="G84" i="6"/>
  <c r="H84" i="6"/>
  <c r="I84" i="6"/>
  <c r="J84" i="6"/>
  <c r="K84" i="6"/>
  <c r="T84" i="6"/>
  <c r="E276" i="6"/>
  <c r="L276" i="6"/>
  <c r="F276" i="6"/>
  <c r="G276" i="6"/>
  <c r="H276" i="6"/>
  <c r="I276" i="6"/>
  <c r="J276" i="6"/>
  <c r="K276" i="6"/>
  <c r="E85" i="6"/>
  <c r="L85" i="6"/>
  <c r="F85" i="6"/>
  <c r="G85" i="6"/>
  <c r="H85" i="6"/>
  <c r="I85" i="6"/>
  <c r="J85" i="6"/>
  <c r="K85" i="6"/>
  <c r="T85" i="6"/>
  <c r="E254" i="6"/>
  <c r="L254" i="6"/>
  <c r="F254" i="6"/>
  <c r="G254" i="6"/>
  <c r="H254" i="6"/>
  <c r="I254" i="6"/>
  <c r="J254" i="6"/>
  <c r="K254" i="6"/>
  <c r="E86" i="6"/>
  <c r="L86" i="6"/>
  <c r="F86" i="6"/>
  <c r="G86" i="6"/>
  <c r="H86" i="6"/>
  <c r="I86" i="6"/>
  <c r="J86" i="6"/>
  <c r="K86" i="6"/>
  <c r="T86" i="6"/>
  <c r="T87" i="6"/>
  <c r="E277" i="6"/>
  <c r="L277" i="6"/>
  <c r="F277" i="6"/>
  <c r="G277" i="6"/>
  <c r="H277" i="6"/>
  <c r="I277" i="6"/>
  <c r="J277" i="6"/>
  <c r="K277" i="6"/>
  <c r="E88" i="6"/>
  <c r="L88" i="6"/>
  <c r="F88" i="6"/>
  <c r="G88" i="6"/>
  <c r="H88" i="6"/>
  <c r="I88" i="6"/>
  <c r="J88" i="6"/>
  <c r="K88" i="6"/>
  <c r="T88" i="6"/>
  <c r="E278" i="6"/>
  <c r="L278" i="6"/>
  <c r="F278" i="6"/>
  <c r="G278" i="6"/>
  <c r="H278" i="6"/>
  <c r="I278" i="6"/>
  <c r="J278" i="6"/>
  <c r="K278" i="6"/>
  <c r="E89" i="6"/>
  <c r="L89" i="6"/>
  <c r="F89" i="6"/>
  <c r="G89" i="6"/>
  <c r="H89" i="6"/>
  <c r="I89" i="6"/>
  <c r="J89" i="6"/>
  <c r="K89" i="6"/>
  <c r="T89" i="6"/>
  <c r="E279" i="6"/>
  <c r="L279" i="6"/>
  <c r="F279" i="6"/>
  <c r="G279" i="6"/>
  <c r="H279" i="6"/>
  <c r="I279" i="6"/>
  <c r="J279" i="6"/>
  <c r="K279" i="6"/>
  <c r="E90" i="6"/>
  <c r="L90" i="6"/>
  <c r="F90" i="6"/>
  <c r="G90" i="6"/>
  <c r="H90" i="6"/>
  <c r="I90" i="6"/>
  <c r="J90" i="6"/>
  <c r="K90" i="6"/>
  <c r="T90" i="6"/>
  <c r="E280" i="6"/>
  <c r="L280" i="6"/>
  <c r="F280" i="6"/>
  <c r="G280" i="6"/>
  <c r="H280" i="6"/>
  <c r="I280" i="6"/>
  <c r="J280" i="6"/>
  <c r="K280" i="6"/>
  <c r="E91" i="6"/>
  <c r="L91" i="6"/>
  <c r="F91" i="6"/>
  <c r="G91" i="6"/>
  <c r="H91" i="6"/>
  <c r="I91" i="6"/>
  <c r="J91" i="6"/>
  <c r="K91" i="6"/>
  <c r="T91" i="6"/>
  <c r="E281" i="6"/>
  <c r="L281" i="6"/>
  <c r="F281" i="6"/>
  <c r="G281" i="6"/>
  <c r="H281" i="6"/>
  <c r="I281" i="6"/>
  <c r="J281" i="6"/>
  <c r="K281" i="6"/>
  <c r="E92" i="6"/>
  <c r="L92" i="6"/>
  <c r="F92" i="6"/>
  <c r="G92" i="6"/>
  <c r="H92" i="6"/>
  <c r="I92" i="6"/>
  <c r="J92" i="6"/>
  <c r="K92" i="6"/>
  <c r="T92" i="6"/>
  <c r="E282" i="6"/>
  <c r="L282" i="6"/>
  <c r="F282" i="6"/>
  <c r="G282" i="6"/>
  <c r="H282" i="6"/>
  <c r="I282" i="6"/>
  <c r="J282" i="6"/>
  <c r="K282" i="6"/>
  <c r="E93" i="6"/>
  <c r="L93" i="6"/>
  <c r="F93" i="6"/>
  <c r="G93" i="6"/>
  <c r="H93" i="6"/>
  <c r="I93" i="6"/>
  <c r="J93" i="6"/>
  <c r="K93" i="6"/>
  <c r="T93" i="6"/>
  <c r="E150" i="6"/>
  <c r="L150" i="6"/>
  <c r="F150" i="6"/>
  <c r="G150" i="6"/>
  <c r="H150" i="6"/>
  <c r="I150" i="6"/>
  <c r="J150" i="6"/>
  <c r="K150" i="6"/>
  <c r="T94" i="6"/>
  <c r="E283" i="6"/>
  <c r="L283" i="6"/>
  <c r="F283" i="6"/>
  <c r="G283" i="6"/>
  <c r="H283" i="6"/>
  <c r="I283" i="6"/>
  <c r="J283" i="6"/>
  <c r="K283" i="6"/>
  <c r="E95" i="6"/>
  <c r="L95" i="6"/>
  <c r="F95" i="6"/>
  <c r="G95" i="6"/>
  <c r="H95" i="6"/>
  <c r="I95" i="6"/>
  <c r="J95" i="6"/>
  <c r="K95" i="6"/>
  <c r="T95" i="6"/>
  <c r="E284" i="6"/>
  <c r="L284" i="6"/>
  <c r="F284" i="6"/>
  <c r="G284" i="6"/>
  <c r="H284" i="6"/>
  <c r="I284" i="6"/>
  <c r="J284" i="6"/>
  <c r="K284" i="6"/>
  <c r="T96" i="6"/>
  <c r="E516" i="6"/>
  <c r="L516" i="6"/>
  <c r="F516" i="6"/>
  <c r="G516" i="6"/>
  <c r="H516" i="6"/>
  <c r="I516" i="6"/>
  <c r="J516" i="6"/>
  <c r="K516" i="6"/>
  <c r="E97" i="6"/>
  <c r="L97" i="6"/>
  <c r="F97" i="6"/>
  <c r="G97" i="6"/>
  <c r="H97" i="6"/>
  <c r="I97" i="6"/>
  <c r="J97" i="6"/>
  <c r="K97" i="6"/>
  <c r="T97" i="6"/>
  <c r="E285" i="6"/>
  <c r="L285" i="6"/>
  <c r="F285" i="6"/>
  <c r="G285" i="6"/>
  <c r="H285" i="6"/>
  <c r="I285" i="6"/>
  <c r="J285" i="6"/>
  <c r="K285" i="6"/>
  <c r="T98" i="6"/>
  <c r="T99" i="6"/>
  <c r="E286" i="6"/>
  <c r="L286" i="6"/>
  <c r="F286" i="6"/>
  <c r="G286" i="6"/>
  <c r="H286" i="6"/>
  <c r="I286" i="6"/>
  <c r="J286" i="6"/>
  <c r="K286" i="6"/>
  <c r="T100" i="6"/>
  <c r="E287" i="6"/>
  <c r="L287" i="6"/>
  <c r="F287" i="6"/>
  <c r="G287" i="6"/>
  <c r="H287" i="6"/>
  <c r="I287" i="6"/>
  <c r="J287" i="6"/>
  <c r="K287" i="6"/>
  <c r="E101" i="6"/>
  <c r="L101" i="6"/>
  <c r="F101" i="6"/>
  <c r="G101" i="6"/>
  <c r="H101" i="6"/>
  <c r="I101" i="6"/>
  <c r="J101" i="6"/>
  <c r="K101" i="6"/>
  <c r="T101" i="6"/>
  <c r="E288" i="6"/>
  <c r="L288" i="6"/>
  <c r="F288" i="6"/>
  <c r="G288" i="6"/>
  <c r="H288" i="6"/>
  <c r="I288" i="6"/>
  <c r="J288" i="6"/>
  <c r="K288" i="6"/>
  <c r="E102" i="6"/>
  <c r="L102" i="6"/>
  <c r="F102" i="6"/>
  <c r="G102" i="6"/>
  <c r="H102" i="6"/>
  <c r="I102" i="6"/>
  <c r="J102" i="6"/>
  <c r="K102" i="6"/>
  <c r="T102" i="6"/>
  <c r="E289" i="6"/>
  <c r="L289" i="6"/>
  <c r="F289" i="6"/>
  <c r="G289" i="6"/>
  <c r="H289" i="6"/>
  <c r="I289" i="6"/>
  <c r="J289" i="6"/>
  <c r="K289" i="6"/>
  <c r="E103" i="6"/>
  <c r="L103" i="6"/>
  <c r="F103" i="6"/>
  <c r="G103" i="6"/>
  <c r="H103" i="6"/>
  <c r="I103" i="6"/>
  <c r="J103" i="6"/>
  <c r="K103" i="6"/>
  <c r="T103" i="6"/>
  <c r="E290" i="6"/>
  <c r="L290" i="6"/>
  <c r="F290" i="6"/>
  <c r="G290" i="6"/>
  <c r="H290" i="6"/>
  <c r="I290" i="6"/>
  <c r="J290" i="6"/>
  <c r="K290" i="6"/>
  <c r="E104" i="6"/>
  <c r="L104" i="6"/>
  <c r="F104" i="6"/>
  <c r="G104" i="6"/>
  <c r="H104" i="6"/>
  <c r="I104" i="6"/>
  <c r="J104" i="6"/>
  <c r="K104" i="6"/>
  <c r="T104" i="6"/>
  <c r="E291" i="6"/>
  <c r="L291" i="6"/>
  <c r="F291" i="6"/>
  <c r="G291" i="6"/>
  <c r="H291" i="6"/>
  <c r="I291" i="6"/>
  <c r="J291" i="6"/>
  <c r="K291" i="6"/>
  <c r="E105" i="6"/>
  <c r="L105" i="6"/>
  <c r="F105" i="6"/>
  <c r="G105" i="6"/>
  <c r="H105" i="6"/>
  <c r="I105" i="6"/>
  <c r="J105" i="6"/>
  <c r="K105" i="6"/>
  <c r="T105" i="6"/>
  <c r="E292" i="6"/>
  <c r="L292" i="6"/>
  <c r="F292" i="6"/>
  <c r="G292" i="6"/>
  <c r="H292" i="6"/>
  <c r="I292" i="6"/>
  <c r="J292" i="6"/>
  <c r="K292" i="6"/>
  <c r="T106" i="6"/>
  <c r="E293" i="6"/>
  <c r="L293" i="6"/>
  <c r="F293" i="6"/>
  <c r="G293" i="6"/>
  <c r="H293" i="6"/>
  <c r="I293" i="6"/>
  <c r="J293" i="6"/>
  <c r="K293" i="6"/>
  <c r="T107" i="6"/>
  <c r="E196" i="6"/>
  <c r="L196" i="6"/>
  <c r="F196" i="6"/>
  <c r="G196" i="6"/>
  <c r="H196" i="6"/>
  <c r="I196" i="6"/>
  <c r="J196" i="6"/>
  <c r="K196" i="6"/>
  <c r="E108" i="6"/>
  <c r="L108" i="6"/>
  <c r="F108" i="6"/>
  <c r="G108" i="6"/>
  <c r="H108" i="6"/>
  <c r="I108" i="6"/>
  <c r="J108" i="6"/>
  <c r="K108" i="6"/>
  <c r="T108" i="6"/>
  <c r="E109" i="6"/>
  <c r="L109" i="6"/>
  <c r="F109" i="6"/>
  <c r="G109" i="6"/>
  <c r="H109" i="6"/>
  <c r="I109" i="6"/>
  <c r="J109" i="6"/>
  <c r="K109" i="6"/>
  <c r="T109" i="6"/>
  <c r="E294" i="6"/>
  <c r="L294" i="6"/>
  <c r="F294" i="6"/>
  <c r="G294" i="6"/>
  <c r="H294" i="6"/>
  <c r="I294" i="6"/>
  <c r="J294" i="6"/>
  <c r="K294" i="6"/>
  <c r="E110" i="6"/>
  <c r="L110" i="6"/>
  <c r="F110" i="6"/>
  <c r="G110" i="6"/>
  <c r="H110" i="6"/>
  <c r="I110" i="6"/>
  <c r="J110" i="6"/>
  <c r="K110" i="6"/>
  <c r="T110" i="6"/>
  <c r="E295" i="6"/>
  <c r="L295" i="6"/>
  <c r="F295" i="6"/>
  <c r="G295" i="6"/>
  <c r="H295" i="6"/>
  <c r="I295" i="6"/>
  <c r="J295" i="6"/>
  <c r="K295" i="6"/>
  <c r="E111" i="6"/>
  <c r="L111" i="6"/>
  <c r="F111" i="6"/>
  <c r="G111" i="6"/>
  <c r="H111" i="6"/>
  <c r="I111" i="6"/>
  <c r="J111" i="6"/>
  <c r="K111" i="6"/>
  <c r="T111" i="6"/>
  <c r="E296" i="6"/>
  <c r="L296" i="6"/>
  <c r="F296" i="6"/>
  <c r="G296" i="6"/>
  <c r="H296" i="6"/>
  <c r="I296" i="6"/>
  <c r="J296" i="6"/>
  <c r="K296" i="6"/>
  <c r="T112" i="6"/>
  <c r="T113" i="6"/>
  <c r="E114" i="6"/>
  <c r="L114" i="6"/>
  <c r="F114" i="6"/>
  <c r="G114" i="6"/>
  <c r="H114" i="6"/>
  <c r="I114" i="6"/>
  <c r="J114" i="6"/>
  <c r="K114" i="6"/>
  <c r="T114" i="6"/>
  <c r="E514" i="6"/>
  <c r="L514" i="6"/>
  <c r="F514" i="6"/>
  <c r="G514" i="6"/>
  <c r="H514" i="6"/>
  <c r="I514" i="6"/>
  <c r="J514" i="6"/>
  <c r="K514" i="6"/>
  <c r="E115" i="6"/>
  <c r="L115" i="6"/>
  <c r="F115" i="6"/>
  <c r="G115" i="6"/>
  <c r="H115" i="6"/>
  <c r="I115" i="6"/>
  <c r="J115" i="6"/>
  <c r="K115" i="6"/>
  <c r="T115" i="6"/>
  <c r="E297" i="6"/>
  <c r="L297" i="6"/>
  <c r="F297" i="6"/>
  <c r="G297" i="6"/>
  <c r="H297" i="6"/>
  <c r="I297" i="6"/>
  <c r="J297" i="6"/>
  <c r="K297" i="6"/>
  <c r="E116" i="6"/>
  <c r="L116" i="6"/>
  <c r="F116" i="6"/>
  <c r="G116" i="6"/>
  <c r="H116" i="6"/>
  <c r="I116" i="6"/>
  <c r="J116" i="6"/>
  <c r="K116" i="6"/>
  <c r="T116" i="6"/>
  <c r="E298" i="6"/>
  <c r="L298" i="6"/>
  <c r="F298" i="6"/>
  <c r="G298" i="6"/>
  <c r="H298" i="6"/>
  <c r="I298" i="6"/>
  <c r="J298" i="6"/>
  <c r="K298" i="6"/>
  <c r="E117" i="6"/>
  <c r="L117" i="6"/>
  <c r="F117" i="6"/>
  <c r="G117" i="6"/>
  <c r="H117" i="6"/>
  <c r="I117" i="6"/>
  <c r="J117" i="6"/>
  <c r="K117" i="6"/>
  <c r="T117" i="6"/>
  <c r="E299" i="6"/>
  <c r="L299" i="6"/>
  <c r="F299" i="6"/>
  <c r="G299" i="6"/>
  <c r="H299" i="6"/>
  <c r="I299" i="6"/>
  <c r="J299" i="6"/>
  <c r="K299" i="6"/>
  <c r="E118" i="6"/>
  <c r="L118" i="6"/>
  <c r="F118" i="6"/>
  <c r="G118" i="6"/>
  <c r="H118" i="6"/>
  <c r="I118" i="6"/>
  <c r="J118" i="6"/>
  <c r="K118" i="6"/>
  <c r="T118" i="6"/>
  <c r="E300" i="6"/>
  <c r="L300" i="6"/>
  <c r="F300" i="6"/>
  <c r="G300" i="6"/>
  <c r="H300" i="6"/>
  <c r="I300" i="6"/>
  <c r="J300" i="6"/>
  <c r="K300" i="6"/>
  <c r="T119" i="6"/>
  <c r="E301" i="6"/>
  <c r="L301" i="6"/>
  <c r="F301" i="6"/>
  <c r="G301" i="6"/>
  <c r="H301" i="6"/>
  <c r="I301" i="6"/>
  <c r="J301" i="6"/>
  <c r="K301" i="6"/>
  <c r="T120" i="6"/>
  <c r="E302" i="6"/>
  <c r="L302" i="6"/>
  <c r="F302" i="6"/>
  <c r="G302" i="6"/>
  <c r="H302" i="6"/>
  <c r="I302" i="6"/>
  <c r="J302" i="6"/>
  <c r="K302" i="6"/>
  <c r="T121" i="6"/>
  <c r="E303" i="6"/>
  <c r="L303" i="6"/>
  <c r="F303" i="6"/>
  <c r="G303" i="6"/>
  <c r="H303" i="6"/>
  <c r="I303" i="6"/>
  <c r="J303" i="6"/>
  <c r="K303" i="6"/>
  <c r="T122" i="6"/>
  <c r="E304" i="6"/>
  <c r="L304" i="6"/>
  <c r="F304" i="6"/>
  <c r="G304" i="6"/>
  <c r="H304" i="6"/>
  <c r="I304" i="6"/>
  <c r="J304" i="6"/>
  <c r="K304" i="6"/>
  <c r="E123" i="6"/>
  <c r="L123" i="6"/>
  <c r="F123" i="6"/>
  <c r="G123" i="6"/>
  <c r="H123" i="6"/>
  <c r="I123" i="6"/>
  <c r="J123" i="6"/>
  <c r="K123" i="6"/>
  <c r="T123" i="6"/>
  <c r="E305" i="6"/>
  <c r="L305" i="6"/>
  <c r="F305" i="6"/>
  <c r="G305" i="6"/>
  <c r="H305" i="6"/>
  <c r="I305" i="6"/>
  <c r="J305" i="6"/>
  <c r="K305" i="6"/>
  <c r="E124" i="6"/>
  <c r="L124" i="6"/>
  <c r="F124" i="6"/>
  <c r="G124" i="6"/>
  <c r="H124" i="6"/>
  <c r="I124" i="6"/>
  <c r="J124" i="6"/>
  <c r="K124" i="6"/>
  <c r="T124" i="6"/>
  <c r="E306" i="6"/>
  <c r="L306" i="6"/>
  <c r="F306" i="6"/>
  <c r="G306" i="6"/>
  <c r="H306" i="6"/>
  <c r="I306" i="6"/>
  <c r="J306" i="6"/>
  <c r="K306" i="6"/>
  <c r="T125" i="6"/>
  <c r="E307" i="6"/>
  <c r="L307" i="6"/>
  <c r="F307" i="6"/>
  <c r="G307" i="6"/>
  <c r="H307" i="6"/>
  <c r="I307" i="6"/>
  <c r="J307" i="6"/>
  <c r="K307" i="6"/>
  <c r="E126" i="6"/>
  <c r="L126" i="6"/>
  <c r="F126" i="6"/>
  <c r="G126" i="6"/>
  <c r="H126" i="6"/>
  <c r="I126" i="6"/>
  <c r="J126" i="6"/>
  <c r="K126" i="6"/>
  <c r="T126" i="6"/>
  <c r="E308" i="6"/>
  <c r="L308" i="6"/>
  <c r="F308" i="6"/>
  <c r="G308" i="6"/>
  <c r="H308" i="6"/>
  <c r="I308" i="6"/>
  <c r="J308" i="6"/>
  <c r="K308" i="6"/>
  <c r="E127" i="6"/>
  <c r="L127" i="6"/>
  <c r="F127" i="6"/>
  <c r="G127" i="6"/>
  <c r="H127" i="6"/>
  <c r="I127" i="6"/>
  <c r="J127" i="6"/>
  <c r="K127" i="6"/>
  <c r="T127" i="6"/>
  <c r="E309" i="6"/>
  <c r="L309" i="6"/>
  <c r="F309" i="6"/>
  <c r="G309" i="6"/>
  <c r="H309" i="6"/>
  <c r="I309" i="6"/>
  <c r="J309" i="6"/>
  <c r="K309" i="6"/>
  <c r="E128" i="6"/>
  <c r="L128" i="6"/>
  <c r="F128" i="6"/>
  <c r="G128" i="6"/>
  <c r="H128" i="6"/>
  <c r="I128" i="6"/>
  <c r="J128" i="6"/>
  <c r="K128" i="6"/>
  <c r="T128" i="6"/>
  <c r="E310" i="6"/>
  <c r="L310" i="6"/>
  <c r="F310" i="6"/>
  <c r="G310" i="6"/>
  <c r="H310" i="6"/>
  <c r="I310" i="6"/>
  <c r="J310" i="6"/>
  <c r="K310" i="6"/>
  <c r="E129" i="6"/>
  <c r="L129" i="6"/>
  <c r="F129" i="6"/>
  <c r="G129" i="6"/>
  <c r="H129" i="6"/>
  <c r="I129" i="6"/>
  <c r="J129" i="6"/>
  <c r="K129" i="6"/>
  <c r="T129" i="6"/>
  <c r="E311" i="6"/>
  <c r="L311" i="6"/>
  <c r="F311" i="6"/>
  <c r="G311" i="6"/>
  <c r="H311" i="6"/>
  <c r="I311" i="6"/>
  <c r="J311" i="6"/>
  <c r="K311" i="6"/>
  <c r="E130" i="6"/>
  <c r="L130" i="6"/>
  <c r="F130" i="6"/>
  <c r="G130" i="6"/>
  <c r="H130" i="6"/>
  <c r="I130" i="6"/>
  <c r="J130" i="6"/>
  <c r="K130" i="6"/>
  <c r="T130" i="6"/>
  <c r="E515" i="6"/>
  <c r="L515" i="6"/>
  <c r="F515" i="6"/>
  <c r="G515" i="6"/>
  <c r="H515" i="6"/>
  <c r="I515" i="6"/>
  <c r="J515" i="6"/>
  <c r="K515" i="6"/>
  <c r="E131" i="6"/>
  <c r="L131" i="6"/>
  <c r="F131" i="6"/>
  <c r="G131" i="6"/>
  <c r="H131" i="6"/>
  <c r="I131" i="6"/>
  <c r="J131" i="6"/>
  <c r="K131" i="6"/>
  <c r="T131" i="6"/>
  <c r="E312" i="6"/>
  <c r="L312" i="6"/>
  <c r="F312" i="6"/>
  <c r="G312" i="6"/>
  <c r="H312" i="6"/>
  <c r="I312" i="6"/>
  <c r="J312" i="6"/>
  <c r="K312" i="6"/>
  <c r="E132" i="6"/>
  <c r="L132" i="6"/>
  <c r="F132" i="6"/>
  <c r="G132" i="6"/>
  <c r="H132" i="6"/>
  <c r="I132" i="6"/>
  <c r="J132" i="6"/>
  <c r="K132" i="6"/>
  <c r="T132" i="6"/>
  <c r="E313" i="6"/>
  <c r="L313" i="6"/>
  <c r="F313" i="6"/>
  <c r="G313" i="6"/>
  <c r="H313" i="6"/>
  <c r="I313" i="6"/>
  <c r="J313" i="6"/>
  <c r="K313" i="6"/>
  <c r="T133" i="6"/>
  <c r="E314" i="6"/>
  <c r="L314" i="6"/>
  <c r="F314" i="6"/>
  <c r="G314" i="6"/>
  <c r="H314" i="6"/>
  <c r="I314" i="6"/>
  <c r="J314" i="6"/>
  <c r="K314" i="6"/>
  <c r="E134" i="6"/>
  <c r="L134" i="6"/>
  <c r="F134" i="6"/>
  <c r="G134" i="6"/>
  <c r="H134" i="6"/>
  <c r="I134" i="6"/>
  <c r="J134" i="6"/>
  <c r="K134" i="6"/>
  <c r="T134" i="6"/>
  <c r="E176" i="6"/>
  <c r="L176" i="6"/>
  <c r="F176" i="6"/>
  <c r="G176" i="6"/>
  <c r="H176" i="6"/>
  <c r="I176" i="6"/>
  <c r="J176" i="6"/>
  <c r="K176" i="6"/>
  <c r="E135" i="6"/>
  <c r="L135" i="6"/>
  <c r="F135" i="6"/>
  <c r="G135" i="6"/>
  <c r="H135" i="6"/>
  <c r="I135" i="6"/>
  <c r="J135" i="6"/>
  <c r="K135" i="6"/>
  <c r="T135" i="6"/>
  <c r="E315" i="6"/>
  <c r="L315" i="6"/>
  <c r="F315" i="6"/>
  <c r="G315" i="6"/>
  <c r="H315" i="6"/>
  <c r="I315" i="6"/>
  <c r="J315" i="6"/>
  <c r="K315" i="6"/>
  <c r="E136" i="6"/>
  <c r="L136" i="6"/>
  <c r="F136" i="6"/>
  <c r="G136" i="6"/>
  <c r="H136" i="6"/>
  <c r="I136" i="6"/>
  <c r="J136" i="6"/>
  <c r="K136" i="6"/>
  <c r="T136" i="6"/>
  <c r="E316" i="6"/>
  <c r="L316" i="6"/>
  <c r="F316" i="6"/>
  <c r="G316" i="6"/>
  <c r="H316" i="6"/>
  <c r="I316" i="6"/>
  <c r="J316" i="6"/>
  <c r="K316" i="6"/>
  <c r="E137" i="6"/>
  <c r="L137" i="6"/>
  <c r="F137" i="6"/>
  <c r="G137" i="6"/>
  <c r="H137" i="6"/>
  <c r="I137" i="6"/>
  <c r="J137" i="6"/>
  <c r="K137" i="6"/>
  <c r="T137" i="6"/>
  <c r="E174" i="6"/>
  <c r="L174" i="6"/>
  <c r="F174" i="6"/>
  <c r="G174" i="6"/>
  <c r="H174" i="6"/>
  <c r="I174" i="6"/>
  <c r="J174" i="6"/>
  <c r="K174" i="6"/>
  <c r="E138" i="6"/>
  <c r="L138" i="6"/>
  <c r="F138" i="6"/>
  <c r="G138" i="6"/>
  <c r="H138" i="6"/>
  <c r="I138" i="6"/>
  <c r="J138" i="6"/>
  <c r="K138" i="6"/>
  <c r="T138" i="6"/>
  <c r="E317" i="6"/>
  <c r="L317" i="6"/>
  <c r="F317" i="6"/>
  <c r="G317" i="6"/>
  <c r="H317" i="6"/>
  <c r="I317" i="6"/>
  <c r="J317" i="6"/>
  <c r="K317" i="6"/>
  <c r="E139" i="6"/>
  <c r="L139" i="6"/>
  <c r="F139" i="6"/>
  <c r="G139" i="6"/>
  <c r="H139" i="6"/>
  <c r="I139" i="6"/>
  <c r="J139" i="6"/>
  <c r="K139" i="6"/>
  <c r="T139" i="6"/>
  <c r="E140" i="6"/>
  <c r="L140" i="6"/>
  <c r="F140" i="6"/>
  <c r="G140" i="6"/>
  <c r="H140" i="6"/>
  <c r="I140" i="6"/>
  <c r="J140" i="6"/>
  <c r="K140" i="6"/>
  <c r="T140" i="6"/>
  <c r="T141" i="6"/>
  <c r="E187" i="6"/>
  <c r="L187" i="6"/>
  <c r="F187" i="6"/>
  <c r="G187" i="6"/>
  <c r="H187" i="6"/>
  <c r="I187" i="6"/>
  <c r="J187" i="6"/>
  <c r="K187" i="6"/>
  <c r="E142" i="6"/>
  <c r="L142" i="6"/>
  <c r="F142" i="6"/>
  <c r="G142" i="6"/>
  <c r="H142" i="6"/>
  <c r="I142" i="6"/>
  <c r="J142" i="6"/>
  <c r="K142" i="6"/>
  <c r="T142" i="6"/>
  <c r="E318" i="6"/>
  <c r="L318" i="6"/>
  <c r="F318" i="6"/>
  <c r="G318" i="6"/>
  <c r="H318" i="6"/>
  <c r="I318" i="6"/>
  <c r="J318" i="6"/>
  <c r="K318" i="6"/>
  <c r="E143" i="6"/>
  <c r="L143" i="6"/>
  <c r="F143" i="6"/>
  <c r="G143" i="6"/>
  <c r="H143" i="6"/>
  <c r="I143" i="6"/>
  <c r="J143" i="6"/>
  <c r="K143" i="6"/>
  <c r="T143" i="6"/>
  <c r="E144" i="6"/>
  <c r="L144" i="6"/>
  <c r="F144" i="6"/>
  <c r="G144" i="6"/>
  <c r="H144" i="6"/>
  <c r="I144" i="6"/>
  <c r="J144" i="6"/>
  <c r="K144" i="6"/>
  <c r="T144" i="6"/>
  <c r="T145" i="6"/>
  <c r="E146" i="6"/>
  <c r="L146" i="6"/>
  <c r="F146" i="6"/>
  <c r="G146" i="6"/>
  <c r="H146" i="6"/>
  <c r="I146" i="6"/>
  <c r="J146" i="6"/>
  <c r="K146" i="6"/>
  <c r="T146" i="6"/>
  <c r="E319" i="6"/>
  <c r="L319" i="6"/>
  <c r="F319" i="6"/>
  <c r="G319" i="6"/>
  <c r="H319" i="6"/>
  <c r="I319" i="6"/>
  <c r="J319" i="6"/>
  <c r="K319" i="6"/>
  <c r="E147" i="6"/>
  <c r="L147" i="6"/>
  <c r="F147" i="6"/>
  <c r="G147" i="6"/>
  <c r="H147" i="6"/>
  <c r="I147" i="6"/>
  <c r="J147" i="6"/>
  <c r="K147" i="6"/>
  <c r="T147" i="6"/>
  <c r="E171" i="6"/>
  <c r="L171" i="6"/>
  <c r="F171" i="6"/>
  <c r="G171" i="6"/>
  <c r="H171" i="6"/>
  <c r="I171" i="6"/>
  <c r="J171" i="6"/>
  <c r="K171" i="6"/>
  <c r="T148" i="6"/>
  <c r="E149" i="6"/>
  <c r="L149" i="6"/>
  <c r="F149" i="6"/>
  <c r="G149" i="6"/>
  <c r="H149" i="6"/>
  <c r="I149" i="6"/>
  <c r="J149" i="6"/>
  <c r="K149" i="6"/>
  <c r="T149" i="6"/>
  <c r="E320" i="6"/>
  <c r="L320" i="6"/>
  <c r="F320" i="6"/>
  <c r="G320" i="6"/>
  <c r="H320" i="6"/>
  <c r="I320" i="6"/>
  <c r="J320" i="6"/>
  <c r="K320" i="6"/>
  <c r="T150" i="6"/>
  <c r="E151" i="6"/>
  <c r="L151" i="6"/>
  <c r="F151" i="6"/>
  <c r="G151" i="6"/>
  <c r="H151" i="6"/>
  <c r="I151" i="6"/>
  <c r="J151" i="6"/>
  <c r="K151" i="6"/>
  <c r="T151" i="6"/>
  <c r="E155" i="6"/>
  <c r="L155" i="6"/>
  <c r="F155" i="6"/>
  <c r="G155" i="6"/>
  <c r="H155" i="6"/>
  <c r="I155" i="6"/>
  <c r="J155" i="6"/>
  <c r="K155" i="6"/>
  <c r="E152" i="6"/>
  <c r="L152" i="6"/>
  <c r="F152" i="6"/>
  <c r="G152" i="6"/>
  <c r="H152" i="6"/>
  <c r="I152" i="6"/>
  <c r="J152" i="6"/>
  <c r="K152" i="6"/>
  <c r="T152" i="6"/>
  <c r="E321" i="6"/>
  <c r="L321" i="6"/>
  <c r="F321" i="6"/>
  <c r="G321" i="6"/>
  <c r="H321" i="6"/>
  <c r="I321" i="6"/>
  <c r="J321" i="6"/>
  <c r="K321" i="6"/>
  <c r="E153" i="6"/>
  <c r="L153" i="6"/>
  <c r="F153" i="6"/>
  <c r="G153" i="6"/>
  <c r="H153" i="6"/>
  <c r="I153" i="6"/>
  <c r="J153" i="6"/>
  <c r="K153" i="6"/>
  <c r="T153" i="6"/>
  <c r="E154" i="6"/>
  <c r="L154" i="6"/>
  <c r="F154" i="6"/>
  <c r="G154" i="6"/>
  <c r="H154" i="6"/>
  <c r="I154" i="6"/>
  <c r="J154" i="6"/>
  <c r="K154" i="6"/>
  <c r="T154" i="6"/>
  <c r="T155" i="6"/>
  <c r="E322" i="6"/>
  <c r="L322" i="6"/>
  <c r="F322" i="6"/>
  <c r="G322" i="6"/>
  <c r="H322" i="6"/>
  <c r="I322" i="6"/>
  <c r="J322" i="6"/>
  <c r="K322" i="6"/>
  <c r="E156" i="6"/>
  <c r="L156" i="6"/>
  <c r="F156" i="6"/>
  <c r="G156" i="6"/>
  <c r="H156" i="6"/>
  <c r="I156" i="6"/>
  <c r="J156" i="6"/>
  <c r="K156" i="6"/>
  <c r="T156" i="6"/>
  <c r="T157" i="6"/>
  <c r="E202" i="6"/>
  <c r="L202" i="6"/>
  <c r="F202" i="6"/>
  <c r="G202" i="6"/>
  <c r="H202" i="6"/>
  <c r="I202" i="6"/>
  <c r="J202" i="6"/>
  <c r="K202" i="6"/>
  <c r="E158" i="6"/>
  <c r="L158" i="6"/>
  <c r="F158" i="6"/>
  <c r="G158" i="6"/>
  <c r="H158" i="6"/>
  <c r="I158" i="6"/>
  <c r="J158" i="6"/>
  <c r="K158" i="6"/>
  <c r="T158" i="6"/>
  <c r="E323" i="6"/>
  <c r="L323" i="6"/>
  <c r="F323" i="6"/>
  <c r="G323" i="6"/>
  <c r="H323" i="6"/>
  <c r="I323" i="6"/>
  <c r="J323" i="6"/>
  <c r="K323" i="6"/>
  <c r="E159" i="6"/>
  <c r="L159" i="6"/>
  <c r="F159" i="6"/>
  <c r="G159" i="6"/>
  <c r="H159" i="6"/>
  <c r="I159" i="6"/>
  <c r="J159" i="6"/>
  <c r="K159" i="6"/>
  <c r="T159" i="6"/>
  <c r="E264" i="6"/>
  <c r="L264" i="6"/>
  <c r="F264" i="6"/>
  <c r="G264" i="6"/>
  <c r="H264" i="6"/>
  <c r="I264" i="6"/>
  <c r="J264" i="6"/>
  <c r="K264" i="6"/>
  <c r="E160" i="6"/>
  <c r="L160" i="6"/>
  <c r="F160" i="6"/>
  <c r="G160" i="6"/>
  <c r="H160" i="6"/>
  <c r="I160" i="6"/>
  <c r="J160" i="6"/>
  <c r="K160" i="6"/>
  <c r="T160" i="6"/>
  <c r="E161" i="6"/>
  <c r="L161" i="6"/>
  <c r="F161" i="6"/>
  <c r="G161" i="6"/>
  <c r="H161" i="6"/>
  <c r="I161" i="6"/>
  <c r="J161" i="6"/>
  <c r="K161" i="6"/>
  <c r="T161" i="6"/>
  <c r="E162" i="6"/>
  <c r="L162" i="6"/>
  <c r="F162" i="6"/>
  <c r="G162" i="6"/>
  <c r="H162" i="6"/>
  <c r="I162" i="6"/>
  <c r="J162" i="6"/>
  <c r="K162" i="6"/>
  <c r="T162" i="6"/>
  <c r="E163" i="6"/>
  <c r="L163" i="6"/>
  <c r="F163" i="6"/>
  <c r="G163" i="6"/>
  <c r="H163" i="6"/>
  <c r="I163" i="6"/>
  <c r="J163" i="6"/>
  <c r="K163" i="6"/>
  <c r="T163" i="6"/>
  <c r="E164" i="6"/>
  <c r="L164" i="6"/>
  <c r="F164" i="6"/>
  <c r="G164" i="6"/>
  <c r="H164" i="6"/>
  <c r="I164" i="6"/>
  <c r="J164" i="6"/>
  <c r="K164" i="6"/>
  <c r="T164" i="6"/>
  <c r="E191" i="6"/>
  <c r="L191" i="6"/>
  <c r="F191" i="6"/>
  <c r="G191" i="6"/>
  <c r="H191" i="6"/>
  <c r="I191" i="6"/>
  <c r="J191" i="6"/>
  <c r="K191" i="6"/>
  <c r="E165" i="6"/>
  <c r="L165" i="6"/>
  <c r="F165" i="6"/>
  <c r="G165" i="6"/>
  <c r="H165" i="6"/>
  <c r="I165" i="6"/>
  <c r="J165" i="6"/>
  <c r="K165" i="6"/>
  <c r="T165" i="6"/>
  <c r="E166" i="6"/>
  <c r="L166" i="6"/>
  <c r="F166" i="6"/>
  <c r="G166" i="6"/>
  <c r="H166" i="6"/>
  <c r="I166" i="6"/>
  <c r="J166" i="6"/>
  <c r="K166" i="6"/>
  <c r="T166" i="6"/>
  <c r="E167" i="6"/>
  <c r="L167" i="6"/>
  <c r="F167" i="6"/>
  <c r="G167" i="6"/>
  <c r="H167" i="6"/>
  <c r="I167" i="6"/>
  <c r="J167" i="6"/>
  <c r="K167" i="6"/>
  <c r="T167" i="6"/>
  <c r="E168" i="6"/>
  <c r="L168" i="6"/>
  <c r="F168" i="6"/>
  <c r="G168" i="6"/>
  <c r="H168" i="6"/>
  <c r="I168" i="6"/>
  <c r="J168" i="6"/>
  <c r="K168" i="6"/>
  <c r="T168" i="6"/>
  <c r="E324" i="6"/>
  <c r="L324" i="6"/>
  <c r="F324" i="6"/>
  <c r="G324" i="6"/>
  <c r="H324" i="6"/>
  <c r="I324" i="6"/>
  <c r="J324" i="6"/>
  <c r="K324" i="6"/>
  <c r="E169" i="6"/>
  <c r="L169" i="6"/>
  <c r="F169" i="6"/>
  <c r="G169" i="6"/>
  <c r="H169" i="6"/>
  <c r="I169" i="6"/>
  <c r="J169" i="6"/>
  <c r="K169" i="6"/>
  <c r="T169" i="6"/>
  <c r="E170" i="6"/>
  <c r="L170" i="6"/>
  <c r="F170" i="6"/>
  <c r="G170" i="6"/>
  <c r="H170" i="6"/>
  <c r="I170" i="6"/>
  <c r="J170" i="6"/>
  <c r="K170" i="6"/>
  <c r="T170" i="6"/>
  <c r="T171" i="6"/>
  <c r="E240" i="6"/>
  <c r="L240" i="6"/>
  <c r="F240" i="6"/>
  <c r="G240" i="6"/>
  <c r="H240" i="6"/>
  <c r="I240" i="6"/>
  <c r="J240" i="6"/>
  <c r="K240" i="6"/>
  <c r="E172" i="6"/>
  <c r="L172" i="6"/>
  <c r="F172" i="6"/>
  <c r="G172" i="6"/>
  <c r="H172" i="6"/>
  <c r="I172" i="6"/>
  <c r="J172" i="6"/>
  <c r="K172" i="6"/>
  <c r="T172" i="6"/>
  <c r="E173" i="6"/>
  <c r="L173" i="6"/>
  <c r="F173" i="6"/>
  <c r="G173" i="6"/>
  <c r="H173" i="6"/>
  <c r="I173" i="6"/>
  <c r="J173" i="6"/>
  <c r="K173" i="6"/>
  <c r="T173" i="6"/>
  <c r="T174" i="6"/>
  <c r="E234" i="6"/>
  <c r="L234" i="6"/>
  <c r="F234" i="6"/>
  <c r="G234" i="6"/>
  <c r="H234" i="6"/>
  <c r="I234" i="6"/>
  <c r="J234" i="6"/>
  <c r="K234" i="6"/>
  <c r="E175" i="6"/>
  <c r="L175" i="6"/>
  <c r="F175" i="6"/>
  <c r="G175" i="6"/>
  <c r="H175" i="6"/>
  <c r="I175" i="6"/>
  <c r="J175" i="6"/>
  <c r="K175" i="6"/>
  <c r="T175" i="6"/>
  <c r="E177" i="6"/>
  <c r="L177" i="6"/>
  <c r="F177" i="6"/>
  <c r="G177" i="6"/>
  <c r="H177" i="6"/>
  <c r="I177" i="6"/>
  <c r="J177" i="6"/>
  <c r="K177" i="6"/>
  <c r="T176" i="6"/>
  <c r="T177" i="6"/>
  <c r="E178" i="6"/>
  <c r="L178" i="6"/>
  <c r="F178" i="6"/>
  <c r="G178" i="6"/>
  <c r="H178" i="6"/>
  <c r="I178" i="6"/>
  <c r="J178" i="6"/>
  <c r="K178" i="6"/>
  <c r="T178" i="6"/>
  <c r="E179" i="6"/>
  <c r="L179" i="6"/>
  <c r="F179" i="6"/>
  <c r="G179" i="6"/>
  <c r="H179" i="6"/>
  <c r="I179" i="6"/>
  <c r="J179" i="6"/>
  <c r="K179" i="6"/>
  <c r="T179" i="6"/>
  <c r="E325" i="6"/>
  <c r="L325" i="6"/>
  <c r="F325" i="6"/>
  <c r="G325" i="6"/>
  <c r="H325" i="6"/>
  <c r="I325" i="6"/>
  <c r="J325" i="6"/>
  <c r="K325" i="6"/>
  <c r="T180" i="6"/>
  <c r="E181" i="6"/>
  <c r="L181" i="6"/>
  <c r="F181" i="6"/>
  <c r="G181" i="6"/>
  <c r="H181" i="6"/>
  <c r="I181" i="6"/>
  <c r="J181" i="6"/>
  <c r="K181" i="6"/>
  <c r="T181" i="6"/>
  <c r="E182" i="6"/>
  <c r="L182" i="6"/>
  <c r="F182" i="6"/>
  <c r="G182" i="6"/>
  <c r="H182" i="6"/>
  <c r="I182" i="6"/>
  <c r="J182" i="6"/>
  <c r="K182" i="6"/>
  <c r="T182" i="6"/>
  <c r="E188" i="6"/>
  <c r="L188" i="6"/>
  <c r="F188" i="6"/>
  <c r="G188" i="6"/>
  <c r="H188" i="6"/>
  <c r="I188" i="6"/>
  <c r="J188" i="6"/>
  <c r="K188" i="6"/>
  <c r="E183" i="6"/>
  <c r="L183" i="6"/>
  <c r="F183" i="6"/>
  <c r="G183" i="6"/>
  <c r="H183" i="6"/>
  <c r="I183" i="6"/>
  <c r="J183" i="6"/>
  <c r="K183" i="6"/>
  <c r="T183" i="6"/>
  <c r="E184" i="6"/>
  <c r="L184" i="6"/>
  <c r="F184" i="6"/>
  <c r="G184" i="6"/>
  <c r="H184" i="6"/>
  <c r="I184" i="6"/>
  <c r="J184" i="6"/>
  <c r="K184" i="6"/>
  <c r="T184" i="6"/>
  <c r="E185" i="6"/>
  <c r="L185" i="6"/>
  <c r="F185" i="6"/>
  <c r="G185" i="6"/>
  <c r="H185" i="6"/>
  <c r="I185" i="6"/>
  <c r="J185" i="6"/>
  <c r="K185" i="6"/>
  <c r="T185" i="6"/>
  <c r="E203" i="6"/>
  <c r="L203" i="6"/>
  <c r="F203" i="6"/>
  <c r="G203" i="6"/>
  <c r="H203" i="6"/>
  <c r="I203" i="6"/>
  <c r="J203" i="6"/>
  <c r="K203" i="6"/>
  <c r="T186" i="6"/>
  <c r="T187" i="6"/>
  <c r="T188" i="6"/>
  <c r="E241" i="6"/>
  <c r="L241" i="6"/>
  <c r="F241" i="6"/>
  <c r="G241" i="6"/>
  <c r="H241" i="6"/>
  <c r="I241" i="6"/>
  <c r="J241" i="6"/>
  <c r="K241" i="6"/>
  <c r="E189" i="6"/>
  <c r="L189" i="6"/>
  <c r="F189" i="6"/>
  <c r="G189" i="6"/>
  <c r="H189" i="6"/>
  <c r="I189" i="6"/>
  <c r="J189" i="6"/>
  <c r="K189" i="6"/>
  <c r="T189" i="6"/>
  <c r="E190" i="6"/>
  <c r="L190" i="6"/>
  <c r="F190" i="6"/>
  <c r="G190" i="6"/>
  <c r="H190" i="6"/>
  <c r="I190" i="6"/>
  <c r="J190" i="6"/>
  <c r="K190" i="6"/>
  <c r="T190" i="6"/>
  <c r="T191" i="6"/>
  <c r="E192" i="6"/>
  <c r="L192" i="6"/>
  <c r="F192" i="6"/>
  <c r="G192" i="6"/>
  <c r="H192" i="6"/>
  <c r="I192" i="6"/>
  <c r="J192" i="6"/>
  <c r="K192" i="6"/>
  <c r="T192" i="6"/>
  <c r="E199" i="6"/>
  <c r="L199" i="6"/>
  <c r="F199" i="6"/>
  <c r="G199" i="6"/>
  <c r="H199" i="6"/>
  <c r="I199" i="6"/>
  <c r="J199" i="6"/>
  <c r="K199" i="6"/>
  <c r="E193" i="6"/>
  <c r="L193" i="6"/>
  <c r="F193" i="6"/>
  <c r="G193" i="6"/>
  <c r="H193" i="6"/>
  <c r="I193" i="6"/>
  <c r="J193" i="6"/>
  <c r="K193" i="6"/>
  <c r="T193" i="6"/>
  <c r="E194" i="6"/>
  <c r="L194" i="6"/>
  <c r="F194" i="6"/>
  <c r="G194" i="6"/>
  <c r="H194" i="6"/>
  <c r="I194" i="6"/>
  <c r="J194" i="6"/>
  <c r="K194" i="6"/>
  <c r="T194" i="6"/>
  <c r="E195" i="6"/>
  <c r="L195" i="6"/>
  <c r="F195" i="6"/>
  <c r="G195" i="6"/>
  <c r="H195" i="6"/>
  <c r="I195" i="6"/>
  <c r="J195" i="6"/>
  <c r="K195" i="6"/>
  <c r="T195" i="6"/>
  <c r="T196" i="6"/>
  <c r="E197" i="6"/>
  <c r="L197" i="6"/>
  <c r="F197" i="6"/>
  <c r="G197" i="6"/>
  <c r="H197" i="6"/>
  <c r="I197" i="6"/>
  <c r="J197" i="6"/>
  <c r="K197" i="6"/>
  <c r="T197" i="6"/>
  <c r="T198" i="6"/>
  <c r="T199" i="6"/>
  <c r="E326" i="6"/>
  <c r="L326" i="6"/>
  <c r="F326" i="6"/>
  <c r="G326" i="6"/>
  <c r="H326" i="6"/>
  <c r="I326" i="6"/>
  <c r="J326" i="6"/>
  <c r="K326" i="6"/>
  <c r="T200" i="6"/>
  <c r="E327" i="6"/>
  <c r="L327" i="6"/>
  <c r="F327" i="6"/>
  <c r="G327" i="6"/>
  <c r="H327" i="6"/>
  <c r="I327" i="6"/>
  <c r="J327" i="6"/>
  <c r="K327" i="6"/>
  <c r="T201" i="6"/>
  <c r="E328" i="6"/>
  <c r="L328" i="6"/>
  <c r="F328" i="6"/>
  <c r="G328" i="6"/>
  <c r="H328" i="6"/>
  <c r="I328" i="6"/>
  <c r="J328" i="6"/>
  <c r="K328" i="6"/>
  <c r="T202" i="6"/>
  <c r="E263" i="6"/>
  <c r="L263" i="6"/>
  <c r="F263" i="6"/>
  <c r="G263" i="6"/>
  <c r="H263" i="6"/>
  <c r="I263" i="6"/>
  <c r="J263" i="6"/>
  <c r="K263" i="6"/>
  <c r="T203" i="6"/>
  <c r="E204" i="6"/>
  <c r="L204" i="6"/>
  <c r="F204" i="6"/>
  <c r="G204" i="6"/>
  <c r="H204" i="6"/>
  <c r="I204" i="6"/>
  <c r="J204" i="6"/>
  <c r="K204" i="6"/>
  <c r="T204" i="6"/>
  <c r="E205" i="6"/>
  <c r="L205" i="6"/>
  <c r="F205" i="6"/>
  <c r="G205" i="6"/>
  <c r="H205" i="6"/>
  <c r="I205" i="6"/>
  <c r="J205" i="6"/>
  <c r="K205" i="6"/>
  <c r="T205" i="6"/>
  <c r="E329" i="6"/>
  <c r="L329" i="6"/>
  <c r="F329" i="6"/>
  <c r="G329" i="6"/>
  <c r="H329" i="6"/>
  <c r="I329" i="6"/>
  <c r="J329" i="6"/>
  <c r="K329" i="6"/>
  <c r="E206" i="6"/>
  <c r="L206" i="6"/>
  <c r="F206" i="6"/>
  <c r="G206" i="6"/>
  <c r="H206" i="6"/>
  <c r="I206" i="6"/>
  <c r="J206" i="6"/>
  <c r="K206" i="6"/>
  <c r="T206" i="6"/>
  <c r="E255" i="6"/>
  <c r="L255" i="6"/>
  <c r="F255" i="6"/>
  <c r="G255" i="6"/>
  <c r="H255" i="6"/>
  <c r="I255" i="6"/>
  <c r="J255" i="6"/>
  <c r="K255" i="6"/>
  <c r="E207" i="6"/>
  <c r="L207" i="6"/>
  <c r="F207" i="6"/>
  <c r="G207" i="6"/>
  <c r="H207" i="6"/>
  <c r="I207" i="6"/>
  <c r="J207" i="6"/>
  <c r="K207" i="6"/>
  <c r="T207" i="6"/>
  <c r="E330" i="6"/>
  <c r="L330" i="6"/>
  <c r="F330" i="6"/>
  <c r="G330" i="6"/>
  <c r="H330" i="6"/>
  <c r="I330" i="6"/>
  <c r="J330" i="6"/>
  <c r="K330" i="6"/>
  <c r="E208" i="6"/>
  <c r="L208" i="6"/>
  <c r="F208" i="6"/>
  <c r="G208" i="6"/>
  <c r="H208" i="6"/>
  <c r="I208" i="6"/>
  <c r="J208" i="6"/>
  <c r="K208" i="6"/>
  <c r="T208" i="6"/>
  <c r="E231" i="6"/>
  <c r="L231" i="6"/>
  <c r="F231" i="6"/>
  <c r="G231" i="6"/>
  <c r="H231" i="6"/>
  <c r="I231" i="6"/>
  <c r="J231" i="6"/>
  <c r="K231" i="6"/>
  <c r="E209" i="6"/>
  <c r="L209" i="6"/>
  <c r="F209" i="6"/>
  <c r="G209" i="6"/>
  <c r="H209" i="6"/>
  <c r="I209" i="6"/>
  <c r="J209" i="6"/>
  <c r="K209" i="6"/>
  <c r="T209" i="6"/>
  <c r="E210" i="6"/>
  <c r="L210" i="6"/>
  <c r="F210" i="6"/>
  <c r="G210" i="6"/>
  <c r="H210" i="6"/>
  <c r="I210" i="6"/>
  <c r="J210" i="6"/>
  <c r="K210" i="6"/>
  <c r="T210" i="6"/>
  <c r="E211" i="6"/>
  <c r="L211" i="6"/>
  <c r="F211" i="6"/>
  <c r="G211" i="6"/>
  <c r="H211" i="6"/>
  <c r="I211" i="6"/>
  <c r="J211" i="6"/>
  <c r="K211" i="6"/>
  <c r="T211" i="6"/>
  <c r="E238" i="6"/>
  <c r="L238" i="6"/>
  <c r="F238" i="6"/>
  <c r="G238" i="6"/>
  <c r="H238" i="6"/>
  <c r="I238" i="6"/>
  <c r="J238" i="6"/>
  <c r="K238" i="6"/>
  <c r="T212" i="6"/>
  <c r="E213" i="6"/>
  <c r="L213" i="6"/>
  <c r="F213" i="6"/>
  <c r="G213" i="6"/>
  <c r="H213" i="6"/>
  <c r="I213" i="6"/>
  <c r="J213" i="6"/>
  <c r="K213" i="6"/>
  <c r="T213" i="6"/>
  <c r="E214" i="6"/>
  <c r="L214" i="6"/>
  <c r="F214" i="6"/>
  <c r="G214" i="6"/>
  <c r="H214" i="6"/>
  <c r="I214" i="6"/>
  <c r="J214" i="6"/>
  <c r="K214" i="6"/>
  <c r="T214" i="6"/>
  <c r="E215" i="6"/>
  <c r="L215" i="6"/>
  <c r="F215" i="6"/>
  <c r="G215" i="6"/>
  <c r="H215" i="6"/>
  <c r="I215" i="6"/>
  <c r="J215" i="6"/>
  <c r="K215" i="6"/>
  <c r="T215" i="6"/>
  <c r="E216" i="6"/>
  <c r="L216" i="6"/>
  <c r="F216" i="6"/>
  <c r="G216" i="6"/>
  <c r="H216" i="6"/>
  <c r="I216" i="6"/>
  <c r="J216" i="6"/>
  <c r="K216" i="6"/>
  <c r="T216" i="6"/>
  <c r="E217" i="6"/>
  <c r="L217" i="6"/>
  <c r="F217" i="6"/>
  <c r="G217" i="6"/>
  <c r="H217" i="6"/>
  <c r="I217" i="6"/>
  <c r="J217" i="6"/>
  <c r="K217" i="6"/>
  <c r="T217" i="6"/>
  <c r="E331" i="6"/>
  <c r="L331" i="6"/>
  <c r="F331" i="6"/>
  <c r="G331" i="6"/>
  <c r="H331" i="6"/>
  <c r="I331" i="6"/>
  <c r="J331" i="6"/>
  <c r="K331" i="6"/>
  <c r="E218" i="6"/>
  <c r="L218" i="6"/>
  <c r="F218" i="6"/>
  <c r="G218" i="6"/>
  <c r="H218" i="6"/>
  <c r="I218" i="6"/>
  <c r="J218" i="6"/>
  <c r="K218" i="6"/>
  <c r="T218" i="6"/>
  <c r="E332" i="6"/>
  <c r="L332" i="6"/>
  <c r="F332" i="6"/>
  <c r="G332" i="6"/>
  <c r="H332" i="6"/>
  <c r="I332" i="6"/>
  <c r="J332" i="6"/>
  <c r="K332" i="6"/>
  <c r="E219" i="6"/>
  <c r="L219" i="6"/>
  <c r="F219" i="6"/>
  <c r="G219" i="6"/>
  <c r="H219" i="6"/>
  <c r="I219" i="6"/>
  <c r="J219" i="6"/>
  <c r="K219" i="6"/>
  <c r="T219" i="6"/>
  <c r="E220" i="6"/>
  <c r="L220" i="6"/>
  <c r="F220" i="6"/>
  <c r="G220" i="6"/>
  <c r="H220" i="6"/>
  <c r="I220" i="6"/>
  <c r="J220" i="6"/>
  <c r="K220" i="6"/>
  <c r="T220" i="6"/>
  <c r="E221" i="6"/>
  <c r="L221" i="6"/>
  <c r="F221" i="6"/>
  <c r="G221" i="6"/>
  <c r="H221" i="6"/>
  <c r="I221" i="6"/>
  <c r="J221" i="6"/>
  <c r="K221" i="6"/>
  <c r="T221" i="6"/>
  <c r="E222" i="6"/>
  <c r="L222" i="6"/>
  <c r="F222" i="6"/>
  <c r="G222" i="6"/>
  <c r="H222" i="6"/>
  <c r="I222" i="6"/>
  <c r="J222" i="6"/>
  <c r="K222" i="6"/>
  <c r="T222" i="6"/>
  <c r="E223" i="6"/>
  <c r="L223" i="6"/>
  <c r="F223" i="6"/>
  <c r="G223" i="6"/>
  <c r="H223" i="6"/>
  <c r="I223" i="6"/>
  <c r="J223" i="6"/>
  <c r="K223" i="6"/>
  <c r="T223" i="6"/>
  <c r="E224" i="6"/>
  <c r="L224" i="6"/>
  <c r="F224" i="6"/>
  <c r="G224" i="6"/>
  <c r="H224" i="6"/>
  <c r="I224" i="6"/>
  <c r="J224" i="6"/>
  <c r="K224" i="6"/>
  <c r="T224" i="6"/>
  <c r="E225" i="6"/>
  <c r="L225" i="6"/>
  <c r="F225" i="6"/>
  <c r="G225" i="6"/>
  <c r="H225" i="6"/>
  <c r="I225" i="6"/>
  <c r="J225" i="6"/>
  <c r="K225" i="6"/>
  <c r="T225" i="6"/>
  <c r="E226" i="6"/>
  <c r="L226" i="6"/>
  <c r="F226" i="6"/>
  <c r="G226" i="6"/>
  <c r="H226" i="6"/>
  <c r="I226" i="6"/>
  <c r="J226" i="6"/>
  <c r="K226" i="6"/>
  <c r="T226" i="6"/>
  <c r="E227" i="6"/>
  <c r="L227" i="6"/>
  <c r="F227" i="6"/>
  <c r="G227" i="6"/>
  <c r="H227" i="6"/>
  <c r="I227" i="6"/>
  <c r="J227" i="6"/>
  <c r="K227" i="6"/>
  <c r="T227" i="6"/>
  <c r="E333" i="6"/>
  <c r="L333" i="6"/>
  <c r="F333" i="6"/>
  <c r="G333" i="6"/>
  <c r="H333" i="6"/>
  <c r="I333" i="6"/>
  <c r="J333" i="6"/>
  <c r="K333" i="6"/>
  <c r="E228" i="6"/>
  <c r="L228" i="6"/>
  <c r="F228" i="6"/>
  <c r="G228" i="6"/>
  <c r="H228" i="6"/>
  <c r="I228" i="6"/>
  <c r="J228" i="6"/>
  <c r="K228" i="6"/>
  <c r="T228" i="6"/>
  <c r="E334" i="6"/>
  <c r="L334" i="6"/>
  <c r="F334" i="6"/>
  <c r="G334" i="6"/>
  <c r="H334" i="6"/>
  <c r="I334" i="6"/>
  <c r="J334" i="6"/>
  <c r="K334" i="6"/>
  <c r="E229" i="6"/>
  <c r="L229" i="6"/>
  <c r="F229" i="6"/>
  <c r="G229" i="6"/>
  <c r="H229" i="6"/>
  <c r="I229" i="6"/>
  <c r="J229" i="6"/>
  <c r="K229" i="6"/>
  <c r="T229" i="6"/>
  <c r="E335" i="6"/>
  <c r="L335" i="6"/>
  <c r="F335" i="6"/>
  <c r="G335" i="6"/>
  <c r="H335" i="6"/>
  <c r="I335" i="6"/>
  <c r="J335" i="6"/>
  <c r="K335" i="6"/>
  <c r="E230" i="6"/>
  <c r="L230" i="6"/>
  <c r="F230" i="6"/>
  <c r="G230" i="6"/>
  <c r="H230" i="6"/>
  <c r="I230" i="6"/>
  <c r="J230" i="6"/>
  <c r="K230" i="6"/>
  <c r="T230" i="6"/>
  <c r="T231" i="6"/>
  <c r="E232" i="6"/>
  <c r="L232" i="6"/>
  <c r="F232" i="6"/>
  <c r="G232" i="6"/>
  <c r="H232" i="6"/>
  <c r="I232" i="6"/>
  <c r="J232" i="6"/>
  <c r="K232" i="6"/>
  <c r="T232" i="6"/>
  <c r="E233" i="6"/>
  <c r="L233" i="6"/>
  <c r="F233" i="6"/>
  <c r="G233" i="6"/>
  <c r="H233" i="6"/>
  <c r="I233" i="6"/>
  <c r="J233" i="6"/>
  <c r="K233" i="6"/>
  <c r="T233" i="6"/>
  <c r="E336" i="6"/>
  <c r="L336" i="6"/>
  <c r="F336" i="6"/>
  <c r="G336" i="6"/>
  <c r="H336" i="6"/>
  <c r="I336" i="6"/>
  <c r="J336" i="6"/>
  <c r="K336" i="6"/>
  <c r="T234" i="6"/>
  <c r="E235" i="6"/>
  <c r="L235" i="6"/>
  <c r="F235" i="6"/>
  <c r="G235" i="6"/>
  <c r="H235" i="6"/>
  <c r="I235" i="6"/>
  <c r="J235" i="6"/>
  <c r="K235" i="6"/>
  <c r="T235" i="6"/>
  <c r="T236" i="6"/>
  <c r="E237" i="6"/>
  <c r="L237" i="6"/>
  <c r="F237" i="6"/>
  <c r="G237" i="6"/>
  <c r="H237" i="6"/>
  <c r="I237" i="6"/>
  <c r="J237" i="6"/>
  <c r="K237" i="6"/>
  <c r="T237" i="6"/>
  <c r="E337" i="6"/>
  <c r="L337" i="6"/>
  <c r="F337" i="6"/>
  <c r="G337" i="6"/>
  <c r="H337" i="6"/>
  <c r="I337" i="6"/>
  <c r="J337" i="6"/>
  <c r="K337" i="6"/>
  <c r="T238" i="6"/>
  <c r="E338" i="6"/>
  <c r="L338" i="6"/>
  <c r="F338" i="6"/>
  <c r="G338" i="6"/>
  <c r="H338" i="6"/>
  <c r="I338" i="6"/>
  <c r="J338" i="6"/>
  <c r="K338" i="6"/>
  <c r="E239" i="6"/>
  <c r="L239" i="6"/>
  <c r="F239" i="6"/>
  <c r="G239" i="6"/>
  <c r="H239" i="6"/>
  <c r="I239" i="6"/>
  <c r="J239" i="6"/>
  <c r="K239" i="6"/>
  <c r="T239" i="6"/>
  <c r="T240" i="6"/>
  <c r="E339" i="6"/>
  <c r="L339" i="6"/>
  <c r="F339" i="6"/>
  <c r="G339" i="6"/>
  <c r="H339" i="6"/>
  <c r="I339" i="6"/>
  <c r="J339" i="6"/>
  <c r="K339" i="6"/>
  <c r="T241" i="6"/>
  <c r="E340" i="6"/>
  <c r="L340" i="6"/>
  <c r="F340" i="6"/>
  <c r="G340" i="6"/>
  <c r="H340" i="6"/>
  <c r="I340" i="6"/>
  <c r="J340" i="6"/>
  <c r="K340" i="6"/>
  <c r="E242" i="6"/>
  <c r="L242" i="6"/>
  <c r="F242" i="6"/>
  <c r="G242" i="6"/>
  <c r="H242" i="6"/>
  <c r="I242" i="6"/>
  <c r="J242" i="6"/>
  <c r="K242" i="6"/>
  <c r="T242" i="6"/>
  <c r="E243" i="6"/>
  <c r="L243" i="6"/>
  <c r="F243" i="6"/>
  <c r="G243" i="6"/>
  <c r="H243" i="6"/>
  <c r="I243" i="6"/>
  <c r="J243" i="6"/>
  <c r="K243" i="6"/>
  <c r="T243" i="6"/>
  <c r="E244" i="6"/>
  <c r="L244" i="6"/>
  <c r="F244" i="6"/>
  <c r="G244" i="6"/>
  <c r="H244" i="6"/>
  <c r="I244" i="6"/>
  <c r="J244" i="6"/>
  <c r="K244" i="6"/>
  <c r="T244" i="6"/>
  <c r="E245" i="6"/>
  <c r="L245" i="6"/>
  <c r="F245" i="6"/>
  <c r="G245" i="6"/>
  <c r="H245" i="6"/>
  <c r="I245" i="6"/>
  <c r="J245" i="6"/>
  <c r="K245" i="6"/>
  <c r="T245" i="6"/>
  <c r="E341" i="6"/>
  <c r="L341" i="6"/>
  <c r="F341" i="6"/>
  <c r="G341" i="6"/>
  <c r="H341" i="6"/>
  <c r="I341" i="6"/>
  <c r="J341" i="6"/>
  <c r="K341" i="6"/>
  <c r="E246" i="6"/>
  <c r="L246" i="6"/>
  <c r="F246" i="6"/>
  <c r="G246" i="6"/>
  <c r="H246" i="6"/>
  <c r="I246" i="6"/>
  <c r="J246" i="6"/>
  <c r="K246" i="6"/>
  <c r="T246" i="6"/>
  <c r="E256" i="6"/>
  <c r="L256" i="6"/>
  <c r="F256" i="6"/>
  <c r="G256" i="6"/>
  <c r="H256" i="6"/>
  <c r="I256" i="6"/>
  <c r="J256" i="6"/>
  <c r="K256" i="6"/>
  <c r="E247" i="6"/>
  <c r="L247" i="6"/>
  <c r="F247" i="6"/>
  <c r="G247" i="6"/>
  <c r="H247" i="6"/>
  <c r="I247" i="6"/>
  <c r="J247" i="6"/>
  <c r="K247" i="6"/>
  <c r="T247" i="6"/>
  <c r="E248" i="6"/>
  <c r="L248" i="6"/>
  <c r="F248" i="6"/>
  <c r="G248" i="6"/>
  <c r="H248" i="6"/>
  <c r="I248" i="6"/>
  <c r="J248" i="6"/>
  <c r="K248" i="6"/>
  <c r="T248" i="6"/>
  <c r="E249" i="6"/>
  <c r="L249" i="6"/>
  <c r="F249" i="6"/>
  <c r="G249" i="6"/>
  <c r="H249" i="6"/>
  <c r="I249" i="6"/>
  <c r="J249" i="6"/>
  <c r="K249" i="6"/>
  <c r="T249" i="6"/>
  <c r="E342" i="6"/>
  <c r="L342" i="6"/>
  <c r="F342" i="6"/>
  <c r="G342" i="6"/>
  <c r="H342" i="6"/>
  <c r="I342" i="6"/>
  <c r="J342" i="6"/>
  <c r="K342" i="6"/>
  <c r="E250" i="6"/>
  <c r="L250" i="6"/>
  <c r="F250" i="6"/>
  <c r="G250" i="6"/>
  <c r="H250" i="6"/>
  <c r="I250" i="6"/>
  <c r="J250" i="6"/>
  <c r="K250" i="6"/>
  <c r="T250" i="6"/>
  <c r="E343" i="6"/>
  <c r="L343" i="6"/>
  <c r="F343" i="6"/>
  <c r="G343" i="6"/>
  <c r="H343" i="6"/>
  <c r="I343" i="6"/>
  <c r="J343" i="6"/>
  <c r="K343" i="6"/>
  <c r="E251" i="6"/>
  <c r="L251" i="6"/>
  <c r="F251" i="6"/>
  <c r="G251" i="6"/>
  <c r="H251" i="6"/>
  <c r="I251" i="6"/>
  <c r="J251" i="6"/>
  <c r="K251" i="6"/>
  <c r="T251" i="6"/>
  <c r="E344" i="6"/>
  <c r="L344" i="6"/>
  <c r="F344" i="6"/>
  <c r="G344" i="6"/>
  <c r="H344" i="6"/>
  <c r="I344" i="6"/>
  <c r="J344" i="6"/>
  <c r="K344" i="6"/>
  <c r="E252" i="6"/>
  <c r="L252" i="6"/>
  <c r="F252" i="6"/>
  <c r="G252" i="6"/>
  <c r="H252" i="6"/>
  <c r="I252" i="6"/>
  <c r="J252" i="6"/>
  <c r="K252" i="6"/>
  <c r="T252" i="6"/>
  <c r="E345" i="6"/>
  <c r="L345" i="6"/>
  <c r="F345" i="6"/>
  <c r="G345" i="6"/>
  <c r="H345" i="6"/>
  <c r="I345" i="6"/>
  <c r="J345" i="6"/>
  <c r="K345" i="6"/>
  <c r="E253" i="6"/>
  <c r="L253" i="6"/>
  <c r="F253" i="6"/>
  <c r="G253" i="6"/>
  <c r="H253" i="6"/>
  <c r="I253" i="6"/>
  <c r="J253" i="6"/>
  <c r="K253" i="6"/>
  <c r="T253" i="6"/>
  <c r="T254" i="6"/>
  <c r="T255" i="6"/>
  <c r="E346" i="6"/>
  <c r="L346" i="6"/>
  <c r="F346" i="6"/>
  <c r="G346" i="6"/>
  <c r="H346" i="6"/>
  <c r="I346" i="6"/>
  <c r="J346" i="6"/>
  <c r="K346" i="6"/>
  <c r="T256" i="6"/>
  <c r="E257" i="6"/>
  <c r="L257" i="6"/>
  <c r="F257" i="6"/>
  <c r="G257" i="6"/>
  <c r="H257" i="6"/>
  <c r="I257" i="6"/>
  <c r="J257" i="6"/>
  <c r="K257" i="6"/>
  <c r="T257" i="6"/>
  <c r="E347" i="6"/>
  <c r="L347" i="6"/>
  <c r="F347" i="6"/>
  <c r="G347" i="6"/>
  <c r="H347" i="6"/>
  <c r="I347" i="6"/>
  <c r="J347" i="6"/>
  <c r="K347" i="6"/>
  <c r="E258" i="6"/>
  <c r="L258" i="6"/>
  <c r="F258" i="6"/>
  <c r="G258" i="6"/>
  <c r="H258" i="6"/>
  <c r="I258" i="6"/>
  <c r="J258" i="6"/>
  <c r="K258" i="6"/>
  <c r="T258" i="6"/>
  <c r="E259" i="6"/>
  <c r="L259" i="6"/>
  <c r="F259" i="6"/>
  <c r="G259" i="6"/>
  <c r="H259" i="6"/>
  <c r="I259" i="6"/>
  <c r="J259" i="6"/>
  <c r="K259" i="6"/>
  <c r="T259" i="6"/>
  <c r="E348" i="6"/>
  <c r="L348" i="6"/>
  <c r="F348" i="6"/>
  <c r="G348" i="6"/>
  <c r="H348" i="6"/>
  <c r="I348" i="6"/>
  <c r="J348" i="6"/>
  <c r="K348" i="6"/>
  <c r="E260" i="6"/>
  <c r="L260" i="6"/>
  <c r="F260" i="6"/>
  <c r="G260" i="6"/>
  <c r="H260" i="6"/>
  <c r="I260" i="6"/>
  <c r="J260" i="6"/>
  <c r="K260" i="6"/>
  <c r="T260" i="6"/>
  <c r="E349" i="6"/>
  <c r="L349" i="6"/>
  <c r="F349" i="6"/>
  <c r="G349" i="6"/>
  <c r="H349" i="6"/>
  <c r="I349" i="6"/>
  <c r="J349" i="6"/>
  <c r="K349" i="6"/>
  <c r="E261" i="6"/>
  <c r="L261" i="6"/>
  <c r="F261" i="6"/>
  <c r="G261" i="6"/>
  <c r="H261" i="6"/>
  <c r="I261" i="6"/>
  <c r="J261" i="6"/>
  <c r="K261" i="6"/>
  <c r="T261" i="6"/>
  <c r="E262" i="6"/>
  <c r="L262" i="6"/>
  <c r="F262" i="6"/>
  <c r="G262" i="6"/>
  <c r="H262" i="6"/>
  <c r="I262" i="6"/>
  <c r="J262" i="6"/>
  <c r="K262" i="6"/>
  <c r="T262" i="6"/>
  <c r="E350" i="6"/>
  <c r="L350" i="6"/>
  <c r="F350" i="6"/>
  <c r="G350" i="6"/>
  <c r="H350" i="6"/>
  <c r="I350" i="6"/>
  <c r="J350" i="6"/>
  <c r="K350" i="6"/>
  <c r="T263" i="6"/>
  <c r="E351" i="6"/>
  <c r="L351" i="6"/>
  <c r="F351" i="6"/>
  <c r="G351" i="6"/>
  <c r="H351" i="6"/>
  <c r="I351" i="6"/>
  <c r="J351" i="6"/>
  <c r="K351" i="6"/>
  <c r="T264" i="6"/>
  <c r="E352" i="6"/>
  <c r="L352" i="6"/>
  <c r="F352" i="6"/>
  <c r="G352" i="6"/>
  <c r="H352" i="6"/>
  <c r="I352" i="6"/>
  <c r="J352" i="6"/>
  <c r="K352" i="6"/>
  <c r="E353" i="6"/>
  <c r="L353" i="6"/>
  <c r="F353" i="6"/>
  <c r="G353" i="6"/>
  <c r="H353" i="6"/>
  <c r="I353" i="6"/>
  <c r="J353" i="6"/>
  <c r="K353" i="6"/>
  <c r="E354" i="6"/>
  <c r="L354" i="6"/>
  <c r="F354" i="6"/>
  <c r="G354" i="6"/>
  <c r="H354" i="6"/>
  <c r="I354" i="6"/>
  <c r="J354" i="6"/>
  <c r="K354" i="6"/>
  <c r="E355" i="6"/>
  <c r="L355" i="6"/>
  <c r="F355" i="6"/>
  <c r="G355" i="6"/>
  <c r="H355" i="6"/>
  <c r="I355" i="6"/>
  <c r="J355" i="6"/>
  <c r="K355" i="6"/>
  <c r="E356" i="6"/>
  <c r="L356" i="6"/>
  <c r="F356" i="6"/>
  <c r="G356" i="6"/>
  <c r="H356" i="6"/>
  <c r="I356" i="6"/>
  <c r="J356" i="6"/>
  <c r="K356" i="6"/>
  <c r="E357" i="6"/>
  <c r="L357" i="6"/>
  <c r="F357" i="6"/>
  <c r="G357" i="6"/>
  <c r="H357" i="6"/>
  <c r="I357" i="6"/>
  <c r="J357" i="6"/>
  <c r="K357" i="6"/>
  <c r="E358" i="6"/>
  <c r="L358" i="6"/>
  <c r="F358" i="6"/>
  <c r="G358" i="6"/>
  <c r="H358" i="6"/>
  <c r="I358" i="6"/>
  <c r="J358" i="6"/>
  <c r="K358" i="6"/>
  <c r="E359" i="6"/>
  <c r="L359" i="6"/>
  <c r="F359" i="6"/>
  <c r="G359" i="6"/>
  <c r="H359" i="6"/>
  <c r="I359" i="6"/>
  <c r="J359" i="6"/>
  <c r="K359" i="6"/>
  <c r="E360" i="6"/>
  <c r="L360" i="6"/>
  <c r="F360" i="6"/>
  <c r="G360" i="6"/>
  <c r="H360" i="6"/>
  <c r="I360" i="6"/>
  <c r="J360" i="6"/>
  <c r="K360" i="6"/>
  <c r="E361" i="6"/>
  <c r="L361" i="6"/>
  <c r="F361" i="6"/>
  <c r="G361" i="6"/>
  <c r="H361" i="6"/>
  <c r="I361" i="6"/>
  <c r="J361" i="6"/>
  <c r="K361" i="6"/>
  <c r="E513" i="6"/>
  <c r="L513" i="6"/>
  <c r="F513" i="6"/>
  <c r="G513" i="6"/>
  <c r="H513" i="6"/>
  <c r="I513" i="6"/>
  <c r="J513" i="6"/>
  <c r="K513" i="6"/>
  <c r="E362" i="6"/>
  <c r="L362" i="6"/>
  <c r="F362" i="6"/>
  <c r="G362" i="6"/>
  <c r="H362" i="6"/>
  <c r="I362" i="6"/>
  <c r="J362" i="6"/>
  <c r="K362" i="6"/>
  <c r="E363" i="6"/>
  <c r="L363" i="6"/>
  <c r="F363" i="6"/>
  <c r="G363" i="6"/>
  <c r="H363" i="6"/>
  <c r="I363" i="6"/>
  <c r="J363" i="6"/>
  <c r="K363" i="6"/>
  <c r="E364" i="6"/>
  <c r="L364" i="6"/>
  <c r="F364" i="6"/>
  <c r="G364" i="6"/>
  <c r="H364" i="6"/>
  <c r="I364" i="6"/>
  <c r="J364" i="6"/>
  <c r="K364" i="6"/>
  <c r="E365" i="6"/>
  <c r="L365" i="6"/>
  <c r="F365" i="6"/>
  <c r="G365" i="6"/>
  <c r="H365" i="6"/>
  <c r="I365" i="6"/>
  <c r="J365" i="6"/>
  <c r="K365" i="6"/>
  <c r="E366" i="6"/>
  <c r="L366" i="6"/>
  <c r="F366" i="6"/>
  <c r="G366" i="6"/>
  <c r="H366" i="6"/>
  <c r="I366" i="6"/>
  <c r="J366" i="6"/>
  <c r="K366" i="6"/>
  <c r="E367" i="6"/>
  <c r="L367" i="6"/>
  <c r="F367" i="6"/>
  <c r="G367" i="6"/>
  <c r="H367" i="6"/>
  <c r="I367" i="6"/>
  <c r="J367" i="6"/>
  <c r="K367" i="6"/>
  <c r="E368" i="6"/>
  <c r="L368" i="6"/>
  <c r="F368" i="6"/>
  <c r="G368" i="6"/>
  <c r="H368" i="6"/>
  <c r="I368" i="6"/>
  <c r="J368" i="6"/>
  <c r="K368" i="6"/>
  <c r="E369" i="6"/>
  <c r="L369" i="6"/>
  <c r="F369" i="6"/>
  <c r="G369" i="6"/>
  <c r="H369" i="6"/>
  <c r="I369" i="6"/>
  <c r="J369" i="6"/>
  <c r="K369" i="6"/>
  <c r="E370" i="6"/>
  <c r="L370" i="6"/>
  <c r="F370" i="6"/>
  <c r="G370" i="6"/>
  <c r="H370" i="6"/>
  <c r="I370" i="6"/>
  <c r="J370" i="6"/>
  <c r="K370" i="6"/>
  <c r="E371" i="6"/>
  <c r="L371" i="6"/>
  <c r="F371" i="6"/>
  <c r="G371" i="6"/>
  <c r="H371" i="6"/>
  <c r="I371" i="6"/>
  <c r="J371" i="6"/>
  <c r="K371" i="6"/>
  <c r="E372" i="6"/>
  <c r="L372" i="6"/>
  <c r="F372" i="6"/>
  <c r="G372" i="6"/>
  <c r="H372" i="6"/>
  <c r="I372" i="6"/>
  <c r="J372" i="6"/>
  <c r="K372" i="6"/>
  <c r="E373" i="6"/>
  <c r="L373" i="6"/>
  <c r="F373" i="6"/>
  <c r="G373" i="6"/>
  <c r="H373" i="6"/>
  <c r="I373" i="6"/>
  <c r="J373" i="6"/>
  <c r="K373" i="6"/>
  <c r="E374" i="6"/>
  <c r="L374" i="6"/>
  <c r="F374" i="6"/>
  <c r="G374" i="6"/>
  <c r="H374" i="6"/>
  <c r="I374" i="6"/>
  <c r="J374" i="6"/>
  <c r="K374" i="6"/>
  <c r="E375" i="6"/>
  <c r="L375" i="6"/>
  <c r="F375" i="6"/>
  <c r="G375" i="6"/>
  <c r="H375" i="6"/>
  <c r="I375" i="6"/>
  <c r="J375" i="6"/>
  <c r="K375" i="6"/>
  <c r="E376" i="6"/>
  <c r="L376" i="6"/>
  <c r="F376" i="6"/>
  <c r="G376" i="6"/>
  <c r="H376" i="6"/>
  <c r="I376" i="6"/>
  <c r="J376" i="6"/>
  <c r="K376" i="6"/>
  <c r="E377" i="6"/>
  <c r="L377" i="6"/>
  <c r="F377" i="6"/>
  <c r="G377" i="6"/>
  <c r="H377" i="6"/>
  <c r="I377" i="6"/>
  <c r="J377" i="6"/>
  <c r="K377" i="6"/>
  <c r="E378" i="6"/>
  <c r="L378" i="6"/>
  <c r="F378" i="6"/>
  <c r="G378" i="6"/>
  <c r="H378" i="6"/>
  <c r="I378" i="6"/>
  <c r="J378" i="6"/>
  <c r="K378" i="6"/>
  <c r="E379" i="6"/>
  <c r="L379" i="6"/>
  <c r="F379" i="6"/>
  <c r="G379" i="6"/>
  <c r="H379" i="6"/>
  <c r="I379" i="6"/>
  <c r="J379" i="6"/>
  <c r="K379" i="6"/>
  <c r="E380" i="6"/>
  <c r="L380" i="6"/>
  <c r="F380" i="6"/>
  <c r="G380" i="6"/>
  <c r="H380" i="6"/>
  <c r="I380" i="6"/>
  <c r="J380" i="6"/>
  <c r="K380" i="6"/>
  <c r="E381" i="6"/>
  <c r="L381" i="6"/>
  <c r="F381" i="6"/>
  <c r="G381" i="6"/>
  <c r="H381" i="6"/>
  <c r="I381" i="6"/>
  <c r="J381" i="6"/>
  <c r="K381" i="6"/>
  <c r="E382" i="6"/>
  <c r="L382" i="6"/>
  <c r="F382" i="6"/>
  <c r="G382" i="6"/>
  <c r="H382" i="6"/>
  <c r="I382" i="6"/>
  <c r="J382" i="6"/>
  <c r="K382" i="6"/>
  <c r="E383" i="6"/>
  <c r="L383" i="6"/>
  <c r="F383" i="6"/>
  <c r="G383" i="6"/>
  <c r="H383" i="6"/>
  <c r="I383" i="6"/>
  <c r="J383" i="6"/>
  <c r="K383" i="6"/>
  <c r="E384" i="6"/>
  <c r="L384" i="6"/>
  <c r="F384" i="6"/>
  <c r="G384" i="6"/>
  <c r="H384" i="6"/>
  <c r="I384" i="6"/>
  <c r="J384" i="6"/>
  <c r="K384" i="6"/>
  <c r="E385" i="6"/>
  <c r="L385" i="6"/>
  <c r="F385" i="6"/>
  <c r="G385" i="6"/>
  <c r="H385" i="6"/>
  <c r="I385" i="6"/>
  <c r="J385" i="6"/>
  <c r="K385" i="6"/>
  <c r="E386" i="6"/>
  <c r="L386" i="6"/>
  <c r="F386" i="6"/>
  <c r="G386" i="6"/>
  <c r="H386" i="6"/>
  <c r="I386" i="6"/>
  <c r="J386" i="6"/>
  <c r="K386" i="6"/>
  <c r="E387" i="6"/>
  <c r="L387" i="6"/>
  <c r="F387" i="6"/>
  <c r="G387" i="6"/>
  <c r="H387" i="6"/>
  <c r="I387" i="6"/>
  <c r="J387" i="6"/>
  <c r="K387" i="6"/>
  <c r="E388" i="6"/>
  <c r="L388" i="6"/>
  <c r="F388" i="6"/>
  <c r="G388" i="6"/>
  <c r="H388" i="6"/>
  <c r="I388" i="6"/>
  <c r="J388" i="6"/>
  <c r="K388" i="6"/>
  <c r="E389" i="6"/>
  <c r="L389" i="6"/>
  <c r="F389" i="6"/>
  <c r="G389" i="6"/>
  <c r="H389" i="6"/>
  <c r="I389" i="6"/>
  <c r="J389" i="6"/>
  <c r="K389" i="6"/>
  <c r="E390" i="6"/>
  <c r="L390" i="6"/>
  <c r="F390" i="6"/>
  <c r="G390" i="6"/>
  <c r="H390" i="6"/>
  <c r="I390" i="6"/>
  <c r="J390" i="6"/>
  <c r="K390" i="6"/>
  <c r="E391" i="6"/>
  <c r="L391" i="6"/>
  <c r="F391" i="6"/>
  <c r="G391" i="6"/>
  <c r="H391" i="6"/>
  <c r="I391" i="6"/>
  <c r="J391" i="6"/>
  <c r="K391" i="6"/>
  <c r="E392" i="6"/>
  <c r="L392" i="6"/>
  <c r="F392" i="6"/>
  <c r="G392" i="6"/>
  <c r="H392" i="6"/>
  <c r="I392" i="6"/>
  <c r="J392" i="6"/>
  <c r="K392" i="6"/>
  <c r="E393" i="6"/>
  <c r="L393" i="6"/>
  <c r="F393" i="6"/>
  <c r="G393" i="6"/>
  <c r="H393" i="6"/>
  <c r="I393" i="6"/>
  <c r="J393" i="6"/>
  <c r="K393" i="6"/>
  <c r="E394" i="6"/>
  <c r="L394" i="6"/>
  <c r="F394" i="6"/>
  <c r="G394" i="6"/>
  <c r="H394" i="6"/>
  <c r="I394" i="6"/>
  <c r="J394" i="6"/>
  <c r="K394" i="6"/>
  <c r="E395" i="6"/>
  <c r="L395" i="6"/>
  <c r="F395" i="6"/>
  <c r="G395" i="6"/>
  <c r="H395" i="6"/>
  <c r="I395" i="6"/>
  <c r="J395" i="6"/>
  <c r="K395" i="6"/>
  <c r="E396" i="6"/>
  <c r="L396" i="6"/>
  <c r="F396" i="6"/>
  <c r="G396" i="6"/>
  <c r="H396" i="6"/>
  <c r="I396" i="6"/>
  <c r="J396" i="6"/>
  <c r="K396" i="6"/>
  <c r="E397" i="6"/>
  <c r="L397" i="6"/>
  <c r="F397" i="6"/>
  <c r="G397" i="6"/>
  <c r="H397" i="6"/>
  <c r="I397" i="6"/>
  <c r="J397" i="6"/>
  <c r="K397" i="6"/>
  <c r="E398" i="6"/>
  <c r="L398" i="6"/>
  <c r="F398" i="6"/>
  <c r="G398" i="6"/>
  <c r="H398" i="6"/>
  <c r="I398" i="6"/>
  <c r="J398" i="6"/>
  <c r="K398" i="6"/>
  <c r="E399" i="6"/>
  <c r="L399" i="6"/>
  <c r="F399" i="6"/>
  <c r="G399" i="6"/>
  <c r="H399" i="6"/>
  <c r="I399" i="6"/>
  <c r="J399" i="6"/>
  <c r="K399" i="6"/>
  <c r="E400" i="6"/>
  <c r="L400" i="6"/>
  <c r="F400" i="6"/>
  <c r="G400" i="6"/>
  <c r="H400" i="6"/>
  <c r="I400" i="6"/>
  <c r="J400" i="6"/>
  <c r="K400" i="6"/>
  <c r="E401" i="6"/>
  <c r="L401" i="6"/>
  <c r="F401" i="6"/>
  <c r="G401" i="6"/>
  <c r="H401" i="6"/>
  <c r="I401" i="6"/>
  <c r="J401" i="6"/>
  <c r="K401" i="6"/>
  <c r="E402" i="6"/>
  <c r="L402" i="6"/>
  <c r="F402" i="6"/>
  <c r="G402" i="6"/>
  <c r="H402" i="6"/>
  <c r="I402" i="6"/>
  <c r="J402" i="6"/>
  <c r="K402" i="6"/>
  <c r="E403" i="6"/>
  <c r="L403" i="6"/>
  <c r="F403" i="6"/>
  <c r="G403" i="6"/>
  <c r="H403" i="6"/>
  <c r="I403" i="6"/>
  <c r="J403" i="6"/>
  <c r="K403" i="6"/>
  <c r="E404" i="6"/>
  <c r="L404" i="6"/>
  <c r="F404" i="6"/>
  <c r="G404" i="6"/>
  <c r="H404" i="6"/>
  <c r="I404" i="6"/>
  <c r="J404" i="6"/>
  <c r="K404" i="6"/>
  <c r="E405" i="6"/>
  <c r="L405" i="6"/>
  <c r="F405" i="6"/>
  <c r="G405" i="6"/>
  <c r="H405" i="6"/>
  <c r="I405" i="6"/>
  <c r="J405" i="6"/>
  <c r="K405" i="6"/>
  <c r="E406" i="6"/>
  <c r="L406" i="6"/>
  <c r="F406" i="6"/>
  <c r="G406" i="6"/>
  <c r="H406" i="6"/>
  <c r="I406" i="6"/>
  <c r="J406" i="6"/>
  <c r="K406" i="6"/>
  <c r="E407" i="6"/>
  <c r="L407" i="6"/>
  <c r="F407" i="6"/>
  <c r="G407" i="6"/>
  <c r="H407" i="6"/>
  <c r="I407" i="6"/>
  <c r="J407" i="6"/>
  <c r="K407" i="6"/>
  <c r="E408" i="6"/>
  <c r="L408" i="6"/>
  <c r="F408" i="6"/>
  <c r="G408" i="6"/>
  <c r="H408" i="6"/>
  <c r="I408" i="6"/>
  <c r="J408" i="6"/>
  <c r="K408" i="6"/>
  <c r="E409" i="6"/>
  <c r="L409" i="6"/>
  <c r="F409" i="6"/>
  <c r="G409" i="6"/>
  <c r="H409" i="6"/>
  <c r="I409" i="6"/>
  <c r="J409" i="6"/>
  <c r="K409" i="6"/>
  <c r="E410" i="6"/>
  <c r="L410" i="6"/>
  <c r="F410" i="6"/>
  <c r="G410" i="6"/>
  <c r="H410" i="6"/>
  <c r="I410" i="6"/>
  <c r="J410" i="6"/>
  <c r="K410" i="6"/>
  <c r="E411" i="6"/>
  <c r="L411" i="6"/>
  <c r="F411" i="6"/>
  <c r="G411" i="6"/>
  <c r="H411" i="6"/>
  <c r="I411" i="6"/>
  <c r="J411" i="6"/>
  <c r="K411" i="6"/>
  <c r="E412" i="6"/>
  <c r="L412" i="6"/>
  <c r="F412" i="6"/>
  <c r="G412" i="6"/>
  <c r="H412" i="6"/>
  <c r="I412" i="6"/>
  <c r="J412" i="6"/>
  <c r="K412" i="6"/>
  <c r="E413" i="6"/>
  <c r="L413" i="6"/>
  <c r="F413" i="6"/>
  <c r="G413" i="6"/>
  <c r="H413" i="6"/>
  <c r="I413" i="6"/>
  <c r="J413" i="6"/>
  <c r="K413" i="6"/>
  <c r="E414" i="6"/>
  <c r="L414" i="6"/>
  <c r="F414" i="6"/>
  <c r="G414" i="6"/>
  <c r="H414" i="6"/>
  <c r="I414" i="6"/>
  <c r="J414" i="6"/>
  <c r="K414" i="6"/>
  <c r="E415" i="6"/>
  <c r="L415" i="6"/>
  <c r="F415" i="6"/>
  <c r="G415" i="6"/>
  <c r="H415" i="6"/>
  <c r="I415" i="6"/>
  <c r="J415" i="6"/>
  <c r="K415" i="6"/>
  <c r="E416" i="6"/>
  <c r="L416" i="6"/>
  <c r="F416" i="6"/>
  <c r="G416" i="6"/>
  <c r="H416" i="6"/>
  <c r="I416" i="6"/>
  <c r="J416" i="6"/>
  <c r="K416" i="6"/>
  <c r="E417" i="6"/>
  <c r="L417" i="6"/>
  <c r="F417" i="6"/>
  <c r="G417" i="6"/>
  <c r="H417" i="6"/>
  <c r="I417" i="6"/>
  <c r="J417" i="6"/>
  <c r="K417" i="6"/>
  <c r="E418" i="6"/>
  <c r="L418" i="6"/>
  <c r="F418" i="6"/>
  <c r="G418" i="6"/>
  <c r="H418" i="6"/>
  <c r="I418" i="6"/>
  <c r="J418" i="6"/>
  <c r="K418" i="6"/>
  <c r="E419" i="6"/>
  <c r="L419" i="6"/>
  <c r="F419" i="6"/>
  <c r="G419" i="6"/>
  <c r="H419" i="6"/>
  <c r="I419" i="6"/>
  <c r="J419" i="6"/>
  <c r="K419" i="6"/>
  <c r="E420" i="6"/>
  <c r="L420" i="6"/>
  <c r="F420" i="6"/>
  <c r="G420" i="6"/>
  <c r="H420" i="6"/>
  <c r="I420" i="6"/>
  <c r="J420" i="6"/>
  <c r="K420" i="6"/>
  <c r="E421" i="6"/>
  <c r="L421" i="6"/>
  <c r="F421" i="6"/>
  <c r="G421" i="6"/>
  <c r="H421" i="6"/>
  <c r="I421" i="6"/>
  <c r="J421" i="6"/>
  <c r="K421" i="6"/>
  <c r="E422" i="6"/>
  <c r="L422" i="6"/>
  <c r="F422" i="6"/>
  <c r="G422" i="6"/>
  <c r="H422" i="6"/>
  <c r="I422" i="6"/>
  <c r="J422" i="6"/>
  <c r="K422" i="6"/>
  <c r="E423" i="6"/>
  <c r="L423" i="6"/>
  <c r="F423" i="6"/>
  <c r="G423" i="6"/>
  <c r="H423" i="6"/>
  <c r="I423" i="6"/>
  <c r="J423" i="6"/>
  <c r="K423" i="6"/>
  <c r="E424" i="6"/>
  <c r="L424" i="6"/>
  <c r="F424" i="6"/>
  <c r="G424" i="6"/>
  <c r="H424" i="6"/>
  <c r="I424" i="6"/>
  <c r="J424" i="6"/>
  <c r="K424" i="6"/>
  <c r="E425" i="6"/>
  <c r="L425" i="6"/>
  <c r="F425" i="6"/>
  <c r="G425" i="6"/>
  <c r="H425" i="6"/>
  <c r="I425" i="6"/>
  <c r="J425" i="6"/>
  <c r="K425" i="6"/>
  <c r="E426" i="6"/>
  <c r="L426" i="6"/>
  <c r="F426" i="6"/>
  <c r="G426" i="6"/>
  <c r="H426" i="6"/>
  <c r="I426" i="6"/>
  <c r="J426" i="6"/>
  <c r="K426" i="6"/>
  <c r="E427" i="6"/>
  <c r="L427" i="6"/>
  <c r="F427" i="6"/>
  <c r="G427" i="6"/>
  <c r="H427" i="6"/>
  <c r="I427" i="6"/>
  <c r="J427" i="6"/>
  <c r="K427" i="6"/>
  <c r="E428" i="6"/>
  <c r="L428" i="6"/>
  <c r="F428" i="6"/>
  <c r="G428" i="6"/>
  <c r="H428" i="6"/>
  <c r="I428" i="6"/>
  <c r="J428" i="6"/>
  <c r="K428" i="6"/>
  <c r="E429" i="6"/>
  <c r="L429" i="6"/>
  <c r="F429" i="6"/>
  <c r="G429" i="6"/>
  <c r="H429" i="6"/>
  <c r="I429" i="6"/>
  <c r="J429" i="6"/>
  <c r="K429" i="6"/>
  <c r="E430" i="6"/>
  <c r="L430" i="6"/>
  <c r="F430" i="6"/>
  <c r="G430" i="6"/>
  <c r="H430" i="6"/>
  <c r="I430" i="6"/>
  <c r="J430" i="6"/>
  <c r="K430" i="6"/>
  <c r="E431" i="6"/>
  <c r="L431" i="6"/>
  <c r="F431" i="6"/>
  <c r="G431" i="6"/>
  <c r="H431" i="6"/>
  <c r="I431" i="6"/>
  <c r="J431" i="6"/>
  <c r="K431" i="6"/>
  <c r="E432" i="6"/>
  <c r="L432" i="6"/>
  <c r="F432" i="6"/>
  <c r="G432" i="6"/>
  <c r="H432" i="6"/>
  <c r="I432" i="6"/>
  <c r="J432" i="6"/>
  <c r="K432" i="6"/>
  <c r="E433" i="6"/>
  <c r="L433" i="6"/>
  <c r="F433" i="6"/>
  <c r="G433" i="6"/>
  <c r="H433" i="6"/>
  <c r="I433" i="6"/>
  <c r="J433" i="6"/>
  <c r="K433" i="6"/>
  <c r="E434" i="6"/>
  <c r="L434" i="6"/>
  <c r="F434" i="6"/>
  <c r="G434" i="6"/>
  <c r="H434" i="6"/>
  <c r="I434" i="6"/>
  <c r="J434" i="6"/>
  <c r="K434" i="6"/>
  <c r="E435" i="6"/>
  <c r="L435" i="6"/>
  <c r="F435" i="6"/>
  <c r="G435" i="6"/>
  <c r="H435" i="6"/>
  <c r="I435" i="6"/>
  <c r="J435" i="6"/>
  <c r="K435" i="6"/>
  <c r="E436" i="6"/>
  <c r="L436" i="6"/>
  <c r="F436" i="6"/>
  <c r="G436" i="6"/>
  <c r="H436" i="6"/>
  <c r="I436" i="6"/>
  <c r="J436" i="6"/>
  <c r="K436" i="6"/>
  <c r="E437" i="6"/>
  <c r="L437" i="6"/>
  <c r="F437" i="6"/>
  <c r="G437" i="6"/>
  <c r="H437" i="6"/>
  <c r="I437" i="6"/>
  <c r="J437" i="6"/>
  <c r="K437" i="6"/>
  <c r="E438" i="6"/>
  <c r="L438" i="6"/>
  <c r="F438" i="6"/>
  <c r="G438" i="6"/>
  <c r="H438" i="6"/>
  <c r="I438" i="6"/>
  <c r="J438" i="6"/>
  <c r="K438" i="6"/>
  <c r="E439" i="6"/>
  <c r="L439" i="6"/>
  <c r="F439" i="6"/>
  <c r="G439" i="6"/>
  <c r="H439" i="6"/>
  <c r="I439" i="6"/>
  <c r="J439" i="6"/>
  <c r="K439" i="6"/>
  <c r="E440" i="6"/>
  <c r="L440" i="6"/>
  <c r="F440" i="6"/>
  <c r="G440" i="6"/>
  <c r="H440" i="6"/>
  <c r="I440" i="6"/>
  <c r="J440" i="6"/>
  <c r="K440" i="6"/>
  <c r="E441" i="6"/>
  <c r="L441" i="6"/>
  <c r="F441" i="6"/>
  <c r="G441" i="6"/>
  <c r="H441" i="6"/>
  <c r="I441" i="6"/>
  <c r="J441" i="6"/>
  <c r="K441" i="6"/>
  <c r="E442" i="6"/>
  <c r="L442" i="6"/>
  <c r="F442" i="6"/>
  <c r="G442" i="6"/>
  <c r="H442" i="6"/>
  <c r="I442" i="6"/>
  <c r="J442" i="6"/>
  <c r="K442" i="6"/>
  <c r="E443" i="6"/>
  <c r="L443" i="6"/>
  <c r="F443" i="6"/>
  <c r="G443" i="6"/>
  <c r="H443" i="6"/>
  <c r="I443" i="6"/>
  <c r="J443" i="6"/>
  <c r="K443" i="6"/>
  <c r="E444" i="6"/>
  <c r="L444" i="6"/>
  <c r="F444" i="6"/>
  <c r="G444" i="6"/>
  <c r="H444" i="6"/>
  <c r="I444" i="6"/>
  <c r="J444" i="6"/>
  <c r="K444" i="6"/>
  <c r="E445" i="6"/>
  <c r="L445" i="6"/>
  <c r="F445" i="6"/>
  <c r="G445" i="6"/>
  <c r="H445" i="6"/>
  <c r="I445" i="6"/>
  <c r="J445" i="6"/>
  <c r="K445" i="6"/>
  <c r="E446" i="6"/>
  <c r="L446" i="6"/>
  <c r="F446" i="6"/>
  <c r="G446" i="6"/>
  <c r="H446" i="6"/>
  <c r="I446" i="6"/>
  <c r="J446" i="6"/>
  <c r="K446" i="6"/>
  <c r="E447" i="6"/>
  <c r="L447" i="6"/>
  <c r="F447" i="6"/>
  <c r="G447" i="6"/>
  <c r="H447" i="6"/>
  <c r="I447" i="6"/>
  <c r="J447" i="6"/>
  <c r="K447" i="6"/>
  <c r="E448" i="6"/>
  <c r="L448" i="6"/>
  <c r="F448" i="6"/>
  <c r="G448" i="6"/>
  <c r="H448" i="6"/>
  <c r="I448" i="6"/>
  <c r="J448" i="6"/>
  <c r="K448" i="6"/>
  <c r="E449" i="6"/>
  <c r="L449" i="6"/>
  <c r="F449" i="6"/>
  <c r="G449" i="6"/>
  <c r="H449" i="6"/>
  <c r="I449" i="6"/>
  <c r="J449" i="6"/>
  <c r="K449" i="6"/>
  <c r="E450" i="6"/>
  <c r="L450" i="6"/>
  <c r="F450" i="6"/>
  <c r="G450" i="6"/>
  <c r="H450" i="6"/>
  <c r="I450" i="6"/>
  <c r="J450" i="6"/>
  <c r="K450" i="6"/>
  <c r="E451" i="6"/>
  <c r="L451" i="6"/>
  <c r="F451" i="6"/>
  <c r="G451" i="6"/>
  <c r="H451" i="6"/>
  <c r="I451" i="6"/>
  <c r="J451" i="6"/>
  <c r="K451" i="6"/>
  <c r="E452" i="6"/>
  <c r="L452" i="6"/>
  <c r="F452" i="6"/>
  <c r="G452" i="6"/>
  <c r="H452" i="6"/>
  <c r="I452" i="6"/>
  <c r="J452" i="6"/>
  <c r="K452" i="6"/>
  <c r="E453" i="6"/>
  <c r="L453" i="6"/>
  <c r="F453" i="6"/>
  <c r="G453" i="6"/>
  <c r="H453" i="6"/>
  <c r="I453" i="6"/>
  <c r="J453" i="6"/>
  <c r="K453" i="6"/>
  <c r="E454" i="6"/>
  <c r="L454" i="6"/>
  <c r="F454" i="6"/>
  <c r="G454" i="6"/>
  <c r="H454" i="6"/>
  <c r="I454" i="6"/>
  <c r="J454" i="6"/>
  <c r="K454" i="6"/>
  <c r="E455" i="6"/>
  <c r="L455" i="6"/>
  <c r="F455" i="6"/>
  <c r="G455" i="6"/>
  <c r="H455" i="6"/>
  <c r="I455" i="6"/>
  <c r="J455" i="6"/>
  <c r="K455" i="6"/>
  <c r="E456" i="6"/>
  <c r="L456" i="6"/>
  <c r="F456" i="6"/>
  <c r="G456" i="6"/>
  <c r="H456" i="6"/>
  <c r="I456" i="6"/>
  <c r="J456" i="6"/>
  <c r="K456" i="6"/>
  <c r="E457" i="6"/>
  <c r="L457" i="6"/>
  <c r="F457" i="6"/>
  <c r="G457" i="6"/>
  <c r="H457" i="6"/>
  <c r="I457" i="6"/>
  <c r="J457" i="6"/>
  <c r="K457" i="6"/>
  <c r="E458" i="6"/>
  <c r="L458" i="6"/>
  <c r="F458" i="6"/>
  <c r="G458" i="6"/>
  <c r="H458" i="6"/>
  <c r="I458" i="6"/>
  <c r="J458" i="6"/>
  <c r="K458" i="6"/>
  <c r="E459" i="6"/>
  <c r="L459" i="6"/>
  <c r="F459" i="6"/>
  <c r="G459" i="6"/>
  <c r="H459" i="6"/>
  <c r="I459" i="6"/>
  <c r="J459" i="6"/>
  <c r="K459" i="6"/>
  <c r="E460" i="6"/>
  <c r="L460" i="6"/>
  <c r="F460" i="6"/>
  <c r="G460" i="6"/>
  <c r="H460" i="6"/>
  <c r="I460" i="6"/>
  <c r="J460" i="6"/>
  <c r="K460" i="6"/>
  <c r="E461" i="6"/>
  <c r="L461" i="6"/>
  <c r="F461" i="6"/>
  <c r="G461" i="6"/>
  <c r="H461" i="6"/>
  <c r="I461" i="6"/>
  <c r="J461" i="6"/>
  <c r="K461" i="6"/>
  <c r="E462" i="6"/>
  <c r="L462" i="6"/>
  <c r="F462" i="6"/>
  <c r="G462" i="6"/>
  <c r="H462" i="6"/>
  <c r="I462" i="6"/>
  <c r="J462" i="6"/>
  <c r="K462" i="6"/>
  <c r="E463" i="6"/>
  <c r="L463" i="6"/>
  <c r="F463" i="6"/>
  <c r="G463" i="6"/>
  <c r="H463" i="6"/>
  <c r="I463" i="6"/>
  <c r="J463" i="6"/>
  <c r="K463" i="6"/>
  <c r="E464" i="6"/>
  <c r="L464" i="6"/>
  <c r="F464" i="6"/>
  <c r="G464" i="6"/>
  <c r="H464" i="6"/>
  <c r="I464" i="6"/>
  <c r="J464" i="6"/>
  <c r="K464" i="6"/>
  <c r="E465" i="6"/>
  <c r="L465" i="6"/>
  <c r="F465" i="6"/>
  <c r="G465" i="6"/>
  <c r="H465" i="6"/>
  <c r="I465" i="6"/>
  <c r="J465" i="6"/>
  <c r="K465" i="6"/>
  <c r="E466" i="6"/>
  <c r="L466" i="6"/>
  <c r="F466" i="6"/>
  <c r="G466" i="6"/>
  <c r="H466" i="6"/>
  <c r="I466" i="6"/>
  <c r="J466" i="6"/>
  <c r="K466" i="6"/>
  <c r="E467" i="6"/>
  <c r="L467" i="6"/>
  <c r="F467" i="6"/>
  <c r="G467" i="6"/>
  <c r="H467" i="6"/>
  <c r="I467" i="6"/>
  <c r="J467" i="6"/>
  <c r="K467" i="6"/>
  <c r="E468" i="6"/>
  <c r="L468" i="6"/>
  <c r="F468" i="6"/>
  <c r="G468" i="6"/>
  <c r="H468" i="6"/>
  <c r="I468" i="6"/>
  <c r="J468" i="6"/>
  <c r="K468" i="6"/>
  <c r="E469" i="6"/>
  <c r="L469" i="6"/>
  <c r="F469" i="6"/>
  <c r="G469" i="6"/>
  <c r="H469" i="6"/>
  <c r="I469" i="6"/>
  <c r="J469" i="6"/>
  <c r="K469" i="6"/>
  <c r="E470" i="6"/>
  <c r="L470" i="6"/>
  <c r="F470" i="6"/>
  <c r="G470" i="6"/>
  <c r="H470" i="6"/>
  <c r="I470" i="6"/>
  <c r="J470" i="6"/>
  <c r="K470" i="6"/>
  <c r="E471" i="6"/>
  <c r="L471" i="6"/>
  <c r="F471" i="6"/>
  <c r="G471" i="6"/>
  <c r="H471" i="6"/>
  <c r="I471" i="6"/>
  <c r="J471" i="6"/>
  <c r="K471" i="6"/>
  <c r="E472" i="6"/>
  <c r="L472" i="6"/>
  <c r="F472" i="6"/>
  <c r="G472" i="6"/>
  <c r="H472" i="6"/>
  <c r="I472" i="6"/>
  <c r="J472" i="6"/>
  <c r="K472" i="6"/>
  <c r="E473" i="6"/>
  <c r="L473" i="6"/>
  <c r="F473" i="6"/>
  <c r="G473" i="6"/>
  <c r="H473" i="6"/>
  <c r="I473" i="6"/>
  <c r="J473" i="6"/>
  <c r="K473" i="6"/>
  <c r="E474" i="6"/>
  <c r="L474" i="6"/>
  <c r="F474" i="6"/>
  <c r="G474" i="6"/>
  <c r="H474" i="6"/>
  <c r="I474" i="6"/>
  <c r="J474" i="6"/>
  <c r="K474" i="6"/>
  <c r="E475" i="6"/>
  <c r="L475" i="6"/>
  <c r="F475" i="6"/>
  <c r="G475" i="6"/>
  <c r="H475" i="6"/>
  <c r="I475" i="6"/>
  <c r="J475" i="6"/>
  <c r="K475" i="6"/>
  <c r="E476" i="6"/>
  <c r="L476" i="6"/>
  <c r="F476" i="6"/>
  <c r="G476" i="6"/>
  <c r="H476" i="6"/>
  <c r="I476" i="6"/>
  <c r="J476" i="6"/>
  <c r="K476" i="6"/>
  <c r="E477" i="6"/>
  <c r="L477" i="6"/>
  <c r="F477" i="6"/>
  <c r="G477" i="6"/>
  <c r="H477" i="6"/>
  <c r="I477" i="6"/>
  <c r="J477" i="6"/>
  <c r="K477" i="6"/>
  <c r="E478" i="6"/>
  <c r="L478" i="6"/>
  <c r="F478" i="6"/>
  <c r="G478" i="6"/>
  <c r="H478" i="6"/>
  <c r="I478" i="6"/>
  <c r="J478" i="6"/>
  <c r="K478" i="6"/>
  <c r="E479" i="6"/>
  <c r="L479" i="6"/>
  <c r="F479" i="6"/>
  <c r="G479" i="6"/>
  <c r="H479" i="6"/>
  <c r="I479" i="6"/>
  <c r="J479" i="6"/>
  <c r="K479" i="6"/>
  <c r="E480" i="6"/>
  <c r="L480" i="6"/>
  <c r="F480" i="6"/>
  <c r="G480" i="6"/>
  <c r="H480" i="6"/>
  <c r="I480" i="6"/>
  <c r="J480" i="6"/>
  <c r="K480" i="6"/>
  <c r="E481" i="6"/>
  <c r="L481" i="6"/>
  <c r="F481" i="6"/>
  <c r="G481" i="6"/>
  <c r="H481" i="6"/>
  <c r="I481" i="6"/>
  <c r="J481" i="6"/>
  <c r="K481" i="6"/>
  <c r="E482" i="6"/>
  <c r="L482" i="6"/>
  <c r="F482" i="6"/>
  <c r="G482" i="6"/>
  <c r="H482" i="6"/>
  <c r="I482" i="6"/>
  <c r="J482" i="6"/>
  <c r="K482" i="6"/>
  <c r="E483" i="6"/>
  <c r="L483" i="6"/>
  <c r="F483" i="6"/>
  <c r="G483" i="6"/>
  <c r="H483" i="6"/>
  <c r="I483" i="6"/>
  <c r="J483" i="6"/>
  <c r="K483" i="6"/>
  <c r="E484" i="6"/>
  <c r="L484" i="6"/>
  <c r="F484" i="6"/>
  <c r="G484" i="6"/>
  <c r="H484" i="6"/>
  <c r="I484" i="6"/>
  <c r="J484" i="6"/>
  <c r="K484" i="6"/>
  <c r="E485" i="6"/>
  <c r="L485" i="6"/>
  <c r="F485" i="6"/>
  <c r="G485" i="6"/>
  <c r="H485" i="6"/>
  <c r="I485" i="6"/>
  <c r="J485" i="6"/>
  <c r="K485" i="6"/>
  <c r="E486" i="6"/>
  <c r="L486" i="6"/>
  <c r="F486" i="6"/>
  <c r="G486" i="6"/>
  <c r="H486" i="6"/>
  <c r="I486" i="6"/>
  <c r="J486" i="6"/>
  <c r="K486" i="6"/>
  <c r="E487" i="6"/>
  <c r="L487" i="6"/>
  <c r="F487" i="6"/>
  <c r="G487" i="6"/>
  <c r="H487" i="6"/>
  <c r="I487" i="6"/>
  <c r="J487" i="6"/>
  <c r="K487" i="6"/>
  <c r="E488" i="6"/>
  <c r="L488" i="6"/>
  <c r="F488" i="6"/>
  <c r="G488" i="6"/>
  <c r="H488" i="6"/>
  <c r="I488" i="6"/>
  <c r="J488" i="6"/>
  <c r="K488" i="6"/>
  <c r="E489" i="6"/>
  <c r="L489" i="6"/>
  <c r="F489" i="6"/>
  <c r="G489" i="6"/>
  <c r="H489" i="6"/>
  <c r="I489" i="6"/>
  <c r="J489" i="6"/>
  <c r="K489" i="6"/>
  <c r="E490" i="6"/>
  <c r="L490" i="6"/>
  <c r="F490" i="6"/>
  <c r="G490" i="6"/>
  <c r="H490" i="6"/>
  <c r="I490" i="6"/>
  <c r="J490" i="6"/>
  <c r="K490" i="6"/>
  <c r="E491" i="6"/>
  <c r="L491" i="6"/>
  <c r="F491" i="6"/>
  <c r="G491" i="6"/>
  <c r="H491" i="6"/>
  <c r="I491" i="6"/>
  <c r="J491" i="6"/>
  <c r="K491" i="6"/>
  <c r="E492" i="6"/>
  <c r="L492" i="6"/>
  <c r="F492" i="6"/>
  <c r="G492" i="6"/>
  <c r="H492" i="6"/>
  <c r="I492" i="6"/>
  <c r="J492" i="6"/>
  <c r="K492" i="6"/>
  <c r="E493" i="6"/>
  <c r="L493" i="6"/>
  <c r="F493" i="6"/>
  <c r="G493" i="6"/>
  <c r="H493" i="6"/>
  <c r="I493" i="6"/>
  <c r="J493" i="6"/>
  <c r="K493" i="6"/>
  <c r="E494" i="6"/>
  <c r="L494" i="6"/>
  <c r="F494" i="6"/>
  <c r="G494" i="6"/>
  <c r="H494" i="6"/>
  <c r="I494" i="6"/>
  <c r="J494" i="6"/>
  <c r="K494" i="6"/>
  <c r="E495" i="6"/>
  <c r="L495" i="6"/>
  <c r="F495" i="6"/>
  <c r="G495" i="6"/>
  <c r="H495" i="6"/>
  <c r="I495" i="6"/>
  <c r="J495" i="6"/>
  <c r="K495" i="6"/>
  <c r="E496" i="6"/>
  <c r="L496" i="6"/>
  <c r="F496" i="6"/>
  <c r="G496" i="6"/>
  <c r="H496" i="6"/>
  <c r="I496" i="6"/>
  <c r="J496" i="6"/>
  <c r="K496" i="6"/>
  <c r="E497" i="6"/>
  <c r="L497" i="6"/>
  <c r="F497" i="6"/>
  <c r="G497" i="6"/>
  <c r="H497" i="6"/>
  <c r="I497" i="6"/>
  <c r="J497" i="6"/>
  <c r="K497" i="6"/>
  <c r="E498" i="6"/>
  <c r="L498" i="6"/>
  <c r="F498" i="6"/>
  <c r="G498" i="6"/>
  <c r="H498" i="6"/>
  <c r="I498" i="6"/>
  <c r="J498" i="6"/>
  <c r="K498" i="6"/>
  <c r="E499" i="6"/>
  <c r="L499" i="6"/>
  <c r="F499" i="6"/>
  <c r="G499" i="6"/>
  <c r="H499" i="6"/>
  <c r="I499" i="6"/>
  <c r="J499" i="6"/>
  <c r="K499" i="6"/>
  <c r="E500" i="6"/>
  <c r="L500" i="6"/>
  <c r="F500" i="6"/>
  <c r="G500" i="6"/>
  <c r="H500" i="6"/>
  <c r="I500" i="6"/>
  <c r="J500" i="6"/>
  <c r="K500" i="6"/>
  <c r="E501" i="6"/>
  <c r="L501" i="6"/>
  <c r="F501" i="6"/>
  <c r="G501" i="6"/>
  <c r="H501" i="6"/>
  <c r="I501" i="6"/>
  <c r="J501" i="6"/>
  <c r="K501" i="6"/>
  <c r="E502" i="6"/>
  <c r="L502" i="6"/>
  <c r="F502" i="6"/>
  <c r="G502" i="6"/>
  <c r="H502" i="6"/>
  <c r="I502" i="6"/>
  <c r="J502" i="6"/>
  <c r="K502" i="6"/>
  <c r="E503" i="6"/>
  <c r="L503" i="6"/>
  <c r="F503" i="6"/>
  <c r="G503" i="6"/>
  <c r="H503" i="6"/>
  <c r="I503" i="6"/>
  <c r="J503" i="6"/>
  <c r="K503" i="6"/>
  <c r="E504" i="6"/>
  <c r="L504" i="6"/>
  <c r="F504" i="6"/>
  <c r="G504" i="6"/>
  <c r="H504" i="6"/>
  <c r="I504" i="6"/>
  <c r="J504" i="6"/>
  <c r="K504" i="6"/>
  <c r="E505" i="6"/>
  <c r="L505" i="6"/>
  <c r="F505" i="6"/>
  <c r="G505" i="6"/>
  <c r="H505" i="6"/>
  <c r="I505" i="6"/>
  <c r="J505" i="6"/>
  <c r="K505" i="6"/>
  <c r="E506" i="6"/>
  <c r="L506" i="6"/>
  <c r="F506" i="6"/>
  <c r="G506" i="6"/>
  <c r="H506" i="6"/>
  <c r="I506" i="6"/>
  <c r="J506" i="6"/>
  <c r="K506" i="6"/>
  <c r="E507" i="6"/>
  <c r="L507" i="6"/>
  <c r="F507" i="6"/>
  <c r="G507" i="6"/>
  <c r="H507" i="6"/>
  <c r="I507" i="6"/>
  <c r="J507" i="6"/>
  <c r="K507" i="6"/>
  <c r="E508" i="6"/>
  <c r="L508" i="6"/>
  <c r="F508" i="6"/>
  <c r="G508" i="6"/>
  <c r="H508" i="6"/>
  <c r="I508" i="6"/>
  <c r="J508" i="6"/>
  <c r="K508" i="6"/>
  <c r="E509" i="6"/>
  <c r="L509" i="6"/>
  <c r="F509" i="6"/>
  <c r="G509" i="6"/>
  <c r="H509" i="6"/>
  <c r="I509" i="6"/>
  <c r="J509" i="6"/>
  <c r="K509" i="6"/>
  <c r="E510" i="6"/>
  <c r="L510" i="6"/>
  <c r="F510" i="6"/>
  <c r="G510" i="6"/>
  <c r="H510" i="6"/>
  <c r="I510" i="6"/>
  <c r="J510" i="6"/>
  <c r="K510" i="6"/>
  <c r="E511" i="6"/>
  <c r="L511" i="6"/>
  <c r="F511" i="6"/>
  <c r="G511" i="6"/>
  <c r="H511" i="6"/>
  <c r="I511" i="6"/>
  <c r="J511" i="6"/>
  <c r="K511" i="6"/>
  <c r="E512" i="6"/>
  <c r="L512" i="6"/>
  <c r="F512" i="6"/>
  <c r="G512" i="6"/>
  <c r="H512" i="6"/>
  <c r="I512" i="6"/>
  <c r="J512" i="6"/>
  <c r="K512" i="6"/>
  <c r="T1" i="6"/>
  <c r="N1" i="6"/>
  <c r="AA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1" i="6"/>
  <c r="Z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1" i="6"/>
  <c r="Y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1" i="6"/>
  <c r="X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1" i="6"/>
  <c r="W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1" i="6"/>
  <c r="V1" i="6"/>
  <c r="L10" i="9"/>
  <c r="S987" i="10"/>
  <c r="S986" i="10"/>
  <c r="S985" i="10"/>
  <c r="S984" i="10"/>
  <c r="S983" i="10"/>
  <c r="S982" i="10"/>
  <c r="S981" i="10"/>
  <c r="S980" i="10"/>
  <c r="S979" i="10"/>
  <c r="S978" i="10"/>
  <c r="S977" i="10"/>
  <c r="S976" i="10"/>
  <c r="S975" i="10"/>
  <c r="S974" i="10"/>
  <c r="S973" i="10"/>
  <c r="S972" i="10"/>
  <c r="S971" i="10"/>
  <c r="S970" i="10"/>
  <c r="S969" i="10"/>
  <c r="S968" i="10"/>
  <c r="S967" i="10"/>
  <c r="S966" i="10"/>
  <c r="S965" i="10"/>
  <c r="S964" i="10"/>
  <c r="S963" i="10"/>
  <c r="S962" i="10"/>
  <c r="S961" i="10"/>
  <c r="S960" i="10"/>
  <c r="S959" i="10"/>
  <c r="S958" i="10"/>
  <c r="S957" i="10"/>
  <c r="S956" i="10"/>
  <c r="S955" i="10"/>
  <c r="S954" i="10"/>
  <c r="S953" i="10"/>
  <c r="S952" i="10"/>
  <c r="S951" i="10"/>
  <c r="S950" i="10"/>
  <c r="S949" i="10"/>
  <c r="S948" i="10"/>
  <c r="S947" i="10"/>
  <c r="S946" i="10"/>
  <c r="S945" i="10"/>
  <c r="S944" i="10"/>
  <c r="S943" i="10"/>
  <c r="S942" i="10"/>
  <c r="S941" i="10"/>
  <c r="S940" i="10"/>
  <c r="S939" i="10"/>
  <c r="S938" i="10"/>
  <c r="S937" i="10"/>
  <c r="S936" i="10"/>
  <c r="S935" i="10"/>
  <c r="S934" i="10"/>
  <c r="S933" i="10"/>
  <c r="S932" i="10"/>
  <c r="S931" i="10"/>
  <c r="S930" i="10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S761" i="10"/>
  <c r="S760" i="10"/>
  <c r="S759" i="10"/>
  <c r="S758" i="10"/>
  <c r="S757" i="10"/>
  <c r="S756" i="10"/>
  <c r="S755" i="10"/>
  <c r="S754" i="10"/>
  <c r="S753" i="10"/>
  <c r="S752" i="10"/>
  <c r="S751" i="10"/>
  <c r="S750" i="10"/>
  <c r="S749" i="10"/>
  <c r="S748" i="10"/>
  <c r="S747" i="10"/>
  <c r="S746" i="10"/>
  <c r="S745" i="10"/>
  <c r="S744" i="10"/>
  <c r="S743" i="10"/>
  <c r="S742" i="10"/>
  <c r="S741" i="10"/>
  <c r="S740" i="10"/>
  <c r="S739" i="10"/>
  <c r="S738" i="10"/>
  <c r="S737" i="10"/>
  <c r="S736" i="10"/>
  <c r="S735" i="10"/>
  <c r="S734" i="10"/>
  <c r="S733" i="10"/>
  <c r="S732" i="10"/>
  <c r="S731" i="10"/>
  <c r="S730" i="10"/>
  <c r="S729" i="10"/>
  <c r="S728" i="10"/>
  <c r="S727" i="10"/>
  <c r="S726" i="10"/>
  <c r="S725" i="10"/>
  <c r="S724" i="10"/>
  <c r="S723" i="10"/>
  <c r="S722" i="10"/>
  <c r="S721" i="10"/>
  <c r="S720" i="10"/>
  <c r="S719" i="10"/>
  <c r="S718" i="10"/>
  <c r="S717" i="10"/>
  <c r="S716" i="10"/>
  <c r="S715" i="10"/>
  <c r="S714" i="10"/>
  <c r="S713" i="10"/>
  <c r="S712" i="10"/>
  <c r="S711" i="10"/>
  <c r="S710" i="10"/>
  <c r="S709" i="10"/>
  <c r="S708" i="10"/>
  <c r="S707" i="10"/>
  <c r="S706" i="10"/>
  <c r="S705" i="10"/>
  <c r="S704" i="10"/>
  <c r="S703" i="10"/>
  <c r="S702" i="10"/>
  <c r="S701" i="10"/>
  <c r="S700" i="10"/>
  <c r="S699" i="10"/>
  <c r="S698" i="10"/>
  <c r="S697" i="10"/>
  <c r="S696" i="10"/>
  <c r="S695" i="10"/>
  <c r="S694" i="10"/>
  <c r="S693" i="10"/>
  <c r="S692" i="10"/>
  <c r="S691" i="10"/>
  <c r="S690" i="10"/>
  <c r="S689" i="10"/>
  <c r="S688" i="10"/>
  <c r="S687" i="10"/>
  <c r="S686" i="10"/>
  <c r="S685" i="10"/>
  <c r="S684" i="10"/>
  <c r="S683" i="10"/>
  <c r="S682" i="10"/>
  <c r="S681" i="10"/>
  <c r="S680" i="10"/>
  <c r="S679" i="10"/>
  <c r="S678" i="10"/>
  <c r="S677" i="10"/>
  <c r="S676" i="10"/>
  <c r="S675" i="10"/>
  <c r="S674" i="10"/>
  <c r="S673" i="10"/>
  <c r="S672" i="10"/>
  <c r="S671" i="10"/>
  <c r="S670" i="10"/>
  <c r="S669" i="10"/>
  <c r="S668" i="10"/>
  <c r="S667" i="10"/>
  <c r="S666" i="10"/>
  <c r="S665" i="10"/>
  <c r="S664" i="10"/>
  <c r="S663" i="10"/>
  <c r="S662" i="10"/>
  <c r="S661" i="10"/>
  <c r="S660" i="10"/>
  <c r="S659" i="10"/>
  <c r="S658" i="10"/>
  <c r="S657" i="10"/>
  <c r="S656" i="10"/>
  <c r="S655" i="10"/>
  <c r="S654" i="10"/>
  <c r="S653" i="10"/>
  <c r="S652" i="10"/>
  <c r="S651" i="10"/>
  <c r="S650" i="10"/>
  <c r="S649" i="10"/>
  <c r="S648" i="10"/>
  <c r="S647" i="10"/>
  <c r="S646" i="10"/>
  <c r="S645" i="10"/>
  <c r="S644" i="10"/>
  <c r="S643" i="10"/>
  <c r="S642" i="10"/>
  <c r="S641" i="10"/>
  <c r="S640" i="10"/>
  <c r="S639" i="10"/>
  <c r="S638" i="10"/>
  <c r="S637" i="10"/>
  <c r="S636" i="10"/>
  <c r="S635" i="10"/>
  <c r="S634" i="10"/>
  <c r="S633" i="10"/>
  <c r="S632" i="10"/>
  <c r="S631" i="10"/>
  <c r="S630" i="10"/>
  <c r="S629" i="10"/>
  <c r="S628" i="10"/>
  <c r="S627" i="10"/>
  <c r="S626" i="10"/>
  <c r="S625" i="10"/>
  <c r="S624" i="10"/>
  <c r="S623" i="10"/>
  <c r="S622" i="10"/>
  <c r="S621" i="10"/>
  <c r="S620" i="10"/>
  <c r="S619" i="10"/>
  <c r="S618" i="10"/>
  <c r="S617" i="10"/>
  <c r="S616" i="10"/>
  <c r="S615" i="10"/>
  <c r="S614" i="10"/>
  <c r="S613" i="10"/>
  <c r="S612" i="10"/>
  <c r="S611" i="10"/>
  <c r="S610" i="10"/>
  <c r="S609" i="10"/>
  <c r="S608" i="10"/>
  <c r="S607" i="10"/>
  <c r="S606" i="10"/>
  <c r="S605" i="10"/>
  <c r="S604" i="10"/>
  <c r="S603" i="10"/>
  <c r="S602" i="10"/>
  <c r="S601" i="10"/>
  <c r="S600" i="10"/>
  <c r="S599" i="10"/>
  <c r="S598" i="10"/>
  <c r="S597" i="10"/>
  <c r="S596" i="10"/>
  <c r="S595" i="10"/>
  <c r="S594" i="10"/>
  <c r="S593" i="10"/>
  <c r="S592" i="10"/>
  <c r="S591" i="10"/>
  <c r="S590" i="10"/>
  <c r="S589" i="10"/>
  <c r="S588" i="10"/>
  <c r="S587" i="10"/>
  <c r="S586" i="10"/>
  <c r="S585" i="10"/>
  <c r="S584" i="10"/>
  <c r="S583" i="10"/>
  <c r="S582" i="10"/>
  <c r="S581" i="10"/>
  <c r="S580" i="10"/>
  <c r="S579" i="10"/>
  <c r="S578" i="10"/>
  <c r="S577" i="10"/>
  <c r="S576" i="10"/>
  <c r="S575" i="10"/>
  <c r="S574" i="10"/>
  <c r="S573" i="10"/>
  <c r="S572" i="10"/>
  <c r="S571" i="10"/>
  <c r="S570" i="10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80" i="10"/>
  <c r="T3" i="10"/>
  <c r="U3" i="10"/>
  <c r="V3" i="10"/>
  <c r="W3" i="10"/>
  <c r="T4" i="10"/>
  <c r="U4" i="10"/>
  <c r="V4" i="10"/>
  <c r="W4" i="10"/>
  <c r="T5" i="10"/>
  <c r="U5" i="10"/>
  <c r="V5" i="10"/>
  <c r="W5" i="10"/>
  <c r="T6" i="10"/>
  <c r="U6" i="10"/>
  <c r="V6" i="10"/>
  <c r="W6" i="10"/>
  <c r="X3" i="10"/>
  <c r="X4" i="10"/>
  <c r="X5" i="10"/>
  <c r="X6" i="10"/>
  <c r="T7" i="10"/>
  <c r="U7" i="10"/>
  <c r="V7" i="10"/>
  <c r="W7" i="10"/>
  <c r="X7" i="10"/>
  <c r="T8" i="10"/>
  <c r="U8" i="10"/>
  <c r="V8" i="10"/>
  <c r="W8" i="10"/>
  <c r="X8" i="10"/>
  <c r="T9" i="10"/>
  <c r="U9" i="10"/>
  <c r="V9" i="10"/>
  <c r="W9" i="10"/>
  <c r="X9" i="10"/>
  <c r="T10" i="10"/>
  <c r="U10" i="10"/>
  <c r="V10" i="10"/>
  <c r="W10" i="10"/>
  <c r="X10" i="10"/>
  <c r="T11" i="10"/>
  <c r="U11" i="10"/>
  <c r="V11" i="10"/>
  <c r="W11" i="10"/>
  <c r="X11" i="10"/>
  <c r="T12" i="10"/>
  <c r="U12" i="10"/>
  <c r="V12" i="10"/>
  <c r="W12" i="10"/>
  <c r="X12" i="10"/>
  <c r="T13" i="10"/>
  <c r="U13" i="10"/>
  <c r="V13" i="10"/>
  <c r="W13" i="10"/>
  <c r="X13" i="10"/>
  <c r="T14" i="10"/>
  <c r="U14" i="10"/>
  <c r="V14" i="10"/>
  <c r="W14" i="10"/>
  <c r="X14" i="10"/>
  <c r="T15" i="10"/>
  <c r="U15" i="10"/>
  <c r="V15" i="10"/>
  <c r="W15" i="10"/>
  <c r="X15" i="10"/>
  <c r="T16" i="10"/>
  <c r="U16" i="10"/>
  <c r="V16" i="10"/>
  <c r="W16" i="10"/>
  <c r="X16" i="10"/>
  <c r="T17" i="10"/>
  <c r="U17" i="10"/>
  <c r="V17" i="10"/>
  <c r="W17" i="10"/>
  <c r="X17" i="10"/>
  <c r="T18" i="10"/>
  <c r="U18" i="10"/>
  <c r="V18" i="10"/>
  <c r="W18" i="10"/>
  <c r="X18" i="10"/>
  <c r="T19" i="10"/>
  <c r="U19" i="10"/>
  <c r="V19" i="10"/>
  <c r="W19" i="10"/>
  <c r="X19" i="10"/>
  <c r="T20" i="10"/>
  <c r="U20" i="10"/>
  <c r="V20" i="10"/>
  <c r="W20" i="10"/>
  <c r="X20" i="10"/>
  <c r="T21" i="10"/>
  <c r="U21" i="10"/>
  <c r="V21" i="10"/>
  <c r="W21" i="10"/>
  <c r="X21" i="10"/>
  <c r="T22" i="10"/>
  <c r="U22" i="10"/>
  <c r="V22" i="10"/>
  <c r="W22" i="10"/>
  <c r="X22" i="10"/>
  <c r="T23" i="10"/>
  <c r="U23" i="10"/>
  <c r="V23" i="10"/>
  <c r="W23" i="10"/>
  <c r="X23" i="10"/>
  <c r="T24" i="10"/>
  <c r="U24" i="10"/>
  <c r="V24" i="10"/>
  <c r="W24" i="10"/>
  <c r="X24" i="10"/>
  <c r="T25" i="10"/>
  <c r="U25" i="10"/>
  <c r="V25" i="10"/>
  <c r="W25" i="10"/>
  <c r="X25" i="10"/>
  <c r="T26" i="10"/>
  <c r="U26" i="10"/>
  <c r="V26" i="10"/>
  <c r="W26" i="10"/>
  <c r="X26" i="10"/>
  <c r="T27" i="10"/>
  <c r="U27" i="10"/>
  <c r="V27" i="10"/>
  <c r="W27" i="10"/>
  <c r="X27" i="10"/>
  <c r="T28" i="10"/>
  <c r="U28" i="10"/>
  <c r="V28" i="10"/>
  <c r="W28" i="10"/>
  <c r="X28" i="10"/>
  <c r="T29" i="10"/>
  <c r="U29" i="10"/>
  <c r="V29" i="10"/>
  <c r="W29" i="10"/>
  <c r="X29" i="10"/>
  <c r="T30" i="10"/>
  <c r="U30" i="10"/>
  <c r="V30" i="10"/>
  <c r="W30" i="10"/>
  <c r="X30" i="10"/>
  <c r="T31" i="10"/>
  <c r="U31" i="10"/>
  <c r="V31" i="10"/>
  <c r="W31" i="10"/>
  <c r="X31" i="10"/>
  <c r="T32" i="10"/>
  <c r="U32" i="10"/>
  <c r="V32" i="10"/>
  <c r="W32" i="10"/>
  <c r="X32" i="10"/>
  <c r="T33" i="10"/>
  <c r="U33" i="10"/>
  <c r="V33" i="10"/>
  <c r="W33" i="10"/>
  <c r="X33" i="10"/>
  <c r="T34" i="10"/>
  <c r="U34" i="10"/>
  <c r="V34" i="10"/>
  <c r="W34" i="10"/>
  <c r="X34" i="10"/>
  <c r="T35" i="10"/>
  <c r="U35" i="10"/>
  <c r="V35" i="10"/>
  <c r="W35" i="10"/>
  <c r="X35" i="10"/>
  <c r="T36" i="10"/>
  <c r="U36" i="10"/>
  <c r="V36" i="10"/>
  <c r="W36" i="10"/>
  <c r="X36" i="10"/>
  <c r="T37" i="10"/>
  <c r="U37" i="10"/>
  <c r="V37" i="10"/>
  <c r="W37" i="10"/>
  <c r="X37" i="10"/>
  <c r="T38" i="10"/>
  <c r="U38" i="10"/>
  <c r="V38" i="10"/>
  <c r="W38" i="10"/>
  <c r="X38" i="10"/>
  <c r="T39" i="10"/>
  <c r="U39" i="10"/>
  <c r="V39" i="10"/>
  <c r="W39" i="10"/>
  <c r="X39" i="10"/>
  <c r="T40" i="10"/>
  <c r="U40" i="10"/>
  <c r="V40" i="10"/>
  <c r="W40" i="10"/>
  <c r="X40" i="10"/>
  <c r="T41" i="10"/>
  <c r="U41" i="10"/>
  <c r="V41" i="10"/>
  <c r="W41" i="10"/>
  <c r="X41" i="10"/>
  <c r="T42" i="10"/>
  <c r="U42" i="10"/>
  <c r="V42" i="10"/>
  <c r="W42" i="10"/>
  <c r="X42" i="10"/>
  <c r="T43" i="10"/>
  <c r="U43" i="10"/>
  <c r="V43" i="10"/>
  <c r="W43" i="10"/>
  <c r="X43" i="10"/>
  <c r="T44" i="10"/>
  <c r="U44" i="10"/>
  <c r="V44" i="10"/>
  <c r="W44" i="10"/>
  <c r="X44" i="10"/>
  <c r="T45" i="10"/>
  <c r="U45" i="10"/>
  <c r="V45" i="10"/>
  <c r="W45" i="10"/>
  <c r="X45" i="10"/>
  <c r="T46" i="10"/>
  <c r="U46" i="10"/>
  <c r="V46" i="10"/>
  <c r="W46" i="10"/>
  <c r="X46" i="10"/>
  <c r="T47" i="10"/>
  <c r="U47" i="10"/>
  <c r="V47" i="10"/>
  <c r="W47" i="10"/>
  <c r="X47" i="10"/>
  <c r="T48" i="10"/>
  <c r="U48" i="10"/>
  <c r="V48" i="10"/>
  <c r="W48" i="10"/>
  <c r="X48" i="10"/>
  <c r="T49" i="10"/>
  <c r="U49" i="10"/>
  <c r="V49" i="10"/>
  <c r="W49" i="10"/>
  <c r="X49" i="10"/>
  <c r="T50" i="10"/>
  <c r="U50" i="10"/>
  <c r="V50" i="10"/>
  <c r="W50" i="10"/>
  <c r="X50" i="10"/>
  <c r="T51" i="10"/>
  <c r="U51" i="10"/>
  <c r="V51" i="10"/>
  <c r="W51" i="10"/>
  <c r="X51" i="10"/>
  <c r="T52" i="10"/>
  <c r="U52" i="10"/>
  <c r="V52" i="10"/>
  <c r="W52" i="10"/>
  <c r="X52" i="10"/>
  <c r="T53" i="10"/>
  <c r="U53" i="10"/>
  <c r="V53" i="10"/>
  <c r="W53" i="10"/>
  <c r="X53" i="10"/>
  <c r="T54" i="10"/>
  <c r="U54" i="10"/>
  <c r="V54" i="10"/>
  <c r="W54" i="10"/>
  <c r="X54" i="10"/>
  <c r="T55" i="10"/>
  <c r="U55" i="10"/>
  <c r="V55" i="10"/>
  <c r="W55" i="10"/>
  <c r="X55" i="10"/>
  <c r="T56" i="10"/>
  <c r="U56" i="10"/>
  <c r="V56" i="10"/>
  <c r="W56" i="10"/>
  <c r="X56" i="10"/>
  <c r="T57" i="10"/>
  <c r="U57" i="10"/>
  <c r="V57" i="10"/>
  <c r="W57" i="10"/>
  <c r="X57" i="10"/>
  <c r="T58" i="10"/>
  <c r="U58" i="10"/>
  <c r="V58" i="10"/>
  <c r="W58" i="10"/>
  <c r="X58" i="10"/>
  <c r="T59" i="10"/>
  <c r="U59" i="10"/>
  <c r="V59" i="10"/>
  <c r="W59" i="10"/>
  <c r="X59" i="10"/>
  <c r="T60" i="10"/>
  <c r="U60" i="10"/>
  <c r="V60" i="10"/>
  <c r="W60" i="10"/>
  <c r="X60" i="10"/>
  <c r="T61" i="10"/>
  <c r="U61" i="10"/>
  <c r="V61" i="10"/>
  <c r="W61" i="10"/>
  <c r="X61" i="10"/>
  <c r="T62" i="10"/>
  <c r="U62" i="10"/>
  <c r="V62" i="10"/>
  <c r="W62" i="10"/>
  <c r="X62" i="10"/>
  <c r="T63" i="10"/>
  <c r="U63" i="10"/>
  <c r="V63" i="10"/>
  <c r="W63" i="10"/>
  <c r="X63" i="10"/>
  <c r="T64" i="10"/>
  <c r="U64" i="10"/>
  <c r="V64" i="10"/>
  <c r="W64" i="10"/>
  <c r="X64" i="10"/>
  <c r="T65" i="10"/>
  <c r="U65" i="10"/>
  <c r="V65" i="10"/>
  <c r="W65" i="10"/>
  <c r="X65" i="10"/>
  <c r="T66" i="10"/>
  <c r="U66" i="10"/>
  <c r="V66" i="10"/>
  <c r="W66" i="10"/>
  <c r="X66" i="10"/>
  <c r="T67" i="10"/>
  <c r="U67" i="10"/>
  <c r="V67" i="10"/>
  <c r="W67" i="10"/>
  <c r="X67" i="10"/>
  <c r="T68" i="10"/>
  <c r="U68" i="10"/>
  <c r="V68" i="10"/>
  <c r="W68" i="10"/>
  <c r="X68" i="10"/>
  <c r="T69" i="10"/>
  <c r="U69" i="10"/>
  <c r="V69" i="10"/>
  <c r="W69" i="10"/>
  <c r="X69" i="10"/>
  <c r="T70" i="10"/>
  <c r="U70" i="10"/>
  <c r="V70" i="10"/>
  <c r="W70" i="10"/>
  <c r="X70" i="10"/>
  <c r="T71" i="10"/>
  <c r="U71" i="10"/>
  <c r="V71" i="10"/>
  <c r="W71" i="10"/>
  <c r="X71" i="10"/>
  <c r="T72" i="10"/>
  <c r="U72" i="10"/>
  <c r="V72" i="10"/>
  <c r="W72" i="10"/>
  <c r="X72" i="10"/>
  <c r="T73" i="10"/>
  <c r="U73" i="10"/>
  <c r="V73" i="10"/>
  <c r="W73" i="10"/>
  <c r="X73" i="10"/>
  <c r="T74" i="10"/>
  <c r="U74" i="10"/>
  <c r="V74" i="10"/>
  <c r="W74" i="10"/>
  <c r="X74" i="10"/>
  <c r="T75" i="10"/>
  <c r="U75" i="10"/>
  <c r="V75" i="10"/>
  <c r="W75" i="10"/>
  <c r="X75" i="10"/>
  <c r="T76" i="10"/>
  <c r="U76" i="10"/>
  <c r="V76" i="10"/>
  <c r="W76" i="10"/>
  <c r="X76" i="10"/>
  <c r="T77" i="10"/>
  <c r="U77" i="10"/>
  <c r="V77" i="10"/>
  <c r="W77" i="10"/>
  <c r="X77" i="10"/>
  <c r="T78" i="10"/>
  <c r="U78" i="10"/>
  <c r="V78" i="10"/>
  <c r="W78" i="10"/>
  <c r="X78" i="10"/>
  <c r="T79" i="10"/>
  <c r="U79" i="10"/>
  <c r="V79" i="10"/>
  <c r="W79" i="10"/>
  <c r="X79" i="10"/>
  <c r="T80" i="10"/>
  <c r="U80" i="10"/>
  <c r="V80" i="10"/>
  <c r="W80" i="10"/>
  <c r="X80" i="10"/>
  <c r="T81" i="10"/>
  <c r="U81" i="10"/>
  <c r="V81" i="10"/>
  <c r="W81" i="10"/>
  <c r="X81" i="10"/>
  <c r="T82" i="10"/>
  <c r="U82" i="10"/>
  <c r="V82" i="10"/>
  <c r="W82" i="10"/>
  <c r="X82" i="10"/>
  <c r="T83" i="10"/>
  <c r="U83" i="10"/>
  <c r="V83" i="10"/>
  <c r="W83" i="10"/>
  <c r="X83" i="10"/>
  <c r="T84" i="10"/>
  <c r="U84" i="10"/>
  <c r="V84" i="10"/>
  <c r="W84" i="10"/>
  <c r="X84" i="10"/>
  <c r="T85" i="10"/>
  <c r="U85" i="10"/>
  <c r="V85" i="10"/>
  <c r="W85" i="10"/>
  <c r="X85" i="10"/>
  <c r="T86" i="10"/>
  <c r="U86" i="10"/>
  <c r="V86" i="10"/>
  <c r="W86" i="10"/>
  <c r="X86" i="10"/>
  <c r="T87" i="10"/>
  <c r="U87" i="10"/>
  <c r="V87" i="10"/>
  <c r="W87" i="10"/>
  <c r="X87" i="10"/>
  <c r="T88" i="10"/>
  <c r="U88" i="10"/>
  <c r="V88" i="10"/>
  <c r="W88" i="10"/>
  <c r="X88" i="10"/>
  <c r="T89" i="10"/>
  <c r="U89" i="10"/>
  <c r="V89" i="10"/>
  <c r="W89" i="10"/>
  <c r="X89" i="10"/>
  <c r="T90" i="10"/>
  <c r="U90" i="10"/>
  <c r="V90" i="10"/>
  <c r="W90" i="10"/>
  <c r="X90" i="10"/>
  <c r="T91" i="10"/>
  <c r="U91" i="10"/>
  <c r="V91" i="10"/>
  <c r="W91" i="10"/>
  <c r="X91" i="10"/>
  <c r="T92" i="10"/>
  <c r="U92" i="10"/>
  <c r="V92" i="10"/>
  <c r="W92" i="10"/>
  <c r="X92" i="10"/>
  <c r="T93" i="10"/>
  <c r="U93" i="10"/>
  <c r="V93" i="10"/>
  <c r="W93" i="10"/>
  <c r="X93" i="10"/>
  <c r="T94" i="10"/>
  <c r="U94" i="10"/>
  <c r="V94" i="10"/>
  <c r="W94" i="10"/>
  <c r="X94" i="10"/>
  <c r="T95" i="10"/>
  <c r="U95" i="10"/>
  <c r="V95" i="10"/>
  <c r="W95" i="10"/>
  <c r="X95" i="10"/>
  <c r="T96" i="10"/>
  <c r="U96" i="10"/>
  <c r="V96" i="10"/>
  <c r="W96" i="10"/>
  <c r="X96" i="10"/>
  <c r="T97" i="10"/>
  <c r="U97" i="10"/>
  <c r="V97" i="10"/>
  <c r="W97" i="10"/>
  <c r="X97" i="10"/>
  <c r="T98" i="10"/>
  <c r="U98" i="10"/>
  <c r="V98" i="10"/>
  <c r="W98" i="10"/>
  <c r="X98" i="10"/>
  <c r="T99" i="10"/>
  <c r="U99" i="10"/>
  <c r="V99" i="10"/>
  <c r="W99" i="10"/>
  <c r="X99" i="10"/>
  <c r="T100" i="10"/>
  <c r="U100" i="10"/>
  <c r="V100" i="10"/>
  <c r="W100" i="10"/>
  <c r="X100" i="10"/>
  <c r="T101" i="10"/>
  <c r="U101" i="10"/>
  <c r="V101" i="10"/>
  <c r="W101" i="10"/>
  <c r="X101" i="10"/>
  <c r="T102" i="10"/>
  <c r="U102" i="10"/>
  <c r="V102" i="10"/>
  <c r="W102" i="10"/>
  <c r="X102" i="10"/>
  <c r="T103" i="10"/>
  <c r="U103" i="10"/>
  <c r="V103" i="10"/>
  <c r="W103" i="10"/>
  <c r="X103" i="10"/>
  <c r="T104" i="10"/>
  <c r="U104" i="10"/>
  <c r="V104" i="10"/>
  <c r="W104" i="10"/>
  <c r="X104" i="10"/>
  <c r="T105" i="10"/>
  <c r="U105" i="10"/>
  <c r="V105" i="10"/>
  <c r="W105" i="10"/>
  <c r="X105" i="10"/>
  <c r="T106" i="10"/>
  <c r="U106" i="10"/>
  <c r="V106" i="10"/>
  <c r="W106" i="10"/>
  <c r="X106" i="10"/>
  <c r="T107" i="10"/>
  <c r="U107" i="10"/>
  <c r="V107" i="10"/>
  <c r="W107" i="10"/>
  <c r="X107" i="10"/>
  <c r="T108" i="10"/>
  <c r="U108" i="10"/>
  <c r="V108" i="10"/>
  <c r="W108" i="10"/>
  <c r="X108" i="10"/>
  <c r="T109" i="10"/>
  <c r="U109" i="10"/>
  <c r="V109" i="10"/>
  <c r="W109" i="10"/>
  <c r="X109" i="10"/>
  <c r="T110" i="10"/>
  <c r="U110" i="10"/>
  <c r="V110" i="10"/>
  <c r="W110" i="10"/>
  <c r="X110" i="10"/>
  <c r="T111" i="10"/>
  <c r="U111" i="10"/>
  <c r="V111" i="10"/>
  <c r="W111" i="10"/>
  <c r="X111" i="10"/>
  <c r="T112" i="10"/>
  <c r="U112" i="10"/>
  <c r="V112" i="10"/>
  <c r="W112" i="10"/>
  <c r="X112" i="10"/>
  <c r="T113" i="10"/>
  <c r="U113" i="10"/>
  <c r="V113" i="10"/>
  <c r="W113" i="10"/>
  <c r="X113" i="10"/>
  <c r="T114" i="10"/>
  <c r="U114" i="10"/>
  <c r="V114" i="10"/>
  <c r="W114" i="10"/>
  <c r="X114" i="10"/>
  <c r="T115" i="10"/>
  <c r="U115" i="10"/>
  <c r="V115" i="10"/>
  <c r="W115" i="10"/>
  <c r="X115" i="10"/>
  <c r="T116" i="10"/>
  <c r="U116" i="10"/>
  <c r="V116" i="10"/>
  <c r="W116" i="10"/>
  <c r="X116" i="10"/>
  <c r="T117" i="10"/>
  <c r="U117" i="10"/>
  <c r="V117" i="10"/>
  <c r="W117" i="10"/>
  <c r="X117" i="10"/>
  <c r="T118" i="10"/>
  <c r="U118" i="10"/>
  <c r="V118" i="10"/>
  <c r="W118" i="10"/>
  <c r="X118" i="10"/>
  <c r="T119" i="10"/>
  <c r="U119" i="10"/>
  <c r="V119" i="10"/>
  <c r="W119" i="10"/>
  <c r="X119" i="10"/>
  <c r="T120" i="10"/>
  <c r="U120" i="10"/>
  <c r="V120" i="10"/>
  <c r="W120" i="10"/>
  <c r="X120" i="10"/>
  <c r="T121" i="10"/>
  <c r="U121" i="10"/>
  <c r="V121" i="10"/>
  <c r="W121" i="10"/>
  <c r="X121" i="10"/>
  <c r="T122" i="10"/>
  <c r="U122" i="10"/>
  <c r="V122" i="10"/>
  <c r="W122" i="10"/>
  <c r="X122" i="10"/>
  <c r="T123" i="10"/>
  <c r="U123" i="10"/>
  <c r="V123" i="10"/>
  <c r="W123" i="10"/>
  <c r="X123" i="10"/>
  <c r="T124" i="10"/>
  <c r="U124" i="10"/>
  <c r="V124" i="10"/>
  <c r="W124" i="10"/>
  <c r="X124" i="10"/>
  <c r="T125" i="10"/>
  <c r="U125" i="10"/>
  <c r="V125" i="10"/>
  <c r="W125" i="10"/>
  <c r="X125" i="10"/>
  <c r="T126" i="10"/>
  <c r="U126" i="10"/>
  <c r="V126" i="10"/>
  <c r="W126" i="10"/>
  <c r="X126" i="10"/>
  <c r="T127" i="10"/>
  <c r="U127" i="10"/>
  <c r="V127" i="10"/>
  <c r="W127" i="10"/>
  <c r="X127" i="10"/>
  <c r="T128" i="10"/>
  <c r="U128" i="10"/>
  <c r="V128" i="10"/>
  <c r="W128" i="10"/>
  <c r="X128" i="10"/>
  <c r="T129" i="10"/>
  <c r="U129" i="10"/>
  <c r="V129" i="10"/>
  <c r="W129" i="10"/>
  <c r="X129" i="10"/>
  <c r="T130" i="10"/>
  <c r="U130" i="10"/>
  <c r="V130" i="10"/>
  <c r="W130" i="10"/>
  <c r="X130" i="10"/>
  <c r="T131" i="10"/>
  <c r="U131" i="10"/>
  <c r="V131" i="10"/>
  <c r="W131" i="10"/>
  <c r="X131" i="10"/>
  <c r="T132" i="10"/>
  <c r="U132" i="10"/>
  <c r="V132" i="10"/>
  <c r="W132" i="10"/>
  <c r="X132" i="10"/>
  <c r="T133" i="10"/>
  <c r="U133" i="10"/>
  <c r="V133" i="10"/>
  <c r="W133" i="10"/>
  <c r="X133" i="10"/>
  <c r="T134" i="10"/>
  <c r="U134" i="10"/>
  <c r="V134" i="10"/>
  <c r="W134" i="10"/>
  <c r="X134" i="10"/>
  <c r="T135" i="10"/>
  <c r="U135" i="10"/>
  <c r="V135" i="10"/>
  <c r="W135" i="10"/>
  <c r="X135" i="10"/>
  <c r="T136" i="10"/>
  <c r="U136" i="10"/>
  <c r="V136" i="10"/>
  <c r="W136" i="10"/>
  <c r="X136" i="10"/>
  <c r="T137" i="10"/>
  <c r="U137" i="10"/>
  <c r="V137" i="10"/>
  <c r="W137" i="10"/>
  <c r="X137" i="10"/>
  <c r="T138" i="10"/>
  <c r="U138" i="10"/>
  <c r="V138" i="10"/>
  <c r="W138" i="10"/>
  <c r="X138" i="10"/>
  <c r="T139" i="10"/>
  <c r="U139" i="10"/>
  <c r="V139" i="10"/>
  <c r="W139" i="10"/>
  <c r="X139" i="10"/>
  <c r="T140" i="10"/>
  <c r="U140" i="10"/>
  <c r="V140" i="10"/>
  <c r="W140" i="10"/>
  <c r="X140" i="10"/>
  <c r="T141" i="10"/>
  <c r="U141" i="10"/>
  <c r="V141" i="10"/>
  <c r="W141" i="10"/>
  <c r="X141" i="10"/>
  <c r="T142" i="10"/>
  <c r="U142" i="10"/>
  <c r="V142" i="10"/>
  <c r="W142" i="10"/>
  <c r="X142" i="10"/>
  <c r="T143" i="10"/>
  <c r="U143" i="10"/>
  <c r="V143" i="10"/>
  <c r="W143" i="10"/>
  <c r="X143" i="10"/>
  <c r="T144" i="10"/>
  <c r="U144" i="10"/>
  <c r="V144" i="10"/>
  <c r="W144" i="10"/>
  <c r="X144" i="10"/>
  <c r="T145" i="10"/>
  <c r="U145" i="10"/>
  <c r="V145" i="10"/>
  <c r="W145" i="10"/>
  <c r="X145" i="10"/>
  <c r="T146" i="10"/>
  <c r="U146" i="10"/>
  <c r="V146" i="10"/>
  <c r="W146" i="10"/>
  <c r="X146" i="10"/>
  <c r="T147" i="10"/>
  <c r="U147" i="10"/>
  <c r="V147" i="10"/>
  <c r="W147" i="10"/>
  <c r="X147" i="10"/>
  <c r="T148" i="10"/>
  <c r="U148" i="10"/>
  <c r="V148" i="10"/>
  <c r="W148" i="10"/>
  <c r="X148" i="10"/>
  <c r="T149" i="10"/>
  <c r="U149" i="10"/>
  <c r="V149" i="10"/>
  <c r="W149" i="10"/>
  <c r="X149" i="10"/>
  <c r="T150" i="10"/>
  <c r="U150" i="10"/>
  <c r="V150" i="10"/>
  <c r="W150" i="10"/>
  <c r="X150" i="10"/>
  <c r="T151" i="10"/>
  <c r="U151" i="10"/>
  <c r="V151" i="10"/>
  <c r="W151" i="10"/>
  <c r="X151" i="10"/>
  <c r="T152" i="10"/>
  <c r="U152" i="10"/>
  <c r="V152" i="10"/>
  <c r="W152" i="10"/>
  <c r="X152" i="10"/>
  <c r="T153" i="10"/>
  <c r="U153" i="10"/>
  <c r="V153" i="10"/>
  <c r="W153" i="10"/>
  <c r="X153" i="10"/>
  <c r="T154" i="10"/>
  <c r="U154" i="10"/>
  <c r="V154" i="10"/>
  <c r="W154" i="10"/>
  <c r="X154" i="10"/>
  <c r="T155" i="10"/>
  <c r="U155" i="10"/>
  <c r="V155" i="10"/>
  <c r="W155" i="10"/>
  <c r="X155" i="10"/>
  <c r="T156" i="10"/>
  <c r="U156" i="10"/>
  <c r="V156" i="10"/>
  <c r="W156" i="10"/>
  <c r="X156" i="10"/>
  <c r="T157" i="10"/>
  <c r="U157" i="10"/>
  <c r="V157" i="10"/>
  <c r="W157" i="10"/>
  <c r="X157" i="10"/>
  <c r="T158" i="10"/>
  <c r="U158" i="10"/>
  <c r="V158" i="10"/>
  <c r="W158" i="10"/>
  <c r="X158" i="10"/>
  <c r="T159" i="10"/>
  <c r="U159" i="10"/>
  <c r="V159" i="10"/>
  <c r="W159" i="10"/>
  <c r="X159" i="10"/>
  <c r="T160" i="10"/>
  <c r="U160" i="10"/>
  <c r="V160" i="10"/>
  <c r="W160" i="10"/>
  <c r="X160" i="10"/>
  <c r="T161" i="10"/>
  <c r="U161" i="10"/>
  <c r="V161" i="10"/>
  <c r="W161" i="10"/>
  <c r="X161" i="10"/>
  <c r="T162" i="10"/>
  <c r="U162" i="10"/>
  <c r="V162" i="10"/>
  <c r="W162" i="10"/>
  <c r="X162" i="10"/>
  <c r="T163" i="10"/>
  <c r="U163" i="10"/>
  <c r="V163" i="10"/>
  <c r="W163" i="10"/>
  <c r="X163" i="10"/>
  <c r="T164" i="10"/>
  <c r="U164" i="10"/>
  <c r="V164" i="10"/>
  <c r="W164" i="10"/>
  <c r="X164" i="10"/>
  <c r="T165" i="10"/>
  <c r="U165" i="10"/>
  <c r="V165" i="10"/>
  <c r="W165" i="10"/>
  <c r="X165" i="10"/>
  <c r="T166" i="10"/>
  <c r="U166" i="10"/>
  <c r="V166" i="10"/>
  <c r="W166" i="10"/>
  <c r="X166" i="10"/>
  <c r="T167" i="10"/>
  <c r="U167" i="10"/>
  <c r="V167" i="10"/>
  <c r="W167" i="10"/>
  <c r="X167" i="10"/>
  <c r="T168" i="10"/>
  <c r="U168" i="10"/>
  <c r="V168" i="10"/>
  <c r="W168" i="10"/>
  <c r="X168" i="10"/>
  <c r="T169" i="10"/>
  <c r="U169" i="10"/>
  <c r="V169" i="10"/>
  <c r="W169" i="10"/>
  <c r="X169" i="10"/>
  <c r="T170" i="10"/>
  <c r="U170" i="10"/>
  <c r="V170" i="10"/>
  <c r="W170" i="10"/>
  <c r="X170" i="10"/>
  <c r="T171" i="10"/>
  <c r="U171" i="10"/>
  <c r="V171" i="10"/>
  <c r="W171" i="10"/>
  <c r="X171" i="10"/>
  <c r="T172" i="10"/>
  <c r="U172" i="10"/>
  <c r="V172" i="10"/>
  <c r="W172" i="10"/>
  <c r="X172" i="10"/>
  <c r="T173" i="10"/>
  <c r="U173" i="10"/>
  <c r="V173" i="10"/>
  <c r="W173" i="10"/>
  <c r="X173" i="10"/>
  <c r="T174" i="10"/>
  <c r="U174" i="10"/>
  <c r="V174" i="10"/>
  <c r="W174" i="10"/>
  <c r="X174" i="10"/>
  <c r="T175" i="10"/>
  <c r="U175" i="10"/>
  <c r="V175" i="10"/>
  <c r="W175" i="10"/>
  <c r="X175" i="10"/>
  <c r="T176" i="10"/>
  <c r="U176" i="10"/>
  <c r="V176" i="10"/>
  <c r="W176" i="10"/>
  <c r="X176" i="10"/>
  <c r="T177" i="10"/>
  <c r="U177" i="10"/>
  <c r="V177" i="10"/>
  <c r="W177" i="10"/>
  <c r="X177" i="10"/>
  <c r="T178" i="10"/>
  <c r="U178" i="10"/>
  <c r="V178" i="10"/>
  <c r="W178" i="10"/>
  <c r="X178" i="10"/>
  <c r="T179" i="10"/>
  <c r="U179" i="10"/>
  <c r="V179" i="10"/>
  <c r="W179" i="10"/>
  <c r="X179" i="10"/>
  <c r="T180" i="10"/>
  <c r="U180" i="10"/>
  <c r="V180" i="10"/>
  <c r="W180" i="10"/>
  <c r="X180" i="10"/>
  <c r="T181" i="10"/>
  <c r="U181" i="10"/>
  <c r="V181" i="10"/>
  <c r="W181" i="10"/>
  <c r="X181" i="10"/>
  <c r="T182" i="10"/>
  <c r="U182" i="10"/>
  <c r="V182" i="10"/>
  <c r="W182" i="10"/>
  <c r="X182" i="10"/>
  <c r="T183" i="10"/>
  <c r="U183" i="10"/>
  <c r="V183" i="10"/>
  <c r="W183" i="10"/>
  <c r="X183" i="10"/>
  <c r="T184" i="10"/>
  <c r="U184" i="10"/>
  <c r="V184" i="10"/>
  <c r="W184" i="10"/>
  <c r="X184" i="10"/>
  <c r="T185" i="10"/>
  <c r="U185" i="10"/>
  <c r="V185" i="10"/>
  <c r="W185" i="10"/>
  <c r="X185" i="10"/>
  <c r="T186" i="10"/>
  <c r="U186" i="10"/>
  <c r="V186" i="10"/>
  <c r="W186" i="10"/>
  <c r="X186" i="10"/>
  <c r="T187" i="10"/>
  <c r="U187" i="10"/>
  <c r="V187" i="10"/>
  <c r="W187" i="10"/>
  <c r="X187" i="10"/>
  <c r="T188" i="10"/>
  <c r="U188" i="10"/>
  <c r="V188" i="10"/>
  <c r="W188" i="10"/>
  <c r="X188" i="10"/>
  <c r="T189" i="10"/>
  <c r="U189" i="10"/>
  <c r="V189" i="10"/>
  <c r="W189" i="10"/>
  <c r="X189" i="10"/>
  <c r="T190" i="10"/>
  <c r="U190" i="10"/>
  <c r="V190" i="10"/>
  <c r="W190" i="10"/>
  <c r="X190" i="10"/>
  <c r="T191" i="10"/>
  <c r="U191" i="10"/>
  <c r="V191" i="10"/>
  <c r="W191" i="10"/>
  <c r="X191" i="10"/>
  <c r="T192" i="10"/>
  <c r="U192" i="10"/>
  <c r="V192" i="10"/>
  <c r="W192" i="10"/>
  <c r="X192" i="10"/>
  <c r="T193" i="10"/>
  <c r="U193" i="10"/>
  <c r="V193" i="10"/>
  <c r="W193" i="10"/>
  <c r="X193" i="10"/>
  <c r="T194" i="10"/>
  <c r="U194" i="10"/>
  <c r="V194" i="10"/>
  <c r="W194" i="10"/>
  <c r="X194" i="10"/>
  <c r="T195" i="10"/>
  <c r="U195" i="10"/>
  <c r="V195" i="10"/>
  <c r="W195" i="10"/>
  <c r="X195" i="10"/>
  <c r="T196" i="10"/>
  <c r="U196" i="10"/>
  <c r="V196" i="10"/>
  <c r="W196" i="10"/>
  <c r="X196" i="10"/>
  <c r="T197" i="10"/>
  <c r="U197" i="10"/>
  <c r="V197" i="10"/>
  <c r="W197" i="10"/>
  <c r="X197" i="10"/>
  <c r="T198" i="10"/>
  <c r="U198" i="10"/>
  <c r="V198" i="10"/>
  <c r="W198" i="10"/>
  <c r="X198" i="10"/>
  <c r="T199" i="10"/>
  <c r="U199" i="10"/>
  <c r="V199" i="10"/>
  <c r="W199" i="10"/>
  <c r="X199" i="10"/>
  <c r="T200" i="10"/>
  <c r="U200" i="10"/>
  <c r="V200" i="10"/>
  <c r="W200" i="10"/>
  <c r="X200" i="10"/>
  <c r="T201" i="10"/>
  <c r="U201" i="10"/>
  <c r="V201" i="10"/>
  <c r="W201" i="10"/>
  <c r="X201" i="10"/>
  <c r="T202" i="10"/>
  <c r="U202" i="10"/>
  <c r="V202" i="10"/>
  <c r="W202" i="10"/>
  <c r="X202" i="10"/>
  <c r="T203" i="10"/>
  <c r="U203" i="10"/>
  <c r="V203" i="10"/>
  <c r="W203" i="10"/>
  <c r="X203" i="10"/>
  <c r="T204" i="10"/>
  <c r="U204" i="10"/>
  <c r="V204" i="10"/>
  <c r="W204" i="10"/>
  <c r="X204" i="10"/>
  <c r="T205" i="10"/>
  <c r="U205" i="10"/>
  <c r="V205" i="10"/>
  <c r="W205" i="10"/>
  <c r="X205" i="10"/>
  <c r="T206" i="10"/>
  <c r="U206" i="10"/>
  <c r="V206" i="10"/>
  <c r="W206" i="10"/>
  <c r="X206" i="10"/>
  <c r="T207" i="10"/>
  <c r="U207" i="10"/>
  <c r="V207" i="10"/>
  <c r="W207" i="10"/>
  <c r="X207" i="10"/>
  <c r="T208" i="10"/>
  <c r="U208" i="10"/>
  <c r="V208" i="10"/>
  <c r="W208" i="10"/>
  <c r="X208" i="10"/>
  <c r="T209" i="10"/>
  <c r="U209" i="10"/>
  <c r="V209" i="10"/>
  <c r="W209" i="10"/>
  <c r="X209" i="10"/>
  <c r="T210" i="10"/>
  <c r="U210" i="10"/>
  <c r="V210" i="10"/>
  <c r="W210" i="10"/>
  <c r="X210" i="10"/>
  <c r="T211" i="10"/>
  <c r="U211" i="10"/>
  <c r="V211" i="10"/>
  <c r="W211" i="10"/>
  <c r="X211" i="10"/>
  <c r="T212" i="10"/>
  <c r="U212" i="10"/>
  <c r="V212" i="10"/>
  <c r="W212" i="10"/>
  <c r="X212" i="10"/>
  <c r="T213" i="10"/>
  <c r="U213" i="10"/>
  <c r="V213" i="10"/>
  <c r="W213" i="10"/>
  <c r="X213" i="10"/>
  <c r="T214" i="10"/>
  <c r="U214" i="10"/>
  <c r="V214" i="10"/>
  <c r="W214" i="10"/>
  <c r="X214" i="10"/>
  <c r="T215" i="10"/>
  <c r="U215" i="10"/>
  <c r="V215" i="10"/>
  <c r="W215" i="10"/>
  <c r="X215" i="10"/>
  <c r="T216" i="10"/>
  <c r="U216" i="10"/>
  <c r="V216" i="10"/>
  <c r="W216" i="10"/>
  <c r="X216" i="10"/>
  <c r="T217" i="10"/>
  <c r="U217" i="10"/>
  <c r="V217" i="10"/>
  <c r="W217" i="10"/>
  <c r="X217" i="10"/>
  <c r="T218" i="10"/>
  <c r="U218" i="10"/>
  <c r="V218" i="10"/>
  <c r="W218" i="10"/>
  <c r="X218" i="10"/>
  <c r="T219" i="10"/>
  <c r="U219" i="10"/>
  <c r="V219" i="10"/>
  <c r="W219" i="10"/>
  <c r="X219" i="10"/>
  <c r="T220" i="10"/>
  <c r="U220" i="10"/>
  <c r="V220" i="10"/>
  <c r="W220" i="10"/>
  <c r="X220" i="10"/>
  <c r="T221" i="10"/>
  <c r="U221" i="10"/>
  <c r="V221" i="10"/>
  <c r="W221" i="10"/>
  <c r="X221" i="10"/>
  <c r="T222" i="10"/>
  <c r="U222" i="10"/>
  <c r="V222" i="10"/>
  <c r="W222" i="10"/>
  <c r="X222" i="10"/>
  <c r="T223" i="10"/>
  <c r="U223" i="10"/>
  <c r="V223" i="10"/>
  <c r="W223" i="10"/>
  <c r="X223" i="10"/>
  <c r="T224" i="10"/>
  <c r="U224" i="10"/>
  <c r="V224" i="10"/>
  <c r="W224" i="10"/>
  <c r="X224" i="10"/>
  <c r="T225" i="10"/>
  <c r="U225" i="10"/>
  <c r="V225" i="10"/>
  <c r="W225" i="10"/>
  <c r="X225" i="10"/>
  <c r="T226" i="10"/>
  <c r="U226" i="10"/>
  <c r="V226" i="10"/>
  <c r="W226" i="10"/>
  <c r="X226" i="10"/>
  <c r="T227" i="10"/>
  <c r="U227" i="10"/>
  <c r="V227" i="10"/>
  <c r="W227" i="10"/>
  <c r="X227" i="10"/>
  <c r="T228" i="10"/>
  <c r="U228" i="10"/>
  <c r="V228" i="10"/>
  <c r="W228" i="10"/>
  <c r="X228" i="10"/>
  <c r="T229" i="10"/>
  <c r="U229" i="10"/>
  <c r="V229" i="10"/>
  <c r="W229" i="10"/>
  <c r="X229" i="10"/>
  <c r="T230" i="10"/>
  <c r="U230" i="10"/>
  <c r="V230" i="10"/>
  <c r="W230" i="10"/>
  <c r="X230" i="10"/>
  <c r="T231" i="10"/>
  <c r="U231" i="10"/>
  <c r="V231" i="10"/>
  <c r="W231" i="10"/>
  <c r="X231" i="10"/>
  <c r="T232" i="10"/>
  <c r="U232" i="10"/>
  <c r="V232" i="10"/>
  <c r="W232" i="10"/>
  <c r="X232" i="10"/>
  <c r="T233" i="10"/>
  <c r="U233" i="10"/>
  <c r="V233" i="10"/>
  <c r="W233" i="10"/>
  <c r="X233" i="10"/>
  <c r="T234" i="10"/>
  <c r="U234" i="10"/>
  <c r="V234" i="10"/>
  <c r="W234" i="10"/>
  <c r="X234" i="10"/>
  <c r="T235" i="10"/>
  <c r="U235" i="10"/>
  <c r="V235" i="10"/>
  <c r="W235" i="10"/>
  <c r="X235" i="10"/>
  <c r="T236" i="10"/>
  <c r="U236" i="10"/>
  <c r="V236" i="10"/>
  <c r="W236" i="10"/>
  <c r="X236" i="10"/>
  <c r="T237" i="10"/>
  <c r="U237" i="10"/>
  <c r="V237" i="10"/>
  <c r="W237" i="10"/>
  <c r="X237" i="10"/>
  <c r="T238" i="10"/>
  <c r="U238" i="10"/>
  <c r="V238" i="10"/>
  <c r="W238" i="10"/>
  <c r="X238" i="10"/>
  <c r="T239" i="10"/>
  <c r="U239" i="10"/>
  <c r="V239" i="10"/>
  <c r="W239" i="10"/>
  <c r="X239" i="10"/>
  <c r="T240" i="10"/>
  <c r="U240" i="10"/>
  <c r="V240" i="10"/>
  <c r="W240" i="10"/>
  <c r="X240" i="10"/>
  <c r="T241" i="10"/>
  <c r="U241" i="10"/>
  <c r="V241" i="10"/>
  <c r="W241" i="10"/>
  <c r="X241" i="10"/>
  <c r="T242" i="10"/>
  <c r="U242" i="10"/>
  <c r="V242" i="10"/>
  <c r="W242" i="10"/>
  <c r="X242" i="10"/>
  <c r="T243" i="10"/>
  <c r="U243" i="10"/>
  <c r="V243" i="10"/>
  <c r="W243" i="10"/>
  <c r="X243" i="10"/>
  <c r="T244" i="10"/>
  <c r="U244" i="10"/>
  <c r="V244" i="10"/>
  <c r="W244" i="10"/>
  <c r="X244" i="10"/>
  <c r="T245" i="10"/>
  <c r="U245" i="10"/>
  <c r="V245" i="10"/>
  <c r="W245" i="10"/>
  <c r="X245" i="10"/>
  <c r="T246" i="10"/>
  <c r="U246" i="10"/>
  <c r="V246" i="10"/>
  <c r="W246" i="10"/>
  <c r="X246" i="10"/>
  <c r="T247" i="10"/>
  <c r="U247" i="10"/>
  <c r="V247" i="10"/>
  <c r="W247" i="10"/>
  <c r="X247" i="10"/>
  <c r="T248" i="10"/>
  <c r="U248" i="10"/>
  <c r="V248" i="10"/>
  <c r="W248" i="10"/>
  <c r="X248" i="10"/>
  <c r="T249" i="10"/>
  <c r="U249" i="10"/>
  <c r="V249" i="10"/>
  <c r="W249" i="10"/>
  <c r="X249" i="10"/>
  <c r="T250" i="10"/>
  <c r="U250" i="10"/>
  <c r="V250" i="10"/>
  <c r="W250" i="10"/>
  <c r="X250" i="10"/>
  <c r="T251" i="10"/>
  <c r="U251" i="10"/>
  <c r="V251" i="10"/>
  <c r="W251" i="10"/>
  <c r="X251" i="10"/>
  <c r="T252" i="10"/>
  <c r="U252" i="10"/>
  <c r="V252" i="10"/>
  <c r="W252" i="10"/>
  <c r="X252" i="10"/>
  <c r="T253" i="10"/>
  <c r="U253" i="10"/>
  <c r="V253" i="10"/>
  <c r="W253" i="10"/>
  <c r="X253" i="10"/>
  <c r="T254" i="10"/>
  <c r="U254" i="10"/>
  <c r="V254" i="10"/>
  <c r="W254" i="10"/>
  <c r="X254" i="10"/>
  <c r="T255" i="10"/>
  <c r="U255" i="10"/>
  <c r="V255" i="10"/>
  <c r="W255" i="10"/>
  <c r="X255" i="10"/>
  <c r="T256" i="10"/>
  <c r="U256" i="10"/>
  <c r="V256" i="10"/>
  <c r="W256" i="10"/>
  <c r="X256" i="10"/>
  <c r="T257" i="10"/>
  <c r="U257" i="10"/>
  <c r="V257" i="10"/>
  <c r="W257" i="10"/>
  <c r="X257" i="10"/>
  <c r="T258" i="10"/>
  <c r="U258" i="10"/>
  <c r="V258" i="10"/>
  <c r="W258" i="10"/>
  <c r="X258" i="10"/>
  <c r="T259" i="10"/>
  <c r="U259" i="10"/>
  <c r="V259" i="10"/>
  <c r="W259" i="10"/>
  <c r="X259" i="10"/>
  <c r="T260" i="10"/>
  <c r="U260" i="10"/>
  <c r="V260" i="10"/>
  <c r="W260" i="10"/>
  <c r="X260" i="10"/>
  <c r="T261" i="10"/>
  <c r="U261" i="10"/>
  <c r="V261" i="10"/>
  <c r="W261" i="10"/>
  <c r="X261" i="10"/>
  <c r="T262" i="10"/>
  <c r="U262" i="10"/>
  <c r="V262" i="10"/>
  <c r="W262" i="10"/>
  <c r="X262" i="10"/>
  <c r="T263" i="10"/>
  <c r="U263" i="10"/>
  <c r="V263" i="10"/>
  <c r="W263" i="10"/>
  <c r="X263" i="10"/>
  <c r="T264" i="10"/>
  <c r="U264" i="10"/>
  <c r="V264" i="10"/>
  <c r="W264" i="10"/>
  <c r="X264" i="10"/>
  <c r="T265" i="10"/>
  <c r="U265" i="10"/>
  <c r="V265" i="10"/>
  <c r="W265" i="10"/>
  <c r="X265" i="10"/>
  <c r="T266" i="10"/>
  <c r="U266" i="10"/>
  <c r="V266" i="10"/>
  <c r="W266" i="10"/>
  <c r="X266" i="10"/>
  <c r="T267" i="10"/>
  <c r="U267" i="10"/>
  <c r="V267" i="10"/>
  <c r="W267" i="10"/>
  <c r="X267" i="10"/>
  <c r="T268" i="10"/>
  <c r="U268" i="10"/>
  <c r="V268" i="10"/>
  <c r="W268" i="10"/>
  <c r="X268" i="10"/>
  <c r="T269" i="10"/>
  <c r="U269" i="10"/>
  <c r="V269" i="10"/>
  <c r="W269" i="10"/>
  <c r="X269" i="10"/>
  <c r="T270" i="10"/>
  <c r="U270" i="10"/>
  <c r="V270" i="10"/>
  <c r="W270" i="10"/>
  <c r="X270" i="10"/>
  <c r="T271" i="10"/>
  <c r="U271" i="10"/>
  <c r="V271" i="10"/>
  <c r="W271" i="10"/>
  <c r="X271" i="10"/>
  <c r="T272" i="10"/>
  <c r="U272" i="10"/>
  <c r="V272" i="10"/>
  <c r="W272" i="10"/>
  <c r="X272" i="10"/>
  <c r="T273" i="10"/>
  <c r="U273" i="10"/>
  <c r="V273" i="10"/>
  <c r="W273" i="10"/>
  <c r="X273" i="10"/>
  <c r="T274" i="10"/>
  <c r="U274" i="10"/>
  <c r="V274" i="10"/>
  <c r="W274" i="10"/>
  <c r="X274" i="10"/>
  <c r="T275" i="10"/>
  <c r="U275" i="10"/>
  <c r="V275" i="10"/>
  <c r="W275" i="10"/>
  <c r="X275" i="10"/>
  <c r="T276" i="10"/>
  <c r="U276" i="10"/>
  <c r="V276" i="10"/>
  <c r="W276" i="10"/>
  <c r="X276" i="10"/>
  <c r="T277" i="10"/>
  <c r="U277" i="10"/>
  <c r="V277" i="10"/>
  <c r="W277" i="10"/>
  <c r="X277" i="10"/>
  <c r="T278" i="10"/>
  <c r="U278" i="10"/>
  <c r="V278" i="10"/>
  <c r="W278" i="10"/>
  <c r="X278" i="10"/>
  <c r="T279" i="10"/>
  <c r="U279" i="10"/>
  <c r="V279" i="10"/>
  <c r="W279" i="10"/>
  <c r="X279" i="10"/>
  <c r="T280" i="10"/>
  <c r="U280" i="10"/>
  <c r="V280" i="10"/>
  <c r="W280" i="10"/>
  <c r="X280" i="10"/>
  <c r="T281" i="10"/>
  <c r="U281" i="10"/>
  <c r="V281" i="10"/>
  <c r="W281" i="10"/>
  <c r="X281" i="10"/>
  <c r="T282" i="10"/>
  <c r="U282" i="10"/>
  <c r="V282" i="10"/>
  <c r="W282" i="10"/>
  <c r="X282" i="10"/>
  <c r="T283" i="10"/>
  <c r="U283" i="10"/>
  <c r="V283" i="10"/>
  <c r="W283" i="10"/>
  <c r="X283" i="10"/>
  <c r="T284" i="10"/>
  <c r="U284" i="10"/>
  <c r="V284" i="10"/>
  <c r="W284" i="10"/>
  <c r="X284" i="10"/>
  <c r="T285" i="10"/>
  <c r="U285" i="10"/>
  <c r="V285" i="10"/>
  <c r="W285" i="10"/>
  <c r="X285" i="10"/>
  <c r="T286" i="10"/>
  <c r="U286" i="10"/>
  <c r="V286" i="10"/>
  <c r="W286" i="10"/>
  <c r="X286" i="10"/>
  <c r="T287" i="10"/>
  <c r="U287" i="10"/>
  <c r="V287" i="10"/>
  <c r="W287" i="10"/>
  <c r="X287" i="10"/>
  <c r="T288" i="10"/>
  <c r="U288" i="10"/>
  <c r="V288" i="10"/>
  <c r="W288" i="10"/>
  <c r="X288" i="10"/>
  <c r="T289" i="10"/>
  <c r="U289" i="10"/>
  <c r="V289" i="10"/>
  <c r="W289" i="10"/>
  <c r="X289" i="10"/>
  <c r="T290" i="10"/>
  <c r="U290" i="10"/>
  <c r="V290" i="10"/>
  <c r="W290" i="10"/>
  <c r="X290" i="10"/>
  <c r="T291" i="10"/>
  <c r="U291" i="10"/>
  <c r="V291" i="10"/>
  <c r="W291" i="10"/>
  <c r="X291" i="10"/>
  <c r="T292" i="10"/>
  <c r="U292" i="10"/>
  <c r="V292" i="10"/>
  <c r="W292" i="10"/>
  <c r="X292" i="10"/>
  <c r="T293" i="10"/>
  <c r="U293" i="10"/>
  <c r="V293" i="10"/>
  <c r="W293" i="10"/>
  <c r="X293" i="10"/>
  <c r="T294" i="10"/>
  <c r="U294" i="10"/>
  <c r="V294" i="10"/>
  <c r="W294" i="10"/>
  <c r="X294" i="10"/>
  <c r="T295" i="10"/>
  <c r="U295" i="10"/>
  <c r="V295" i="10"/>
  <c r="W295" i="10"/>
  <c r="X295" i="10"/>
  <c r="T296" i="10"/>
  <c r="U296" i="10"/>
  <c r="V296" i="10"/>
  <c r="W296" i="10"/>
  <c r="X296" i="10"/>
  <c r="T297" i="10"/>
  <c r="U297" i="10"/>
  <c r="V297" i="10"/>
  <c r="W297" i="10"/>
  <c r="X297" i="10"/>
  <c r="T298" i="10"/>
  <c r="U298" i="10"/>
  <c r="V298" i="10"/>
  <c r="W298" i="10"/>
  <c r="X298" i="10"/>
  <c r="T299" i="10"/>
  <c r="U299" i="10"/>
  <c r="V299" i="10"/>
  <c r="W299" i="10"/>
  <c r="X299" i="10"/>
  <c r="T300" i="10"/>
  <c r="U300" i="10"/>
  <c r="V300" i="10"/>
  <c r="W300" i="10"/>
  <c r="X300" i="10"/>
  <c r="T301" i="10"/>
  <c r="U301" i="10"/>
  <c r="V301" i="10"/>
  <c r="W301" i="10"/>
  <c r="X301" i="10"/>
  <c r="T302" i="10"/>
  <c r="U302" i="10"/>
  <c r="V302" i="10"/>
  <c r="W302" i="10"/>
  <c r="X302" i="10"/>
  <c r="T303" i="10"/>
  <c r="U303" i="10"/>
  <c r="V303" i="10"/>
  <c r="W303" i="10"/>
  <c r="X303" i="10"/>
  <c r="T304" i="10"/>
  <c r="U304" i="10"/>
  <c r="V304" i="10"/>
  <c r="W304" i="10"/>
  <c r="X304" i="10"/>
  <c r="T305" i="10"/>
  <c r="U305" i="10"/>
  <c r="V305" i="10"/>
  <c r="W305" i="10"/>
  <c r="X305" i="10"/>
  <c r="T306" i="10"/>
  <c r="U306" i="10"/>
  <c r="V306" i="10"/>
  <c r="W306" i="10"/>
  <c r="X306" i="10"/>
  <c r="T307" i="10"/>
  <c r="U307" i="10"/>
  <c r="V307" i="10"/>
  <c r="W307" i="10"/>
  <c r="X307" i="10"/>
  <c r="T308" i="10"/>
  <c r="U308" i="10"/>
  <c r="V308" i="10"/>
  <c r="W308" i="10"/>
  <c r="X308" i="10"/>
  <c r="T309" i="10"/>
  <c r="U309" i="10"/>
  <c r="V309" i="10"/>
  <c r="W309" i="10"/>
  <c r="X309" i="10"/>
  <c r="T310" i="10"/>
  <c r="U310" i="10"/>
  <c r="V310" i="10"/>
  <c r="W310" i="10"/>
  <c r="X310" i="10"/>
  <c r="T311" i="10"/>
  <c r="U311" i="10"/>
  <c r="V311" i="10"/>
  <c r="W311" i="10"/>
  <c r="X311" i="10"/>
  <c r="T312" i="10"/>
  <c r="U312" i="10"/>
  <c r="V312" i="10"/>
  <c r="W312" i="10"/>
  <c r="X312" i="10"/>
  <c r="T313" i="10"/>
  <c r="U313" i="10"/>
  <c r="V313" i="10"/>
  <c r="W313" i="10"/>
  <c r="X313" i="10"/>
  <c r="T314" i="10"/>
  <c r="U314" i="10"/>
  <c r="V314" i="10"/>
  <c r="W314" i="10"/>
  <c r="X314" i="10"/>
  <c r="T315" i="10"/>
  <c r="U315" i="10"/>
  <c r="V315" i="10"/>
  <c r="W315" i="10"/>
  <c r="X315" i="10"/>
  <c r="T316" i="10"/>
  <c r="U316" i="10"/>
  <c r="V316" i="10"/>
  <c r="W316" i="10"/>
  <c r="X316" i="10"/>
  <c r="T317" i="10"/>
  <c r="U317" i="10"/>
  <c r="V317" i="10"/>
  <c r="W317" i="10"/>
  <c r="X317" i="10"/>
  <c r="T318" i="10"/>
  <c r="U318" i="10"/>
  <c r="V318" i="10"/>
  <c r="W318" i="10"/>
  <c r="X318" i="10"/>
  <c r="T319" i="10"/>
  <c r="U319" i="10"/>
  <c r="V319" i="10"/>
  <c r="W319" i="10"/>
  <c r="X319" i="10"/>
  <c r="T320" i="10"/>
  <c r="U320" i="10"/>
  <c r="V320" i="10"/>
  <c r="W320" i="10"/>
  <c r="X320" i="10"/>
  <c r="T321" i="10"/>
  <c r="U321" i="10"/>
  <c r="V321" i="10"/>
  <c r="W321" i="10"/>
  <c r="X321" i="10"/>
  <c r="T322" i="10"/>
  <c r="U322" i="10"/>
  <c r="V322" i="10"/>
  <c r="W322" i="10"/>
  <c r="X322" i="10"/>
  <c r="T323" i="10"/>
  <c r="U323" i="10"/>
  <c r="V323" i="10"/>
  <c r="W323" i="10"/>
  <c r="X323" i="10"/>
  <c r="T324" i="10"/>
  <c r="U324" i="10"/>
  <c r="V324" i="10"/>
  <c r="W324" i="10"/>
  <c r="X324" i="10"/>
  <c r="T325" i="10"/>
  <c r="U325" i="10"/>
  <c r="V325" i="10"/>
  <c r="W325" i="10"/>
  <c r="X325" i="10"/>
  <c r="T326" i="10"/>
  <c r="U326" i="10"/>
  <c r="V326" i="10"/>
  <c r="W326" i="10"/>
  <c r="X326" i="10"/>
  <c r="T327" i="10"/>
  <c r="U327" i="10"/>
  <c r="V327" i="10"/>
  <c r="W327" i="10"/>
  <c r="X327" i="10"/>
  <c r="T328" i="10"/>
  <c r="U328" i="10"/>
  <c r="V328" i="10"/>
  <c r="W328" i="10"/>
  <c r="X328" i="10"/>
  <c r="T329" i="10"/>
  <c r="U329" i="10"/>
  <c r="V329" i="10"/>
  <c r="W329" i="10"/>
  <c r="X329" i="10"/>
  <c r="T330" i="10"/>
  <c r="U330" i="10"/>
  <c r="V330" i="10"/>
  <c r="W330" i="10"/>
  <c r="X330" i="10"/>
  <c r="T331" i="10"/>
  <c r="U331" i="10"/>
  <c r="V331" i="10"/>
  <c r="W331" i="10"/>
  <c r="X331" i="10"/>
  <c r="T332" i="10"/>
  <c r="U332" i="10"/>
  <c r="V332" i="10"/>
  <c r="W332" i="10"/>
  <c r="X332" i="10"/>
  <c r="T333" i="10"/>
  <c r="U333" i="10"/>
  <c r="V333" i="10"/>
  <c r="W333" i="10"/>
  <c r="X333" i="10"/>
  <c r="T334" i="10"/>
  <c r="U334" i="10"/>
  <c r="V334" i="10"/>
  <c r="W334" i="10"/>
  <c r="X334" i="10"/>
  <c r="T335" i="10"/>
  <c r="U335" i="10"/>
  <c r="V335" i="10"/>
  <c r="W335" i="10"/>
  <c r="X335" i="10"/>
  <c r="T336" i="10"/>
  <c r="U336" i="10"/>
  <c r="V336" i="10"/>
  <c r="W336" i="10"/>
  <c r="X336" i="10"/>
  <c r="T337" i="10"/>
  <c r="U337" i="10"/>
  <c r="V337" i="10"/>
  <c r="W337" i="10"/>
  <c r="X337" i="10"/>
  <c r="T338" i="10"/>
  <c r="U338" i="10"/>
  <c r="V338" i="10"/>
  <c r="W338" i="10"/>
  <c r="X338" i="10"/>
  <c r="T339" i="10"/>
  <c r="U339" i="10"/>
  <c r="V339" i="10"/>
  <c r="W339" i="10"/>
  <c r="X339" i="10"/>
  <c r="T340" i="10"/>
  <c r="U340" i="10"/>
  <c r="V340" i="10"/>
  <c r="W340" i="10"/>
  <c r="X340" i="10"/>
  <c r="T341" i="10"/>
  <c r="U341" i="10"/>
  <c r="V341" i="10"/>
  <c r="W341" i="10"/>
  <c r="X341" i="10"/>
  <c r="T342" i="10"/>
  <c r="U342" i="10"/>
  <c r="V342" i="10"/>
  <c r="W342" i="10"/>
  <c r="X342" i="10"/>
  <c r="T343" i="10"/>
  <c r="U343" i="10"/>
  <c r="V343" i="10"/>
  <c r="W343" i="10"/>
  <c r="X343" i="10"/>
  <c r="T344" i="10"/>
  <c r="U344" i="10"/>
  <c r="V344" i="10"/>
  <c r="W344" i="10"/>
  <c r="X344" i="10"/>
  <c r="T345" i="10"/>
  <c r="U345" i="10"/>
  <c r="V345" i="10"/>
  <c r="W345" i="10"/>
  <c r="X345" i="10"/>
  <c r="T346" i="10"/>
  <c r="U346" i="10"/>
  <c r="V346" i="10"/>
  <c r="W346" i="10"/>
  <c r="X346" i="10"/>
  <c r="T347" i="10"/>
  <c r="U347" i="10"/>
  <c r="V347" i="10"/>
  <c r="W347" i="10"/>
  <c r="X347" i="10"/>
  <c r="T348" i="10"/>
  <c r="U348" i="10"/>
  <c r="V348" i="10"/>
  <c r="W348" i="10"/>
  <c r="X348" i="10"/>
  <c r="T349" i="10"/>
  <c r="U349" i="10"/>
  <c r="V349" i="10"/>
  <c r="W349" i="10"/>
  <c r="X349" i="10"/>
  <c r="T350" i="10"/>
  <c r="U350" i="10"/>
  <c r="V350" i="10"/>
  <c r="W350" i="10"/>
  <c r="X350" i="10"/>
  <c r="T351" i="10"/>
  <c r="U351" i="10"/>
  <c r="V351" i="10"/>
  <c r="W351" i="10"/>
  <c r="X351" i="10"/>
  <c r="T352" i="10"/>
  <c r="U352" i="10"/>
  <c r="V352" i="10"/>
  <c r="W352" i="10"/>
  <c r="X352" i="10"/>
  <c r="T353" i="10"/>
  <c r="U353" i="10"/>
  <c r="V353" i="10"/>
  <c r="W353" i="10"/>
  <c r="X353" i="10"/>
  <c r="T354" i="10"/>
  <c r="U354" i="10"/>
  <c r="V354" i="10"/>
  <c r="W354" i="10"/>
  <c r="X354" i="10"/>
  <c r="T355" i="10"/>
  <c r="U355" i="10"/>
  <c r="V355" i="10"/>
  <c r="W355" i="10"/>
  <c r="X355" i="10"/>
  <c r="T356" i="10"/>
  <c r="U356" i="10"/>
  <c r="V356" i="10"/>
  <c r="W356" i="10"/>
  <c r="X356" i="10"/>
  <c r="T357" i="10"/>
  <c r="U357" i="10"/>
  <c r="V357" i="10"/>
  <c r="W357" i="10"/>
  <c r="X357" i="10"/>
  <c r="T358" i="10"/>
  <c r="U358" i="10"/>
  <c r="V358" i="10"/>
  <c r="W358" i="10"/>
  <c r="X358" i="10"/>
  <c r="T359" i="10"/>
  <c r="U359" i="10"/>
  <c r="V359" i="10"/>
  <c r="W359" i="10"/>
  <c r="X359" i="10"/>
  <c r="T360" i="10"/>
  <c r="U360" i="10"/>
  <c r="V360" i="10"/>
  <c r="W360" i="10"/>
  <c r="X360" i="10"/>
  <c r="T361" i="10"/>
  <c r="U361" i="10"/>
  <c r="V361" i="10"/>
  <c r="W361" i="10"/>
  <c r="X361" i="10"/>
  <c r="T362" i="10"/>
  <c r="U362" i="10"/>
  <c r="V362" i="10"/>
  <c r="W362" i="10"/>
  <c r="X362" i="10"/>
  <c r="T363" i="10"/>
  <c r="U363" i="10"/>
  <c r="V363" i="10"/>
  <c r="W363" i="10"/>
  <c r="X363" i="10"/>
  <c r="T364" i="10"/>
  <c r="U364" i="10"/>
  <c r="V364" i="10"/>
  <c r="W364" i="10"/>
  <c r="X364" i="10"/>
  <c r="T365" i="10"/>
  <c r="U365" i="10"/>
  <c r="V365" i="10"/>
  <c r="W365" i="10"/>
  <c r="X365" i="10"/>
  <c r="T366" i="10"/>
  <c r="U366" i="10"/>
  <c r="V366" i="10"/>
  <c r="W366" i="10"/>
  <c r="X366" i="10"/>
  <c r="T367" i="10"/>
  <c r="U367" i="10"/>
  <c r="V367" i="10"/>
  <c r="W367" i="10"/>
  <c r="X367" i="10"/>
  <c r="T368" i="10"/>
  <c r="U368" i="10"/>
  <c r="V368" i="10"/>
  <c r="W368" i="10"/>
  <c r="X368" i="10"/>
  <c r="T369" i="10"/>
  <c r="U369" i="10"/>
  <c r="V369" i="10"/>
  <c r="W369" i="10"/>
  <c r="X369" i="10"/>
  <c r="T370" i="10"/>
  <c r="U370" i="10"/>
  <c r="V370" i="10"/>
  <c r="W370" i="10"/>
  <c r="X370" i="10"/>
  <c r="T371" i="10"/>
  <c r="U371" i="10"/>
  <c r="V371" i="10"/>
  <c r="W371" i="10"/>
  <c r="X371" i="10"/>
  <c r="T372" i="10"/>
  <c r="U372" i="10"/>
  <c r="V372" i="10"/>
  <c r="W372" i="10"/>
  <c r="X372" i="10"/>
  <c r="T373" i="10"/>
  <c r="U373" i="10"/>
  <c r="V373" i="10"/>
  <c r="W373" i="10"/>
  <c r="X373" i="10"/>
  <c r="T374" i="10"/>
  <c r="U374" i="10"/>
  <c r="V374" i="10"/>
  <c r="W374" i="10"/>
  <c r="X374" i="10"/>
  <c r="T375" i="10"/>
  <c r="U375" i="10"/>
  <c r="V375" i="10"/>
  <c r="W375" i="10"/>
  <c r="X375" i="10"/>
  <c r="T376" i="10"/>
  <c r="U376" i="10"/>
  <c r="V376" i="10"/>
  <c r="W376" i="10"/>
  <c r="X376" i="10"/>
  <c r="T377" i="10"/>
  <c r="U377" i="10"/>
  <c r="V377" i="10"/>
  <c r="W377" i="10"/>
  <c r="X377" i="10"/>
  <c r="T378" i="10"/>
  <c r="U378" i="10"/>
  <c r="V378" i="10"/>
  <c r="W378" i="10"/>
  <c r="X378" i="10"/>
  <c r="T379" i="10"/>
  <c r="U379" i="10"/>
  <c r="V379" i="10"/>
  <c r="W379" i="10"/>
  <c r="X379" i="10"/>
  <c r="T380" i="10"/>
  <c r="U380" i="10"/>
  <c r="V380" i="10"/>
  <c r="W380" i="10"/>
  <c r="X380" i="10"/>
  <c r="T381" i="10"/>
  <c r="U381" i="10"/>
  <c r="V381" i="10"/>
  <c r="W381" i="10"/>
  <c r="X381" i="10"/>
  <c r="T382" i="10"/>
  <c r="U382" i="10"/>
  <c r="V382" i="10"/>
  <c r="W382" i="10"/>
  <c r="X382" i="10"/>
  <c r="T383" i="10"/>
  <c r="U383" i="10"/>
  <c r="V383" i="10"/>
  <c r="W383" i="10"/>
  <c r="X383" i="10"/>
  <c r="T384" i="10"/>
  <c r="U384" i="10"/>
  <c r="V384" i="10"/>
  <c r="W384" i="10"/>
  <c r="X384" i="10"/>
  <c r="T385" i="10"/>
  <c r="U385" i="10"/>
  <c r="V385" i="10"/>
  <c r="W385" i="10"/>
  <c r="X385" i="10"/>
  <c r="T386" i="10"/>
  <c r="U386" i="10"/>
  <c r="V386" i="10"/>
  <c r="W386" i="10"/>
  <c r="X386" i="10"/>
  <c r="T387" i="10"/>
  <c r="U387" i="10"/>
  <c r="V387" i="10"/>
  <c r="W387" i="10"/>
  <c r="X387" i="10"/>
  <c r="T388" i="10"/>
  <c r="U388" i="10"/>
  <c r="V388" i="10"/>
  <c r="W388" i="10"/>
  <c r="X388" i="10"/>
  <c r="T389" i="10"/>
  <c r="U389" i="10"/>
  <c r="V389" i="10"/>
  <c r="W389" i="10"/>
  <c r="X389" i="10"/>
  <c r="T390" i="10"/>
  <c r="U390" i="10"/>
  <c r="V390" i="10"/>
  <c r="W390" i="10"/>
  <c r="X390" i="10"/>
  <c r="T391" i="10"/>
  <c r="U391" i="10"/>
  <c r="V391" i="10"/>
  <c r="W391" i="10"/>
  <c r="X391" i="10"/>
  <c r="T392" i="10"/>
  <c r="U392" i="10"/>
  <c r="V392" i="10"/>
  <c r="W392" i="10"/>
  <c r="X392" i="10"/>
  <c r="T393" i="10"/>
  <c r="U393" i="10"/>
  <c r="V393" i="10"/>
  <c r="W393" i="10"/>
  <c r="X393" i="10"/>
  <c r="T394" i="10"/>
  <c r="U394" i="10"/>
  <c r="V394" i="10"/>
  <c r="W394" i="10"/>
  <c r="X394" i="10"/>
  <c r="T395" i="10"/>
  <c r="U395" i="10"/>
  <c r="V395" i="10"/>
  <c r="W395" i="10"/>
  <c r="X395" i="10"/>
  <c r="T396" i="10"/>
  <c r="U396" i="10"/>
  <c r="V396" i="10"/>
  <c r="W396" i="10"/>
  <c r="X396" i="10"/>
  <c r="T397" i="10"/>
  <c r="U397" i="10"/>
  <c r="V397" i="10"/>
  <c r="W397" i="10"/>
  <c r="X397" i="10"/>
  <c r="T398" i="10"/>
  <c r="U398" i="10"/>
  <c r="V398" i="10"/>
  <c r="W398" i="10"/>
  <c r="X398" i="10"/>
  <c r="T399" i="10"/>
  <c r="U399" i="10"/>
  <c r="V399" i="10"/>
  <c r="W399" i="10"/>
  <c r="X399" i="10"/>
  <c r="T400" i="10"/>
  <c r="U400" i="10"/>
  <c r="V400" i="10"/>
  <c r="W400" i="10"/>
  <c r="X400" i="10"/>
  <c r="T401" i="10"/>
  <c r="U401" i="10"/>
  <c r="V401" i="10"/>
  <c r="W401" i="10"/>
  <c r="X401" i="10"/>
  <c r="T402" i="10"/>
  <c r="U402" i="10"/>
  <c r="V402" i="10"/>
  <c r="W402" i="10"/>
  <c r="X402" i="10"/>
  <c r="T403" i="10"/>
  <c r="U403" i="10"/>
  <c r="V403" i="10"/>
  <c r="W403" i="10"/>
  <c r="X403" i="10"/>
  <c r="T404" i="10"/>
  <c r="U404" i="10"/>
  <c r="V404" i="10"/>
  <c r="W404" i="10"/>
  <c r="X404" i="10"/>
  <c r="T405" i="10"/>
  <c r="U405" i="10"/>
  <c r="V405" i="10"/>
  <c r="W405" i="10"/>
  <c r="X405" i="10"/>
  <c r="T406" i="10"/>
  <c r="U406" i="10"/>
  <c r="V406" i="10"/>
  <c r="W406" i="10"/>
  <c r="X406" i="10"/>
  <c r="T407" i="10"/>
  <c r="U407" i="10"/>
  <c r="V407" i="10"/>
  <c r="W407" i="10"/>
  <c r="X407" i="10"/>
  <c r="T408" i="10"/>
  <c r="U408" i="10"/>
  <c r="V408" i="10"/>
  <c r="W408" i="10"/>
  <c r="X408" i="10"/>
  <c r="T409" i="10"/>
  <c r="U409" i="10"/>
  <c r="V409" i="10"/>
  <c r="W409" i="10"/>
  <c r="X409" i="10"/>
  <c r="T410" i="10"/>
  <c r="U410" i="10"/>
  <c r="V410" i="10"/>
  <c r="W410" i="10"/>
  <c r="X410" i="10"/>
  <c r="T411" i="10"/>
  <c r="U411" i="10"/>
  <c r="V411" i="10"/>
  <c r="W411" i="10"/>
  <c r="X411" i="10"/>
  <c r="T412" i="10"/>
  <c r="U412" i="10"/>
  <c r="V412" i="10"/>
  <c r="W412" i="10"/>
  <c r="X412" i="10"/>
  <c r="T413" i="10"/>
  <c r="U413" i="10"/>
  <c r="V413" i="10"/>
  <c r="W413" i="10"/>
  <c r="X413" i="10"/>
  <c r="T414" i="10"/>
  <c r="U414" i="10"/>
  <c r="V414" i="10"/>
  <c r="W414" i="10"/>
  <c r="X414" i="10"/>
  <c r="T415" i="10"/>
  <c r="U415" i="10"/>
  <c r="V415" i="10"/>
  <c r="W415" i="10"/>
  <c r="X415" i="10"/>
  <c r="T416" i="10"/>
  <c r="U416" i="10"/>
  <c r="V416" i="10"/>
  <c r="W416" i="10"/>
  <c r="X416" i="10"/>
  <c r="T417" i="10"/>
  <c r="U417" i="10"/>
  <c r="V417" i="10"/>
  <c r="W417" i="10"/>
  <c r="X417" i="10"/>
  <c r="T418" i="10"/>
  <c r="U418" i="10"/>
  <c r="V418" i="10"/>
  <c r="W418" i="10"/>
  <c r="X418" i="10"/>
  <c r="T419" i="10"/>
  <c r="U419" i="10"/>
  <c r="V419" i="10"/>
  <c r="W419" i="10"/>
  <c r="X419" i="10"/>
  <c r="T420" i="10"/>
  <c r="U420" i="10"/>
  <c r="V420" i="10"/>
  <c r="W420" i="10"/>
  <c r="X420" i="10"/>
  <c r="T421" i="10"/>
  <c r="U421" i="10"/>
  <c r="V421" i="10"/>
  <c r="W421" i="10"/>
  <c r="X421" i="10"/>
  <c r="T422" i="10"/>
  <c r="U422" i="10"/>
  <c r="V422" i="10"/>
  <c r="W422" i="10"/>
  <c r="X422" i="10"/>
  <c r="T423" i="10"/>
  <c r="U423" i="10"/>
  <c r="V423" i="10"/>
  <c r="W423" i="10"/>
  <c r="X423" i="10"/>
  <c r="T424" i="10"/>
  <c r="U424" i="10"/>
  <c r="V424" i="10"/>
  <c r="W424" i="10"/>
  <c r="X424" i="10"/>
  <c r="T425" i="10"/>
  <c r="U425" i="10"/>
  <c r="V425" i="10"/>
  <c r="W425" i="10"/>
  <c r="X425" i="10"/>
  <c r="T426" i="10"/>
  <c r="U426" i="10"/>
  <c r="V426" i="10"/>
  <c r="W426" i="10"/>
  <c r="X426" i="10"/>
  <c r="T427" i="10"/>
  <c r="U427" i="10"/>
  <c r="V427" i="10"/>
  <c r="W427" i="10"/>
  <c r="X427" i="10"/>
  <c r="T428" i="10"/>
  <c r="U428" i="10"/>
  <c r="V428" i="10"/>
  <c r="W428" i="10"/>
  <c r="X428" i="10"/>
  <c r="T429" i="10"/>
  <c r="U429" i="10"/>
  <c r="V429" i="10"/>
  <c r="W429" i="10"/>
  <c r="X429" i="10"/>
  <c r="T430" i="10"/>
  <c r="U430" i="10"/>
  <c r="V430" i="10"/>
  <c r="W430" i="10"/>
  <c r="X430" i="10"/>
  <c r="T431" i="10"/>
  <c r="U431" i="10"/>
  <c r="V431" i="10"/>
  <c r="W431" i="10"/>
  <c r="X431" i="10"/>
  <c r="T432" i="10"/>
  <c r="U432" i="10"/>
  <c r="V432" i="10"/>
  <c r="W432" i="10"/>
  <c r="X432" i="10"/>
  <c r="T433" i="10"/>
  <c r="U433" i="10"/>
  <c r="V433" i="10"/>
  <c r="W433" i="10"/>
  <c r="X433" i="10"/>
  <c r="T434" i="10"/>
  <c r="U434" i="10"/>
  <c r="V434" i="10"/>
  <c r="W434" i="10"/>
  <c r="X434" i="10"/>
  <c r="T435" i="10"/>
  <c r="U435" i="10"/>
  <c r="V435" i="10"/>
  <c r="W435" i="10"/>
  <c r="X435" i="10"/>
  <c r="T436" i="10"/>
  <c r="U436" i="10"/>
  <c r="V436" i="10"/>
  <c r="W436" i="10"/>
  <c r="X436" i="10"/>
  <c r="T437" i="10"/>
  <c r="U437" i="10"/>
  <c r="V437" i="10"/>
  <c r="W437" i="10"/>
  <c r="X437" i="10"/>
  <c r="T438" i="10"/>
  <c r="U438" i="10"/>
  <c r="V438" i="10"/>
  <c r="W438" i="10"/>
  <c r="X438" i="10"/>
  <c r="T439" i="10"/>
  <c r="U439" i="10"/>
  <c r="V439" i="10"/>
  <c r="W439" i="10"/>
  <c r="X439" i="10"/>
  <c r="T440" i="10"/>
  <c r="U440" i="10"/>
  <c r="V440" i="10"/>
  <c r="W440" i="10"/>
  <c r="X440" i="10"/>
  <c r="T441" i="10"/>
  <c r="U441" i="10"/>
  <c r="V441" i="10"/>
  <c r="W441" i="10"/>
  <c r="X441" i="10"/>
  <c r="T442" i="10"/>
  <c r="U442" i="10"/>
  <c r="V442" i="10"/>
  <c r="W442" i="10"/>
  <c r="X442" i="10"/>
  <c r="T443" i="10"/>
  <c r="U443" i="10"/>
  <c r="V443" i="10"/>
  <c r="W443" i="10"/>
  <c r="X443" i="10"/>
  <c r="T444" i="10"/>
  <c r="U444" i="10"/>
  <c r="V444" i="10"/>
  <c r="W444" i="10"/>
  <c r="X444" i="10"/>
  <c r="T445" i="10"/>
  <c r="U445" i="10"/>
  <c r="V445" i="10"/>
  <c r="W445" i="10"/>
  <c r="X445" i="10"/>
  <c r="T446" i="10"/>
  <c r="U446" i="10"/>
  <c r="V446" i="10"/>
  <c r="W446" i="10"/>
  <c r="X446" i="10"/>
  <c r="T447" i="10"/>
  <c r="U447" i="10"/>
  <c r="V447" i="10"/>
  <c r="W447" i="10"/>
  <c r="X447" i="10"/>
  <c r="T448" i="10"/>
  <c r="U448" i="10"/>
  <c r="V448" i="10"/>
  <c r="W448" i="10"/>
  <c r="X448" i="10"/>
  <c r="T449" i="10"/>
  <c r="U449" i="10"/>
  <c r="V449" i="10"/>
  <c r="W449" i="10"/>
  <c r="X449" i="10"/>
  <c r="T450" i="10"/>
  <c r="U450" i="10"/>
  <c r="V450" i="10"/>
  <c r="W450" i="10"/>
  <c r="X450" i="10"/>
  <c r="T451" i="10"/>
  <c r="U451" i="10"/>
  <c r="V451" i="10"/>
  <c r="W451" i="10"/>
  <c r="X451" i="10"/>
  <c r="T452" i="10"/>
  <c r="U452" i="10"/>
  <c r="V452" i="10"/>
  <c r="W452" i="10"/>
  <c r="X452" i="10"/>
  <c r="T453" i="10"/>
  <c r="U453" i="10"/>
  <c r="V453" i="10"/>
  <c r="W453" i="10"/>
  <c r="X453" i="10"/>
  <c r="T454" i="10"/>
  <c r="U454" i="10"/>
  <c r="V454" i="10"/>
  <c r="W454" i="10"/>
  <c r="X454" i="10"/>
  <c r="T455" i="10"/>
  <c r="U455" i="10"/>
  <c r="V455" i="10"/>
  <c r="W455" i="10"/>
  <c r="X455" i="10"/>
  <c r="T456" i="10"/>
  <c r="U456" i="10"/>
  <c r="V456" i="10"/>
  <c r="W456" i="10"/>
  <c r="X456" i="10"/>
  <c r="T457" i="10"/>
  <c r="U457" i="10"/>
  <c r="V457" i="10"/>
  <c r="W457" i="10"/>
  <c r="X457" i="10"/>
  <c r="T458" i="10"/>
  <c r="U458" i="10"/>
  <c r="V458" i="10"/>
  <c r="W458" i="10"/>
  <c r="X458" i="10"/>
  <c r="T459" i="10"/>
  <c r="U459" i="10"/>
  <c r="V459" i="10"/>
  <c r="W459" i="10"/>
  <c r="X459" i="10"/>
  <c r="T460" i="10"/>
  <c r="U460" i="10"/>
  <c r="V460" i="10"/>
  <c r="W460" i="10"/>
  <c r="X460" i="10"/>
  <c r="T461" i="10"/>
  <c r="U461" i="10"/>
  <c r="V461" i="10"/>
  <c r="W461" i="10"/>
  <c r="X461" i="10"/>
  <c r="T462" i="10"/>
  <c r="U462" i="10"/>
  <c r="V462" i="10"/>
  <c r="W462" i="10"/>
  <c r="X462" i="10"/>
  <c r="T463" i="10"/>
  <c r="U463" i="10"/>
  <c r="V463" i="10"/>
  <c r="W463" i="10"/>
  <c r="X463" i="10"/>
  <c r="T464" i="10"/>
  <c r="U464" i="10"/>
  <c r="V464" i="10"/>
  <c r="W464" i="10"/>
  <c r="X464" i="10"/>
  <c r="T465" i="10"/>
  <c r="U465" i="10"/>
  <c r="V465" i="10"/>
  <c r="W465" i="10"/>
  <c r="X465" i="10"/>
  <c r="T466" i="10"/>
  <c r="U466" i="10"/>
  <c r="V466" i="10"/>
  <c r="W466" i="10"/>
  <c r="X466" i="10"/>
  <c r="T467" i="10"/>
  <c r="U467" i="10"/>
  <c r="V467" i="10"/>
  <c r="W467" i="10"/>
  <c r="X467" i="10"/>
  <c r="T468" i="10"/>
  <c r="U468" i="10"/>
  <c r="V468" i="10"/>
  <c r="W468" i="10"/>
  <c r="X468" i="10"/>
  <c r="T469" i="10"/>
  <c r="U469" i="10"/>
  <c r="V469" i="10"/>
  <c r="W469" i="10"/>
  <c r="X469" i="10"/>
  <c r="T470" i="10"/>
  <c r="U470" i="10"/>
  <c r="V470" i="10"/>
  <c r="W470" i="10"/>
  <c r="X470" i="10"/>
  <c r="T471" i="10"/>
  <c r="U471" i="10"/>
  <c r="V471" i="10"/>
  <c r="W471" i="10"/>
  <c r="X471" i="10"/>
  <c r="T472" i="10"/>
  <c r="U472" i="10"/>
  <c r="V472" i="10"/>
  <c r="W472" i="10"/>
  <c r="X472" i="10"/>
  <c r="T473" i="10"/>
  <c r="U473" i="10"/>
  <c r="V473" i="10"/>
  <c r="W473" i="10"/>
  <c r="X473" i="10"/>
  <c r="T474" i="10"/>
  <c r="U474" i="10"/>
  <c r="V474" i="10"/>
  <c r="W474" i="10"/>
  <c r="X474" i="10"/>
  <c r="T475" i="10"/>
  <c r="U475" i="10"/>
  <c r="V475" i="10"/>
  <c r="W475" i="10"/>
  <c r="X475" i="10"/>
  <c r="T476" i="10"/>
  <c r="U476" i="10"/>
  <c r="V476" i="10"/>
  <c r="W476" i="10"/>
  <c r="X476" i="10"/>
  <c r="T477" i="10"/>
  <c r="U477" i="10"/>
  <c r="V477" i="10"/>
  <c r="W477" i="10"/>
  <c r="X477" i="10"/>
  <c r="T478" i="10"/>
  <c r="U478" i="10"/>
  <c r="V478" i="10"/>
  <c r="W478" i="10"/>
  <c r="X478" i="10"/>
  <c r="T479" i="10"/>
  <c r="U479" i="10"/>
  <c r="V479" i="10"/>
  <c r="W479" i="10"/>
  <c r="X479" i="10"/>
  <c r="T480" i="10"/>
  <c r="U480" i="10"/>
  <c r="V480" i="10"/>
  <c r="W480" i="10"/>
  <c r="X480" i="10"/>
  <c r="T481" i="10"/>
  <c r="U481" i="10"/>
  <c r="V481" i="10"/>
  <c r="W481" i="10"/>
  <c r="X481" i="10"/>
  <c r="T482" i="10"/>
  <c r="U482" i="10"/>
  <c r="V482" i="10"/>
  <c r="W482" i="10"/>
  <c r="X482" i="10"/>
  <c r="T483" i="10"/>
  <c r="U483" i="10"/>
  <c r="V483" i="10"/>
  <c r="W483" i="10"/>
  <c r="X483" i="10"/>
  <c r="T484" i="10"/>
  <c r="U484" i="10"/>
  <c r="V484" i="10"/>
  <c r="W484" i="10"/>
  <c r="X484" i="10"/>
  <c r="T485" i="10"/>
  <c r="U485" i="10"/>
  <c r="V485" i="10"/>
  <c r="W485" i="10"/>
  <c r="X485" i="10"/>
  <c r="T486" i="10"/>
  <c r="U486" i="10"/>
  <c r="V486" i="10"/>
  <c r="W486" i="10"/>
  <c r="X486" i="10"/>
  <c r="T487" i="10"/>
  <c r="U487" i="10"/>
  <c r="V487" i="10"/>
  <c r="W487" i="10"/>
  <c r="X487" i="10"/>
  <c r="T488" i="10"/>
  <c r="U488" i="10"/>
  <c r="V488" i="10"/>
  <c r="W488" i="10"/>
  <c r="X488" i="10"/>
  <c r="T489" i="10"/>
  <c r="U489" i="10"/>
  <c r="V489" i="10"/>
  <c r="W489" i="10"/>
  <c r="X489" i="10"/>
  <c r="T490" i="10"/>
  <c r="U490" i="10"/>
  <c r="V490" i="10"/>
  <c r="W490" i="10"/>
  <c r="X490" i="10"/>
  <c r="T491" i="10"/>
  <c r="U491" i="10"/>
  <c r="V491" i="10"/>
  <c r="W491" i="10"/>
  <c r="X491" i="10"/>
  <c r="T492" i="10"/>
  <c r="U492" i="10"/>
  <c r="V492" i="10"/>
  <c r="W492" i="10"/>
  <c r="X492" i="10"/>
  <c r="T493" i="10"/>
  <c r="U493" i="10"/>
  <c r="V493" i="10"/>
  <c r="W493" i="10"/>
  <c r="X493" i="10"/>
  <c r="T494" i="10"/>
  <c r="U494" i="10"/>
  <c r="V494" i="10"/>
  <c r="W494" i="10"/>
  <c r="X494" i="10"/>
  <c r="T495" i="10"/>
  <c r="U495" i="10"/>
  <c r="V495" i="10"/>
  <c r="W495" i="10"/>
  <c r="X495" i="10"/>
  <c r="T496" i="10"/>
  <c r="U496" i="10"/>
  <c r="V496" i="10"/>
  <c r="W496" i="10"/>
  <c r="X496" i="10"/>
  <c r="T497" i="10"/>
  <c r="U497" i="10"/>
  <c r="V497" i="10"/>
  <c r="W497" i="10"/>
  <c r="X497" i="10"/>
  <c r="T498" i="10"/>
  <c r="U498" i="10"/>
  <c r="V498" i="10"/>
  <c r="W498" i="10"/>
  <c r="X498" i="10"/>
  <c r="T499" i="10"/>
  <c r="U499" i="10"/>
  <c r="V499" i="10"/>
  <c r="W499" i="10"/>
  <c r="X499" i="10"/>
  <c r="T500" i="10"/>
  <c r="U500" i="10"/>
  <c r="V500" i="10"/>
  <c r="W500" i="10"/>
  <c r="X500" i="10"/>
  <c r="T501" i="10"/>
  <c r="U501" i="10"/>
  <c r="V501" i="10"/>
  <c r="W501" i="10"/>
  <c r="X501" i="10"/>
  <c r="T502" i="10"/>
  <c r="U502" i="10"/>
  <c r="V502" i="10"/>
  <c r="W502" i="10"/>
  <c r="X502" i="10"/>
  <c r="T503" i="10"/>
  <c r="U503" i="10"/>
  <c r="V503" i="10"/>
  <c r="W503" i="10"/>
  <c r="X503" i="10"/>
  <c r="T504" i="10"/>
  <c r="U504" i="10"/>
  <c r="V504" i="10"/>
  <c r="W504" i="10"/>
  <c r="X504" i="10"/>
  <c r="T505" i="10"/>
  <c r="U505" i="10"/>
  <c r="V505" i="10"/>
  <c r="W505" i="10"/>
  <c r="X505" i="10"/>
  <c r="T506" i="10"/>
  <c r="U506" i="10"/>
  <c r="V506" i="10"/>
  <c r="W506" i="10"/>
  <c r="X506" i="10"/>
  <c r="T507" i="10"/>
  <c r="U507" i="10"/>
  <c r="V507" i="10"/>
  <c r="W507" i="10"/>
  <c r="X507" i="10"/>
  <c r="T508" i="10"/>
  <c r="U508" i="10"/>
  <c r="V508" i="10"/>
  <c r="W508" i="10"/>
  <c r="X508" i="10"/>
  <c r="T509" i="10"/>
  <c r="U509" i="10"/>
  <c r="V509" i="10"/>
  <c r="W509" i="10"/>
  <c r="X509" i="10"/>
  <c r="T510" i="10"/>
  <c r="U510" i="10"/>
  <c r="V510" i="10"/>
  <c r="W510" i="10"/>
  <c r="X510" i="10"/>
  <c r="T511" i="10"/>
  <c r="U511" i="10"/>
  <c r="V511" i="10"/>
  <c r="W511" i="10"/>
  <c r="X511" i="10"/>
  <c r="T512" i="10"/>
  <c r="U512" i="10"/>
  <c r="V512" i="10"/>
  <c r="W512" i="10"/>
  <c r="X512" i="10"/>
  <c r="T513" i="10"/>
  <c r="U513" i="10"/>
  <c r="V513" i="10"/>
  <c r="W513" i="10"/>
  <c r="X513" i="10"/>
  <c r="T514" i="10"/>
  <c r="U514" i="10"/>
  <c r="V514" i="10"/>
  <c r="W514" i="10"/>
  <c r="X514" i="10"/>
  <c r="T515" i="10"/>
  <c r="U515" i="10"/>
  <c r="V515" i="10"/>
  <c r="W515" i="10"/>
  <c r="X515" i="10"/>
  <c r="T516" i="10"/>
  <c r="U516" i="10"/>
  <c r="V516" i="10"/>
  <c r="W516" i="10"/>
  <c r="X516" i="10"/>
  <c r="T517" i="10"/>
  <c r="U517" i="10"/>
  <c r="V517" i="10"/>
  <c r="W517" i="10"/>
  <c r="X517" i="10"/>
  <c r="T518" i="10"/>
  <c r="U518" i="10"/>
  <c r="V518" i="10"/>
  <c r="W518" i="10"/>
  <c r="X518" i="10"/>
  <c r="T519" i="10"/>
  <c r="U519" i="10"/>
  <c r="V519" i="10"/>
  <c r="W519" i="10"/>
  <c r="X519" i="10"/>
  <c r="T520" i="10"/>
  <c r="U520" i="10"/>
  <c r="V520" i="10"/>
  <c r="W520" i="10"/>
  <c r="X520" i="10"/>
  <c r="T521" i="10"/>
  <c r="U521" i="10"/>
  <c r="V521" i="10"/>
  <c r="W521" i="10"/>
  <c r="X521" i="10"/>
  <c r="T522" i="10"/>
  <c r="U522" i="10"/>
  <c r="V522" i="10"/>
  <c r="W522" i="10"/>
  <c r="X522" i="10"/>
  <c r="T523" i="10"/>
  <c r="U523" i="10"/>
  <c r="V523" i="10"/>
  <c r="W523" i="10"/>
  <c r="X523" i="10"/>
  <c r="T524" i="10"/>
  <c r="U524" i="10"/>
  <c r="V524" i="10"/>
  <c r="W524" i="10"/>
  <c r="X524" i="10"/>
  <c r="T525" i="10"/>
  <c r="U525" i="10"/>
  <c r="V525" i="10"/>
  <c r="W525" i="10"/>
  <c r="X525" i="10"/>
  <c r="T526" i="10"/>
  <c r="U526" i="10"/>
  <c r="V526" i="10"/>
  <c r="W526" i="10"/>
  <c r="X526" i="10"/>
  <c r="T527" i="10"/>
  <c r="U527" i="10"/>
  <c r="V527" i="10"/>
  <c r="W527" i="10"/>
  <c r="X527" i="10"/>
  <c r="T528" i="10"/>
  <c r="U528" i="10"/>
  <c r="V528" i="10"/>
  <c r="W528" i="10"/>
  <c r="X528" i="10"/>
  <c r="T529" i="10"/>
  <c r="U529" i="10"/>
  <c r="V529" i="10"/>
  <c r="W529" i="10"/>
  <c r="X529" i="10"/>
  <c r="T530" i="10"/>
  <c r="U530" i="10"/>
  <c r="V530" i="10"/>
  <c r="W530" i="10"/>
  <c r="X530" i="10"/>
  <c r="T531" i="10"/>
  <c r="U531" i="10"/>
  <c r="V531" i="10"/>
  <c r="W531" i="10"/>
  <c r="X531" i="10"/>
  <c r="T532" i="10"/>
  <c r="U532" i="10"/>
  <c r="V532" i="10"/>
  <c r="W532" i="10"/>
  <c r="X532" i="10"/>
  <c r="T533" i="10"/>
  <c r="U533" i="10"/>
  <c r="V533" i="10"/>
  <c r="W533" i="10"/>
  <c r="X533" i="10"/>
  <c r="T534" i="10"/>
  <c r="U534" i="10"/>
  <c r="V534" i="10"/>
  <c r="W534" i="10"/>
  <c r="X534" i="10"/>
  <c r="T535" i="10"/>
  <c r="U535" i="10"/>
  <c r="V535" i="10"/>
  <c r="W535" i="10"/>
  <c r="X535" i="10"/>
  <c r="T536" i="10"/>
  <c r="U536" i="10"/>
  <c r="V536" i="10"/>
  <c r="W536" i="10"/>
  <c r="X536" i="10"/>
  <c r="T537" i="10"/>
  <c r="U537" i="10"/>
  <c r="V537" i="10"/>
  <c r="W537" i="10"/>
  <c r="X537" i="10"/>
  <c r="T538" i="10"/>
  <c r="U538" i="10"/>
  <c r="V538" i="10"/>
  <c r="W538" i="10"/>
  <c r="X538" i="10"/>
  <c r="T539" i="10"/>
  <c r="U539" i="10"/>
  <c r="V539" i="10"/>
  <c r="W539" i="10"/>
  <c r="X539" i="10"/>
  <c r="T540" i="10"/>
  <c r="U540" i="10"/>
  <c r="V540" i="10"/>
  <c r="W540" i="10"/>
  <c r="X540" i="10"/>
  <c r="T541" i="10"/>
  <c r="U541" i="10"/>
  <c r="V541" i="10"/>
  <c r="W541" i="10"/>
  <c r="X541" i="10"/>
  <c r="T542" i="10"/>
  <c r="U542" i="10"/>
  <c r="V542" i="10"/>
  <c r="W542" i="10"/>
  <c r="X542" i="10"/>
  <c r="T543" i="10"/>
  <c r="U543" i="10"/>
  <c r="V543" i="10"/>
  <c r="W543" i="10"/>
  <c r="X543" i="10"/>
  <c r="T544" i="10"/>
  <c r="U544" i="10"/>
  <c r="V544" i="10"/>
  <c r="W544" i="10"/>
  <c r="X544" i="10"/>
  <c r="T545" i="10"/>
  <c r="U545" i="10"/>
  <c r="V545" i="10"/>
  <c r="W545" i="10"/>
  <c r="X545" i="10"/>
  <c r="T546" i="10"/>
  <c r="U546" i="10"/>
  <c r="V546" i="10"/>
  <c r="W546" i="10"/>
  <c r="X546" i="10"/>
  <c r="T547" i="10"/>
  <c r="U547" i="10"/>
  <c r="V547" i="10"/>
  <c r="W547" i="10"/>
  <c r="X547" i="10"/>
  <c r="T548" i="10"/>
  <c r="U548" i="10"/>
  <c r="V548" i="10"/>
  <c r="W548" i="10"/>
  <c r="X548" i="10"/>
  <c r="T549" i="10"/>
  <c r="U549" i="10"/>
  <c r="V549" i="10"/>
  <c r="W549" i="10"/>
  <c r="X549" i="10"/>
  <c r="T550" i="10"/>
  <c r="U550" i="10"/>
  <c r="V550" i="10"/>
  <c r="W550" i="10"/>
  <c r="X550" i="10"/>
  <c r="T551" i="10"/>
  <c r="U551" i="10"/>
  <c r="V551" i="10"/>
  <c r="W551" i="10"/>
  <c r="X551" i="10"/>
  <c r="T552" i="10"/>
  <c r="U552" i="10"/>
  <c r="V552" i="10"/>
  <c r="W552" i="10"/>
  <c r="X552" i="10"/>
  <c r="T553" i="10"/>
  <c r="U553" i="10"/>
  <c r="V553" i="10"/>
  <c r="W553" i="10"/>
  <c r="X553" i="10"/>
  <c r="T554" i="10"/>
  <c r="U554" i="10"/>
  <c r="V554" i="10"/>
  <c r="W554" i="10"/>
  <c r="X554" i="10"/>
  <c r="T555" i="10"/>
  <c r="U555" i="10"/>
  <c r="V555" i="10"/>
  <c r="W555" i="10"/>
  <c r="X555" i="10"/>
  <c r="T556" i="10"/>
  <c r="U556" i="10"/>
  <c r="V556" i="10"/>
  <c r="W556" i="10"/>
  <c r="X556" i="10"/>
  <c r="T557" i="10"/>
  <c r="U557" i="10"/>
  <c r="V557" i="10"/>
  <c r="W557" i="10"/>
  <c r="X557" i="10"/>
  <c r="T558" i="10"/>
  <c r="U558" i="10"/>
  <c r="V558" i="10"/>
  <c r="W558" i="10"/>
  <c r="X558" i="10"/>
  <c r="T559" i="10"/>
  <c r="U559" i="10"/>
  <c r="V559" i="10"/>
  <c r="W559" i="10"/>
  <c r="X559" i="10"/>
  <c r="T560" i="10"/>
  <c r="U560" i="10"/>
  <c r="V560" i="10"/>
  <c r="W560" i="10"/>
  <c r="X560" i="10"/>
  <c r="T561" i="10"/>
  <c r="U561" i="10"/>
  <c r="V561" i="10"/>
  <c r="W561" i="10"/>
  <c r="X561" i="10"/>
  <c r="T562" i="10"/>
  <c r="U562" i="10"/>
  <c r="V562" i="10"/>
  <c r="W562" i="10"/>
  <c r="X562" i="10"/>
  <c r="T563" i="10"/>
  <c r="U563" i="10"/>
  <c r="V563" i="10"/>
  <c r="W563" i="10"/>
  <c r="X563" i="10"/>
  <c r="T564" i="10"/>
  <c r="U564" i="10"/>
  <c r="V564" i="10"/>
  <c r="W564" i="10"/>
  <c r="X564" i="10"/>
  <c r="T565" i="10"/>
  <c r="U565" i="10"/>
  <c r="V565" i="10"/>
  <c r="W565" i="10"/>
  <c r="X565" i="10"/>
  <c r="T566" i="10"/>
  <c r="U566" i="10"/>
  <c r="V566" i="10"/>
  <c r="W566" i="10"/>
  <c r="X566" i="10"/>
  <c r="T567" i="10"/>
  <c r="U567" i="10"/>
  <c r="V567" i="10"/>
  <c r="W567" i="10"/>
  <c r="X567" i="10"/>
  <c r="T568" i="10"/>
  <c r="U568" i="10"/>
  <c r="V568" i="10"/>
  <c r="W568" i="10"/>
  <c r="X568" i="10"/>
  <c r="T569" i="10"/>
  <c r="U569" i="10"/>
  <c r="V569" i="10"/>
  <c r="W569" i="10"/>
  <c r="X569" i="10"/>
  <c r="T570" i="10"/>
  <c r="U570" i="10"/>
  <c r="V570" i="10"/>
  <c r="W570" i="10"/>
  <c r="X570" i="10"/>
  <c r="T571" i="10"/>
  <c r="U571" i="10"/>
  <c r="V571" i="10"/>
  <c r="W571" i="10"/>
  <c r="X571" i="10"/>
  <c r="T572" i="10"/>
  <c r="U572" i="10"/>
  <c r="V572" i="10"/>
  <c r="W572" i="10"/>
  <c r="X572" i="10"/>
  <c r="T573" i="10"/>
  <c r="U573" i="10"/>
  <c r="V573" i="10"/>
  <c r="W573" i="10"/>
  <c r="X573" i="10"/>
  <c r="T574" i="10"/>
  <c r="U574" i="10"/>
  <c r="V574" i="10"/>
  <c r="W574" i="10"/>
  <c r="X574" i="10"/>
  <c r="T575" i="10"/>
  <c r="U575" i="10"/>
  <c r="V575" i="10"/>
  <c r="W575" i="10"/>
  <c r="X575" i="10"/>
  <c r="T576" i="10"/>
  <c r="U576" i="10"/>
  <c r="V576" i="10"/>
  <c r="W576" i="10"/>
  <c r="X576" i="10"/>
  <c r="T577" i="10"/>
  <c r="U577" i="10"/>
  <c r="V577" i="10"/>
  <c r="W577" i="10"/>
  <c r="X577" i="10"/>
  <c r="T578" i="10"/>
  <c r="U578" i="10"/>
  <c r="V578" i="10"/>
  <c r="W578" i="10"/>
  <c r="X578" i="10"/>
  <c r="T579" i="10"/>
  <c r="U579" i="10"/>
  <c r="V579" i="10"/>
  <c r="W579" i="10"/>
  <c r="X579" i="10"/>
  <c r="T580" i="10"/>
  <c r="U580" i="10"/>
  <c r="V580" i="10"/>
  <c r="W580" i="10"/>
  <c r="X580" i="10"/>
  <c r="T581" i="10"/>
  <c r="U581" i="10"/>
  <c r="V581" i="10"/>
  <c r="W581" i="10"/>
  <c r="X581" i="10"/>
  <c r="T582" i="10"/>
  <c r="U582" i="10"/>
  <c r="V582" i="10"/>
  <c r="W582" i="10"/>
  <c r="X582" i="10"/>
  <c r="T583" i="10"/>
  <c r="U583" i="10"/>
  <c r="V583" i="10"/>
  <c r="W583" i="10"/>
  <c r="X583" i="10"/>
  <c r="T584" i="10"/>
  <c r="U584" i="10"/>
  <c r="V584" i="10"/>
  <c r="W584" i="10"/>
  <c r="X584" i="10"/>
  <c r="T585" i="10"/>
  <c r="U585" i="10"/>
  <c r="V585" i="10"/>
  <c r="W585" i="10"/>
  <c r="X585" i="10"/>
  <c r="T586" i="10"/>
  <c r="U586" i="10"/>
  <c r="V586" i="10"/>
  <c r="W586" i="10"/>
  <c r="X586" i="10"/>
  <c r="T587" i="10"/>
  <c r="U587" i="10"/>
  <c r="V587" i="10"/>
  <c r="W587" i="10"/>
  <c r="X587" i="10"/>
  <c r="T588" i="10"/>
  <c r="U588" i="10"/>
  <c r="V588" i="10"/>
  <c r="W588" i="10"/>
  <c r="X588" i="10"/>
  <c r="T589" i="10"/>
  <c r="U589" i="10"/>
  <c r="V589" i="10"/>
  <c r="W589" i="10"/>
  <c r="X589" i="10"/>
  <c r="T590" i="10"/>
  <c r="U590" i="10"/>
  <c r="V590" i="10"/>
  <c r="W590" i="10"/>
  <c r="X590" i="10"/>
  <c r="T591" i="10"/>
  <c r="U591" i="10"/>
  <c r="V591" i="10"/>
  <c r="W591" i="10"/>
  <c r="X591" i="10"/>
  <c r="T592" i="10"/>
  <c r="U592" i="10"/>
  <c r="V592" i="10"/>
  <c r="W592" i="10"/>
  <c r="X592" i="10"/>
  <c r="T593" i="10"/>
  <c r="U593" i="10"/>
  <c r="V593" i="10"/>
  <c r="W593" i="10"/>
  <c r="X593" i="10"/>
  <c r="T594" i="10"/>
  <c r="U594" i="10"/>
  <c r="V594" i="10"/>
  <c r="W594" i="10"/>
  <c r="X594" i="10"/>
  <c r="T595" i="10"/>
  <c r="U595" i="10"/>
  <c r="V595" i="10"/>
  <c r="W595" i="10"/>
  <c r="X595" i="10"/>
  <c r="T596" i="10"/>
  <c r="U596" i="10"/>
  <c r="V596" i="10"/>
  <c r="W596" i="10"/>
  <c r="X596" i="10"/>
  <c r="T597" i="10"/>
  <c r="U597" i="10"/>
  <c r="V597" i="10"/>
  <c r="W597" i="10"/>
  <c r="X597" i="10"/>
  <c r="T598" i="10"/>
  <c r="U598" i="10"/>
  <c r="V598" i="10"/>
  <c r="W598" i="10"/>
  <c r="X598" i="10"/>
  <c r="T599" i="10"/>
  <c r="U599" i="10"/>
  <c r="V599" i="10"/>
  <c r="W599" i="10"/>
  <c r="X599" i="10"/>
  <c r="T600" i="10"/>
  <c r="U600" i="10"/>
  <c r="V600" i="10"/>
  <c r="W600" i="10"/>
  <c r="X600" i="10"/>
  <c r="T601" i="10"/>
  <c r="U601" i="10"/>
  <c r="V601" i="10"/>
  <c r="W601" i="10"/>
  <c r="X601" i="10"/>
  <c r="T602" i="10"/>
  <c r="U602" i="10"/>
  <c r="V602" i="10"/>
  <c r="W602" i="10"/>
  <c r="X602" i="10"/>
  <c r="T603" i="10"/>
  <c r="U603" i="10"/>
  <c r="V603" i="10"/>
  <c r="W603" i="10"/>
  <c r="X603" i="10"/>
  <c r="T604" i="10"/>
  <c r="U604" i="10"/>
  <c r="V604" i="10"/>
  <c r="W604" i="10"/>
  <c r="X604" i="10"/>
  <c r="T605" i="10"/>
  <c r="U605" i="10"/>
  <c r="V605" i="10"/>
  <c r="W605" i="10"/>
  <c r="X605" i="10"/>
  <c r="T606" i="10"/>
  <c r="U606" i="10"/>
  <c r="V606" i="10"/>
  <c r="W606" i="10"/>
  <c r="X606" i="10"/>
  <c r="T607" i="10"/>
  <c r="U607" i="10"/>
  <c r="V607" i="10"/>
  <c r="W607" i="10"/>
  <c r="X607" i="10"/>
  <c r="T608" i="10"/>
  <c r="U608" i="10"/>
  <c r="V608" i="10"/>
  <c r="W608" i="10"/>
  <c r="X608" i="10"/>
  <c r="T609" i="10"/>
  <c r="U609" i="10"/>
  <c r="V609" i="10"/>
  <c r="W609" i="10"/>
  <c r="X609" i="10"/>
  <c r="T610" i="10"/>
  <c r="U610" i="10"/>
  <c r="V610" i="10"/>
  <c r="W610" i="10"/>
  <c r="X610" i="10"/>
  <c r="T611" i="10"/>
  <c r="U611" i="10"/>
  <c r="V611" i="10"/>
  <c r="W611" i="10"/>
  <c r="X611" i="10"/>
  <c r="T612" i="10"/>
  <c r="U612" i="10"/>
  <c r="V612" i="10"/>
  <c r="W612" i="10"/>
  <c r="X612" i="10"/>
  <c r="T613" i="10"/>
  <c r="U613" i="10"/>
  <c r="V613" i="10"/>
  <c r="W613" i="10"/>
  <c r="X613" i="10"/>
  <c r="T614" i="10"/>
  <c r="U614" i="10"/>
  <c r="V614" i="10"/>
  <c r="W614" i="10"/>
  <c r="X614" i="10"/>
  <c r="T615" i="10"/>
  <c r="U615" i="10"/>
  <c r="V615" i="10"/>
  <c r="W615" i="10"/>
  <c r="X615" i="10"/>
  <c r="T616" i="10"/>
  <c r="U616" i="10"/>
  <c r="V616" i="10"/>
  <c r="W616" i="10"/>
  <c r="X616" i="10"/>
  <c r="T617" i="10"/>
  <c r="U617" i="10"/>
  <c r="V617" i="10"/>
  <c r="W617" i="10"/>
  <c r="X617" i="10"/>
  <c r="T618" i="10"/>
  <c r="U618" i="10"/>
  <c r="V618" i="10"/>
  <c r="W618" i="10"/>
  <c r="X618" i="10"/>
  <c r="T619" i="10"/>
  <c r="U619" i="10"/>
  <c r="V619" i="10"/>
  <c r="W619" i="10"/>
  <c r="X619" i="10"/>
  <c r="T620" i="10"/>
  <c r="U620" i="10"/>
  <c r="V620" i="10"/>
  <c r="W620" i="10"/>
  <c r="X620" i="10"/>
  <c r="T621" i="10"/>
  <c r="U621" i="10"/>
  <c r="V621" i="10"/>
  <c r="W621" i="10"/>
  <c r="X621" i="10"/>
  <c r="T622" i="10"/>
  <c r="U622" i="10"/>
  <c r="V622" i="10"/>
  <c r="W622" i="10"/>
  <c r="X622" i="10"/>
  <c r="T623" i="10"/>
  <c r="U623" i="10"/>
  <c r="V623" i="10"/>
  <c r="W623" i="10"/>
  <c r="X623" i="10"/>
  <c r="T624" i="10"/>
  <c r="U624" i="10"/>
  <c r="V624" i="10"/>
  <c r="W624" i="10"/>
  <c r="X624" i="10"/>
  <c r="T625" i="10"/>
  <c r="U625" i="10"/>
  <c r="V625" i="10"/>
  <c r="W625" i="10"/>
  <c r="X625" i="10"/>
  <c r="T626" i="10"/>
  <c r="U626" i="10"/>
  <c r="V626" i="10"/>
  <c r="W626" i="10"/>
  <c r="X626" i="10"/>
  <c r="T627" i="10"/>
  <c r="U627" i="10"/>
  <c r="V627" i="10"/>
  <c r="W627" i="10"/>
  <c r="X627" i="10"/>
  <c r="T628" i="10"/>
  <c r="U628" i="10"/>
  <c r="V628" i="10"/>
  <c r="W628" i="10"/>
  <c r="X628" i="10"/>
  <c r="T629" i="10"/>
  <c r="U629" i="10"/>
  <c r="V629" i="10"/>
  <c r="W629" i="10"/>
  <c r="X629" i="10"/>
  <c r="T630" i="10"/>
  <c r="U630" i="10"/>
  <c r="V630" i="10"/>
  <c r="W630" i="10"/>
  <c r="X630" i="10"/>
  <c r="T631" i="10"/>
  <c r="U631" i="10"/>
  <c r="V631" i="10"/>
  <c r="W631" i="10"/>
  <c r="X631" i="10"/>
  <c r="T632" i="10"/>
  <c r="U632" i="10"/>
  <c r="V632" i="10"/>
  <c r="W632" i="10"/>
  <c r="X632" i="10"/>
  <c r="T633" i="10"/>
  <c r="U633" i="10"/>
  <c r="V633" i="10"/>
  <c r="W633" i="10"/>
  <c r="X633" i="10"/>
  <c r="T634" i="10"/>
  <c r="U634" i="10"/>
  <c r="V634" i="10"/>
  <c r="W634" i="10"/>
  <c r="X634" i="10"/>
  <c r="T635" i="10"/>
  <c r="U635" i="10"/>
  <c r="V635" i="10"/>
  <c r="W635" i="10"/>
  <c r="X635" i="10"/>
  <c r="T636" i="10"/>
  <c r="U636" i="10"/>
  <c r="V636" i="10"/>
  <c r="W636" i="10"/>
  <c r="X636" i="10"/>
  <c r="T637" i="10"/>
  <c r="U637" i="10"/>
  <c r="V637" i="10"/>
  <c r="W637" i="10"/>
  <c r="X637" i="10"/>
  <c r="T638" i="10"/>
  <c r="U638" i="10"/>
  <c r="V638" i="10"/>
  <c r="W638" i="10"/>
  <c r="X638" i="10"/>
  <c r="T639" i="10"/>
  <c r="U639" i="10"/>
  <c r="V639" i="10"/>
  <c r="W639" i="10"/>
  <c r="X639" i="10"/>
  <c r="T640" i="10"/>
  <c r="U640" i="10"/>
  <c r="V640" i="10"/>
  <c r="W640" i="10"/>
  <c r="X640" i="10"/>
  <c r="T641" i="10"/>
  <c r="U641" i="10"/>
  <c r="V641" i="10"/>
  <c r="W641" i="10"/>
  <c r="X641" i="10"/>
  <c r="T642" i="10"/>
  <c r="U642" i="10"/>
  <c r="V642" i="10"/>
  <c r="W642" i="10"/>
  <c r="X642" i="10"/>
  <c r="T643" i="10"/>
  <c r="U643" i="10"/>
  <c r="V643" i="10"/>
  <c r="W643" i="10"/>
  <c r="X643" i="10"/>
  <c r="T644" i="10"/>
  <c r="U644" i="10"/>
  <c r="V644" i="10"/>
  <c r="W644" i="10"/>
  <c r="X644" i="10"/>
  <c r="T645" i="10"/>
  <c r="U645" i="10"/>
  <c r="V645" i="10"/>
  <c r="W645" i="10"/>
  <c r="X645" i="10"/>
  <c r="T646" i="10"/>
  <c r="U646" i="10"/>
  <c r="V646" i="10"/>
  <c r="W646" i="10"/>
  <c r="X646" i="10"/>
  <c r="T647" i="10"/>
  <c r="U647" i="10"/>
  <c r="V647" i="10"/>
  <c r="W647" i="10"/>
  <c r="X647" i="10"/>
  <c r="T648" i="10"/>
  <c r="U648" i="10"/>
  <c r="V648" i="10"/>
  <c r="W648" i="10"/>
  <c r="X648" i="10"/>
  <c r="T649" i="10"/>
  <c r="U649" i="10"/>
  <c r="V649" i="10"/>
  <c r="W649" i="10"/>
  <c r="X649" i="10"/>
  <c r="T650" i="10"/>
  <c r="U650" i="10"/>
  <c r="V650" i="10"/>
  <c r="W650" i="10"/>
  <c r="X650" i="10"/>
  <c r="T651" i="10"/>
  <c r="U651" i="10"/>
  <c r="V651" i="10"/>
  <c r="W651" i="10"/>
  <c r="X651" i="10"/>
  <c r="T652" i="10"/>
  <c r="U652" i="10"/>
  <c r="V652" i="10"/>
  <c r="W652" i="10"/>
  <c r="X652" i="10"/>
  <c r="T653" i="10"/>
  <c r="U653" i="10"/>
  <c r="V653" i="10"/>
  <c r="W653" i="10"/>
  <c r="X653" i="10"/>
  <c r="T654" i="10"/>
  <c r="U654" i="10"/>
  <c r="V654" i="10"/>
  <c r="W654" i="10"/>
  <c r="X654" i="10"/>
  <c r="T655" i="10"/>
  <c r="U655" i="10"/>
  <c r="V655" i="10"/>
  <c r="W655" i="10"/>
  <c r="X655" i="10"/>
  <c r="T656" i="10"/>
  <c r="U656" i="10"/>
  <c r="V656" i="10"/>
  <c r="W656" i="10"/>
  <c r="X656" i="10"/>
  <c r="T657" i="10"/>
  <c r="U657" i="10"/>
  <c r="V657" i="10"/>
  <c r="W657" i="10"/>
  <c r="X657" i="10"/>
  <c r="T658" i="10"/>
  <c r="U658" i="10"/>
  <c r="V658" i="10"/>
  <c r="W658" i="10"/>
  <c r="X658" i="10"/>
  <c r="T659" i="10"/>
  <c r="U659" i="10"/>
  <c r="V659" i="10"/>
  <c r="W659" i="10"/>
  <c r="X659" i="10"/>
  <c r="T660" i="10"/>
  <c r="U660" i="10"/>
  <c r="V660" i="10"/>
  <c r="W660" i="10"/>
  <c r="X660" i="10"/>
  <c r="T661" i="10"/>
  <c r="U661" i="10"/>
  <c r="V661" i="10"/>
  <c r="W661" i="10"/>
  <c r="X661" i="10"/>
  <c r="T662" i="10"/>
  <c r="U662" i="10"/>
  <c r="V662" i="10"/>
  <c r="W662" i="10"/>
  <c r="X662" i="10"/>
  <c r="T663" i="10"/>
  <c r="U663" i="10"/>
  <c r="V663" i="10"/>
  <c r="W663" i="10"/>
  <c r="X663" i="10"/>
  <c r="T664" i="10"/>
  <c r="U664" i="10"/>
  <c r="V664" i="10"/>
  <c r="W664" i="10"/>
  <c r="X664" i="10"/>
  <c r="T665" i="10"/>
  <c r="U665" i="10"/>
  <c r="V665" i="10"/>
  <c r="W665" i="10"/>
  <c r="X665" i="10"/>
  <c r="T666" i="10"/>
  <c r="U666" i="10"/>
  <c r="V666" i="10"/>
  <c r="W666" i="10"/>
  <c r="X666" i="10"/>
  <c r="T667" i="10"/>
  <c r="U667" i="10"/>
  <c r="V667" i="10"/>
  <c r="W667" i="10"/>
  <c r="X667" i="10"/>
  <c r="T668" i="10"/>
  <c r="U668" i="10"/>
  <c r="V668" i="10"/>
  <c r="W668" i="10"/>
  <c r="X668" i="10"/>
  <c r="T669" i="10"/>
  <c r="U669" i="10"/>
  <c r="V669" i="10"/>
  <c r="W669" i="10"/>
  <c r="X669" i="10"/>
  <c r="T670" i="10"/>
  <c r="U670" i="10"/>
  <c r="V670" i="10"/>
  <c r="W670" i="10"/>
  <c r="X670" i="10"/>
  <c r="T671" i="10"/>
  <c r="U671" i="10"/>
  <c r="V671" i="10"/>
  <c r="W671" i="10"/>
  <c r="X671" i="10"/>
  <c r="T672" i="10"/>
  <c r="U672" i="10"/>
  <c r="V672" i="10"/>
  <c r="W672" i="10"/>
  <c r="X672" i="10"/>
  <c r="T673" i="10"/>
  <c r="U673" i="10"/>
  <c r="V673" i="10"/>
  <c r="W673" i="10"/>
  <c r="X673" i="10"/>
  <c r="T674" i="10"/>
  <c r="U674" i="10"/>
  <c r="V674" i="10"/>
  <c r="W674" i="10"/>
  <c r="X674" i="10"/>
  <c r="T675" i="10"/>
  <c r="U675" i="10"/>
  <c r="V675" i="10"/>
  <c r="W675" i="10"/>
  <c r="X675" i="10"/>
  <c r="T676" i="10"/>
  <c r="U676" i="10"/>
  <c r="V676" i="10"/>
  <c r="W676" i="10"/>
  <c r="X676" i="10"/>
  <c r="T677" i="10"/>
  <c r="U677" i="10"/>
  <c r="V677" i="10"/>
  <c r="W677" i="10"/>
  <c r="X677" i="10"/>
  <c r="T678" i="10"/>
  <c r="U678" i="10"/>
  <c r="V678" i="10"/>
  <c r="W678" i="10"/>
  <c r="X678" i="10"/>
  <c r="T679" i="10"/>
  <c r="U679" i="10"/>
  <c r="V679" i="10"/>
  <c r="W679" i="10"/>
  <c r="X679" i="10"/>
  <c r="T680" i="10"/>
  <c r="U680" i="10"/>
  <c r="V680" i="10"/>
  <c r="W680" i="10"/>
  <c r="X680" i="10"/>
  <c r="T681" i="10"/>
  <c r="U681" i="10"/>
  <c r="V681" i="10"/>
  <c r="W681" i="10"/>
  <c r="X681" i="10"/>
  <c r="T682" i="10"/>
  <c r="U682" i="10"/>
  <c r="V682" i="10"/>
  <c r="W682" i="10"/>
  <c r="X682" i="10"/>
  <c r="T683" i="10"/>
  <c r="U683" i="10"/>
  <c r="V683" i="10"/>
  <c r="W683" i="10"/>
  <c r="X683" i="10"/>
  <c r="T684" i="10"/>
  <c r="U684" i="10"/>
  <c r="V684" i="10"/>
  <c r="W684" i="10"/>
  <c r="X684" i="10"/>
  <c r="T685" i="10"/>
  <c r="U685" i="10"/>
  <c r="V685" i="10"/>
  <c r="W685" i="10"/>
  <c r="X685" i="10"/>
  <c r="T686" i="10"/>
  <c r="U686" i="10"/>
  <c r="V686" i="10"/>
  <c r="W686" i="10"/>
  <c r="X686" i="10"/>
  <c r="T687" i="10"/>
  <c r="U687" i="10"/>
  <c r="V687" i="10"/>
  <c r="W687" i="10"/>
  <c r="X687" i="10"/>
  <c r="T688" i="10"/>
  <c r="U688" i="10"/>
  <c r="V688" i="10"/>
  <c r="W688" i="10"/>
  <c r="X688" i="10"/>
  <c r="T689" i="10"/>
  <c r="U689" i="10"/>
  <c r="V689" i="10"/>
  <c r="W689" i="10"/>
  <c r="X689" i="10"/>
  <c r="T690" i="10"/>
  <c r="U690" i="10"/>
  <c r="V690" i="10"/>
  <c r="W690" i="10"/>
  <c r="X690" i="10"/>
  <c r="T691" i="10"/>
  <c r="U691" i="10"/>
  <c r="V691" i="10"/>
  <c r="W691" i="10"/>
  <c r="X691" i="10"/>
  <c r="T692" i="10"/>
  <c r="U692" i="10"/>
  <c r="V692" i="10"/>
  <c r="W692" i="10"/>
  <c r="X692" i="10"/>
  <c r="T693" i="10"/>
  <c r="U693" i="10"/>
  <c r="V693" i="10"/>
  <c r="W693" i="10"/>
  <c r="X693" i="10"/>
  <c r="T694" i="10"/>
  <c r="U694" i="10"/>
  <c r="V694" i="10"/>
  <c r="W694" i="10"/>
  <c r="X694" i="10"/>
  <c r="T695" i="10"/>
  <c r="U695" i="10"/>
  <c r="V695" i="10"/>
  <c r="W695" i="10"/>
  <c r="X695" i="10"/>
  <c r="T696" i="10"/>
  <c r="U696" i="10"/>
  <c r="V696" i="10"/>
  <c r="W696" i="10"/>
  <c r="X696" i="10"/>
  <c r="T697" i="10"/>
  <c r="U697" i="10"/>
  <c r="V697" i="10"/>
  <c r="W697" i="10"/>
  <c r="X697" i="10"/>
  <c r="T698" i="10"/>
  <c r="U698" i="10"/>
  <c r="V698" i="10"/>
  <c r="W698" i="10"/>
  <c r="X698" i="10"/>
  <c r="T699" i="10"/>
  <c r="U699" i="10"/>
  <c r="V699" i="10"/>
  <c r="W699" i="10"/>
  <c r="X699" i="10"/>
  <c r="T700" i="10"/>
  <c r="U700" i="10"/>
  <c r="V700" i="10"/>
  <c r="W700" i="10"/>
  <c r="X700" i="10"/>
  <c r="T701" i="10"/>
  <c r="U701" i="10"/>
  <c r="V701" i="10"/>
  <c r="W701" i="10"/>
  <c r="X701" i="10"/>
  <c r="T702" i="10"/>
  <c r="U702" i="10"/>
  <c r="V702" i="10"/>
  <c r="W702" i="10"/>
  <c r="X702" i="10"/>
  <c r="T703" i="10"/>
  <c r="U703" i="10"/>
  <c r="V703" i="10"/>
  <c r="W703" i="10"/>
  <c r="X703" i="10"/>
  <c r="T704" i="10"/>
  <c r="U704" i="10"/>
  <c r="V704" i="10"/>
  <c r="W704" i="10"/>
  <c r="X704" i="10"/>
  <c r="T705" i="10"/>
  <c r="U705" i="10"/>
  <c r="V705" i="10"/>
  <c r="W705" i="10"/>
  <c r="X705" i="10"/>
  <c r="T706" i="10"/>
  <c r="U706" i="10"/>
  <c r="V706" i="10"/>
  <c r="W706" i="10"/>
  <c r="X706" i="10"/>
  <c r="T707" i="10"/>
  <c r="U707" i="10"/>
  <c r="V707" i="10"/>
  <c r="W707" i="10"/>
  <c r="X707" i="10"/>
  <c r="T708" i="10"/>
  <c r="U708" i="10"/>
  <c r="V708" i="10"/>
  <c r="W708" i="10"/>
  <c r="X708" i="10"/>
  <c r="T709" i="10"/>
  <c r="U709" i="10"/>
  <c r="V709" i="10"/>
  <c r="W709" i="10"/>
  <c r="X709" i="10"/>
  <c r="T710" i="10"/>
  <c r="U710" i="10"/>
  <c r="V710" i="10"/>
  <c r="W710" i="10"/>
  <c r="X710" i="10"/>
  <c r="T711" i="10"/>
  <c r="U711" i="10"/>
  <c r="V711" i="10"/>
  <c r="W711" i="10"/>
  <c r="X711" i="10"/>
  <c r="T712" i="10"/>
  <c r="U712" i="10"/>
  <c r="V712" i="10"/>
  <c r="W712" i="10"/>
  <c r="X712" i="10"/>
  <c r="T713" i="10"/>
  <c r="U713" i="10"/>
  <c r="V713" i="10"/>
  <c r="W713" i="10"/>
  <c r="X713" i="10"/>
  <c r="T714" i="10"/>
  <c r="U714" i="10"/>
  <c r="V714" i="10"/>
  <c r="W714" i="10"/>
  <c r="X714" i="10"/>
  <c r="T715" i="10"/>
  <c r="U715" i="10"/>
  <c r="V715" i="10"/>
  <c r="W715" i="10"/>
  <c r="X715" i="10"/>
  <c r="T716" i="10"/>
  <c r="U716" i="10"/>
  <c r="V716" i="10"/>
  <c r="W716" i="10"/>
  <c r="X716" i="10"/>
  <c r="T717" i="10"/>
  <c r="U717" i="10"/>
  <c r="V717" i="10"/>
  <c r="W717" i="10"/>
  <c r="X717" i="10"/>
  <c r="T718" i="10"/>
  <c r="U718" i="10"/>
  <c r="V718" i="10"/>
  <c r="W718" i="10"/>
  <c r="X718" i="10"/>
  <c r="T719" i="10"/>
  <c r="U719" i="10"/>
  <c r="V719" i="10"/>
  <c r="W719" i="10"/>
  <c r="X719" i="10"/>
  <c r="T720" i="10"/>
  <c r="U720" i="10"/>
  <c r="V720" i="10"/>
  <c r="W720" i="10"/>
  <c r="X720" i="10"/>
  <c r="T721" i="10"/>
  <c r="U721" i="10"/>
  <c r="V721" i="10"/>
  <c r="W721" i="10"/>
  <c r="X721" i="10"/>
  <c r="T722" i="10"/>
  <c r="U722" i="10"/>
  <c r="V722" i="10"/>
  <c r="W722" i="10"/>
  <c r="X722" i="10"/>
  <c r="T723" i="10"/>
  <c r="U723" i="10"/>
  <c r="V723" i="10"/>
  <c r="W723" i="10"/>
  <c r="X723" i="10"/>
  <c r="T724" i="10"/>
  <c r="U724" i="10"/>
  <c r="V724" i="10"/>
  <c r="W724" i="10"/>
  <c r="X724" i="10"/>
  <c r="T725" i="10"/>
  <c r="U725" i="10"/>
  <c r="V725" i="10"/>
  <c r="W725" i="10"/>
  <c r="X725" i="10"/>
  <c r="T726" i="10"/>
  <c r="U726" i="10"/>
  <c r="V726" i="10"/>
  <c r="W726" i="10"/>
  <c r="X726" i="10"/>
  <c r="T727" i="10"/>
  <c r="U727" i="10"/>
  <c r="V727" i="10"/>
  <c r="W727" i="10"/>
  <c r="X727" i="10"/>
  <c r="T728" i="10"/>
  <c r="U728" i="10"/>
  <c r="V728" i="10"/>
  <c r="W728" i="10"/>
  <c r="X728" i="10"/>
  <c r="T729" i="10"/>
  <c r="U729" i="10"/>
  <c r="V729" i="10"/>
  <c r="W729" i="10"/>
  <c r="X729" i="10"/>
  <c r="T730" i="10"/>
  <c r="U730" i="10"/>
  <c r="V730" i="10"/>
  <c r="W730" i="10"/>
  <c r="X730" i="10"/>
  <c r="T731" i="10"/>
  <c r="U731" i="10"/>
  <c r="V731" i="10"/>
  <c r="W731" i="10"/>
  <c r="X731" i="10"/>
  <c r="T732" i="10"/>
  <c r="U732" i="10"/>
  <c r="V732" i="10"/>
  <c r="W732" i="10"/>
  <c r="X732" i="10"/>
  <c r="T733" i="10"/>
  <c r="U733" i="10"/>
  <c r="V733" i="10"/>
  <c r="W733" i="10"/>
  <c r="X733" i="10"/>
  <c r="T734" i="10"/>
  <c r="U734" i="10"/>
  <c r="V734" i="10"/>
  <c r="W734" i="10"/>
  <c r="X734" i="10"/>
  <c r="T735" i="10"/>
  <c r="U735" i="10"/>
  <c r="V735" i="10"/>
  <c r="W735" i="10"/>
  <c r="X735" i="10"/>
  <c r="T736" i="10"/>
  <c r="U736" i="10"/>
  <c r="V736" i="10"/>
  <c r="W736" i="10"/>
  <c r="X736" i="10"/>
  <c r="T737" i="10"/>
  <c r="U737" i="10"/>
  <c r="V737" i="10"/>
  <c r="W737" i="10"/>
  <c r="X737" i="10"/>
  <c r="T738" i="10"/>
  <c r="U738" i="10"/>
  <c r="V738" i="10"/>
  <c r="W738" i="10"/>
  <c r="X738" i="10"/>
  <c r="T739" i="10"/>
  <c r="U739" i="10"/>
  <c r="V739" i="10"/>
  <c r="W739" i="10"/>
  <c r="X739" i="10"/>
  <c r="T740" i="10"/>
  <c r="U740" i="10"/>
  <c r="V740" i="10"/>
  <c r="W740" i="10"/>
  <c r="X740" i="10"/>
  <c r="T741" i="10"/>
  <c r="U741" i="10"/>
  <c r="V741" i="10"/>
  <c r="W741" i="10"/>
  <c r="X741" i="10"/>
  <c r="T742" i="10"/>
  <c r="U742" i="10"/>
  <c r="V742" i="10"/>
  <c r="W742" i="10"/>
  <c r="X742" i="10"/>
  <c r="T743" i="10"/>
  <c r="U743" i="10"/>
  <c r="V743" i="10"/>
  <c r="W743" i="10"/>
  <c r="X743" i="10"/>
  <c r="T744" i="10"/>
  <c r="U744" i="10"/>
  <c r="V744" i="10"/>
  <c r="W744" i="10"/>
  <c r="X744" i="10"/>
  <c r="T745" i="10"/>
  <c r="U745" i="10"/>
  <c r="V745" i="10"/>
  <c r="W745" i="10"/>
  <c r="X745" i="10"/>
  <c r="T746" i="10"/>
  <c r="U746" i="10"/>
  <c r="V746" i="10"/>
  <c r="W746" i="10"/>
  <c r="X746" i="10"/>
  <c r="T747" i="10"/>
  <c r="U747" i="10"/>
  <c r="V747" i="10"/>
  <c r="W747" i="10"/>
  <c r="X747" i="10"/>
  <c r="T748" i="10"/>
  <c r="U748" i="10"/>
  <c r="V748" i="10"/>
  <c r="W748" i="10"/>
  <c r="X748" i="10"/>
  <c r="T749" i="10"/>
  <c r="U749" i="10"/>
  <c r="V749" i="10"/>
  <c r="W749" i="10"/>
  <c r="X749" i="10"/>
  <c r="T750" i="10"/>
  <c r="U750" i="10"/>
  <c r="V750" i="10"/>
  <c r="W750" i="10"/>
  <c r="X750" i="10"/>
  <c r="T751" i="10"/>
  <c r="U751" i="10"/>
  <c r="V751" i="10"/>
  <c r="W751" i="10"/>
  <c r="X751" i="10"/>
  <c r="T752" i="10"/>
  <c r="U752" i="10"/>
  <c r="V752" i="10"/>
  <c r="W752" i="10"/>
  <c r="X752" i="10"/>
  <c r="T753" i="10"/>
  <c r="U753" i="10"/>
  <c r="V753" i="10"/>
  <c r="W753" i="10"/>
  <c r="X753" i="10"/>
  <c r="T754" i="10"/>
  <c r="U754" i="10"/>
  <c r="V754" i="10"/>
  <c r="W754" i="10"/>
  <c r="X754" i="10"/>
  <c r="T755" i="10"/>
  <c r="U755" i="10"/>
  <c r="V755" i="10"/>
  <c r="W755" i="10"/>
  <c r="X755" i="10"/>
  <c r="T756" i="10"/>
  <c r="U756" i="10"/>
  <c r="V756" i="10"/>
  <c r="W756" i="10"/>
  <c r="X756" i="10"/>
  <c r="T757" i="10"/>
  <c r="U757" i="10"/>
  <c r="V757" i="10"/>
  <c r="W757" i="10"/>
  <c r="X757" i="10"/>
  <c r="T758" i="10"/>
  <c r="U758" i="10"/>
  <c r="V758" i="10"/>
  <c r="W758" i="10"/>
  <c r="X758" i="10"/>
  <c r="T759" i="10"/>
  <c r="U759" i="10"/>
  <c r="V759" i="10"/>
  <c r="W759" i="10"/>
  <c r="X759" i="10"/>
  <c r="T760" i="10"/>
  <c r="U760" i="10"/>
  <c r="V760" i="10"/>
  <c r="W760" i="10"/>
  <c r="X760" i="10"/>
  <c r="T761" i="10"/>
  <c r="U761" i="10"/>
  <c r="V761" i="10"/>
  <c r="W761" i="10"/>
  <c r="X761" i="10"/>
  <c r="T762" i="10"/>
  <c r="U762" i="10"/>
  <c r="V762" i="10"/>
  <c r="W762" i="10"/>
  <c r="X762" i="10"/>
  <c r="T763" i="10"/>
  <c r="U763" i="10"/>
  <c r="V763" i="10"/>
  <c r="W763" i="10"/>
  <c r="X763" i="10"/>
  <c r="T764" i="10"/>
  <c r="U764" i="10"/>
  <c r="V764" i="10"/>
  <c r="W764" i="10"/>
  <c r="X764" i="10"/>
  <c r="T765" i="10"/>
  <c r="U765" i="10"/>
  <c r="V765" i="10"/>
  <c r="W765" i="10"/>
  <c r="X765" i="10"/>
  <c r="T766" i="10"/>
  <c r="U766" i="10"/>
  <c r="V766" i="10"/>
  <c r="W766" i="10"/>
  <c r="X766" i="10"/>
  <c r="T767" i="10"/>
  <c r="U767" i="10"/>
  <c r="V767" i="10"/>
  <c r="W767" i="10"/>
  <c r="X767" i="10"/>
  <c r="T768" i="10"/>
  <c r="U768" i="10"/>
  <c r="V768" i="10"/>
  <c r="W768" i="10"/>
  <c r="X768" i="10"/>
  <c r="T769" i="10"/>
  <c r="U769" i="10"/>
  <c r="V769" i="10"/>
  <c r="W769" i="10"/>
  <c r="X769" i="10"/>
  <c r="T770" i="10"/>
  <c r="U770" i="10"/>
  <c r="V770" i="10"/>
  <c r="W770" i="10"/>
  <c r="X770" i="10"/>
  <c r="T771" i="10"/>
  <c r="U771" i="10"/>
  <c r="V771" i="10"/>
  <c r="W771" i="10"/>
  <c r="X771" i="10"/>
  <c r="T772" i="10"/>
  <c r="U772" i="10"/>
  <c r="V772" i="10"/>
  <c r="W772" i="10"/>
  <c r="X772" i="10"/>
  <c r="T773" i="10"/>
  <c r="U773" i="10"/>
  <c r="V773" i="10"/>
  <c r="W773" i="10"/>
  <c r="X773" i="10"/>
  <c r="T774" i="10"/>
  <c r="U774" i="10"/>
  <c r="V774" i="10"/>
  <c r="W774" i="10"/>
  <c r="X774" i="10"/>
  <c r="T775" i="10"/>
  <c r="U775" i="10"/>
  <c r="V775" i="10"/>
  <c r="W775" i="10"/>
  <c r="X775" i="10"/>
  <c r="T776" i="10"/>
  <c r="U776" i="10"/>
  <c r="V776" i="10"/>
  <c r="W776" i="10"/>
  <c r="X776" i="10"/>
  <c r="T777" i="10"/>
  <c r="U777" i="10"/>
  <c r="V777" i="10"/>
  <c r="W777" i="10"/>
  <c r="X777" i="10"/>
  <c r="T778" i="10"/>
  <c r="U778" i="10"/>
  <c r="V778" i="10"/>
  <c r="W778" i="10"/>
  <c r="X778" i="10"/>
  <c r="T779" i="10"/>
  <c r="U779" i="10"/>
  <c r="V779" i="10"/>
  <c r="W779" i="10"/>
  <c r="X779" i="10"/>
  <c r="T780" i="10"/>
  <c r="U780" i="10"/>
  <c r="V780" i="10"/>
  <c r="W780" i="10"/>
  <c r="X780" i="10"/>
  <c r="T781" i="10"/>
  <c r="U781" i="10"/>
  <c r="V781" i="10"/>
  <c r="W781" i="10"/>
  <c r="X781" i="10"/>
  <c r="T782" i="10"/>
  <c r="U782" i="10"/>
  <c r="V782" i="10"/>
  <c r="W782" i="10"/>
  <c r="X782" i="10"/>
  <c r="T783" i="10"/>
  <c r="U783" i="10"/>
  <c r="V783" i="10"/>
  <c r="W783" i="10"/>
  <c r="X783" i="10"/>
  <c r="T784" i="10"/>
  <c r="U784" i="10"/>
  <c r="V784" i="10"/>
  <c r="W784" i="10"/>
  <c r="X784" i="10"/>
  <c r="T785" i="10"/>
  <c r="U785" i="10"/>
  <c r="V785" i="10"/>
  <c r="W785" i="10"/>
  <c r="X785" i="10"/>
  <c r="T786" i="10"/>
  <c r="U786" i="10"/>
  <c r="V786" i="10"/>
  <c r="W786" i="10"/>
  <c r="X786" i="10"/>
  <c r="T787" i="10"/>
  <c r="U787" i="10"/>
  <c r="V787" i="10"/>
  <c r="W787" i="10"/>
  <c r="X787" i="10"/>
  <c r="T788" i="10"/>
  <c r="U788" i="10"/>
  <c r="V788" i="10"/>
  <c r="W788" i="10"/>
  <c r="X788" i="10"/>
  <c r="T789" i="10"/>
  <c r="U789" i="10"/>
  <c r="V789" i="10"/>
  <c r="W789" i="10"/>
  <c r="X789" i="10"/>
  <c r="T790" i="10"/>
  <c r="U790" i="10"/>
  <c r="V790" i="10"/>
  <c r="W790" i="10"/>
  <c r="X790" i="10"/>
  <c r="T791" i="10"/>
  <c r="U791" i="10"/>
  <c r="V791" i="10"/>
  <c r="W791" i="10"/>
  <c r="X791" i="10"/>
  <c r="T792" i="10"/>
  <c r="U792" i="10"/>
  <c r="V792" i="10"/>
  <c r="W792" i="10"/>
  <c r="X792" i="10"/>
  <c r="T793" i="10"/>
  <c r="U793" i="10"/>
  <c r="V793" i="10"/>
  <c r="W793" i="10"/>
  <c r="X793" i="10"/>
  <c r="T794" i="10"/>
  <c r="U794" i="10"/>
  <c r="V794" i="10"/>
  <c r="W794" i="10"/>
  <c r="X794" i="10"/>
  <c r="T795" i="10"/>
  <c r="U795" i="10"/>
  <c r="V795" i="10"/>
  <c r="W795" i="10"/>
  <c r="X795" i="10"/>
  <c r="T796" i="10"/>
  <c r="U796" i="10"/>
  <c r="V796" i="10"/>
  <c r="W796" i="10"/>
  <c r="X796" i="10"/>
  <c r="T797" i="10"/>
  <c r="U797" i="10"/>
  <c r="V797" i="10"/>
  <c r="W797" i="10"/>
  <c r="X797" i="10"/>
  <c r="T798" i="10"/>
  <c r="U798" i="10"/>
  <c r="V798" i="10"/>
  <c r="W798" i="10"/>
  <c r="X798" i="10"/>
  <c r="T799" i="10"/>
  <c r="U799" i="10"/>
  <c r="V799" i="10"/>
  <c r="W799" i="10"/>
  <c r="X799" i="10"/>
  <c r="T800" i="10"/>
  <c r="U800" i="10"/>
  <c r="V800" i="10"/>
  <c r="W800" i="10"/>
  <c r="X800" i="10"/>
  <c r="T801" i="10"/>
  <c r="U801" i="10"/>
  <c r="V801" i="10"/>
  <c r="W801" i="10"/>
  <c r="X801" i="10"/>
  <c r="T802" i="10"/>
  <c r="U802" i="10"/>
  <c r="V802" i="10"/>
  <c r="W802" i="10"/>
  <c r="X802" i="10"/>
  <c r="T803" i="10"/>
  <c r="U803" i="10"/>
  <c r="V803" i="10"/>
  <c r="W803" i="10"/>
  <c r="X803" i="10"/>
  <c r="T804" i="10"/>
  <c r="U804" i="10"/>
  <c r="V804" i="10"/>
  <c r="W804" i="10"/>
  <c r="X804" i="10"/>
  <c r="T805" i="10"/>
  <c r="U805" i="10"/>
  <c r="V805" i="10"/>
  <c r="W805" i="10"/>
  <c r="X805" i="10"/>
  <c r="T806" i="10"/>
  <c r="U806" i="10"/>
  <c r="V806" i="10"/>
  <c r="W806" i="10"/>
  <c r="X806" i="10"/>
  <c r="T807" i="10"/>
  <c r="U807" i="10"/>
  <c r="V807" i="10"/>
  <c r="W807" i="10"/>
  <c r="X807" i="10"/>
  <c r="T808" i="10"/>
  <c r="U808" i="10"/>
  <c r="V808" i="10"/>
  <c r="W808" i="10"/>
  <c r="X808" i="10"/>
  <c r="T809" i="10"/>
  <c r="U809" i="10"/>
  <c r="V809" i="10"/>
  <c r="W809" i="10"/>
  <c r="X809" i="10"/>
  <c r="T810" i="10"/>
  <c r="U810" i="10"/>
  <c r="V810" i="10"/>
  <c r="W810" i="10"/>
  <c r="X810" i="10"/>
  <c r="T811" i="10"/>
  <c r="U811" i="10"/>
  <c r="V811" i="10"/>
  <c r="W811" i="10"/>
  <c r="X811" i="10"/>
  <c r="T812" i="10"/>
  <c r="U812" i="10"/>
  <c r="V812" i="10"/>
  <c r="W812" i="10"/>
  <c r="X812" i="10"/>
  <c r="T813" i="10"/>
  <c r="U813" i="10"/>
  <c r="V813" i="10"/>
  <c r="W813" i="10"/>
  <c r="X813" i="10"/>
  <c r="T814" i="10"/>
  <c r="U814" i="10"/>
  <c r="V814" i="10"/>
  <c r="W814" i="10"/>
  <c r="X814" i="10"/>
  <c r="T815" i="10"/>
  <c r="U815" i="10"/>
  <c r="V815" i="10"/>
  <c r="W815" i="10"/>
  <c r="X815" i="10"/>
  <c r="T816" i="10"/>
  <c r="U816" i="10"/>
  <c r="V816" i="10"/>
  <c r="W816" i="10"/>
  <c r="X816" i="10"/>
  <c r="T817" i="10"/>
  <c r="U817" i="10"/>
  <c r="V817" i="10"/>
  <c r="W817" i="10"/>
  <c r="X817" i="10"/>
  <c r="T818" i="10"/>
  <c r="U818" i="10"/>
  <c r="V818" i="10"/>
  <c r="W818" i="10"/>
  <c r="X818" i="10"/>
  <c r="T819" i="10"/>
  <c r="U819" i="10"/>
  <c r="V819" i="10"/>
  <c r="W819" i="10"/>
  <c r="X819" i="10"/>
  <c r="T820" i="10"/>
  <c r="U820" i="10"/>
  <c r="V820" i="10"/>
  <c r="W820" i="10"/>
  <c r="X820" i="10"/>
  <c r="T821" i="10"/>
  <c r="U821" i="10"/>
  <c r="V821" i="10"/>
  <c r="W821" i="10"/>
  <c r="X821" i="10"/>
  <c r="T822" i="10"/>
  <c r="U822" i="10"/>
  <c r="V822" i="10"/>
  <c r="W822" i="10"/>
  <c r="X822" i="10"/>
  <c r="T823" i="10"/>
  <c r="U823" i="10"/>
  <c r="V823" i="10"/>
  <c r="W823" i="10"/>
  <c r="X823" i="10"/>
  <c r="T824" i="10"/>
  <c r="U824" i="10"/>
  <c r="V824" i="10"/>
  <c r="W824" i="10"/>
  <c r="X824" i="10"/>
  <c r="T825" i="10"/>
  <c r="U825" i="10"/>
  <c r="V825" i="10"/>
  <c r="W825" i="10"/>
  <c r="X825" i="10"/>
  <c r="T826" i="10"/>
  <c r="U826" i="10"/>
  <c r="V826" i="10"/>
  <c r="W826" i="10"/>
  <c r="X826" i="10"/>
  <c r="T827" i="10"/>
  <c r="U827" i="10"/>
  <c r="V827" i="10"/>
  <c r="W827" i="10"/>
  <c r="X827" i="10"/>
  <c r="T828" i="10"/>
  <c r="U828" i="10"/>
  <c r="V828" i="10"/>
  <c r="W828" i="10"/>
  <c r="X828" i="10"/>
  <c r="T829" i="10"/>
  <c r="U829" i="10"/>
  <c r="V829" i="10"/>
  <c r="W829" i="10"/>
  <c r="X829" i="10"/>
  <c r="T830" i="10"/>
  <c r="U830" i="10"/>
  <c r="V830" i="10"/>
  <c r="W830" i="10"/>
  <c r="X830" i="10"/>
  <c r="T831" i="10"/>
  <c r="U831" i="10"/>
  <c r="V831" i="10"/>
  <c r="W831" i="10"/>
  <c r="X831" i="10"/>
  <c r="T832" i="10"/>
  <c r="U832" i="10"/>
  <c r="V832" i="10"/>
  <c r="W832" i="10"/>
  <c r="X832" i="10"/>
  <c r="T833" i="10"/>
  <c r="U833" i="10"/>
  <c r="V833" i="10"/>
  <c r="W833" i="10"/>
  <c r="X833" i="10"/>
  <c r="T834" i="10"/>
  <c r="U834" i="10"/>
  <c r="V834" i="10"/>
  <c r="W834" i="10"/>
  <c r="X834" i="10"/>
  <c r="T835" i="10"/>
  <c r="U835" i="10"/>
  <c r="V835" i="10"/>
  <c r="W835" i="10"/>
  <c r="X835" i="10"/>
  <c r="T836" i="10"/>
  <c r="U836" i="10"/>
  <c r="V836" i="10"/>
  <c r="W836" i="10"/>
  <c r="X836" i="10"/>
  <c r="T837" i="10"/>
  <c r="U837" i="10"/>
  <c r="V837" i="10"/>
  <c r="W837" i="10"/>
  <c r="X837" i="10"/>
  <c r="T838" i="10"/>
  <c r="U838" i="10"/>
  <c r="V838" i="10"/>
  <c r="W838" i="10"/>
  <c r="X838" i="10"/>
  <c r="T839" i="10"/>
  <c r="U839" i="10"/>
  <c r="V839" i="10"/>
  <c r="W839" i="10"/>
  <c r="X839" i="10"/>
  <c r="T840" i="10"/>
  <c r="U840" i="10"/>
  <c r="V840" i="10"/>
  <c r="W840" i="10"/>
  <c r="X840" i="10"/>
  <c r="T841" i="10"/>
  <c r="U841" i="10"/>
  <c r="V841" i="10"/>
  <c r="W841" i="10"/>
  <c r="X841" i="10"/>
  <c r="T842" i="10"/>
  <c r="U842" i="10"/>
  <c r="V842" i="10"/>
  <c r="W842" i="10"/>
  <c r="X842" i="10"/>
  <c r="T843" i="10"/>
  <c r="U843" i="10"/>
  <c r="V843" i="10"/>
  <c r="W843" i="10"/>
  <c r="X843" i="10"/>
  <c r="T844" i="10"/>
  <c r="U844" i="10"/>
  <c r="V844" i="10"/>
  <c r="W844" i="10"/>
  <c r="X844" i="10"/>
  <c r="T845" i="10"/>
  <c r="U845" i="10"/>
  <c r="V845" i="10"/>
  <c r="W845" i="10"/>
  <c r="X845" i="10"/>
  <c r="T846" i="10"/>
  <c r="U846" i="10"/>
  <c r="V846" i="10"/>
  <c r="W846" i="10"/>
  <c r="X846" i="10"/>
  <c r="T847" i="10"/>
  <c r="U847" i="10"/>
  <c r="V847" i="10"/>
  <c r="W847" i="10"/>
  <c r="X847" i="10"/>
  <c r="T848" i="10"/>
  <c r="U848" i="10"/>
  <c r="V848" i="10"/>
  <c r="W848" i="10"/>
  <c r="X848" i="10"/>
  <c r="T849" i="10"/>
  <c r="U849" i="10"/>
  <c r="V849" i="10"/>
  <c r="W849" i="10"/>
  <c r="X849" i="10"/>
  <c r="T850" i="10"/>
  <c r="U850" i="10"/>
  <c r="V850" i="10"/>
  <c r="W850" i="10"/>
  <c r="X850" i="10"/>
  <c r="T851" i="10"/>
  <c r="U851" i="10"/>
  <c r="V851" i="10"/>
  <c r="W851" i="10"/>
  <c r="X851" i="10"/>
  <c r="T852" i="10"/>
  <c r="U852" i="10"/>
  <c r="V852" i="10"/>
  <c r="W852" i="10"/>
  <c r="X852" i="10"/>
  <c r="T853" i="10"/>
  <c r="U853" i="10"/>
  <c r="V853" i="10"/>
  <c r="W853" i="10"/>
  <c r="X853" i="10"/>
  <c r="T854" i="10"/>
  <c r="U854" i="10"/>
  <c r="V854" i="10"/>
  <c r="W854" i="10"/>
  <c r="X854" i="10"/>
  <c r="T855" i="10"/>
  <c r="U855" i="10"/>
  <c r="V855" i="10"/>
  <c r="W855" i="10"/>
  <c r="X855" i="10"/>
  <c r="T856" i="10"/>
  <c r="U856" i="10"/>
  <c r="V856" i="10"/>
  <c r="W856" i="10"/>
  <c r="X856" i="10"/>
  <c r="T857" i="10"/>
  <c r="U857" i="10"/>
  <c r="V857" i="10"/>
  <c r="W857" i="10"/>
  <c r="X857" i="10"/>
  <c r="T858" i="10"/>
  <c r="U858" i="10"/>
  <c r="V858" i="10"/>
  <c r="W858" i="10"/>
  <c r="X858" i="10"/>
  <c r="T859" i="10"/>
  <c r="U859" i="10"/>
  <c r="V859" i="10"/>
  <c r="W859" i="10"/>
  <c r="X859" i="10"/>
  <c r="T860" i="10"/>
  <c r="U860" i="10"/>
  <c r="V860" i="10"/>
  <c r="W860" i="10"/>
  <c r="X860" i="10"/>
  <c r="T861" i="10"/>
  <c r="U861" i="10"/>
  <c r="V861" i="10"/>
  <c r="W861" i="10"/>
  <c r="X861" i="10"/>
  <c r="T862" i="10"/>
  <c r="U862" i="10"/>
  <c r="V862" i="10"/>
  <c r="W862" i="10"/>
  <c r="X862" i="10"/>
  <c r="T863" i="10"/>
  <c r="U863" i="10"/>
  <c r="V863" i="10"/>
  <c r="W863" i="10"/>
  <c r="X863" i="10"/>
  <c r="T864" i="10"/>
  <c r="U864" i="10"/>
  <c r="V864" i="10"/>
  <c r="W864" i="10"/>
  <c r="X864" i="10"/>
  <c r="T865" i="10"/>
  <c r="U865" i="10"/>
  <c r="V865" i="10"/>
  <c r="W865" i="10"/>
  <c r="X865" i="10"/>
  <c r="T866" i="10"/>
  <c r="U866" i="10"/>
  <c r="V866" i="10"/>
  <c r="W866" i="10"/>
  <c r="X866" i="10"/>
  <c r="T867" i="10"/>
  <c r="U867" i="10"/>
  <c r="V867" i="10"/>
  <c r="W867" i="10"/>
  <c r="X867" i="10"/>
  <c r="T868" i="10"/>
  <c r="U868" i="10"/>
  <c r="V868" i="10"/>
  <c r="W868" i="10"/>
  <c r="X868" i="10"/>
  <c r="T869" i="10"/>
  <c r="U869" i="10"/>
  <c r="V869" i="10"/>
  <c r="W869" i="10"/>
  <c r="X869" i="10"/>
  <c r="T870" i="10"/>
  <c r="U870" i="10"/>
  <c r="V870" i="10"/>
  <c r="W870" i="10"/>
  <c r="X870" i="10"/>
  <c r="T871" i="10"/>
  <c r="U871" i="10"/>
  <c r="V871" i="10"/>
  <c r="W871" i="10"/>
  <c r="X871" i="10"/>
  <c r="T872" i="10"/>
  <c r="U872" i="10"/>
  <c r="V872" i="10"/>
  <c r="W872" i="10"/>
  <c r="X872" i="10"/>
  <c r="T873" i="10"/>
  <c r="U873" i="10"/>
  <c r="V873" i="10"/>
  <c r="W873" i="10"/>
  <c r="X873" i="10"/>
  <c r="T874" i="10"/>
  <c r="U874" i="10"/>
  <c r="V874" i="10"/>
  <c r="W874" i="10"/>
  <c r="X874" i="10"/>
  <c r="T875" i="10"/>
  <c r="U875" i="10"/>
  <c r="V875" i="10"/>
  <c r="W875" i="10"/>
  <c r="X875" i="10"/>
  <c r="T876" i="10"/>
  <c r="U876" i="10"/>
  <c r="V876" i="10"/>
  <c r="W876" i="10"/>
  <c r="X876" i="10"/>
  <c r="T877" i="10"/>
  <c r="U877" i="10"/>
  <c r="V877" i="10"/>
  <c r="W877" i="10"/>
  <c r="X877" i="10"/>
  <c r="T878" i="10"/>
  <c r="U878" i="10"/>
  <c r="V878" i="10"/>
  <c r="W878" i="10"/>
  <c r="X878" i="10"/>
  <c r="T879" i="10"/>
  <c r="U879" i="10"/>
  <c r="V879" i="10"/>
  <c r="W879" i="10"/>
  <c r="X879" i="10"/>
  <c r="T880" i="10"/>
  <c r="U880" i="10"/>
  <c r="V880" i="10"/>
  <c r="W880" i="10"/>
  <c r="X880" i="10"/>
  <c r="T881" i="10"/>
  <c r="U881" i="10"/>
  <c r="V881" i="10"/>
  <c r="W881" i="10"/>
  <c r="X881" i="10"/>
  <c r="T882" i="10"/>
  <c r="U882" i="10"/>
  <c r="V882" i="10"/>
  <c r="W882" i="10"/>
  <c r="X882" i="10"/>
  <c r="T883" i="10"/>
  <c r="U883" i="10"/>
  <c r="V883" i="10"/>
  <c r="W883" i="10"/>
  <c r="X883" i="10"/>
  <c r="T884" i="10"/>
  <c r="U884" i="10"/>
  <c r="V884" i="10"/>
  <c r="W884" i="10"/>
  <c r="X884" i="10"/>
  <c r="T885" i="10"/>
  <c r="U885" i="10"/>
  <c r="V885" i="10"/>
  <c r="W885" i="10"/>
  <c r="X885" i="10"/>
  <c r="T886" i="10"/>
  <c r="U886" i="10"/>
  <c r="V886" i="10"/>
  <c r="W886" i="10"/>
  <c r="X886" i="10"/>
  <c r="T887" i="10"/>
  <c r="U887" i="10"/>
  <c r="V887" i="10"/>
  <c r="W887" i="10"/>
  <c r="X887" i="10"/>
  <c r="T888" i="10"/>
  <c r="U888" i="10"/>
  <c r="V888" i="10"/>
  <c r="W888" i="10"/>
  <c r="X888" i="10"/>
  <c r="T889" i="10"/>
  <c r="U889" i="10"/>
  <c r="V889" i="10"/>
  <c r="W889" i="10"/>
  <c r="X889" i="10"/>
  <c r="T890" i="10"/>
  <c r="U890" i="10"/>
  <c r="V890" i="10"/>
  <c r="W890" i="10"/>
  <c r="X890" i="10"/>
  <c r="T891" i="10"/>
  <c r="U891" i="10"/>
  <c r="V891" i="10"/>
  <c r="W891" i="10"/>
  <c r="X891" i="10"/>
  <c r="T892" i="10"/>
  <c r="U892" i="10"/>
  <c r="V892" i="10"/>
  <c r="W892" i="10"/>
  <c r="X892" i="10"/>
  <c r="T893" i="10"/>
  <c r="U893" i="10"/>
  <c r="V893" i="10"/>
  <c r="W893" i="10"/>
  <c r="X893" i="10"/>
  <c r="T894" i="10"/>
  <c r="U894" i="10"/>
  <c r="V894" i="10"/>
  <c r="W894" i="10"/>
  <c r="X894" i="10"/>
  <c r="T895" i="10"/>
  <c r="U895" i="10"/>
  <c r="V895" i="10"/>
  <c r="W895" i="10"/>
  <c r="X895" i="10"/>
  <c r="T896" i="10"/>
  <c r="U896" i="10"/>
  <c r="V896" i="10"/>
  <c r="W896" i="10"/>
  <c r="X896" i="10"/>
  <c r="T897" i="10"/>
  <c r="U897" i="10"/>
  <c r="V897" i="10"/>
  <c r="W897" i="10"/>
  <c r="X897" i="10"/>
  <c r="T898" i="10"/>
  <c r="U898" i="10"/>
  <c r="V898" i="10"/>
  <c r="W898" i="10"/>
  <c r="X898" i="10"/>
  <c r="T899" i="10"/>
  <c r="U899" i="10"/>
  <c r="V899" i="10"/>
  <c r="W899" i="10"/>
  <c r="X899" i="10"/>
  <c r="T900" i="10"/>
  <c r="U900" i="10"/>
  <c r="V900" i="10"/>
  <c r="W900" i="10"/>
  <c r="X900" i="10"/>
  <c r="T901" i="10"/>
  <c r="U901" i="10"/>
  <c r="V901" i="10"/>
  <c r="W901" i="10"/>
  <c r="X901" i="10"/>
  <c r="T902" i="10"/>
  <c r="U902" i="10"/>
  <c r="V902" i="10"/>
  <c r="W902" i="10"/>
  <c r="X902" i="10"/>
  <c r="T903" i="10"/>
  <c r="U903" i="10"/>
  <c r="V903" i="10"/>
  <c r="W903" i="10"/>
  <c r="X903" i="10"/>
  <c r="T904" i="10"/>
  <c r="U904" i="10"/>
  <c r="V904" i="10"/>
  <c r="W904" i="10"/>
  <c r="X904" i="10"/>
  <c r="T905" i="10"/>
  <c r="U905" i="10"/>
  <c r="V905" i="10"/>
  <c r="W905" i="10"/>
  <c r="X905" i="10"/>
  <c r="T906" i="10"/>
  <c r="U906" i="10"/>
  <c r="V906" i="10"/>
  <c r="W906" i="10"/>
  <c r="X906" i="10"/>
  <c r="T907" i="10"/>
  <c r="U907" i="10"/>
  <c r="V907" i="10"/>
  <c r="W907" i="10"/>
  <c r="X907" i="10"/>
  <c r="T908" i="10"/>
  <c r="U908" i="10"/>
  <c r="V908" i="10"/>
  <c r="W908" i="10"/>
  <c r="X908" i="10"/>
  <c r="T909" i="10"/>
  <c r="U909" i="10"/>
  <c r="V909" i="10"/>
  <c r="W909" i="10"/>
  <c r="X909" i="10"/>
  <c r="T910" i="10"/>
  <c r="U910" i="10"/>
  <c r="V910" i="10"/>
  <c r="W910" i="10"/>
  <c r="X910" i="10"/>
  <c r="T911" i="10"/>
  <c r="U911" i="10"/>
  <c r="V911" i="10"/>
  <c r="W911" i="10"/>
  <c r="X911" i="10"/>
  <c r="T912" i="10"/>
  <c r="U912" i="10"/>
  <c r="V912" i="10"/>
  <c r="W912" i="10"/>
  <c r="X912" i="10"/>
  <c r="T913" i="10"/>
  <c r="U913" i="10"/>
  <c r="V913" i="10"/>
  <c r="W913" i="10"/>
  <c r="X913" i="10"/>
  <c r="T914" i="10"/>
  <c r="U914" i="10"/>
  <c r="V914" i="10"/>
  <c r="W914" i="10"/>
  <c r="X914" i="10"/>
  <c r="T915" i="10"/>
  <c r="U915" i="10"/>
  <c r="V915" i="10"/>
  <c r="W915" i="10"/>
  <c r="X915" i="10"/>
  <c r="T916" i="10"/>
  <c r="U916" i="10"/>
  <c r="V916" i="10"/>
  <c r="W916" i="10"/>
  <c r="X916" i="10"/>
  <c r="T917" i="10"/>
  <c r="U917" i="10"/>
  <c r="V917" i="10"/>
  <c r="W917" i="10"/>
  <c r="X917" i="10"/>
  <c r="T918" i="10"/>
  <c r="U918" i="10"/>
  <c r="V918" i="10"/>
  <c r="W918" i="10"/>
  <c r="X918" i="10"/>
  <c r="T919" i="10"/>
  <c r="U919" i="10"/>
  <c r="V919" i="10"/>
  <c r="W919" i="10"/>
  <c r="X919" i="10"/>
  <c r="T920" i="10"/>
  <c r="U920" i="10"/>
  <c r="V920" i="10"/>
  <c r="W920" i="10"/>
  <c r="X920" i="10"/>
  <c r="T921" i="10"/>
  <c r="U921" i="10"/>
  <c r="V921" i="10"/>
  <c r="W921" i="10"/>
  <c r="X921" i="10"/>
  <c r="T922" i="10"/>
  <c r="U922" i="10"/>
  <c r="V922" i="10"/>
  <c r="W922" i="10"/>
  <c r="X922" i="10"/>
  <c r="T923" i="10"/>
  <c r="U923" i="10"/>
  <c r="V923" i="10"/>
  <c r="W923" i="10"/>
  <c r="X923" i="10"/>
  <c r="T924" i="10"/>
  <c r="U924" i="10"/>
  <c r="V924" i="10"/>
  <c r="W924" i="10"/>
  <c r="X924" i="10"/>
  <c r="T925" i="10"/>
  <c r="U925" i="10"/>
  <c r="V925" i="10"/>
  <c r="W925" i="10"/>
  <c r="X925" i="10"/>
  <c r="T926" i="10"/>
  <c r="U926" i="10"/>
  <c r="V926" i="10"/>
  <c r="W926" i="10"/>
  <c r="X926" i="10"/>
  <c r="T927" i="10"/>
  <c r="U927" i="10"/>
  <c r="V927" i="10"/>
  <c r="W927" i="10"/>
  <c r="X927" i="10"/>
  <c r="T928" i="10"/>
  <c r="U928" i="10"/>
  <c r="V928" i="10"/>
  <c r="W928" i="10"/>
  <c r="X928" i="10"/>
  <c r="T929" i="10"/>
  <c r="U929" i="10"/>
  <c r="V929" i="10"/>
  <c r="W929" i="10"/>
  <c r="X929" i="10"/>
  <c r="T930" i="10"/>
  <c r="U930" i="10"/>
  <c r="V930" i="10"/>
  <c r="W930" i="10"/>
  <c r="X930" i="10"/>
  <c r="T931" i="10"/>
  <c r="U931" i="10"/>
  <c r="V931" i="10"/>
  <c r="W931" i="10"/>
  <c r="X931" i="10"/>
  <c r="T932" i="10"/>
  <c r="U932" i="10"/>
  <c r="V932" i="10"/>
  <c r="W932" i="10"/>
  <c r="X932" i="10"/>
  <c r="T933" i="10"/>
  <c r="U933" i="10"/>
  <c r="V933" i="10"/>
  <c r="W933" i="10"/>
  <c r="X933" i="10"/>
  <c r="T934" i="10"/>
  <c r="U934" i="10"/>
  <c r="V934" i="10"/>
  <c r="W934" i="10"/>
  <c r="X934" i="10"/>
  <c r="T935" i="10"/>
  <c r="U935" i="10"/>
  <c r="V935" i="10"/>
  <c r="W935" i="10"/>
  <c r="X935" i="10"/>
  <c r="T936" i="10"/>
  <c r="U936" i="10"/>
  <c r="V936" i="10"/>
  <c r="W936" i="10"/>
  <c r="X936" i="10"/>
  <c r="T937" i="10"/>
  <c r="U937" i="10"/>
  <c r="V937" i="10"/>
  <c r="W937" i="10"/>
  <c r="X937" i="10"/>
  <c r="T938" i="10"/>
  <c r="U938" i="10"/>
  <c r="V938" i="10"/>
  <c r="W938" i="10"/>
  <c r="X938" i="10"/>
  <c r="T939" i="10"/>
  <c r="U939" i="10"/>
  <c r="V939" i="10"/>
  <c r="W939" i="10"/>
  <c r="X939" i="10"/>
  <c r="T940" i="10"/>
  <c r="U940" i="10"/>
  <c r="V940" i="10"/>
  <c r="W940" i="10"/>
  <c r="X940" i="10"/>
  <c r="T941" i="10"/>
  <c r="U941" i="10"/>
  <c r="V941" i="10"/>
  <c r="W941" i="10"/>
  <c r="X941" i="10"/>
  <c r="T942" i="10"/>
  <c r="U942" i="10"/>
  <c r="V942" i="10"/>
  <c r="W942" i="10"/>
  <c r="X942" i="10"/>
  <c r="T943" i="10"/>
  <c r="U943" i="10"/>
  <c r="V943" i="10"/>
  <c r="W943" i="10"/>
  <c r="X943" i="10"/>
  <c r="T944" i="10"/>
  <c r="U944" i="10"/>
  <c r="V944" i="10"/>
  <c r="W944" i="10"/>
  <c r="X944" i="10"/>
  <c r="T945" i="10"/>
  <c r="U945" i="10"/>
  <c r="V945" i="10"/>
  <c r="W945" i="10"/>
  <c r="X945" i="10"/>
  <c r="T946" i="10"/>
  <c r="U946" i="10"/>
  <c r="V946" i="10"/>
  <c r="W946" i="10"/>
  <c r="X946" i="10"/>
  <c r="T947" i="10"/>
  <c r="U947" i="10"/>
  <c r="V947" i="10"/>
  <c r="W947" i="10"/>
  <c r="X947" i="10"/>
  <c r="T948" i="10"/>
  <c r="U948" i="10"/>
  <c r="V948" i="10"/>
  <c r="W948" i="10"/>
  <c r="X948" i="10"/>
  <c r="T949" i="10"/>
  <c r="U949" i="10"/>
  <c r="V949" i="10"/>
  <c r="W949" i="10"/>
  <c r="X949" i="10"/>
  <c r="T950" i="10"/>
  <c r="U950" i="10"/>
  <c r="V950" i="10"/>
  <c r="W950" i="10"/>
  <c r="X950" i="10"/>
  <c r="T951" i="10"/>
  <c r="U951" i="10"/>
  <c r="V951" i="10"/>
  <c r="W951" i="10"/>
  <c r="X951" i="10"/>
  <c r="T952" i="10"/>
  <c r="U952" i="10"/>
  <c r="V952" i="10"/>
  <c r="W952" i="10"/>
  <c r="X952" i="10"/>
  <c r="T953" i="10"/>
  <c r="U953" i="10"/>
  <c r="V953" i="10"/>
  <c r="W953" i="10"/>
  <c r="X953" i="10"/>
  <c r="T954" i="10"/>
  <c r="U954" i="10"/>
  <c r="V954" i="10"/>
  <c r="W954" i="10"/>
  <c r="X954" i="10"/>
  <c r="T955" i="10"/>
  <c r="U955" i="10"/>
  <c r="V955" i="10"/>
  <c r="W955" i="10"/>
  <c r="X955" i="10"/>
  <c r="T956" i="10"/>
  <c r="U956" i="10"/>
  <c r="V956" i="10"/>
  <c r="W956" i="10"/>
  <c r="X956" i="10"/>
  <c r="T957" i="10"/>
  <c r="U957" i="10"/>
  <c r="V957" i="10"/>
  <c r="W957" i="10"/>
  <c r="X957" i="10"/>
  <c r="T958" i="10"/>
  <c r="U958" i="10"/>
  <c r="V958" i="10"/>
  <c r="W958" i="10"/>
  <c r="X958" i="10"/>
  <c r="T959" i="10"/>
  <c r="U959" i="10"/>
  <c r="V959" i="10"/>
  <c r="W959" i="10"/>
  <c r="X959" i="10"/>
  <c r="T960" i="10"/>
  <c r="U960" i="10"/>
  <c r="V960" i="10"/>
  <c r="W960" i="10"/>
  <c r="X960" i="10"/>
  <c r="T961" i="10"/>
  <c r="U961" i="10"/>
  <c r="V961" i="10"/>
  <c r="W961" i="10"/>
  <c r="X961" i="10"/>
  <c r="T962" i="10"/>
  <c r="U962" i="10"/>
  <c r="V962" i="10"/>
  <c r="W962" i="10"/>
  <c r="X962" i="10"/>
  <c r="T963" i="10"/>
  <c r="U963" i="10"/>
  <c r="V963" i="10"/>
  <c r="W963" i="10"/>
  <c r="X963" i="10"/>
  <c r="T964" i="10"/>
  <c r="U964" i="10"/>
  <c r="V964" i="10"/>
  <c r="W964" i="10"/>
  <c r="X964" i="10"/>
  <c r="T965" i="10"/>
  <c r="U965" i="10"/>
  <c r="V965" i="10"/>
  <c r="W965" i="10"/>
  <c r="X965" i="10"/>
  <c r="T966" i="10"/>
  <c r="U966" i="10"/>
  <c r="V966" i="10"/>
  <c r="W966" i="10"/>
  <c r="X966" i="10"/>
  <c r="T967" i="10"/>
  <c r="U967" i="10"/>
  <c r="V967" i="10"/>
  <c r="W967" i="10"/>
  <c r="X967" i="10"/>
  <c r="T968" i="10"/>
  <c r="U968" i="10"/>
  <c r="V968" i="10"/>
  <c r="W968" i="10"/>
  <c r="X968" i="10"/>
  <c r="T969" i="10"/>
  <c r="U969" i="10"/>
  <c r="V969" i="10"/>
  <c r="W969" i="10"/>
  <c r="X969" i="10"/>
  <c r="T970" i="10"/>
  <c r="U970" i="10"/>
  <c r="V970" i="10"/>
  <c r="W970" i="10"/>
  <c r="X970" i="10"/>
  <c r="T971" i="10"/>
  <c r="U971" i="10"/>
  <c r="V971" i="10"/>
  <c r="W971" i="10"/>
  <c r="X971" i="10"/>
  <c r="T972" i="10"/>
  <c r="U972" i="10"/>
  <c r="V972" i="10"/>
  <c r="W972" i="10"/>
  <c r="X972" i="10"/>
  <c r="T973" i="10"/>
  <c r="U973" i="10"/>
  <c r="V973" i="10"/>
  <c r="W973" i="10"/>
  <c r="X973" i="10"/>
  <c r="T974" i="10"/>
  <c r="U974" i="10"/>
  <c r="V974" i="10"/>
  <c r="W974" i="10"/>
  <c r="X974" i="10"/>
  <c r="T975" i="10"/>
  <c r="U975" i="10"/>
  <c r="V975" i="10"/>
  <c r="W975" i="10"/>
  <c r="X975" i="10"/>
  <c r="T976" i="10"/>
  <c r="U976" i="10"/>
  <c r="V976" i="10"/>
  <c r="W976" i="10"/>
  <c r="X976" i="10"/>
  <c r="T977" i="10"/>
  <c r="U977" i="10"/>
  <c r="V977" i="10"/>
  <c r="W977" i="10"/>
  <c r="X977" i="10"/>
  <c r="T978" i="10"/>
  <c r="U978" i="10"/>
  <c r="V978" i="10"/>
  <c r="W978" i="10"/>
  <c r="X978" i="10"/>
  <c r="T979" i="10"/>
  <c r="U979" i="10"/>
  <c r="V979" i="10"/>
  <c r="W979" i="10"/>
  <c r="X979" i="10"/>
  <c r="T980" i="10"/>
  <c r="U980" i="10"/>
  <c r="V980" i="10"/>
  <c r="W980" i="10"/>
  <c r="X980" i="10"/>
  <c r="T981" i="10"/>
  <c r="U981" i="10"/>
  <c r="V981" i="10"/>
  <c r="W981" i="10"/>
  <c r="X981" i="10"/>
  <c r="T982" i="10"/>
  <c r="U982" i="10"/>
  <c r="V982" i="10"/>
  <c r="W982" i="10"/>
  <c r="X982" i="10"/>
  <c r="T983" i="10"/>
  <c r="U983" i="10"/>
  <c r="V983" i="10"/>
  <c r="W983" i="10"/>
  <c r="X983" i="10"/>
  <c r="T984" i="10"/>
  <c r="U984" i="10"/>
  <c r="V984" i="10"/>
  <c r="W984" i="10"/>
  <c r="X984" i="10"/>
  <c r="T985" i="10"/>
  <c r="U985" i="10"/>
  <c r="V985" i="10"/>
  <c r="W985" i="10"/>
  <c r="X985" i="10"/>
  <c r="T986" i="10"/>
  <c r="U986" i="10"/>
  <c r="V986" i="10"/>
  <c r="W986" i="10"/>
  <c r="X986" i="10"/>
  <c r="T987" i="10"/>
  <c r="U987" i="10"/>
  <c r="V987" i="10"/>
  <c r="W987" i="10"/>
  <c r="X987" i="10"/>
  <c r="L62" i="9"/>
  <c r="L63" i="9"/>
  <c r="L64" i="9"/>
  <c r="L65" i="9"/>
  <c r="L66" i="9"/>
  <c r="L67" i="9"/>
  <c r="L68" i="9"/>
  <c r="L69" i="9"/>
  <c r="L70" i="9"/>
  <c r="L71" i="9"/>
  <c r="M71" i="9"/>
  <c r="L50" i="9"/>
  <c r="L51" i="9"/>
  <c r="L52" i="9"/>
  <c r="L53" i="9"/>
  <c r="L54" i="9"/>
  <c r="L55" i="9"/>
  <c r="L56" i="9"/>
  <c r="L57" i="9"/>
  <c r="L59" i="9"/>
  <c r="M59" i="9"/>
  <c r="L38" i="9"/>
  <c r="L39" i="9"/>
  <c r="L40" i="9"/>
  <c r="L41" i="9"/>
  <c r="L42" i="9"/>
  <c r="L43" i="9"/>
  <c r="L44" i="9"/>
  <c r="L45" i="9"/>
  <c r="L46" i="9"/>
  <c r="L47" i="9"/>
  <c r="M47" i="9"/>
  <c r="L26" i="9"/>
  <c r="L27" i="9"/>
  <c r="L28" i="9"/>
  <c r="L29" i="9"/>
  <c r="L30" i="9"/>
  <c r="L31" i="9"/>
  <c r="L32" i="9"/>
  <c r="L33" i="9"/>
  <c r="L35" i="9"/>
  <c r="M35" i="9"/>
  <c r="L14" i="9"/>
  <c r="L15" i="9"/>
  <c r="L16" i="9"/>
  <c r="L17" i="9"/>
  <c r="L18" i="9"/>
  <c r="L19" i="9"/>
  <c r="L20" i="9"/>
  <c r="L21" i="9"/>
  <c r="L22" i="9"/>
  <c r="L23" i="9"/>
  <c r="M23" i="9"/>
  <c r="C22" i="9"/>
  <c r="M22" i="9"/>
  <c r="L2" i="9"/>
  <c r="L3" i="9"/>
  <c r="L4" i="9"/>
  <c r="L5" i="9"/>
  <c r="L6" i="9"/>
  <c r="L7" i="9"/>
  <c r="L8" i="9"/>
  <c r="L9" i="9"/>
  <c r="L11" i="9"/>
  <c r="M11" i="9"/>
  <c r="D62" i="9"/>
  <c r="E62" i="9"/>
  <c r="F62" i="9"/>
  <c r="G62" i="9"/>
  <c r="H62" i="9"/>
  <c r="K62" i="9"/>
  <c r="D63" i="9"/>
  <c r="E63" i="9"/>
  <c r="F63" i="9"/>
  <c r="G63" i="9"/>
  <c r="H63" i="9"/>
  <c r="K63" i="9"/>
  <c r="D64" i="9"/>
  <c r="E64" i="9"/>
  <c r="F64" i="9"/>
  <c r="G64" i="9"/>
  <c r="H64" i="9"/>
  <c r="K64" i="9"/>
  <c r="D65" i="9"/>
  <c r="E65" i="9"/>
  <c r="F65" i="9"/>
  <c r="G65" i="9"/>
  <c r="H65" i="9"/>
  <c r="K65" i="9"/>
  <c r="D66" i="9"/>
  <c r="E66" i="9"/>
  <c r="F66" i="9"/>
  <c r="G66" i="9"/>
  <c r="H66" i="9"/>
  <c r="K66" i="9"/>
  <c r="D67" i="9"/>
  <c r="E67" i="9"/>
  <c r="F67" i="9"/>
  <c r="G67" i="9"/>
  <c r="H67" i="9"/>
  <c r="K67" i="9"/>
  <c r="D68" i="9"/>
  <c r="E68" i="9"/>
  <c r="F68" i="9"/>
  <c r="G68" i="9"/>
  <c r="H68" i="9"/>
  <c r="K68" i="9"/>
  <c r="D69" i="9"/>
  <c r="E69" i="9"/>
  <c r="F69" i="9"/>
  <c r="G69" i="9"/>
  <c r="H69" i="9"/>
  <c r="K69" i="9"/>
  <c r="D70" i="9"/>
  <c r="E70" i="9"/>
  <c r="F70" i="9"/>
  <c r="G70" i="9"/>
  <c r="H70" i="9"/>
  <c r="K70" i="9"/>
  <c r="K7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J71" i="9"/>
  <c r="I71" i="9"/>
  <c r="H71" i="9"/>
  <c r="G71" i="9"/>
  <c r="F71" i="9"/>
  <c r="E71" i="9"/>
  <c r="D71" i="9"/>
  <c r="C62" i="9"/>
  <c r="C63" i="9"/>
  <c r="C64" i="9"/>
  <c r="C65" i="9"/>
  <c r="C66" i="9"/>
  <c r="C67" i="9"/>
  <c r="C68" i="9"/>
  <c r="C69" i="9"/>
  <c r="C70" i="9"/>
  <c r="C71" i="9"/>
  <c r="M70" i="9"/>
  <c r="M69" i="9"/>
  <c r="M68" i="9"/>
  <c r="M67" i="9"/>
  <c r="M66" i="9"/>
  <c r="M65" i="9"/>
  <c r="M64" i="9"/>
  <c r="M63" i="9"/>
  <c r="M62" i="9"/>
  <c r="D50" i="9"/>
  <c r="E50" i="9"/>
  <c r="F50" i="9"/>
  <c r="G50" i="9"/>
  <c r="H50" i="9"/>
  <c r="K50" i="9"/>
  <c r="D51" i="9"/>
  <c r="E51" i="9"/>
  <c r="F51" i="9"/>
  <c r="G51" i="9"/>
  <c r="H51" i="9"/>
  <c r="K51" i="9"/>
  <c r="D52" i="9"/>
  <c r="E52" i="9"/>
  <c r="F52" i="9"/>
  <c r="G52" i="9"/>
  <c r="H52" i="9"/>
  <c r="K52" i="9"/>
  <c r="D53" i="9"/>
  <c r="E53" i="9"/>
  <c r="F53" i="9"/>
  <c r="G53" i="9"/>
  <c r="H53" i="9"/>
  <c r="K53" i="9"/>
  <c r="D54" i="9"/>
  <c r="E54" i="9"/>
  <c r="F54" i="9"/>
  <c r="G54" i="9"/>
  <c r="H54" i="9"/>
  <c r="K54" i="9"/>
  <c r="D55" i="9"/>
  <c r="E55" i="9"/>
  <c r="F55" i="9"/>
  <c r="G55" i="9"/>
  <c r="H55" i="9"/>
  <c r="K55" i="9"/>
  <c r="D56" i="9"/>
  <c r="E56" i="9"/>
  <c r="F56" i="9"/>
  <c r="G56" i="9"/>
  <c r="H56" i="9"/>
  <c r="K56" i="9"/>
  <c r="D57" i="9"/>
  <c r="E57" i="9"/>
  <c r="F57" i="9"/>
  <c r="G57" i="9"/>
  <c r="H57" i="9"/>
  <c r="K57" i="9"/>
  <c r="D58" i="9"/>
  <c r="E58" i="9"/>
  <c r="F58" i="9"/>
  <c r="G58" i="9"/>
  <c r="H58" i="9"/>
  <c r="K58" i="9"/>
  <c r="K5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J59" i="9"/>
  <c r="I59" i="9"/>
  <c r="H59" i="9"/>
  <c r="G59" i="9"/>
  <c r="F59" i="9"/>
  <c r="E59" i="9"/>
  <c r="D59" i="9"/>
  <c r="C50" i="9"/>
  <c r="C51" i="9"/>
  <c r="C52" i="9"/>
  <c r="C53" i="9"/>
  <c r="C54" i="9"/>
  <c r="C55" i="9"/>
  <c r="C56" i="9"/>
  <c r="C57" i="9"/>
  <c r="C58" i="9"/>
  <c r="C59" i="9"/>
  <c r="M58" i="9"/>
  <c r="M57" i="9"/>
  <c r="M56" i="9"/>
  <c r="M55" i="9"/>
  <c r="M54" i="9"/>
  <c r="M53" i="9"/>
  <c r="M52" i="9"/>
  <c r="M51" i="9"/>
  <c r="M50" i="9"/>
  <c r="D38" i="9"/>
  <c r="E38" i="9"/>
  <c r="F38" i="9"/>
  <c r="G38" i="9"/>
  <c r="H38" i="9"/>
  <c r="K38" i="9"/>
  <c r="D39" i="9"/>
  <c r="E39" i="9"/>
  <c r="F39" i="9"/>
  <c r="G39" i="9"/>
  <c r="H39" i="9"/>
  <c r="K39" i="9"/>
  <c r="D40" i="9"/>
  <c r="E40" i="9"/>
  <c r="F40" i="9"/>
  <c r="G40" i="9"/>
  <c r="H40" i="9"/>
  <c r="K40" i="9"/>
  <c r="D41" i="9"/>
  <c r="E41" i="9"/>
  <c r="F41" i="9"/>
  <c r="G41" i="9"/>
  <c r="H41" i="9"/>
  <c r="K41" i="9"/>
  <c r="D42" i="9"/>
  <c r="E42" i="9"/>
  <c r="F42" i="9"/>
  <c r="G42" i="9"/>
  <c r="H42" i="9"/>
  <c r="K42" i="9"/>
  <c r="D43" i="9"/>
  <c r="E43" i="9"/>
  <c r="F43" i="9"/>
  <c r="G43" i="9"/>
  <c r="H43" i="9"/>
  <c r="K43" i="9"/>
  <c r="D44" i="9"/>
  <c r="E44" i="9"/>
  <c r="F44" i="9"/>
  <c r="G44" i="9"/>
  <c r="H44" i="9"/>
  <c r="K44" i="9"/>
  <c r="D45" i="9"/>
  <c r="E45" i="9"/>
  <c r="F45" i="9"/>
  <c r="G45" i="9"/>
  <c r="H45" i="9"/>
  <c r="K45" i="9"/>
  <c r="D46" i="9"/>
  <c r="E46" i="9"/>
  <c r="F46" i="9"/>
  <c r="G46" i="9"/>
  <c r="H46" i="9"/>
  <c r="K46" i="9"/>
  <c r="K4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J47" i="9"/>
  <c r="I47" i="9"/>
  <c r="H47" i="9"/>
  <c r="G47" i="9"/>
  <c r="F47" i="9"/>
  <c r="E47" i="9"/>
  <c r="D47" i="9"/>
  <c r="C38" i="9"/>
  <c r="C39" i="9"/>
  <c r="C40" i="9"/>
  <c r="C41" i="9"/>
  <c r="C42" i="9"/>
  <c r="C43" i="9"/>
  <c r="C44" i="9"/>
  <c r="C45" i="9"/>
  <c r="C46" i="9"/>
  <c r="C47" i="9"/>
  <c r="M46" i="9"/>
  <c r="M45" i="9"/>
  <c r="M44" i="9"/>
  <c r="M43" i="9"/>
  <c r="M42" i="9"/>
  <c r="M41" i="9"/>
  <c r="M40" i="9"/>
  <c r="M39" i="9"/>
  <c r="M38" i="9"/>
  <c r="D26" i="9"/>
  <c r="E26" i="9"/>
  <c r="F26" i="9"/>
  <c r="G26" i="9"/>
  <c r="H26" i="9"/>
  <c r="K26" i="9"/>
  <c r="D27" i="9"/>
  <c r="E27" i="9"/>
  <c r="F27" i="9"/>
  <c r="G27" i="9"/>
  <c r="H27" i="9"/>
  <c r="K27" i="9"/>
  <c r="D28" i="9"/>
  <c r="E28" i="9"/>
  <c r="F28" i="9"/>
  <c r="G28" i="9"/>
  <c r="H28" i="9"/>
  <c r="K28" i="9"/>
  <c r="D29" i="9"/>
  <c r="E29" i="9"/>
  <c r="F29" i="9"/>
  <c r="G29" i="9"/>
  <c r="H29" i="9"/>
  <c r="K29" i="9"/>
  <c r="D30" i="9"/>
  <c r="E30" i="9"/>
  <c r="F30" i="9"/>
  <c r="G30" i="9"/>
  <c r="H30" i="9"/>
  <c r="K30" i="9"/>
  <c r="D31" i="9"/>
  <c r="E31" i="9"/>
  <c r="F31" i="9"/>
  <c r="G31" i="9"/>
  <c r="H31" i="9"/>
  <c r="K31" i="9"/>
  <c r="D32" i="9"/>
  <c r="E32" i="9"/>
  <c r="F32" i="9"/>
  <c r="G32" i="9"/>
  <c r="H32" i="9"/>
  <c r="K32" i="9"/>
  <c r="D33" i="9"/>
  <c r="E33" i="9"/>
  <c r="F33" i="9"/>
  <c r="G33" i="9"/>
  <c r="H33" i="9"/>
  <c r="K33" i="9"/>
  <c r="D34" i="9"/>
  <c r="E34" i="9"/>
  <c r="F34" i="9"/>
  <c r="G34" i="9"/>
  <c r="H34" i="9"/>
  <c r="K34" i="9"/>
  <c r="K3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J35" i="9"/>
  <c r="I35" i="9"/>
  <c r="H35" i="9"/>
  <c r="G35" i="9"/>
  <c r="F35" i="9"/>
  <c r="E35" i="9"/>
  <c r="D35" i="9"/>
  <c r="C26" i="9"/>
  <c r="C27" i="9"/>
  <c r="C28" i="9"/>
  <c r="C29" i="9"/>
  <c r="C30" i="9"/>
  <c r="C31" i="9"/>
  <c r="C32" i="9"/>
  <c r="C33" i="9"/>
  <c r="C34" i="9"/>
  <c r="C35" i="9"/>
  <c r="M34" i="9"/>
  <c r="M33" i="9"/>
  <c r="M32" i="9"/>
  <c r="M31" i="9"/>
  <c r="M30" i="9"/>
  <c r="M29" i="9"/>
  <c r="M28" i="9"/>
  <c r="M27" i="9"/>
  <c r="M26" i="9"/>
  <c r="D14" i="9"/>
  <c r="E14" i="9"/>
  <c r="F14" i="9"/>
  <c r="G14" i="9"/>
  <c r="H14" i="9"/>
  <c r="K14" i="9"/>
  <c r="D15" i="9"/>
  <c r="E15" i="9"/>
  <c r="F15" i="9"/>
  <c r="G15" i="9"/>
  <c r="H15" i="9"/>
  <c r="K15" i="9"/>
  <c r="D16" i="9"/>
  <c r="E16" i="9"/>
  <c r="F16" i="9"/>
  <c r="G16" i="9"/>
  <c r="H16" i="9"/>
  <c r="K16" i="9"/>
  <c r="D17" i="9"/>
  <c r="E17" i="9"/>
  <c r="F17" i="9"/>
  <c r="G17" i="9"/>
  <c r="H17" i="9"/>
  <c r="K17" i="9"/>
  <c r="D18" i="9"/>
  <c r="E18" i="9"/>
  <c r="F18" i="9"/>
  <c r="G18" i="9"/>
  <c r="H18" i="9"/>
  <c r="K18" i="9"/>
  <c r="D19" i="9"/>
  <c r="E19" i="9"/>
  <c r="F19" i="9"/>
  <c r="G19" i="9"/>
  <c r="H19" i="9"/>
  <c r="K19" i="9"/>
  <c r="D20" i="9"/>
  <c r="E20" i="9"/>
  <c r="F20" i="9"/>
  <c r="G20" i="9"/>
  <c r="H20" i="9"/>
  <c r="K20" i="9"/>
  <c r="D21" i="9"/>
  <c r="E21" i="9"/>
  <c r="F21" i="9"/>
  <c r="G21" i="9"/>
  <c r="H21" i="9"/>
  <c r="K21" i="9"/>
  <c r="D22" i="9"/>
  <c r="E22" i="9"/>
  <c r="F22" i="9"/>
  <c r="G22" i="9"/>
  <c r="H22" i="9"/>
  <c r="K22" i="9"/>
  <c r="K2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J23" i="9"/>
  <c r="I23" i="9"/>
  <c r="H23" i="9"/>
  <c r="G23" i="9"/>
  <c r="F23" i="9"/>
  <c r="E23" i="9"/>
  <c r="D23" i="9"/>
  <c r="C14" i="9"/>
  <c r="C15" i="9"/>
  <c r="C16" i="9"/>
  <c r="C17" i="9"/>
  <c r="C18" i="9"/>
  <c r="C19" i="9"/>
  <c r="C20" i="9"/>
  <c r="C21" i="9"/>
  <c r="C23" i="9"/>
  <c r="M21" i="9"/>
  <c r="M20" i="9"/>
  <c r="M19" i="9"/>
  <c r="M18" i="9"/>
  <c r="M17" i="9"/>
  <c r="M16" i="9"/>
  <c r="M15" i="9"/>
  <c r="M14" i="9"/>
  <c r="C10" i="9"/>
  <c r="M10" i="9"/>
  <c r="C9" i="9"/>
  <c r="M9" i="9"/>
  <c r="C8" i="9"/>
  <c r="M8" i="9"/>
  <c r="C7" i="9"/>
  <c r="M7" i="9"/>
  <c r="C6" i="9"/>
  <c r="M6" i="9"/>
  <c r="C5" i="9"/>
  <c r="M5" i="9"/>
  <c r="C4" i="9"/>
  <c r="M4" i="9"/>
  <c r="C3" i="9"/>
  <c r="M3" i="9"/>
  <c r="C2" i="9"/>
  <c r="M2" i="9"/>
  <c r="I2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H2" i="9"/>
  <c r="G2" i="9"/>
  <c r="F2" i="9"/>
  <c r="E2" i="9"/>
  <c r="D2" i="9"/>
  <c r="K2" i="9"/>
  <c r="K3" i="9"/>
  <c r="K4" i="9"/>
  <c r="K5" i="9"/>
  <c r="K6" i="9"/>
  <c r="K7" i="9"/>
  <c r="K8" i="9"/>
  <c r="K9" i="9"/>
  <c r="K10" i="9"/>
  <c r="K11" i="9"/>
  <c r="J2" i="9"/>
  <c r="J3" i="9"/>
  <c r="J4" i="9"/>
  <c r="J5" i="9"/>
  <c r="J6" i="9"/>
  <c r="J7" i="9"/>
  <c r="J8" i="9"/>
  <c r="J9" i="9"/>
  <c r="J10" i="9"/>
  <c r="J11" i="9"/>
  <c r="I11" i="9"/>
  <c r="H11" i="9"/>
  <c r="G11" i="9"/>
  <c r="F11" i="9"/>
  <c r="E11" i="9"/>
  <c r="D11" i="9"/>
  <c r="C11" i="9"/>
  <c r="Z10" i="2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P3" i="3"/>
  <c r="S3" i="3"/>
  <c r="Q264" i="3"/>
  <c r="R264" i="3"/>
  <c r="P264" i="3"/>
  <c r="Q263" i="3"/>
  <c r="R263" i="3"/>
  <c r="P263" i="3"/>
  <c r="Q262" i="3"/>
  <c r="R262" i="3"/>
  <c r="P262" i="3"/>
  <c r="Q261" i="3"/>
  <c r="R261" i="3"/>
  <c r="P261" i="3"/>
  <c r="Q260" i="3"/>
  <c r="R260" i="3"/>
  <c r="P260" i="3"/>
  <c r="Q259" i="3"/>
  <c r="R259" i="3"/>
  <c r="P259" i="3"/>
  <c r="Q258" i="3"/>
  <c r="R258" i="3"/>
  <c r="P258" i="3"/>
  <c r="Q257" i="3"/>
  <c r="R257" i="3"/>
  <c r="P257" i="3"/>
  <c r="Q256" i="3"/>
  <c r="R256" i="3"/>
  <c r="P256" i="3"/>
  <c r="Q255" i="3"/>
  <c r="R255" i="3"/>
  <c r="P255" i="3"/>
  <c r="Q254" i="3"/>
  <c r="R254" i="3"/>
  <c r="P254" i="3"/>
  <c r="Q253" i="3"/>
  <c r="R253" i="3"/>
  <c r="P253" i="3"/>
  <c r="Q252" i="3"/>
  <c r="R252" i="3"/>
  <c r="P252" i="3"/>
  <c r="Q251" i="3"/>
  <c r="R251" i="3"/>
  <c r="P251" i="3"/>
  <c r="Q250" i="3"/>
  <c r="R250" i="3"/>
  <c r="P250" i="3"/>
  <c r="Q249" i="3"/>
  <c r="R249" i="3"/>
  <c r="P249" i="3"/>
  <c r="Q248" i="3"/>
  <c r="R248" i="3"/>
  <c r="P248" i="3"/>
  <c r="Q247" i="3"/>
  <c r="R247" i="3"/>
  <c r="P247" i="3"/>
  <c r="Q246" i="3"/>
  <c r="R246" i="3"/>
  <c r="P246" i="3"/>
  <c r="Q245" i="3"/>
  <c r="R245" i="3"/>
  <c r="P245" i="3"/>
  <c r="Q244" i="3"/>
  <c r="R244" i="3"/>
  <c r="P244" i="3"/>
  <c r="Q243" i="3"/>
  <c r="R243" i="3"/>
  <c r="P243" i="3"/>
  <c r="Q242" i="3"/>
  <c r="R242" i="3"/>
  <c r="P242" i="3"/>
  <c r="Q241" i="3"/>
  <c r="R241" i="3"/>
  <c r="P241" i="3"/>
  <c r="Q240" i="3"/>
  <c r="R240" i="3"/>
  <c r="P240" i="3"/>
  <c r="Q239" i="3"/>
  <c r="R239" i="3"/>
  <c r="P239" i="3"/>
  <c r="Q238" i="3"/>
  <c r="R238" i="3"/>
  <c r="P238" i="3"/>
  <c r="Q237" i="3"/>
  <c r="R237" i="3"/>
  <c r="P237" i="3"/>
  <c r="Q236" i="3"/>
  <c r="R236" i="3"/>
  <c r="P236" i="3"/>
  <c r="Q235" i="3"/>
  <c r="R235" i="3"/>
  <c r="P235" i="3"/>
  <c r="Q234" i="3"/>
  <c r="R234" i="3"/>
  <c r="P234" i="3"/>
  <c r="Q233" i="3"/>
  <c r="R233" i="3"/>
  <c r="P233" i="3"/>
  <c r="Q232" i="3"/>
  <c r="R232" i="3"/>
  <c r="P232" i="3"/>
  <c r="Q231" i="3"/>
  <c r="R231" i="3"/>
  <c r="P231" i="3"/>
  <c r="Q230" i="3"/>
  <c r="R230" i="3"/>
  <c r="P230" i="3"/>
  <c r="Q229" i="3"/>
  <c r="R229" i="3"/>
  <c r="P229" i="3"/>
  <c r="Q228" i="3"/>
  <c r="R228" i="3"/>
  <c r="P228" i="3"/>
  <c r="Q227" i="3"/>
  <c r="R227" i="3"/>
  <c r="P227" i="3"/>
  <c r="Q226" i="3"/>
  <c r="R226" i="3"/>
  <c r="P226" i="3"/>
  <c r="Q225" i="3"/>
  <c r="R225" i="3"/>
  <c r="P225" i="3"/>
  <c r="Q224" i="3"/>
  <c r="R224" i="3"/>
  <c r="P224" i="3"/>
  <c r="Q223" i="3"/>
  <c r="R223" i="3"/>
  <c r="P223" i="3"/>
  <c r="Q222" i="3"/>
  <c r="R222" i="3"/>
  <c r="P222" i="3"/>
  <c r="Q221" i="3"/>
  <c r="R221" i="3"/>
  <c r="P221" i="3"/>
  <c r="Q220" i="3"/>
  <c r="R220" i="3"/>
  <c r="P220" i="3"/>
  <c r="Q219" i="3"/>
  <c r="R219" i="3"/>
  <c r="P219" i="3"/>
  <c r="Q218" i="3"/>
  <c r="R218" i="3"/>
  <c r="P218" i="3"/>
  <c r="Q217" i="3"/>
  <c r="R217" i="3"/>
  <c r="P217" i="3"/>
  <c r="Q216" i="3"/>
  <c r="R216" i="3"/>
  <c r="P216" i="3"/>
  <c r="Q215" i="3"/>
  <c r="R215" i="3"/>
  <c r="P215" i="3"/>
  <c r="Q214" i="3"/>
  <c r="R214" i="3"/>
  <c r="P214" i="3"/>
  <c r="Q213" i="3"/>
  <c r="R213" i="3"/>
  <c r="P213" i="3"/>
  <c r="Q212" i="3"/>
  <c r="R212" i="3"/>
  <c r="P212" i="3"/>
  <c r="Q211" i="3"/>
  <c r="R211" i="3"/>
  <c r="P211" i="3"/>
  <c r="Q210" i="3"/>
  <c r="R210" i="3"/>
  <c r="P210" i="3"/>
  <c r="Q209" i="3"/>
  <c r="R209" i="3"/>
  <c r="P209" i="3"/>
  <c r="Q208" i="3"/>
  <c r="R208" i="3"/>
  <c r="P208" i="3"/>
  <c r="Q207" i="3"/>
  <c r="R207" i="3"/>
  <c r="P207" i="3"/>
  <c r="Q206" i="3"/>
  <c r="R206" i="3"/>
  <c r="P206" i="3"/>
  <c r="Q205" i="3"/>
  <c r="R205" i="3"/>
  <c r="P205" i="3"/>
  <c r="Q204" i="3"/>
  <c r="R204" i="3"/>
  <c r="P204" i="3"/>
  <c r="Q203" i="3"/>
  <c r="R203" i="3"/>
  <c r="P203" i="3"/>
  <c r="Q202" i="3"/>
  <c r="R202" i="3"/>
  <c r="P202" i="3"/>
  <c r="Q201" i="3"/>
  <c r="R201" i="3"/>
  <c r="P201" i="3"/>
  <c r="Q200" i="3"/>
  <c r="R200" i="3"/>
  <c r="P200" i="3"/>
  <c r="Q199" i="3"/>
  <c r="R199" i="3"/>
  <c r="P199" i="3"/>
  <c r="Q198" i="3"/>
  <c r="R198" i="3"/>
  <c r="P198" i="3"/>
  <c r="Q197" i="3"/>
  <c r="R197" i="3"/>
  <c r="P197" i="3"/>
  <c r="Q196" i="3"/>
  <c r="R196" i="3"/>
  <c r="P196" i="3"/>
  <c r="Q195" i="3"/>
  <c r="R195" i="3"/>
  <c r="P195" i="3"/>
  <c r="Q194" i="3"/>
  <c r="R194" i="3"/>
  <c r="P194" i="3"/>
  <c r="Q193" i="3"/>
  <c r="R193" i="3"/>
  <c r="P193" i="3"/>
  <c r="Q192" i="3"/>
  <c r="R192" i="3"/>
  <c r="P192" i="3"/>
  <c r="Q191" i="3"/>
  <c r="R191" i="3"/>
  <c r="P191" i="3"/>
  <c r="Q190" i="3"/>
  <c r="R190" i="3"/>
  <c r="P190" i="3"/>
  <c r="Q189" i="3"/>
  <c r="R189" i="3"/>
  <c r="P189" i="3"/>
  <c r="Q188" i="3"/>
  <c r="R188" i="3"/>
  <c r="P188" i="3"/>
  <c r="Q187" i="3"/>
  <c r="R187" i="3"/>
  <c r="P187" i="3"/>
  <c r="Q186" i="3"/>
  <c r="R186" i="3"/>
  <c r="P186" i="3"/>
  <c r="Q185" i="3"/>
  <c r="R185" i="3"/>
  <c r="P185" i="3"/>
  <c r="Q184" i="3"/>
  <c r="R184" i="3"/>
  <c r="P184" i="3"/>
  <c r="Q183" i="3"/>
  <c r="R183" i="3"/>
  <c r="P183" i="3"/>
  <c r="Q182" i="3"/>
  <c r="R182" i="3"/>
  <c r="P182" i="3"/>
  <c r="Q181" i="3"/>
  <c r="R181" i="3"/>
  <c r="P181" i="3"/>
  <c r="Q180" i="3"/>
  <c r="R180" i="3"/>
  <c r="P180" i="3"/>
  <c r="Q179" i="3"/>
  <c r="R179" i="3"/>
  <c r="P179" i="3"/>
  <c r="Q178" i="3"/>
  <c r="R178" i="3"/>
  <c r="P178" i="3"/>
  <c r="Q177" i="3"/>
  <c r="R177" i="3"/>
  <c r="P177" i="3"/>
  <c r="Q176" i="3"/>
  <c r="R176" i="3"/>
  <c r="P176" i="3"/>
  <c r="Q175" i="3"/>
  <c r="R175" i="3"/>
  <c r="P175" i="3"/>
  <c r="Q174" i="3"/>
  <c r="R174" i="3"/>
  <c r="P174" i="3"/>
  <c r="Q173" i="3"/>
  <c r="R173" i="3"/>
  <c r="P173" i="3"/>
  <c r="Q172" i="3"/>
  <c r="R172" i="3"/>
  <c r="P172" i="3"/>
  <c r="Q171" i="3"/>
  <c r="R171" i="3"/>
  <c r="P171" i="3"/>
  <c r="Q170" i="3"/>
  <c r="R170" i="3"/>
  <c r="P170" i="3"/>
  <c r="Q169" i="3"/>
  <c r="R169" i="3"/>
  <c r="P169" i="3"/>
  <c r="Q168" i="3"/>
  <c r="R168" i="3"/>
  <c r="P168" i="3"/>
  <c r="Q167" i="3"/>
  <c r="R167" i="3"/>
  <c r="P167" i="3"/>
  <c r="Q166" i="3"/>
  <c r="R166" i="3"/>
  <c r="P166" i="3"/>
  <c r="Q165" i="3"/>
  <c r="R165" i="3"/>
  <c r="P165" i="3"/>
  <c r="Q164" i="3"/>
  <c r="R164" i="3"/>
  <c r="P164" i="3"/>
  <c r="Q163" i="3"/>
  <c r="R163" i="3"/>
  <c r="P163" i="3"/>
  <c r="Q162" i="3"/>
  <c r="R162" i="3"/>
  <c r="P162" i="3"/>
  <c r="Q161" i="3"/>
  <c r="R161" i="3"/>
  <c r="P161" i="3"/>
  <c r="Q160" i="3"/>
  <c r="R160" i="3"/>
  <c r="P160" i="3"/>
  <c r="Q159" i="3"/>
  <c r="R159" i="3"/>
  <c r="P159" i="3"/>
  <c r="Q158" i="3"/>
  <c r="R158" i="3"/>
  <c r="P158" i="3"/>
  <c r="Q157" i="3"/>
  <c r="R157" i="3"/>
  <c r="P157" i="3"/>
  <c r="Q156" i="3"/>
  <c r="R156" i="3"/>
  <c r="P156" i="3"/>
  <c r="Q155" i="3"/>
  <c r="R155" i="3"/>
  <c r="P155" i="3"/>
  <c r="Q154" i="3"/>
  <c r="R154" i="3"/>
  <c r="P154" i="3"/>
  <c r="Q153" i="3"/>
  <c r="R153" i="3"/>
  <c r="P153" i="3"/>
  <c r="Q152" i="3"/>
  <c r="R152" i="3"/>
  <c r="P152" i="3"/>
  <c r="Q151" i="3"/>
  <c r="R151" i="3"/>
  <c r="P151" i="3"/>
  <c r="Q150" i="3"/>
  <c r="R150" i="3"/>
  <c r="P150" i="3"/>
  <c r="Q149" i="3"/>
  <c r="R149" i="3"/>
  <c r="P149" i="3"/>
  <c r="Q148" i="3"/>
  <c r="R148" i="3"/>
  <c r="P148" i="3"/>
  <c r="Q147" i="3"/>
  <c r="R147" i="3"/>
  <c r="P147" i="3"/>
  <c r="Q146" i="3"/>
  <c r="R146" i="3"/>
  <c r="P146" i="3"/>
  <c r="Q145" i="3"/>
  <c r="R145" i="3"/>
  <c r="P145" i="3"/>
  <c r="Q144" i="3"/>
  <c r="R144" i="3"/>
  <c r="P144" i="3"/>
  <c r="Q143" i="3"/>
  <c r="R143" i="3"/>
  <c r="P143" i="3"/>
  <c r="Q142" i="3"/>
  <c r="R142" i="3"/>
  <c r="P142" i="3"/>
  <c r="Q141" i="3"/>
  <c r="R141" i="3"/>
  <c r="P141" i="3"/>
  <c r="Q140" i="3"/>
  <c r="R140" i="3"/>
  <c r="P140" i="3"/>
  <c r="Q139" i="3"/>
  <c r="R139" i="3"/>
  <c r="P139" i="3"/>
  <c r="Q138" i="3"/>
  <c r="R138" i="3"/>
  <c r="P138" i="3"/>
  <c r="Q137" i="3"/>
  <c r="R137" i="3"/>
  <c r="P137" i="3"/>
  <c r="Q136" i="3"/>
  <c r="R136" i="3"/>
  <c r="P136" i="3"/>
  <c r="Q135" i="3"/>
  <c r="R135" i="3"/>
  <c r="P135" i="3"/>
  <c r="Q134" i="3"/>
  <c r="R134" i="3"/>
  <c r="P134" i="3"/>
  <c r="Q133" i="3"/>
  <c r="R133" i="3"/>
  <c r="P133" i="3"/>
  <c r="Q132" i="3"/>
  <c r="R132" i="3"/>
  <c r="P132" i="3"/>
  <c r="Q131" i="3"/>
  <c r="R131" i="3"/>
  <c r="P131" i="3"/>
  <c r="Q130" i="3"/>
  <c r="R130" i="3"/>
  <c r="P130" i="3"/>
  <c r="Q129" i="3"/>
  <c r="R129" i="3"/>
  <c r="P129" i="3"/>
  <c r="Q128" i="3"/>
  <c r="R128" i="3"/>
  <c r="P128" i="3"/>
  <c r="Q127" i="3"/>
  <c r="R127" i="3"/>
  <c r="P127" i="3"/>
  <c r="Q126" i="3"/>
  <c r="R126" i="3"/>
  <c r="P126" i="3"/>
  <c r="Q125" i="3"/>
  <c r="R125" i="3"/>
  <c r="P125" i="3"/>
  <c r="Q124" i="3"/>
  <c r="R124" i="3"/>
  <c r="P124" i="3"/>
  <c r="Q123" i="3"/>
  <c r="R123" i="3"/>
  <c r="P123" i="3"/>
  <c r="Q122" i="3"/>
  <c r="R122" i="3"/>
  <c r="P122" i="3"/>
  <c r="Q121" i="3"/>
  <c r="R121" i="3"/>
  <c r="P121" i="3"/>
  <c r="Q120" i="3"/>
  <c r="R120" i="3"/>
  <c r="P120" i="3"/>
  <c r="Q119" i="3"/>
  <c r="R119" i="3"/>
  <c r="P119" i="3"/>
  <c r="Q118" i="3"/>
  <c r="R118" i="3"/>
  <c r="P118" i="3"/>
  <c r="Q117" i="3"/>
  <c r="R117" i="3"/>
  <c r="P117" i="3"/>
  <c r="Q116" i="3"/>
  <c r="R116" i="3"/>
  <c r="P116" i="3"/>
  <c r="Q115" i="3"/>
  <c r="R115" i="3"/>
  <c r="P115" i="3"/>
  <c r="Q114" i="3"/>
  <c r="R114" i="3"/>
  <c r="P114" i="3"/>
  <c r="Q113" i="3"/>
  <c r="R113" i="3"/>
  <c r="P113" i="3"/>
  <c r="Q112" i="3"/>
  <c r="R112" i="3"/>
  <c r="P112" i="3"/>
  <c r="Q111" i="3"/>
  <c r="R111" i="3"/>
  <c r="P111" i="3"/>
  <c r="Q110" i="3"/>
  <c r="R110" i="3"/>
  <c r="P110" i="3"/>
  <c r="Q109" i="3"/>
  <c r="R109" i="3"/>
  <c r="P109" i="3"/>
  <c r="Q108" i="3"/>
  <c r="R108" i="3"/>
  <c r="P108" i="3"/>
  <c r="Q107" i="3"/>
  <c r="R107" i="3"/>
  <c r="P107" i="3"/>
  <c r="Q106" i="3"/>
  <c r="R106" i="3"/>
  <c r="P106" i="3"/>
  <c r="Q105" i="3"/>
  <c r="R105" i="3"/>
  <c r="P105" i="3"/>
  <c r="Q104" i="3"/>
  <c r="R104" i="3"/>
  <c r="P104" i="3"/>
  <c r="Q103" i="3"/>
  <c r="R103" i="3"/>
  <c r="P103" i="3"/>
  <c r="Q102" i="3"/>
  <c r="R102" i="3"/>
  <c r="P102" i="3"/>
  <c r="Q101" i="3"/>
  <c r="R101" i="3"/>
  <c r="P101" i="3"/>
  <c r="Q100" i="3"/>
  <c r="R100" i="3"/>
  <c r="P100" i="3"/>
  <c r="Q99" i="3"/>
  <c r="R99" i="3"/>
  <c r="P99" i="3"/>
  <c r="Q98" i="3"/>
  <c r="R98" i="3"/>
  <c r="P98" i="3"/>
  <c r="Q97" i="3"/>
  <c r="R97" i="3"/>
  <c r="P97" i="3"/>
  <c r="Q96" i="3"/>
  <c r="R96" i="3"/>
  <c r="P96" i="3"/>
  <c r="Q95" i="3"/>
  <c r="R95" i="3"/>
  <c r="P95" i="3"/>
  <c r="Q94" i="3"/>
  <c r="R94" i="3"/>
  <c r="P94" i="3"/>
  <c r="Q93" i="3"/>
  <c r="R93" i="3"/>
  <c r="P93" i="3"/>
  <c r="Q92" i="3"/>
  <c r="R92" i="3"/>
  <c r="P92" i="3"/>
  <c r="Q91" i="3"/>
  <c r="R91" i="3"/>
  <c r="P91" i="3"/>
  <c r="Q90" i="3"/>
  <c r="R90" i="3"/>
  <c r="P90" i="3"/>
  <c r="Q89" i="3"/>
  <c r="R89" i="3"/>
  <c r="P89" i="3"/>
  <c r="Q88" i="3"/>
  <c r="R88" i="3"/>
  <c r="P88" i="3"/>
  <c r="Q87" i="3"/>
  <c r="R87" i="3"/>
  <c r="P87" i="3"/>
  <c r="Q86" i="3"/>
  <c r="R86" i="3"/>
  <c r="P86" i="3"/>
  <c r="Q85" i="3"/>
  <c r="R85" i="3"/>
  <c r="P85" i="3"/>
  <c r="Q84" i="3"/>
  <c r="R84" i="3"/>
  <c r="P84" i="3"/>
  <c r="Q83" i="3"/>
  <c r="R83" i="3"/>
  <c r="P83" i="3"/>
  <c r="Q82" i="3"/>
  <c r="R82" i="3"/>
  <c r="P82" i="3"/>
  <c r="Q81" i="3"/>
  <c r="R81" i="3"/>
  <c r="P81" i="3"/>
  <c r="Q80" i="3"/>
  <c r="R80" i="3"/>
  <c r="P80" i="3"/>
  <c r="Q79" i="3"/>
  <c r="R79" i="3"/>
  <c r="P79" i="3"/>
  <c r="Q78" i="3"/>
  <c r="R78" i="3"/>
  <c r="P78" i="3"/>
  <c r="Q77" i="3"/>
  <c r="R77" i="3"/>
  <c r="P77" i="3"/>
  <c r="Q76" i="3"/>
  <c r="R76" i="3"/>
  <c r="P76" i="3"/>
  <c r="Q75" i="3"/>
  <c r="R75" i="3"/>
  <c r="P75" i="3"/>
  <c r="Q74" i="3"/>
  <c r="R74" i="3"/>
  <c r="P74" i="3"/>
  <c r="Q73" i="3"/>
  <c r="R73" i="3"/>
  <c r="P73" i="3"/>
  <c r="Q72" i="3"/>
  <c r="R72" i="3"/>
  <c r="P72" i="3"/>
  <c r="Q71" i="3"/>
  <c r="R71" i="3"/>
  <c r="P71" i="3"/>
  <c r="Q70" i="3"/>
  <c r="R70" i="3"/>
  <c r="P70" i="3"/>
  <c r="Q69" i="3"/>
  <c r="R69" i="3"/>
  <c r="P69" i="3"/>
  <c r="Q68" i="3"/>
  <c r="R68" i="3"/>
  <c r="P68" i="3"/>
  <c r="Q67" i="3"/>
  <c r="R67" i="3"/>
  <c r="P67" i="3"/>
  <c r="Q66" i="3"/>
  <c r="R66" i="3"/>
  <c r="P66" i="3"/>
  <c r="Q65" i="3"/>
  <c r="R65" i="3"/>
  <c r="P65" i="3"/>
  <c r="Q64" i="3"/>
  <c r="R64" i="3"/>
  <c r="P64" i="3"/>
  <c r="Q63" i="3"/>
  <c r="R63" i="3"/>
  <c r="P63" i="3"/>
  <c r="Q62" i="3"/>
  <c r="R62" i="3"/>
  <c r="P62" i="3"/>
  <c r="Q61" i="3"/>
  <c r="R61" i="3"/>
  <c r="P61" i="3"/>
  <c r="Q60" i="3"/>
  <c r="R60" i="3"/>
  <c r="P60" i="3"/>
  <c r="Q59" i="3"/>
  <c r="R59" i="3"/>
  <c r="P59" i="3"/>
  <c r="Q58" i="3"/>
  <c r="R58" i="3"/>
  <c r="P58" i="3"/>
  <c r="Q57" i="3"/>
  <c r="R57" i="3"/>
  <c r="P57" i="3"/>
  <c r="Q56" i="3"/>
  <c r="R56" i="3"/>
  <c r="P56" i="3"/>
  <c r="Q55" i="3"/>
  <c r="R55" i="3"/>
  <c r="P55" i="3"/>
  <c r="Q54" i="3"/>
  <c r="R54" i="3"/>
  <c r="P54" i="3"/>
  <c r="Q53" i="3"/>
  <c r="R53" i="3"/>
  <c r="P53" i="3"/>
  <c r="Q52" i="3"/>
  <c r="R52" i="3"/>
  <c r="P52" i="3"/>
  <c r="Q51" i="3"/>
  <c r="R51" i="3"/>
  <c r="P51" i="3"/>
  <c r="Q50" i="3"/>
  <c r="R50" i="3"/>
  <c r="P50" i="3"/>
  <c r="Q49" i="3"/>
  <c r="R49" i="3"/>
  <c r="P49" i="3"/>
  <c r="Q48" i="3"/>
  <c r="R48" i="3"/>
  <c r="P48" i="3"/>
  <c r="Q47" i="3"/>
  <c r="R47" i="3"/>
  <c r="P47" i="3"/>
  <c r="Q46" i="3"/>
  <c r="R46" i="3"/>
  <c r="P46" i="3"/>
  <c r="Q45" i="3"/>
  <c r="R45" i="3"/>
  <c r="P45" i="3"/>
  <c r="Q44" i="3"/>
  <c r="R44" i="3"/>
  <c r="P44" i="3"/>
  <c r="Q43" i="3"/>
  <c r="R43" i="3"/>
  <c r="P43" i="3"/>
  <c r="Q42" i="3"/>
  <c r="R42" i="3"/>
  <c r="P42" i="3"/>
  <c r="Q41" i="3"/>
  <c r="R41" i="3"/>
  <c r="P41" i="3"/>
  <c r="Q40" i="3"/>
  <c r="R40" i="3"/>
  <c r="P40" i="3"/>
  <c r="Q39" i="3"/>
  <c r="R39" i="3"/>
  <c r="P39" i="3"/>
  <c r="Q38" i="3"/>
  <c r="R38" i="3"/>
  <c r="P38" i="3"/>
  <c r="Q37" i="3"/>
  <c r="R37" i="3"/>
  <c r="P37" i="3"/>
  <c r="Q36" i="3"/>
  <c r="R36" i="3"/>
  <c r="P36" i="3"/>
  <c r="Q35" i="3"/>
  <c r="R35" i="3"/>
  <c r="P35" i="3"/>
  <c r="Q34" i="3"/>
  <c r="R34" i="3"/>
  <c r="P34" i="3"/>
  <c r="Q33" i="3"/>
  <c r="R33" i="3"/>
  <c r="P33" i="3"/>
  <c r="Q32" i="3"/>
  <c r="R32" i="3"/>
  <c r="P32" i="3"/>
  <c r="Q31" i="3"/>
  <c r="R31" i="3"/>
  <c r="P31" i="3"/>
  <c r="Q30" i="3"/>
  <c r="R30" i="3"/>
  <c r="P30" i="3"/>
  <c r="Q29" i="3"/>
  <c r="R29" i="3"/>
  <c r="P29" i="3"/>
  <c r="Q28" i="3"/>
  <c r="R28" i="3"/>
  <c r="P28" i="3"/>
  <c r="Q27" i="3"/>
  <c r="R27" i="3"/>
  <c r="P27" i="3"/>
  <c r="Q26" i="3"/>
  <c r="R26" i="3"/>
  <c r="P26" i="3"/>
  <c r="Q25" i="3"/>
  <c r="R25" i="3"/>
  <c r="P25" i="3"/>
  <c r="Q24" i="3"/>
  <c r="R24" i="3"/>
  <c r="P24" i="3"/>
  <c r="Q23" i="3"/>
  <c r="R23" i="3"/>
  <c r="P23" i="3"/>
  <c r="Q22" i="3"/>
  <c r="R22" i="3"/>
  <c r="P22" i="3"/>
  <c r="Q21" i="3"/>
  <c r="R21" i="3"/>
  <c r="P21" i="3"/>
  <c r="Q20" i="3"/>
  <c r="R20" i="3"/>
  <c r="P20" i="3"/>
  <c r="Q19" i="3"/>
  <c r="R19" i="3"/>
  <c r="P19" i="3"/>
  <c r="Q18" i="3"/>
  <c r="R18" i="3"/>
  <c r="P18" i="3"/>
  <c r="Q17" i="3"/>
  <c r="R17" i="3"/>
  <c r="P17" i="3"/>
  <c r="Q16" i="3"/>
  <c r="R16" i="3"/>
  <c r="P16" i="3"/>
  <c r="Q15" i="3"/>
  <c r="R15" i="3"/>
  <c r="P15" i="3"/>
  <c r="Q14" i="3"/>
  <c r="R14" i="3"/>
  <c r="P14" i="3"/>
  <c r="Q13" i="3"/>
  <c r="R13" i="3"/>
  <c r="P13" i="3"/>
  <c r="Q12" i="3"/>
  <c r="R12" i="3"/>
  <c r="P12" i="3"/>
  <c r="Q11" i="3"/>
  <c r="R11" i="3"/>
  <c r="P11" i="3"/>
  <c r="Q10" i="3"/>
  <c r="R10" i="3"/>
  <c r="P10" i="3"/>
  <c r="Q9" i="3"/>
  <c r="R9" i="3"/>
  <c r="P9" i="3"/>
  <c r="Q8" i="3"/>
  <c r="R8" i="3"/>
  <c r="P8" i="3"/>
  <c r="Q7" i="3"/>
  <c r="R7" i="3"/>
  <c r="P7" i="3"/>
  <c r="Q6" i="3"/>
  <c r="R6" i="3"/>
  <c r="P6" i="3"/>
  <c r="Q5" i="3"/>
  <c r="R5" i="3"/>
  <c r="P5" i="3"/>
  <c r="Q4" i="3"/>
  <c r="R4" i="3"/>
  <c r="P4" i="3"/>
  <c r="Q3" i="3"/>
  <c r="R3" i="3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Z228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Z170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Z108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Z12" i="2"/>
  <c r="AE12" i="2"/>
  <c r="AE11" i="2"/>
  <c r="AE10" i="2"/>
  <c r="AE9" i="2"/>
  <c r="Z8" i="2"/>
  <c r="AE8" i="2"/>
  <c r="AE7" i="2"/>
  <c r="AE6" i="2"/>
  <c r="AE5" i="2"/>
  <c r="AE4" i="2"/>
  <c r="AE3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A374" i="2"/>
  <c r="AC374" i="2"/>
  <c r="AB374" i="2"/>
  <c r="AA373" i="2"/>
  <c r="AC373" i="2"/>
  <c r="AB373" i="2"/>
  <c r="AA372" i="2"/>
  <c r="AC372" i="2"/>
  <c r="AB372" i="2"/>
  <c r="AA371" i="2"/>
  <c r="AC371" i="2"/>
  <c r="AB371" i="2"/>
  <c r="AA370" i="2"/>
  <c r="AC370" i="2"/>
  <c r="AB370" i="2"/>
  <c r="AA369" i="2"/>
  <c r="AC369" i="2"/>
  <c r="AB369" i="2"/>
  <c r="AA368" i="2"/>
  <c r="AC368" i="2"/>
  <c r="AB368" i="2"/>
  <c r="AA367" i="2"/>
  <c r="AC367" i="2"/>
  <c r="AB367" i="2"/>
  <c r="AA366" i="2"/>
  <c r="AC366" i="2"/>
  <c r="AB366" i="2"/>
  <c r="AA365" i="2"/>
  <c r="AC365" i="2"/>
  <c r="AB365" i="2"/>
  <c r="AA364" i="2"/>
  <c r="AC364" i="2"/>
  <c r="AB364" i="2"/>
  <c r="AA363" i="2"/>
  <c r="AC363" i="2"/>
  <c r="AB363" i="2"/>
  <c r="AA362" i="2"/>
  <c r="AC362" i="2"/>
  <c r="AB362" i="2"/>
  <c r="AA361" i="2"/>
  <c r="AC361" i="2"/>
  <c r="AB361" i="2"/>
  <c r="AA360" i="2"/>
  <c r="AC360" i="2"/>
  <c r="AB360" i="2"/>
  <c r="AA359" i="2"/>
  <c r="AC359" i="2"/>
  <c r="AB359" i="2"/>
  <c r="AA358" i="2"/>
  <c r="AC358" i="2"/>
  <c r="AB358" i="2"/>
  <c r="AA357" i="2"/>
  <c r="AC357" i="2"/>
  <c r="AB357" i="2"/>
  <c r="AA356" i="2"/>
  <c r="AC356" i="2"/>
  <c r="AB356" i="2"/>
  <c r="AA355" i="2"/>
  <c r="AC355" i="2"/>
  <c r="AB355" i="2"/>
  <c r="AA354" i="2"/>
  <c r="AC354" i="2"/>
  <c r="AB354" i="2"/>
  <c r="AA353" i="2"/>
  <c r="AC353" i="2"/>
  <c r="AB353" i="2"/>
  <c r="AA352" i="2"/>
  <c r="AC352" i="2"/>
  <c r="AB352" i="2"/>
  <c r="AA351" i="2"/>
  <c r="AC351" i="2"/>
  <c r="AB351" i="2"/>
  <c r="AA350" i="2"/>
  <c r="AC350" i="2"/>
  <c r="AB350" i="2"/>
  <c r="AA349" i="2"/>
  <c r="AC349" i="2"/>
  <c r="AB349" i="2"/>
  <c r="AA348" i="2"/>
  <c r="AC348" i="2"/>
  <c r="AB348" i="2"/>
  <c r="AA347" i="2"/>
  <c r="AC347" i="2"/>
  <c r="AB347" i="2"/>
  <c r="AA346" i="2"/>
  <c r="AC346" i="2"/>
  <c r="AB346" i="2"/>
  <c r="AA345" i="2"/>
  <c r="AC345" i="2"/>
  <c r="AB345" i="2"/>
  <c r="AA344" i="2"/>
  <c r="AC344" i="2"/>
  <c r="AB344" i="2"/>
  <c r="AA343" i="2"/>
  <c r="AC343" i="2"/>
  <c r="AB343" i="2"/>
  <c r="AA342" i="2"/>
  <c r="AC342" i="2"/>
  <c r="AB342" i="2"/>
  <c r="AA341" i="2"/>
  <c r="AC341" i="2"/>
  <c r="AB341" i="2"/>
  <c r="AA340" i="2"/>
  <c r="AC340" i="2"/>
  <c r="AB340" i="2"/>
  <c r="AA301" i="2"/>
  <c r="AC301" i="2"/>
  <c r="AB301" i="2"/>
  <c r="Z301" i="2"/>
  <c r="AA300" i="2"/>
  <c r="AC300" i="2"/>
  <c r="AB300" i="2"/>
  <c r="Z300" i="2"/>
  <c r="AA299" i="2"/>
  <c r="AC299" i="2"/>
  <c r="AB299" i="2"/>
  <c r="Z299" i="2"/>
  <c r="AA298" i="2"/>
  <c r="AC298" i="2"/>
  <c r="AB298" i="2"/>
  <c r="Z298" i="2"/>
  <c r="AA297" i="2"/>
  <c r="AC297" i="2"/>
  <c r="AB297" i="2"/>
  <c r="Z297" i="2"/>
  <c r="AA296" i="2"/>
  <c r="AC296" i="2"/>
  <c r="AB296" i="2"/>
  <c r="Z296" i="2"/>
  <c r="AA295" i="2"/>
  <c r="AC295" i="2"/>
  <c r="AB295" i="2"/>
  <c r="Z295" i="2"/>
  <c r="AA294" i="2"/>
  <c r="AC294" i="2"/>
  <c r="AB294" i="2"/>
  <c r="Z294" i="2"/>
  <c r="AA293" i="2"/>
  <c r="AC293" i="2"/>
  <c r="AB293" i="2"/>
  <c r="Z293" i="2"/>
  <c r="AA292" i="2"/>
  <c r="AC292" i="2"/>
  <c r="AB292" i="2"/>
  <c r="Z292" i="2"/>
  <c r="AA291" i="2"/>
  <c r="AC291" i="2"/>
  <c r="AB291" i="2"/>
  <c r="Z291" i="2"/>
  <c r="AA290" i="2"/>
  <c r="AC290" i="2"/>
  <c r="AB290" i="2"/>
  <c r="Z290" i="2"/>
  <c r="AA289" i="2"/>
  <c r="AC289" i="2"/>
  <c r="AB289" i="2"/>
  <c r="Z289" i="2"/>
  <c r="AA288" i="2"/>
  <c r="AC288" i="2"/>
  <c r="AB288" i="2"/>
  <c r="Z288" i="2"/>
  <c r="AA287" i="2"/>
  <c r="AC287" i="2"/>
  <c r="AB287" i="2"/>
  <c r="Z287" i="2"/>
  <c r="AA286" i="2"/>
  <c r="AC286" i="2"/>
  <c r="AB286" i="2"/>
  <c r="Z286" i="2"/>
  <c r="AA285" i="2"/>
  <c r="AC285" i="2"/>
  <c r="AB285" i="2"/>
  <c r="Z285" i="2"/>
  <c r="AA284" i="2"/>
  <c r="AC284" i="2"/>
  <c r="AB284" i="2"/>
  <c r="Z284" i="2"/>
  <c r="AA283" i="2"/>
  <c r="AC283" i="2"/>
  <c r="AB283" i="2"/>
  <c r="Z283" i="2"/>
  <c r="AA282" i="2"/>
  <c r="AC282" i="2"/>
  <c r="AB282" i="2"/>
  <c r="Z282" i="2"/>
  <c r="AA281" i="2"/>
  <c r="AC281" i="2"/>
  <c r="AB281" i="2"/>
  <c r="Z281" i="2"/>
  <c r="AA280" i="2"/>
  <c r="AC280" i="2"/>
  <c r="AB280" i="2"/>
  <c r="Z280" i="2"/>
  <c r="AA279" i="2"/>
  <c r="AC279" i="2"/>
  <c r="AB279" i="2"/>
  <c r="Z279" i="2"/>
  <c r="AA278" i="2"/>
  <c r="AC278" i="2"/>
  <c r="AB278" i="2"/>
  <c r="Z278" i="2"/>
  <c r="AA277" i="2"/>
  <c r="AC277" i="2"/>
  <c r="AB277" i="2"/>
  <c r="Z277" i="2"/>
  <c r="AA276" i="2"/>
  <c r="AC276" i="2"/>
  <c r="AB276" i="2"/>
  <c r="Z276" i="2"/>
  <c r="AA275" i="2"/>
  <c r="AC275" i="2"/>
  <c r="AB275" i="2"/>
  <c r="Z275" i="2"/>
  <c r="AA274" i="2"/>
  <c r="AC274" i="2"/>
  <c r="AB274" i="2"/>
  <c r="Z274" i="2"/>
  <c r="AA273" i="2"/>
  <c r="AC273" i="2"/>
  <c r="AB273" i="2"/>
  <c r="Z273" i="2"/>
  <c r="AA272" i="2"/>
  <c r="AC272" i="2"/>
  <c r="AB272" i="2"/>
  <c r="Z272" i="2"/>
  <c r="AA271" i="2"/>
  <c r="AC271" i="2"/>
  <c r="AB271" i="2"/>
  <c r="Z271" i="2"/>
  <c r="AA270" i="2"/>
  <c r="AC270" i="2"/>
  <c r="AB270" i="2"/>
  <c r="Z270" i="2"/>
  <c r="AA269" i="2"/>
  <c r="AC269" i="2"/>
  <c r="AB269" i="2"/>
  <c r="Z269" i="2"/>
  <c r="AA268" i="2"/>
  <c r="AC268" i="2"/>
  <c r="AB268" i="2"/>
  <c r="Z268" i="2"/>
  <c r="AA267" i="2"/>
  <c r="AC267" i="2"/>
  <c r="AB267" i="2"/>
  <c r="Z267" i="2"/>
  <c r="AA266" i="2"/>
  <c r="AC266" i="2"/>
  <c r="AB266" i="2"/>
  <c r="Z266" i="2"/>
  <c r="AA265" i="2"/>
  <c r="AC265" i="2"/>
  <c r="AB265" i="2"/>
  <c r="Z265" i="2"/>
  <c r="AA264" i="2"/>
  <c r="AC264" i="2"/>
  <c r="AB264" i="2"/>
  <c r="Z264" i="2"/>
  <c r="AA263" i="2"/>
  <c r="AC263" i="2"/>
  <c r="AB263" i="2"/>
  <c r="Z263" i="2"/>
  <c r="AA262" i="2"/>
  <c r="AC262" i="2"/>
  <c r="AB262" i="2"/>
  <c r="Z262" i="2"/>
  <c r="AA261" i="2"/>
  <c r="AC261" i="2"/>
  <c r="AB261" i="2"/>
  <c r="Z261" i="2"/>
  <c r="AA260" i="2"/>
  <c r="AC260" i="2"/>
  <c r="AB260" i="2"/>
  <c r="Z260" i="2"/>
  <c r="AA259" i="2"/>
  <c r="AC259" i="2"/>
  <c r="AB259" i="2"/>
  <c r="Z259" i="2"/>
  <c r="AA258" i="2"/>
  <c r="AC258" i="2"/>
  <c r="AB258" i="2"/>
  <c r="Z258" i="2"/>
  <c r="AA257" i="2"/>
  <c r="AC257" i="2"/>
  <c r="AB257" i="2"/>
  <c r="Z257" i="2"/>
  <c r="AA256" i="2"/>
  <c r="AC256" i="2"/>
  <c r="AB256" i="2"/>
  <c r="Z256" i="2"/>
  <c r="AA255" i="2"/>
  <c r="AC255" i="2"/>
  <c r="AB255" i="2"/>
  <c r="Z255" i="2"/>
  <c r="AA254" i="2"/>
  <c r="AC254" i="2"/>
  <c r="AB254" i="2"/>
  <c r="Z254" i="2"/>
  <c r="AA253" i="2"/>
  <c r="AC253" i="2"/>
  <c r="AB253" i="2"/>
  <c r="Z253" i="2"/>
  <c r="AA252" i="2"/>
  <c r="AC252" i="2"/>
  <c r="AB252" i="2"/>
  <c r="Z252" i="2"/>
  <c r="AA251" i="2"/>
  <c r="AC251" i="2"/>
  <c r="AB251" i="2"/>
  <c r="Z251" i="2"/>
  <c r="AA250" i="2"/>
  <c r="AC250" i="2"/>
  <c r="AB250" i="2"/>
  <c r="Z250" i="2"/>
  <c r="AA249" i="2"/>
  <c r="AC249" i="2"/>
  <c r="AB249" i="2"/>
  <c r="Z249" i="2"/>
  <c r="AA248" i="2"/>
  <c r="AC248" i="2"/>
  <c r="AB248" i="2"/>
  <c r="Z248" i="2"/>
  <c r="AA247" i="2"/>
  <c r="AC247" i="2"/>
  <c r="AB247" i="2"/>
  <c r="Z247" i="2"/>
  <c r="AA246" i="2"/>
  <c r="AC246" i="2"/>
  <c r="AB246" i="2"/>
  <c r="Z246" i="2"/>
  <c r="AA245" i="2"/>
  <c r="AC245" i="2"/>
  <c r="AB245" i="2"/>
  <c r="Z245" i="2"/>
  <c r="AA244" i="2"/>
  <c r="AC244" i="2"/>
  <c r="AB244" i="2"/>
  <c r="Z244" i="2"/>
  <c r="AA243" i="2"/>
  <c r="AC243" i="2"/>
  <c r="AB243" i="2"/>
  <c r="Z243" i="2"/>
  <c r="AA242" i="2"/>
  <c r="AC242" i="2"/>
  <c r="AB242" i="2"/>
  <c r="Z242" i="2"/>
  <c r="AA241" i="2"/>
  <c r="AC241" i="2"/>
  <c r="AB241" i="2"/>
  <c r="Z241" i="2"/>
  <c r="AA240" i="2"/>
  <c r="AC240" i="2"/>
  <c r="AB240" i="2"/>
  <c r="Z240" i="2"/>
  <c r="AA239" i="2"/>
  <c r="AC239" i="2"/>
  <c r="AB239" i="2"/>
  <c r="Z239" i="2"/>
  <c r="AA238" i="2"/>
  <c r="AC238" i="2"/>
  <c r="AB238" i="2"/>
  <c r="Z238" i="2"/>
  <c r="AA237" i="2"/>
  <c r="AC237" i="2"/>
  <c r="AB237" i="2"/>
  <c r="Z237" i="2"/>
  <c r="AA236" i="2"/>
  <c r="AC236" i="2"/>
  <c r="AB236" i="2"/>
  <c r="Z236" i="2"/>
  <c r="AA235" i="2"/>
  <c r="AC235" i="2"/>
  <c r="AB235" i="2"/>
  <c r="Z235" i="2"/>
  <c r="AA234" i="2"/>
  <c r="AC234" i="2"/>
  <c r="AB234" i="2"/>
  <c r="Z234" i="2"/>
  <c r="AA233" i="2"/>
  <c r="AC233" i="2"/>
  <c r="AB233" i="2"/>
  <c r="Z233" i="2"/>
  <c r="AA232" i="2"/>
  <c r="AC232" i="2"/>
  <c r="AB232" i="2"/>
  <c r="Z232" i="2"/>
  <c r="AA231" i="2"/>
  <c r="AC231" i="2"/>
  <c r="AB231" i="2"/>
  <c r="Z231" i="2"/>
  <c r="AA230" i="2"/>
  <c r="AC230" i="2"/>
  <c r="AB230" i="2"/>
  <c r="Z230" i="2"/>
  <c r="AA229" i="2"/>
  <c r="AC229" i="2"/>
  <c r="AB229" i="2"/>
  <c r="Z229" i="2"/>
  <c r="AA228" i="2"/>
  <c r="AC228" i="2"/>
  <c r="AB228" i="2"/>
  <c r="AA227" i="2"/>
  <c r="AC227" i="2"/>
  <c r="AB227" i="2"/>
  <c r="Z227" i="2"/>
  <c r="AA226" i="2"/>
  <c r="AC226" i="2"/>
  <c r="AB226" i="2"/>
  <c r="Z226" i="2"/>
  <c r="AA225" i="2"/>
  <c r="AC225" i="2"/>
  <c r="AB225" i="2"/>
  <c r="Z225" i="2"/>
  <c r="AA224" i="2"/>
  <c r="AC224" i="2"/>
  <c r="AB224" i="2"/>
  <c r="Z224" i="2"/>
  <c r="AA223" i="2"/>
  <c r="AC223" i="2"/>
  <c r="AB223" i="2"/>
  <c r="Z223" i="2"/>
  <c r="AA222" i="2"/>
  <c r="AC222" i="2"/>
  <c r="AB222" i="2"/>
  <c r="Z222" i="2"/>
  <c r="AA221" i="2"/>
  <c r="AC221" i="2"/>
  <c r="AB221" i="2"/>
  <c r="Z221" i="2"/>
  <c r="AA220" i="2"/>
  <c r="AC220" i="2"/>
  <c r="AB220" i="2"/>
  <c r="Z220" i="2"/>
  <c r="AA219" i="2"/>
  <c r="AC219" i="2"/>
  <c r="AB219" i="2"/>
  <c r="Z219" i="2"/>
  <c r="AA218" i="2"/>
  <c r="AC218" i="2"/>
  <c r="AB218" i="2"/>
  <c r="Z218" i="2"/>
  <c r="AA217" i="2"/>
  <c r="AC217" i="2"/>
  <c r="AB217" i="2"/>
  <c r="Z217" i="2"/>
  <c r="AA216" i="2"/>
  <c r="AC216" i="2"/>
  <c r="AB216" i="2"/>
  <c r="Z216" i="2"/>
  <c r="AA215" i="2"/>
  <c r="AC215" i="2"/>
  <c r="AB215" i="2"/>
  <c r="Z215" i="2"/>
  <c r="AA214" i="2"/>
  <c r="AC214" i="2"/>
  <c r="AB214" i="2"/>
  <c r="Z214" i="2"/>
  <c r="AA213" i="2"/>
  <c r="AC213" i="2"/>
  <c r="AB213" i="2"/>
  <c r="Z213" i="2"/>
  <c r="AA212" i="2"/>
  <c r="AC212" i="2"/>
  <c r="AB212" i="2"/>
  <c r="Z212" i="2"/>
  <c r="AA211" i="2"/>
  <c r="AC211" i="2"/>
  <c r="AB211" i="2"/>
  <c r="Z211" i="2"/>
  <c r="AA210" i="2"/>
  <c r="AC210" i="2"/>
  <c r="AB210" i="2"/>
  <c r="Z210" i="2"/>
  <c r="AA209" i="2"/>
  <c r="AC209" i="2"/>
  <c r="AB209" i="2"/>
  <c r="Z209" i="2"/>
  <c r="AA208" i="2"/>
  <c r="AC208" i="2"/>
  <c r="AB208" i="2"/>
  <c r="Z208" i="2"/>
  <c r="AA207" i="2"/>
  <c r="AC207" i="2"/>
  <c r="AB207" i="2"/>
  <c r="Z207" i="2"/>
  <c r="AA206" i="2"/>
  <c r="AC206" i="2"/>
  <c r="AB206" i="2"/>
  <c r="Z206" i="2"/>
  <c r="AA205" i="2"/>
  <c r="AC205" i="2"/>
  <c r="AB205" i="2"/>
  <c r="Z205" i="2"/>
  <c r="AA204" i="2"/>
  <c r="AC204" i="2"/>
  <c r="AB204" i="2"/>
  <c r="Z204" i="2"/>
  <c r="AA203" i="2"/>
  <c r="AC203" i="2"/>
  <c r="AB203" i="2"/>
  <c r="Z203" i="2"/>
  <c r="AA202" i="2"/>
  <c r="AC202" i="2"/>
  <c r="AB202" i="2"/>
  <c r="Z202" i="2"/>
  <c r="AA201" i="2"/>
  <c r="AC201" i="2"/>
  <c r="AB201" i="2"/>
  <c r="Z201" i="2"/>
  <c r="AA200" i="2"/>
  <c r="AC200" i="2"/>
  <c r="AB200" i="2"/>
  <c r="Z200" i="2"/>
  <c r="AA199" i="2"/>
  <c r="AC199" i="2"/>
  <c r="AB199" i="2"/>
  <c r="Z199" i="2"/>
  <c r="AA198" i="2"/>
  <c r="AC198" i="2"/>
  <c r="AB198" i="2"/>
  <c r="Z198" i="2"/>
  <c r="AA197" i="2"/>
  <c r="AC197" i="2"/>
  <c r="AB197" i="2"/>
  <c r="Z197" i="2"/>
  <c r="AA196" i="2"/>
  <c r="AC196" i="2"/>
  <c r="AB196" i="2"/>
  <c r="Z196" i="2"/>
  <c r="AA195" i="2"/>
  <c r="AC195" i="2"/>
  <c r="AB195" i="2"/>
  <c r="Z195" i="2"/>
  <c r="AA194" i="2"/>
  <c r="AC194" i="2"/>
  <c r="AB194" i="2"/>
  <c r="Z194" i="2"/>
  <c r="AA193" i="2"/>
  <c r="AC193" i="2"/>
  <c r="AB193" i="2"/>
  <c r="Z193" i="2"/>
  <c r="AA192" i="2"/>
  <c r="AC192" i="2"/>
  <c r="AB192" i="2"/>
  <c r="Z192" i="2"/>
  <c r="AA191" i="2"/>
  <c r="AC191" i="2"/>
  <c r="AB191" i="2"/>
  <c r="Z191" i="2"/>
  <c r="AA190" i="2"/>
  <c r="AC190" i="2"/>
  <c r="AB190" i="2"/>
  <c r="Z190" i="2"/>
  <c r="AA189" i="2"/>
  <c r="AC189" i="2"/>
  <c r="AB189" i="2"/>
  <c r="Z189" i="2"/>
  <c r="AA188" i="2"/>
  <c r="AC188" i="2"/>
  <c r="AB188" i="2"/>
  <c r="Z188" i="2"/>
  <c r="AA187" i="2"/>
  <c r="AC187" i="2"/>
  <c r="AB187" i="2"/>
  <c r="Z187" i="2"/>
  <c r="AA186" i="2"/>
  <c r="AC186" i="2"/>
  <c r="AB186" i="2"/>
  <c r="Z186" i="2"/>
  <c r="AA185" i="2"/>
  <c r="AC185" i="2"/>
  <c r="AB185" i="2"/>
  <c r="Z185" i="2"/>
  <c r="AA184" i="2"/>
  <c r="AC184" i="2"/>
  <c r="AB184" i="2"/>
  <c r="Z184" i="2"/>
  <c r="AA183" i="2"/>
  <c r="AC183" i="2"/>
  <c r="AB183" i="2"/>
  <c r="Z183" i="2"/>
  <c r="AA182" i="2"/>
  <c r="AC182" i="2"/>
  <c r="AB182" i="2"/>
  <c r="Z182" i="2"/>
  <c r="AA181" i="2"/>
  <c r="AC181" i="2"/>
  <c r="AB181" i="2"/>
  <c r="Z181" i="2"/>
  <c r="AA180" i="2"/>
  <c r="AC180" i="2"/>
  <c r="AB180" i="2"/>
  <c r="Z180" i="2"/>
  <c r="AA179" i="2"/>
  <c r="AC179" i="2"/>
  <c r="AB179" i="2"/>
  <c r="Z179" i="2"/>
  <c r="AA178" i="2"/>
  <c r="AC178" i="2"/>
  <c r="AB178" i="2"/>
  <c r="Z178" i="2"/>
  <c r="AA177" i="2"/>
  <c r="AC177" i="2"/>
  <c r="AB177" i="2"/>
  <c r="Z177" i="2"/>
  <c r="AA176" i="2"/>
  <c r="AC176" i="2"/>
  <c r="AB176" i="2"/>
  <c r="Z176" i="2"/>
  <c r="AA175" i="2"/>
  <c r="AC175" i="2"/>
  <c r="AB175" i="2"/>
  <c r="Z175" i="2"/>
  <c r="AA174" i="2"/>
  <c r="AC174" i="2"/>
  <c r="AB174" i="2"/>
  <c r="Z174" i="2"/>
  <c r="AA173" i="2"/>
  <c r="AC173" i="2"/>
  <c r="AB173" i="2"/>
  <c r="Z173" i="2"/>
  <c r="AA172" i="2"/>
  <c r="AC172" i="2"/>
  <c r="AB172" i="2"/>
  <c r="Z172" i="2"/>
  <c r="AA171" i="2"/>
  <c r="AC171" i="2"/>
  <c r="AB171" i="2"/>
  <c r="Z171" i="2"/>
  <c r="AA170" i="2"/>
  <c r="AC170" i="2"/>
  <c r="AB170" i="2"/>
  <c r="AA169" i="2"/>
  <c r="AC169" i="2"/>
  <c r="AB169" i="2"/>
  <c r="Z169" i="2"/>
  <c r="AA168" i="2"/>
  <c r="AC168" i="2"/>
  <c r="AB168" i="2"/>
  <c r="Z168" i="2"/>
  <c r="AA167" i="2"/>
  <c r="AC167" i="2"/>
  <c r="AB167" i="2"/>
  <c r="Z167" i="2"/>
  <c r="AA166" i="2"/>
  <c r="AC166" i="2"/>
  <c r="AB166" i="2"/>
  <c r="Z166" i="2"/>
  <c r="AA165" i="2"/>
  <c r="AC165" i="2"/>
  <c r="AB165" i="2"/>
  <c r="Z165" i="2"/>
  <c r="AA164" i="2"/>
  <c r="AC164" i="2"/>
  <c r="AB164" i="2"/>
  <c r="Z164" i="2"/>
  <c r="AA163" i="2"/>
  <c r="AC163" i="2"/>
  <c r="AB163" i="2"/>
  <c r="Z163" i="2"/>
  <c r="AA162" i="2"/>
  <c r="AC162" i="2"/>
  <c r="AB162" i="2"/>
  <c r="Z162" i="2"/>
  <c r="AA161" i="2"/>
  <c r="AC161" i="2"/>
  <c r="AB161" i="2"/>
  <c r="Z161" i="2"/>
  <c r="AA160" i="2"/>
  <c r="AC160" i="2"/>
  <c r="AB160" i="2"/>
  <c r="Z160" i="2"/>
  <c r="AA159" i="2"/>
  <c r="AC159" i="2"/>
  <c r="AB159" i="2"/>
  <c r="Z159" i="2"/>
  <c r="AA158" i="2"/>
  <c r="AC158" i="2"/>
  <c r="AB158" i="2"/>
  <c r="Z158" i="2"/>
  <c r="AA157" i="2"/>
  <c r="AC157" i="2"/>
  <c r="AB157" i="2"/>
  <c r="Z157" i="2"/>
  <c r="AA156" i="2"/>
  <c r="AC156" i="2"/>
  <c r="AB156" i="2"/>
  <c r="Z156" i="2"/>
  <c r="AA155" i="2"/>
  <c r="AC155" i="2"/>
  <c r="AB155" i="2"/>
  <c r="Z155" i="2"/>
  <c r="AA154" i="2"/>
  <c r="AC154" i="2"/>
  <c r="AB154" i="2"/>
  <c r="Z154" i="2"/>
  <c r="AA153" i="2"/>
  <c r="AC153" i="2"/>
  <c r="AB153" i="2"/>
  <c r="Z153" i="2"/>
  <c r="AA152" i="2"/>
  <c r="AC152" i="2"/>
  <c r="AB152" i="2"/>
  <c r="Z152" i="2"/>
  <c r="AA151" i="2"/>
  <c r="AC151" i="2"/>
  <c r="AB151" i="2"/>
  <c r="Z151" i="2"/>
  <c r="AA150" i="2"/>
  <c r="AC150" i="2"/>
  <c r="AB150" i="2"/>
  <c r="Z150" i="2"/>
  <c r="AA149" i="2"/>
  <c r="AC149" i="2"/>
  <c r="AB149" i="2"/>
  <c r="Z149" i="2"/>
  <c r="AA148" i="2"/>
  <c r="AC148" i="2"/>
  <c r="AB148" i="2"/>
  <c r="Z148" i="2"/>
  <c r="AA147" i="2"/>
  <c r="AC147" i="2"/>
  <c r="AB147" i="2"/>
  <c r="Z147" i="2"/>
  <c r="AA146" i="2"/>
  <c r="AC146" i="2"/>
  <c r="AB146" i="2"/>
  <c r="Z146" i="2"/>
  <c r="AA145" i="2"/>
  <c r="AC145" i="2"/>
  <c r="AB145" i="2"/>
  <c r="Z145" i="2"/>
  <c r="AA144" i="2"/>
  <c r="AC144" i="2"/>
  <c r="AB144" i="2"/>
  <c r="Z144" i="2"/>
  <c r="AA143" i="2"/>
  <c r="AC143" i="2"/>
  <c r="AB143" i="2"/>
  <c r="Z143" i="2"/>
  <c r="AA142" i="2"/>
  <c r="AC142" i="2"/>
  <c r="AB142" i="2"/>
  <c r="Z142" i="2"/>
  <c r="AA141" i="2"/>
  <c r="AC141" i="2"/>
  <c r="AB141" i="2"/>
  <c r="Z141" i="2"/>
  <c r="AA140" i="2"/>
  <c r="AC140" i="2"/>
  <c r="AB140" i="2"/>
  <c r="Z140" i="2"/>
  <c r="AA139" i="2"/>
  <c r="AC139" i="2"/>
  <c r="AB139" i="2"/>
  <c r="Z139" i="2"/>
  <c r="AA138" i="2"/>
  <c r="AC138" i="2"/>
  <c r="AB138" i="2"/>
  <c r="Z138" i="2"/>
  <c r="AA137" i="2"/>
  <c r="AC137" i="2"/>
  <c r="AB137" i="2"/>
  <c r="Z137" i="2"/>
  <c r="AA136" i="2"/>
  <c r="AC136" i="2"/>
  <c r="AB136" i="2"/>
  <c r="Z136" i="2"/>
  <c r="AA135" i="2"/>
  <c r="AC135" i="2"/>
  <c r="AB135" i="2"/>
  <c r="Z135" i="2"/>
  <c r="AA134" i="2"/>
  <c r="AC134" i="2"/>
  <c r="AB134" i="2"/>
  <c r="Z134" i="2"/>
  <c r="AA133" i="2"/>
  <c r="AC133" i="2"/>
  <c r="AB133" i="2"/>
  <c r="Z133" i="2"/>
  <c r="AA132" i="2"/>
  <c r="AC132" i="2"/>
  <c r="AB132" i="2"/>
  <c r="Z132" i="2"/>
  <c r="AA131" i="2"/>
  <c r="AC131" i="2"/>
  <c r="AB131" i="2"/>
  <c r="Z131" i="2"/>
  <c r="AA130" i="2"/>
  <c r="AC130" i="2"/>
  <c r="AB130" i="2"/>
  <c r="Z130" i="2"/>
  <c r="AA129" i="2"/>
  <c r="AC129" i="2"/>
  <c r="AB129" i="2"/>
  <c r="Z129" i="2"/>
  <c r="AA128" i="2"/>
  <c r="AC128" i="2"/>
  <c r="AB128" i="2"/>
  <c r="Z128" i="2"/>
  <c r="AA127" i="2"/>
  <c r="AC127" i="2"/>
  <c r="AB127" i="2"/>
  <c r="Z127" i="2"/>
  <c r="AA126" i="2"/>
  <c r="AC126" i="2"/>
  <c r="AB126" i="2"/>
  <c r="Z126" i="2"/>
  <c r="AA125" i="2"/>
  <c r="AC125" i="2"/>
  <c r="AB125" i="2"/>
  <c r="Z125" i="2"/>
  <c r="AA124" i="2"/>
  <c r="AC124" i="2"/>
  <c r="AB124" i="2"/>
  <c r="Z124" i="2"/>
  <c r="AA123" i="2"/>
  <c r="AC123" i="2"/>
  <c r="AB123" i="2"/>
  <c r="Z123" i="2"/>
  <c r="AA122" i="2"/>
  <c r="AC122" i="2"/>
  <c r="AB122" i="2"/>
  <c r="Z122" i="2"/>
  <c r="AA121" i="2"/>
  <c r="AC121" i="2"/>
  <c r="AB121" i="2"/>
  <c r="Z121" i="2"/>
  <c r="AA120" i="2"/>
  <c r="AC120" i="2"/>
  <c r="AB120" i="2"/>
  <c r="Z120" i="2"/>
  <c r="AA119" i="2"/>
  <c r="AC119" i="2"/>
  <c r="AB119" i="2"/>
  <c r="Z119" i="2"/>
  <c r="AA118" i="2"/>
  <c r="AC118" i="2"/>
  <c r="AB118" i="2"/>
  <c r="Z118" i="2"/>
  <c r="AA117" i="2"/>
  <c r="AC117" i="2"/>
  <c r="AB117" i="2"/>
  <c r="Z117" i="2"/>
  <c r="AA116" i="2"/>
  <c r="AC116" i="2"/>
  <c r="AB116" i="2"/>
  <c r="Z116" i="2"/>
  <c r="AA115" i="2"/>
  <c r="AC115" i="2"/>
  <c r="AB115" i="2"/>
  <c r="Z115" i="2"/>
  <c r="AA114" i="2"/>
  <c r="AC114" i="2"/>
  <c r="AB114" i="2"/>
  <c r="Z114" i="2"/>
  <c r="AA113" i="2"/>
  <c r="AC113" i="2"/>
  <c r="AB113" i="2"/>
  <c r="Z113" i="2"/>
  <c r="AA112" i="2"/>
  <c r="AC112" i="2"/>
  <c r="AB112" i="2"/>
  <c r="Z112" i="2"/>
  <c r="AA111" i="2"/>
  <c r="AC111" i="2"/>
  <c r="AB111" i="2"/>
  <c r="Z111" i="2"/>
  <c r="AA110" i="2"/>
  <c r="AC110" i="2"/>
  <c r="AB110" i="2"/>
  <c r="Z110" i="2"/>
  <c r="AA109" i="2"/>
  <c r="AC109" i="2"/>
  <c r="AB109" i="2"/>
  <c r="Z109" i="2"/>
  <c r="AA108" i="2"/>
  <c r="AC108" i="2"/>
  <c r="AB108" i="2"/>
  <c r="AA107" i="2"/>
  <c r="AC107" i="2"/>
  <c r="AB107" i="2"/>
  <c r="Z107" i="2"/>
  <c r="AA106" i="2"/>
  <c r="AC106" i="2"/>
  <c r="AB106" i="2"/>
  <c r="Z106" i="2"/>
  <c r="AA105" i="2"/>
  <c r="AC105" i="2"/>
  <c r="AB105" i="2"/>
  <c r="Z105" i="2"/>
  <c r="AA104" i="2"/>
  <c r="AC104" i="2"/>
  <c r="AB104" i="2"/>
  <c r="Z104" i="2"/>
  <c r="AA103" i="2"/>
  <c r="AC103" i="2"/>
  <c r="AB103" i="2"/>
  <c r="Z103" i="2"/>
  <c r="AA102" i="2"/>
  <c r="AC102" i="2"/>
  <c r="AB102" i="2"/>
  <c r="Z102" i="2"/>
  <c r="AA101" i="2"/>
  <c r="AC101" i="2"/>
  <c r="AB101" i="2"/>
  <c r="Z101" i="2"/>
  <c r="AA100" i="2"/>
  <c r="AC100" i="2"/>
  <c r="AB100" i="2"/>
  <c r="Z100" i="2"/>
  <c r="AA99" i="2"/>
  <c r="AC99" i="2"/>
  <c r="AB99" i="2"/>
  <c r="Z99" i="2"/>
  <c r="AA98" i="2"/>
  <c r="AC98" i="2"/>
  <c r="AB98" i="2"/>
  <c r="Z98" i="2"/>
  <c r="AA97" i="2"/>
  <c r="AC97" i="2"/>
  <c r="AB97" i="2"/>
  <c r="Z97" i="2"/>
  <c r="AA96" i="2"/>
  <c r="AC96" i="2"/>
  <c r="AB96" i="2"/>
  <c r="Z96" i="2"/>
  <c r="AA95" i="2"/>
  <c r="AC95" i="2"/>
  <c r="AB95" i="2"/>
  <c r="Z95" i="2"/>
  <c r="AA94" i="2"/>
  <c r="AC94" i="2"/>
  <c r="AB94" i="2"/>
  <c r="Z94" i="2"/>
  <c r="AA93" i="2"/>
  <c r="AC93" i="2"/>
  <c r="AB93" i="2"/>
  <c r="Z93" i="2"/>
  <c r="AA92" i="2"/>
  <c r="AC92" i="2"/>
  <c r="AB92" i="2"/>
  <c r="Z92" i="2"/>
  <c r="AA91" i="2"/>
  <c r="AC91" i="2"/>
  <c r="AB91" i="2"/>
  <c r="Z91" i="2"/>
  <c r="AA90" i="2"/>
  <c r="AC90" i="2"/>
  <c r="AB90" i="2"/>
  <c r="Z90" i="2"/>
  <c r="AA89" i="2"/>
  <c r="AC89" i="2"/>
  <c r="AB89" i="2"/>
  <c r="Z89" i="2"/>
  <c r="AA88" i="2"/>
  <c r="AC88" i="2"/>
  <c r="AB88" i="2"/>
  <c r="Z88" i="2"/>
  <c r="AA87" i="2"/>
  <c r="AC87" i="2"/>
  <c r="AB87" i="2"/>
  <c r="Z87" i="2"/>
  <c r="AA86" i="2"/>
  <c r="AC86" i="2"/>
  <c r="AB86" i="2"/>
  <c r="Z86" i="2"/>
  <c r="AA85" i="2"/>
  <c r="AC85" i="2"/>
  <c r="AB85" i="2"/>
  <c r="Z85" i="2"/>
  <c r="AA84" i="2"/>
  <c r="AC84" i="2"/>
  <c r="AB84" i="2"/>
  <c r="Z84" i="2"/>
  <c r="AA83" i="2"/>
  <c r="AC83" i="2"/>
  <c r="AB83" i="2"/>
  <c r="Z83" i="2"/>
  <c r="AA82" i="2"/>
  <c r="AC82" i="2"/>
  <c r="AB82" i="2"/>
  <c r="Z82" i="2"/>
  <c r="AA81" i="2"/>
  <c r="AC81" i="2"/>
  <c r="AB81" i="2"/>
  <c r="Z81" i="2"/>
  <c r="AA80" i="2"/>
  <c r="AC80" i="2"/>
  <c r="AB80" i="2"/>
  <c r="Z80" i="2"/>
  <c r="AA79" i="2"/>
  <c r="AC79" i="2"/>
  <c r="AB79" i="2"/>
  <c r="Z79" i="2"/>
  <c r="AA78" i="2"/>
  <c r="AC78" i="2"/>
  <c r="AB78" i="2"/>
  <c r="Z78" i="2"/>
  <c r="AA77" i="2"/>
  <c r="AC77" i="2"/>
  <c r="AB77" i="2"/>
  <c r="Z77" i="2"/>
  <c r="AA76" i="2"/>
  <c r="AC76" i="2"/>
  <c r="AB76" i="2"/>
  <c r="Z76" i="2"/>
  <c r="AA75" i="2"/>
  <c r="AC75" i="2"/>
  <c r="AB75" i="2"/>
  <c r="Z75" i="2"/>
  <c r="AA74" i="2"/>
  <c r="AC74" i="2"/>
  <c r="AB74" i="2"/>
  <c r="Z74" i="2"/>
  <c r="AA73" i="2"/>
  <c r="AC73" i="2"/>
  <c r="AB73" i="2"/>
  <c r="Z73" i="2"/>
  <c r="AA72" i="2"/>
  <c r="AC72" i="2"/>
  <c r="AB72" i="2"/>
  <c r="Z72" i="2"/>
  <c r="AA71" i="2"/>
  <c r="AC71" i="2"/>
  <c r="AB71" i="2"/>
  <c r="Z71" i="2"/>
  <c r="AA70" i="2"/>
  <c r="AC70" i="2"/>
  <c r="AB70" i="2"/>
  <c r="Z70" i="2"/>
  <c r="AA69" i="2"/>
  <c r="AC69" i="2"/>
  <c r="AB69" i="2"/>
  <c r="Z69" i="2"/>
  <c r="AA68" i="2"/>
  <c r="AC68" i="2"/>
  <c r="AB68" i="2"/>
  <c r="Z68" i="2"/>
  <c r="AA67" i="2"/>
  <c r="AC67" i="2"/>
  <c r="AB67" i="2"/>
  <c r="Z67" i="2"/>
  <c r="AA66" i="2"/>
  <c r="AC66" i="2"/>
  <c r="AB66" i="2"/>
  <c r="Z66" i="2"/>
  <c r="AA65" i="2"/>
  <c r="AC65" i="2"/>
  <c r="AB65" i="2"/>
  <c r="Z65" i="2"/>
  <c r="AA64" i="2"/>
  <c r="AC64" i="2"/>
  <c r="AB64" i="2"/>
  <c r="Z64" i="2"/>
  <c r="AA63" i="2"/>
  <c r="AC63" i="2"/>
  <c r="AB63" i="2"/>
  <c r="Z63" i="2"/>
  <c r="AA62" i="2"/>
  <c r="AC62" i="2"/>
  <c r="AB62" i="2"/>
  <c r="Z62" i="2"/>
  <c r="AA61" i="2"/>
  <c r="AC61" i="2"/>
  <c r="AB61" i="2"/>
  <c r="Z61" i="2"/>
  <c r="AA60" i="2"/>
  <c r="AC60" i="2"/>
  <c r="AB60" i="2"/>
  <c r="Z60" i="2"/>
  <c r="AA59" i="2"/>
  <c r="AC59" i="2"/>
  <c r="AB59" i="2"/>
  <c r="Z59" i="2"/>
  <c r="AA58" i="2"/>
  <c r="AC58" i="2"/>
  <c r="AB58" i="2"/>
  <c r="Z58" i="2"/>
  <c r="AA57" i="2"/>
  <c r="AC57" i="2"/>
  <c r="AB57" i="2"/>
  <c r="Z57" i="2"/>
  <c r="AA56" i="2"/>
  <c r="AC56" i="2"/>
  <c r="AB56" i="2"/>
  <c r="Z56" i="2"/>
  <c r="AA55" i="2"/>
  <c r="AC55" i="2"/>
  <c r="AB55" i="2"/>
  <c r="Z55" i="2"/>
  <c r="AA54" i="2"/>
  <c r="AC54" i="2"/>
  <c r="AB54" i="2"/>
  <c r="Z54" i="2"/>
  <c r="AA53" i="2"/>
  <c r="AC53" i="2"/>
  <c r="AB53" i="2"/>
  <c r="Z53" i="2"/>
  <c r="AA52" i="2"/>
  <c r="AC52" i="2"/>
  <c r="AB52" i="2"/>
  <c r="Z52" i="2"/>
  <c r="AA51" i="2"/>
  <c r="AC51" i="2"/>
  <c r="AB51" i="2"/>
  <c r="Z51" i="2"/>
  <c r="AA50" i="2"/>
  <c r="AC50" i="2"/>
  <c r="AB50" i="2"/>
  <c r="Z50" i="2"/>
  <c r="AA49" i="2"/>
  <c r="AC49" i="2"/>
  <c r="AB49" i="2"/>
  <c r="Z49" i="2"/>
  <c r="AA48" i="2"/>
  <c r="AC48" i="2"/>
  <c r="AB48" i="2"/>
  <c r="Z48" i="2"/>
  <c r="AA47" i="2"/>
  <c r="AC47" i="2"/>
  <c r="AB47" i="2"/>
  <c r="Z47" i="2"/>
  <c r="AA46" i="2"/>
  <c r="AC46" i="2"/>
  <c r="AB46" i="2"/>
  <c r="Z46" i="2"/>
  <c r="AA45" i="2"/>
  <c r="AC45" i="2"/>
  <c r="AB45" i="2"/>
  <c r="Z45" i="2"/>
  <c r="AA44" i="2"/>
  <c r="AC44" i="2"/>
  <c r="AB44" i="2"/>
  <c r="Z44" i="2"/>
  <c r="AA43" i="2"/>
  <c r="AC43" i="2"/>
  <c r="AB43" i="2"/>
  <c r="Z43" i="2"/>
  <c r="AA42" i="2"/>
  <c r="AC42" i="2"/>
  <c r="AB42" i="2"/>
  <c r="Z42" i="2"/>
  <c r="AA41" i="2"/>
  <c r="AC41" i="2"/>
  <c r="AB41" i="2"/>
  <c r="Z41" i="2"/>
  <c r="AA40" i="2"/>
  <c r="AC40" i="2"/>
  <c r="AB40" i="2"/>
  <c r="Z40" i="2"/>
  <c r="AA39" i="2"/>
  <c r="AC39" i="2"/>
  <c r="AB39" i="2"/>
  <c r="Z39" i="2"/>
  <c r="AA38" i="2"/>
  <c r="AC38" i="2"/>
  <c r="AB38" i="2"/>
  <c r="Z38" i="2"/>
  <c r="AA37" i="2"/>
  <c r="AC37" i="2"/>
  <c r="AB37" i="2"/>
  <c r="Z37" i="2"/>
  <c r="AA36" i="2"/>
  <c r="AC36" i="2"/>
  <c r="AB36" i="2"/>
  <c r="Z36" i="2"/>
  <c r="AA35" i="2"/>
  <c r="AC35" i="2"/>
  <c r="AB35" i="2"/>
  <c r="Z35" i="2"/>
  <c r="AA34" i="2"/>
  <c r="AC34" i="2"/>
  <c r="AB34" i="2"/>
  <c r="Z34" i="2"/>
  <c r="AA33" i="2"/>
  <c r="AC33" i="2"/>
  <c r="AB33" i="2"/>
  <c r="Z33" i="2"/>
  <c r="AA32" i="2"/>
  <c r="AC32" i="2"/>
  <c r="AB32" i="2"/>
  <c r="Z32" i="2"/>
  <c r="AA31" i="2"/>
  <c r="AC31" i="2"/>
  <c r="AB31" i="2"/>
  <c r="Z31" i="2"/>
  <c r="AA30" i="2"/>
  <c r="AC30" i="2"/>
  <c r="AB30" i="2"/>
  <c r="Z30" i="2"/>
  <c r="AA29" i="2"/>
  <c r="AC29" i="2"/>
  <c r="AB29" i="2"/>
  <c r="Z29" i="2"/>
  <c r="AA28" i="2"/>
  <c r="AC28" i="2"/>
  <c r="AB28" i="2"/>
  <c r="Z28" i="2"/>
  <c r="AA27" i="2"/>
  <c r="AC27" i="2"/>
  <c r="AB27" i="2"/>
  <c r="Z27" i="2"/>
  <c r="AA26" i="2"/>
  <c r="AC26" i="2"/>
  <c r="AB26" i="2"/>
  <c r="Z26" i="2"/>
  <c r="AA25" i="2"/>
  <c r="AC25" i="2"/>
  <c r="AB25" i="2"/>
  <c r="Z25" i="2"/>
  <c r="AA24" i="2"/>
  <c r="AC24" i="2"/>
  <c r="AB24" i="2"/>
  <c r="Z24" i="2"/>
  <c r="AA23" i="2"/>
  <c r="AC23" i="2"/>
  <c r="AB23" i="2"/>
  <c r="Z23" i="2"/>
  <c r="AA22" i="2"/>
  <c r="AC22" i="2"/>
  <c r="AB22" i="2"/>
  <c r="Z22" i="2"/>
  <c r="AA21" i="2"/>
  <c r="AC21" i="2"/>
  <c r="AB21" i="2"/>
  <c r="Z21" i="2"/>
  <c r="AA20" i="2"/>
  <c r="AC20" i="2"/>
  <c r="AB20" i="2"/>
  <c r="Z20" i="2"/>
  <c r="AA19" i="2"/>
  <c r="AC19" i="2"/>
  <c r="AB19" i="2"/>
  <c r="Z19" i="2"/>
  <c r="AA18" i="2"/>
  <c r="AC18" i="2"/>
  <c r="AB18" i="2"/>
  <c r="Z18" i="2"/>
  <c r="AA17" i="2"/>
  <c r="AC17" i="2"/>
  <c r="AB17" i="2"/>
  <c r="Z17" i="2"/>
  <c r="AA16" i="2"/>
  <c r="AC16" i="2"/>
  <c r="AB16" i="2"/>
  <c r="Z16" i="2"/>
  <c r="AA15" i="2"/>
  <c r="AC15" i="2"/>
  <c r="AB15" i="2"/>
  <c r="Z15" i="2"/>
  <c r="AA14" i="2"/>
  <c r="AC14" i="2"/>
  <c r="AB14" i="2"/>
  <c r="Z14" i="2"/>
  <c r="AA13" i="2"/>
  <c r="AC13" i="2"/>
  <c r="AB13" i="2"/>
  <c r="Z13" i="2"/>
  <c r="AA12" i="2"/>
  <c r="AC12" i="2"/>
  <c r="AB12" i="2"/>
  <c r="AA11" i="2"/>
  <c r="AC11" i="2"/>
  <c r="AB11" i="2"/>
  <c r="Z11" i="2"/>
  <c r="AA10" i="2"/>
  <c r="AC10" i="2"/>
  <c r="AB10" i="2"/>
  <c r="AA9" i="2"/>
  <c r="AC9" i="2"/>
  <c r="AB9" i="2"/>
  <c r="Z9" i="2"/>
  <c r="AA8" i="2"/>
  <c r="AC8" i="2"/>
  <c r="AB8" i="2"/>
  <c r="AA7" i="2"/>
  <c r="AC7" i="2"/>
  <c r="AB7" i="2"/>
  <c r="Z7" i="2"/>
  <c r="AA6" i="2"/>
  <c r="AC6" i="2"/>
  <c r="AB6" i="2"/>
  <c r="Z6" i="2"/>
  <c r="AA5" i="2"/>
  <c r="AC5" i="2"/>
  <c r="AB5" i="2"/>
  <c r="Z5" i="2"/>
  <c r="AA4" i="2"/>
  <c r="AC4" i="2"/>
  <c r="AB4" i="2"/>
  <c r="Z4" i="2"/>
  <c r="AA3" i="2"/>
  <c r="AC3" i="2"/>
  <c r="AB3" i="2"/>
  <c r="Z3" i="2"/>
  <c r="AA339" i="2"/>
  <c r="AC339" i="2"/>
  <c r="AB339" i="2"/>
  <c r="Z339" i="2"/>
  <c r="AA338" i="2"/>
  <c r="AC338" i="2"/>
  <c r="AB338" i="2"/>
  <c r="Z338" i="2"/>
  <c r="AA337" i="2"/>
  <c r="AC337" i="2"/>
  <c r="AB337" i="2"/>
  <c r="Z337" i="2"/>
  <c r="AA336" i="2"/>
  <c r="AC336" i="2"/>
  <c r="AB336" i="2"/>
  <c r="Z336" i="2"/>
  <c r="AA335" i="2"/>
  <c r="AC335" i="2"/>
  <c r="AB335" i="2"/>
  <c r="Z335" i="2"/>
  <c r="AA334" i="2"/>
  <c r="AC334" i="2"/>
  <c r="AB334" i="2"/>
  <c r="Z334" i="2"/>
  <c r="AA333" i="2"/>
  <c r="AC333" i="2"/>
  <c r="AB333" i="2"/>
  <c r="Z333" i="2"/>
  <c r="AA332" i="2"/>
  <c r="AC332" i="2"/>
  <c r="AB332" i="2"/>
  <c r="Z332" i="2"/>
  <c r="AA331" i="2"/>
  <c r="AC331" i="2"/>
  <c r="AB331" i="2"/>
  <c r="Z331" i="2"/>
  <c r="AA330" i="2"/>
  <c r="AC330" i="2"/>
  <c r="AB330" i="2"/>
  <c r="Z330" i="2"/>
  <c r="AA329" i="2"/>
  <c r="AC329" i="2"/>
  <c r="AB329" i="2"/>
  <c r="Z329" i="2"/>
  <c r="AA328" i="2"/>
  <c r="AC328" i="2"/>
  <c r="AB328" i="2"/>
  <c r="Z328" i="2"/>
  <c r="AA327" i="2"/>
  <c r="AC327" i="2"/>
  <c r="AB327" i="2"/>
  <c r="Z327" i="2"/>
  <c r="AA326" i="2"/>
  <c r="AC326" i="2"/>
  <c r="AB326" i="2"/>
  <c r="Z326" i="2"/>
  <c r="AA325" i="2"/>
  <c r="AC325" i="2"/>
  <c r="AB325" i="2"/>
  <c r="Z325" i="2"/>
  <c r="AA324" i="2"/>
  <c r="AC324" i="2"/>
  <c r="AB324" i="2"/>
  <c r="Z324" i="2"/>
  <c r="AA323" i="2"/>
  <c r="AC323" i="2"/>
  <c r="AB323" i="2"/>
  <c r="Z323" i="2"/>
  <c r="AA322" i="2"/>
  <c r="AC322" i="2"/>
  <c r="AB322" i="2"/>
  <c r="Z322" i="2"/>
  <c r="AA321" i="2"/>
  <c r="AC321" i="2"/>
  <c r="AB321" i="2"/>
  <c r="Z321" i="2"/>
  <c r="AA320" i="2"/>
  <c r="AC320" i="2"/>
  <c r="AB320" i="2"/>
  <c r="Z320" i="2"/>
  <c r="AA319" i="2"/>
  <c r="AC319" i="2"/>
  <c r="AB319" i="2"/>
  <c r="Z319" i="2"/>
  <c r="AA318" i="2"/>
  <c r="AC318" i="2"/>
  <c r="AB318" i="2"/>
  <c r="Z318" i="2"/>
  <c r="AA317" i="2"/>
  <c r="AC317" i="2"/>
  <c r="AB317" i="2"/>
  <c r="Z317" i="2"/>
  <c r="AA316" i="2"/>
  <c r="AC316" i="2"/>
  <c r="AB316" i="2"/>
  <c r="Z316" i="2"/>
  <c r="AA315" i="2"/>
  <c r="AC315" i="2"/>
  <c r="AB315" i="2"/>
  <c r="Z315" i="2"/>
  <c r="AA314" i="2"/>
  <c r="AC314" i="2"/>
  <c r="AB314" i="2"/>
  <c r="Z314" i="2"/>
  <c r="AA313" i="2"/>
  <c r="AC313" i="2"/>
  <c r="AB313" i="2"/>
  <c r="Z313" i="2"/>
  <c r="AA312" i="2"/>
  <c r="AC312" i="2"/>
  <c r="AB312" i="2"/>
  <c r="Z312" i="2"/>
  <c r="AA311" i="2"/>
  <c r="AC311" i="2"/>
  <c r="AB311" i="2"/>
  <c r="Z311" i="2"/>
  <c r="AA310" i="2"/>
  <c r="AC310" i="2"/>
  <c r="AB310" i="2"/>
  <c r="Z310" i="2"/>
  <c r="AA309" i="2"/>
  <c r="AC309" i="2"/>
  <c r="AB309" i="2"/>
  <c r="Z309" i="2"/>
  <c r="AA308" i="2"/>
  <c r="AC308" i="2"/>
  <c r="AB308" i="2"/>
  <c r="Z308" i="2"/>
  <c r="AA307" i="2"/>
  <c r="AC307" i="2"/>
  <c r="AB307" i="2"/>
  <c r="Z307" i="2"/>
  <c r="AA306" i="2"/>
  <c r="AC306" i="2"/>
  <c r="AB306" i="2"/>
  <c r="Z306" i="2"/>
  <c r="AA305" i="2"/>
  <c r="AC305" i="2"/>
  <c r="AB305" i="2"/>
  <c r="Z305" i="2"/>
  <c r="AA304" i="2"/>
  <c r="AC304" i="2"/>
  <c r="AB304" i="2"/>
  <c r="Z304" i="2"/>
  <c r="AA303" i="2"/>
  <c r="AC303" i="2"/>
  <c r="AB303" i="2"/>
  <c r="Z303" i="2"/>
  <c r="AA302" i="2"/>
  <c r="AC302" i="2"/>
  <c r="AB302" i="2"/>
  <c r="Z302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W541" i="8"/>
  <c r="W540" i="8"/>
  <c r="W539" i="8"/>
  <c r="W538" i="8"/>
  <c r="W537" i="8"/>
  <c r="W536" i="8"/>
  <c r="W535" i="8"/>
  <c r="W534" i="8"/>
  <c r="W533" i="8"/>
  <c r="W532" i="8"/>
  <c r="W531" i="8"/>
  <c r="W530" i="8"/>
  <c r="W529" i="8"/>
  <c r="W528" i="8"/>
  <c r="W527" i="8"/>
  <c r="W526" i="8"/>
  <c r="W525" i="8"/>
  <c r="W524" i="8"/>
  <c r="W523" i="8"/>
  <c r="W522" i="8"/>
  <c r="W521" i="8"/>
  <c r="W520" i="8"/>
  <c r="W519" i="8"/>
  <c r="W518" i="8"/>
  <c r="W517" i="8"/>
  <c r="W516" i="8"/>
  <c r="W515" i="8"/>
  <c r="W514" i="8"/>
  <c r="W513" i="8"/>
  <c r="W512" i="8"/>
  <c r="W511" i="8"/>
  <c r="W510" i="8"/>
  <c r="W509" i="8"/>
  <c r="W508" i="8"/>
  <c r="W507" i="8"/>
  <c r="W506" i="8"/>
  <c r="W505" i="8"/>
  <c r="W504" i="8"/>
  <c r="W503" i="8"/>
  <c r="W502" i="8"/>
  <c r="W501" i="8"/>
  <c r="W500" i="8"/>
  <c r="W499" i="8"/>
  <c r="W498" i="8"/>
  <c r="W497" i="8"/>
  <c r="W496" i="8"/>
  <c r="W495" i="8"/>
  <c r="W494" i="8"/>
  <c r="W493" i="8"/>
  <c r="W492" i="8"/>
  <c r="W491" i="8"/>
  <c r="W490" i="8"/>
  <c r="W489" i="8"/>
  <c r="W488" i="8"/>
  <c r="W487" i="8"/>
  <c r="W486" i="8"/>
  <c r="W485" i="8"/>
  <c r="W484" i="8"/>
  <c r="W483" i="8"/>
  <c r="W482" i="8"/>
  <c r="W481" i="8"/>
  <c r="W480" i="8"/>
  <c r="W479" i="8"/>
  <c r="W478" i="8"/>
  <c r="W477" i="8"/>
  <c r="W476" i="8"/>
  <c r="W475" i="8"/>
  <c r="W474" i="8"/>
  <c r="W473" i="8"/>
  <c r="W472" i="8"/>
  <c r="W471" i="8"/>
  <c r="W470" i="8"/>
  <c r="W469" i="8"/>
  <c r="W468" i="8"/>
  <c r="W467" i="8"/>
  <c r="W466" i="8"/>
  <c r="W465" i="8"/>
  <c r="W464" i="8"/>
  <c r="W463" i="8"/>
  <c r="W462" i="8"/>
  <c r="W461" i="8"/>
  <c r="W460" i="8"/>
  <c r="W459" i="8"/>
  <c r="W458" i="8"/>
  <c r="W457" i="8"/>
  <c r="W456" i="8"/>
  <c r="W455" i="8"/>
  <c r="W454" i="8"/>
  <c r="W453" i="8"/>
  <c r="W452" i="8"/>
  <c r="W451" i="8"/>
  <c r="W450" i="8"/>
  <c r="W449" i="8"/>
  <c r="W448" i="8"/>
  <c r="W447" i="8"/>
  <c r="W446" i="8"/>
  <c r="W445" i="8"/>
  <c r="W444" i="8"/>
  <c r="W443" i="8"/>
  <c r="W442" i="8"/>
  <c r="W441" i="8"/>
  <c r="W440" i="8"/>
  <c r="W439" i="8"/>
  <c r="W438" i="8"/>
  <c r="W437" i="8"/>
  <c r="W436" i="8"/>
  <c r="W435" i="8"/>
  <c r="W434" i="8"/>
  <c r="W433" i="8"/>
  <c r="W432" i="8"/>
  <c r="W431" i="8"/>
  <c r="W430" i="8"/>
  <c r="W429" i="8"/>
  <c r="W428" i="8"/>
  <c r="W427" i="8"/>
  <c r="W426" i="8"/>
  <c r="W425" i="8"/>
  <c r="W424" i="8"/>
  <c r="W423" i="8"/>
  <c r="W422" i="8"/>
  <c r="W421" i="8"/>
  <c r="W420" i="8"/>
  <c r="W419" i="8"/>
  <c r="W418" i="8"/>
  <c r="W417" i="8"/>
  <c r="W416" i="8"/>
  <c r="W415" i="8"/>
  <c r="W414" i="8"/>
  <c r="W413" i="8"/>
  <c r="W412" i="8"/>
  <c r="W411" i="8"/>
  <c r="W410" i="8"/>
  <c r="W409" i="8"/>
  <c r="W408" i="8"/>
  <c r="W407" i="8"/>
  <c r="W406" i="8"/>
  <c r="W405" i="8"/>
  <c r="W404" i="8"/>
  <c r="W403" i="8"/>
  <c r="W402" i="8"/>
  <c r="W401" i="8"/>
  <c r="W400" i="8"/>
  <c r="W399" i="8"/>
  <c r="W398" i="8"/>
  <c r="W397" i="8"/>
  <c r="W396" i="8"/>
  <c r="W395" i="8"/>
  <c r="W394" i="8"/>
  <c r="W393" i="8"/>
  <c r="W392" i="8"/>
  <c r="W391" i="8"/>
  <c r="W390" i="8"/>
  <c r="W389" i="8"/>
  <c r="W388" i="8"/>
  <c r="W387" i="8"/>
  <c r="W386" i="8"/>
  <c r="W385" i="8"/>
  <c r="W384" i="8"/>
  <c r="W383" i="8"/>
  <c r="W382" i="8"/>
  <c r="W381" i="8"/>
  <c r="W380" i="8"/>
  <c r="W379" i="8"/>
  <c r="W378" i="8"/>
  <c r="W377" i="8"/>
  <c r="W376" i="8"/>
  <c r="W375" i="8"/>
  <c r="W374" i="8"/>
  <c r="W373" i="8"/>
  <c r="W372" i="8"/>
  <c r="W371" i="8"/>
  <c r="W370" i="8"/>
  <c r="W369" i="8"/>
  <c r="W368" i="8"/>
  <c r="W367" i="8"/>
  <c r="W366" i="8"/>
  <c r="W365" i="8"/>
  <c r="W364" i="8"/>
  <c r="W363" i="8"/>
  <c r="W362" i="8"/>
  <c r="W361" i="8"/>
  <c r="W360" i="8"/>
  <c r="W359" i="8"/>
  <c r="W358" i="8"/>
  <c r="W357" i="8"/>
  <c r="W356" i="8"/>
  <c r="W355" i="8"/>
  <c r="W354" i="8"/>
  <c r="W353" i="8"/>
  <c r="W352" i="8"/>
  <c r="W351" i="8"/>
  <c r="W350" i="8"/>
  <c r="W349" i="8"/>
  <c r="W348" i="8"/>
  <c r="W347" i="8"/>
  <c r="W346" i="8"/>
  <c r="W345" i="8"/>
  <c r="W344" i="8"/>
  <c r="W343" i="8"/>
  <c r="W342" i="8"/>
  <c r="W341" i="8"/>
  <c r="W340" i="8"/>
  <c r="W339" i="8"/>
  <c r="W338" i="8"/>
  <c r="W337" i="8"/>
  <c r="W336" i="8"/>
  <c r="W335" i="8"/>
  <c r="W334" i="8"/>
  <c r="W333" i="8"/>
  <c r="W332" i="8"/>
  <c r="W331" i="8"/>
  <c r="W330" i="8"/>
  <c r="W329" i="8"/>
  <c r="W328" i="8"/>
  <c r="W327" i="8"/>
  <c r="W326" i="8"/>
  <c r="W325" i="8"/>
  <c r="W324" i="8"/>
  <c r="W323" i="8"/>
  <c r="W322" i="8"/>
  <c r="W321" i="8"/>
  <c r="W320" i="8"/>
  <c r="W319" i="8"/>
  <c r="W318" i="8"/>
  <c r="W317" i="8"/>
  <c r="W316" i="8"/>
  <c r="W315" i="8"/>
  <c r="W314" i="8"/>
  <c r="W313" i="8"/>
  <c r="W312" i="8"/>
  <c r="W311" i="8"/>
  <c r="W310" i="8"/>
  <c r="W309" i="8"/>
  <c r="W308" i="8"/>
  <c r="W307" i="8"/>
  <c r="W306" i="8"/>
  <c r="W305" i="8"/>
  <c r="W304" i="8"/>
  <c r="W303" i="8"/>
  <c r="W302" i="8"/>
  <c r="W301" i="8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T541" i="8"/>
  <c r="U541" i="8"/>
  <c r="V541" i="8"/>
  <c r="T540" i="8"/>
  <c r="U540" i="8"/>
  <c r="V540" i="8"/>
  <c r="T539" i="8"/>
  <c r="U539" i="8"/>
  <c r="V539" i="8"/>
  <c r="T538" i="8"/>
  <c r="U538" i="8"/>
  <c r="V538" i="8"/>
  <c r="T537" i="8"/>
  <c r="U537" i="8"/>
  <c r="V537" i="8"/>
  <c r="T536" i="8"/>
  <c r="U536" i="8"/>
  <c r="V536" i="8"/>
  <c r="T535" i="8"/>
  <c r="U535" i="8"/>
  <c r="V535" i="8"/>
  <c r="T534" i="8"/>
  <c r="U534" i="8"/>
  <c r="V534" i="8"/>
  <c r="T533" i="8"/>
  <c r="U533" i="8"/>
  <c r="V533" i="8"/>
  <c r="T532" i="8"/>
  <c r="U532" i="8"/>
  <c r="V532" i="8"/>
  <c r="T531" i="8"/>
  <c r="U531" i="8"/>
  <c r="V531" i="8"/>
  <c r="T530" i="8"/>
  <c r="U530" i="8"/>
  <c r="V530" i="8"/>
  <c r="T529" i="8"/>
  <c r="U529" i="8"/>
  <c r="V529" i="8"/>
  <c r="T528" i="8"/>
  <c r="U528" i="8"/>
  <c r="V528" i="8"/>
  <c r="T527" i="8"/>
  <c r="U527" i="8"/>
  <c r="V527" i="8"/>
  <c r="T526" i="8"/>
  <c r="U526" i="8"/>
  <c r="V526" i="8"/>
  <c r="T525" i="8"/>
  <c r="U525" i="8"/>
  <c r="V525" i="8"/>
  <c r="T524" i="8"/>
  <c r="U524" i="8"/>
  <c r="V524" i="8"/>
  <c r="T523" i="8"/>
  <c r="U523" i="8"/>
  <c r="V523" i="8"/>
  <c r="T522" i="8"/>
  <c r="U522" i="8"/>
  <c r="V522" i="8"/>
  <c r="T521" i="8"/>
  <c r="U521" i="8"/>
  <c r="V521" i="8"/>
  <c r="T520" i="8"/>
  <c r="U520" i="8"/>
  <c r="V520" i="8"/>
  <c r="T519" i="8"/>
  <c r="U519" i="8"/>
  <c r="V519" i="8"/>
  <c r="T518" i="8"/>
  <c r="U518" i="8"/>
  <c r="V518" i="8"/>
  <c r="T517" i="8"/>
  <c r="U517" i="8"/>
  <c r="V517" i="8"/>
  <c r="T516" i="8"/>
  <c r="U516" i="8"/>
  <c r="V516" i="8"/>
  <c r="T515" i="8"/>
  <c r="U515" i="8"/>
  <c r="V515" i="8"/>
  <c r="T514" i="8"/>
  <c r="U514" i="8"/>
  <c r="V514" i="8"/>
  <c r="T513" i="8"/>
  <c r="U513" i="8"/>
  <c r="V513" i="8"/>
  <c r="T512" i="8"/>
  <c r="U512" i="8"/>
  <c r="V512" i="8"/>
  <c r="T511" i="8"/>
  <c r="U511" i="8"/>
  <c r="V511" i="8"/>
  <c r="T510" i="8"/>
  <c r="U510" i="8"/>
  <c r="V510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T506" i="8"/>
  <c r="U506" i="8"/>
  <c r="V506" i="8"/>
  <c r="S506" i="8"/>
  <c r="T505" i="8"/>
  <c r="U505" i="8"/>
  <c r="V505" i="8"/>
  <c r="S505" i="8"/>
  <c r="T504" i="8"/>
  <c r="U504" i="8"/>
  <c r="V504" i="8"/>
  <c r="S504" i="8"/>
  <c r="T503" i="8"/>
  <c r="U503" i="8"/>
  <c r="V503" i="8"/>
  <c r="S503" i="8"/>
  <c r="T502" i="8"/>
  <c r="U502" i="8"/>
  <c r="V502" i="8"/>
  <c r="S502" i="8"/>
  <c r="T501" i="8"/>
  <c r="U501" i="8"/>
  <c r="V501" i="8"/>
  <c r="S501" i="8"/>
  <c r="T500" i="8"/>
  <c r="U500" i="8"/>
  <c r="V500" i="8"/>
  <c r="S500" i="8"/>
  <c r="T499" i="8"/>
  <c r="U499" i="8"/>
  <c r="V499" i="8"/>
  <c r="S499" i="8"/>
  <c r="T498" i="8"/>
  <c r="U498" i="8"/>
  <c r="V498" i="8"/>
  <c r="S498" i="8"/>
  <c r="T497" i="8"/>
  <c r="U497" i="8"/>
  <c r="V497" i="8"/>
  <c r="S497" i="8"/>
  <c r="T496" i="8"/>
  <c r="U496" i="8"/>
  <c r="V496" i="8"/>
  <c r="S496" i="8"/>
  <c r="T495" i="8"/>
  <c r="U495" i="8"/>
  <c r="V495" i="8"/>
  <c r="S495" i="8"/>
  <c r="T494" i="8"/>
  <c r="U494" i="8"/>
  <c r="V494" i="8"/>
  <c r="S494" i="8"/>
  <c r="T493" i="8"/>
  <c r="U493" i="8"/>
  <c r="V493" i="8"/>
  <c r="S493" i="8"/>
  <c r="T492" i="8"/>
  <c r="U492" i="8"/>
  <c r="V492" i="8"/>
  <c r="S492" i="8"/>
  <c r="T491" i="8"/>
  <c r="U491" i="8"/>
  <c r="V491" i="8"/>
  <c r="S491" i="8"/>
  <c r="T490" i="8"/>
  <c r="U490" i="8"/>
  <c r="V490" i="8"/>
  <c r="S490" i="8"/>
  <c r="T489" i="8"/>
  <c r="U489" i="8"/>
  <c r="V489" i="8"/>
  <c r="S489" i="8"/>
  <c r="T488" i="8"/>
  <c r="U488" i="8"/>
  <c r="V488" i="8"/>
  <c r="S488" i="8"/>
  <c r="T487" i="8"/>
  <c r="U487" i="8"/>
  <c r="V487" i="8"/>
  <c r="S487" i="8"/>
  <c r="T486" i="8"/>
  <c r="U486" i="8"/>
  <c r="V486" i="8"/>
  <c r="S486" i="8"/>
  <c r="T485" i="8"/>
  <c r="U485" i="8"/>
  <c r="V485" i="8"/>
  <c r="S485" i="8"/>
  <c r="T484" i="8"/>
  <c r="U484" i="8"/>
  <c r="V484" i="8"/>
  <c r="S484" i="8"/>
  <c r="T483" i="8"/>
  <c r="U483" i="8"/>
  <c r="V483" i="8"/>
  <c r="S483" i="8"/>
  <c r="T482" i="8"/>
  <c r="U482" i="8"/>
  <c r="V482" i="8"/>
  <c r="S482" i="8"/>
  <c r="T481" i="8"/>
  <c r="U481" i="8"/>
  <c r="V481" i="8"/>
  <c r="S481" i="8"/>
  <c r="T480" i="8"/>
  <c r="U480" i="8"/>
  <c r="V480" i="8"/>
  <c r="S480" i="8"/>
  <c r="T479" i="8"/>
  <c r="U479" i="8"/>
  <c r="V479" i="8"/>
  <c r="S479" i="8"/>
  <c r="T478" i="8"/>
  <c r="U478" i="8"/>
  <c r="V478" i="8"/>
  <c r="S478" i="8"/>
  <c r="T477" i="8"/>
  <c r="U477" i="8"/>
  <c r="V477" i="8"/>
  <c r="S477" i="8"/>
  <c r="T476" i="8"/>
  <c r="U476" i="8"/>
  <c r="V476" i="8"/>
  <c r="S476" i="8"/>
  <c r="T475" i="8"/>
  <c r="U475" i="8"/>
  <c r="V475" i="8"/>
  <c r="S475" i="8"/>
  <c r="T474" i="8"/>
  <c r="U474" i="8"/>
  <c r="V474" i="8"/>
  <c r="S474" i="8"/>
  <c r="T473" i="8"/>
  <c r="U473" i="8"/>
  <c r="V473" i="8"/>
  <c r="S473" i="8"/>
  <c r="T472" i="8"/>
  <c r="U472" i="8"/>
  <c r="V472" i="8"/>
  <c r="S472" i="8"/>
  <c r="T471" i="8"/>
  <c r="U471" i="8"/>
  <c r="V471" i="8"/>
  <c r="S471" i="8"/>
  <c r="T470" i="8"/>
  <c r="U470" i="8"/>
  <c r="V470" i="8"/>
  <c r="S470" i="8"/>
  <c r="T469" i="8"/>
  <c r="U469" i="8"/>
  <c r="V469" i="8"/>
  <c r="S469" i="8"/>
  <c r="T468" i="8"/>
  <c r="U468" i="8"/>
  <c r="V468" i="8"/>
  <c r="S468" i="8"/>
  <c r="T467" i="8"/>
  <c r="U467" i="8"/>
  <c r="V467" i="8"/>
  <c r="S467" i="8"/>
  <c r="T466" i="8"/>
  <c r="U466" i="8"/>
  <c r="V466" i="8"/>
  <c r="S466" i="8"/>
  <c r="T465" i="8"/>
  <c r="U465" i="8"/>
  <c r="V465" i="8"/>
  <c r="S465" i="8"/>
  <c r="T464" i="8"/>
  <c r="U464" i="8"/>
  <c r="V464" i="8"/>
  <c r="S464" i="8"/>
  <c r="T463" i="8"/>
  <c r="U463" i="8"/>
  <c r="V463" i="8"/>
  <c r="S463" i="8"/>
  <c r="T462" i="8"/>
  <c r="U462" i="8"/>
  <c r="V462" i="8"/>
  <c r="S462" i="8"/>
  <c r="T461" i="8"/>
  <c r="U461" i="8"/>
  <c r="V461" i="8"/>
  <c r="S461" i="8"/>
  <c r="T460" i="8"/>
  <c r="U460" i="8"/>
  <c r="V460" i="8"/>
  <c r="S460" i="8"/>
  <c r="T459" i="8"/>
  <c r="U459" i="8"/>
  <c r="V459" i="8"/>
  <c r="S459" i="8"/>
  <c r="T458" i="8"/>
  <c r="U458" i="8"/>
  <c r="V458" i="8"/>
  <c r="S458" i="8"/>
  <c r="T457" i="8"/>
  <c r="U457" i="8"/>
  <c r="V457" i="8"/>
  <c r="S457" i="8"/>
  <c r="T456" i="8"/>
  <c r="U456" i="8"/>
  <c r="V456" i="8"/>
  <c r="S456" i="8"/>
  <c r="T455" i="8"/>
  <c r="U455" i="8"/>
  <c r="V455" i="8"/>
  <c r="S455" i="8"/>
  <c r="T454" i="8"/>
  <c r="U454" i="8"/>
  <c r="V454" i="8"/>
  <c r="S454" i="8"/>
  <c r="T453" i="8"/>
  <c r="U453" i="8"/>
  <c r="V453" i="8"/>
  <c r="S453" i="8"/>
  <c r="T452" i="8"/>
  <c r="U452" i="8"/>
  <c r="V452" i="8"/>
  <c r="S452" i="8"/>
  <c r="T451" i="8"/>
  <c r="U451" i="8"/>
  <c r="V451" i="8"/>
  <c r="S451" i="8"/>
  <c r="T450" i="8"/>
  <c r="U450" i="8"/>
  <c r="V450" i="8"/>
  <c r="S450" i="8"/>
  <c r="T449" i="8"/>
  <c r="U449" i="8"/>
  <c r="V449" i="8"/>
  <c r="S449" i="8"/>
  <c r="T448" i="8"/>
  <c r="U448" i="8"/>
  <c r="V448" i="8"/>
  <c r="S448" i="8"/>
  <c r="T447" i="8"/>
  <c r="U447" i="8"/>
  <c r="V447" i="8"/>
  <c r="S447" i="8"/>
  <c r="T446" i="8"/>
  <c r="U446" i="8"/>
  <c r="V446" i="8"/>
  <c r="S446" i="8"/>
  <c r="T445" i="8"/>
  <c r="U445" i="8"/>
  <c r="V445" i="8"/>
  <c r="S445" i="8"/>
  <c r="T444" i="8"/>
  <c r="U444" i="8"/>
  <c r="V444" i="8"/>
  <c r="S444" i="8"/>
  <c r="T443" i="8"/>
  <c r="U443" i="8"/>
  <c r="V443" i="8"/>
  <c r="S443" i="8"/>
  <c r="T442" i="8"/>
  <c r="U442" i="8"/>
  <c r="V442" i="8"/>
  <c r="S442" i="8"/>
  <c r="T441" i="8"/>
  <c r="U441" i="8"/>
  <c r="V441" i="8"/>
  <c r="S441" i="8"/>
  <c r="T440" i="8"/>
  <c r="U440" i="8"/>
  <c r="V440" i="8"/>
  <c r="S440" i="8"/>
  <c r="T439" i="8"/>
  <c r="U439" i="8"/>
  <c r="V439" i="8"/>
  <c r="S439" i="8"/>
  <c r="T438" i="8"/>
  <c r="U438" i="8"/>
  <c r="V438" i="8"/>
  <c r="S438" i="8"/>
  <c r="T437" i="8"/>
  <c r="U437" i="8"/>
  <c r="V437" i="8"/>
  <c r="S437" i="8"/>
  <c r="T436" i="8"/>
  <c r="U436" i="8"/>
  <c r="V436" i="8"/>
  <c r="S436" i="8"/>
  <c r="T435" i="8"/>
  <c r="U435" i="8"/>
  <c r="V435" i="8"/>
  <c r="S435" i="8"/>
  <c r="T434" i="8"/>
  <c r="U434" i="8"/>
  <c r="V434" i="8"/>
  <c r="S434" i="8"/>
  <c r="T433" i="8"/>
  <c r="U433" i="8"/>
  <c r="V433" i="8"/>
  <c r="S433" i="8"/>
  <c r="T432" i="8"/>
  <c r="U432" i="8"/>
  <c r="V432" i="8"/>
  <c r="S432" i="8"/>
  <c r="T431" i="8"/>
  <c r="U431" i="8"/>
  <c r="V431" i="8"/>
  <c r="S431" i="8"/>
  <c r="T430" i="8"/>
  <c r="U430" i="8"/>
  <c r="V430" i="8"/>
  <c r="S430" i="8"/>
  <c r="T429" i="8"/>
  <c r="U429" i="8"/>
  <c r="V429" i="8"/>
  <c r="S429" i="8"/>
  <c r="T428" i="8"/>
  <c r="U428" i="8"/>
  <c r="V428" i="8"/>
  <c r="S428" i="8"/>
  <c r="T427" i="8"/>
  <c r="U427" i="8"/>
  <c r="V427" i="8"/>
  <c r="S427" i="8"/>
  <c r="T426" i="8"/>
  <c r="U426" i="8"/>
  <c r="V426" i="8"/>
  <c r="S426" i="8"/>
  <c r="T425" i="8"/>
  <c r="U425" i="8"/>
  <c r="V425" i="8"/>
  <c r="S425" i="8"/>
  <c r="T424" i="8"/>
  <c r="U424" i="8"/>
  <c r="V424" i="8"/>
  <c r="S424" i="8"/>
  <c r="T423" i="8"/>
  <c r="U423" i="8"/>
  <c r="V423" i="8"/>
  <c r="S423" i="8"/>
  <c r="T422" i="8"/>
  <c r="U422" i="8"/>
  <c r="V422" i="8"/>
  <c r="S422" i="8"/>
  <c r="T421" i="8"/>
  <c r="U421" i="8"/>
  <c r="V421" i="8"/>
  <c r="S421" i="8"/>
  <c r="T420" i="8"/>
  <c r="U420" i="8"/>
  <c r="V420" i="8"/>
  <c r="S420" i="8"/>
  <c r="T419" i="8"/>
  <c r="U419" i="8"/>
  <c r="V419" i="8"/>
  <c r="S419" i="8"/>
  <c r="T418" i="8"/>
  <c r="U418" i="8"/>
  <c r="V418" i="8"/>
  <c r="S418" i="8"/>
  <c r="T417" i="8"/>
  <c r="U417" i="8"/>
  <c r="V417" i="8"/>
  <c r="S417" i="8"/>
  <c r="T416" i="8"/>
  <c r="U416" i="8"/>
  <c r="V416" i="8"/>
  <c r="S416" i="8"/>
  <c r="T415" i="8"/>
  <c r="U415" i="8"/>
  <c r="V415" i="8"/>
  <c r="S415" i="8"/>
  <c r="T414" i="8"/>
  <c r="U414" i="8"/>
  <c r="V414" i="8"/>
  <c r="S414" i="8"/>
  <c r="T413" i="8"/>
  <c r="U413" i="8"/>
  <c r="V413" i="8"/>
  <c r="S413" i="8"/>
  <c r="T412" i="8"/>
  <c r="U412" i="8"/>
  <c r="V412" i="8"/>
  <c r="S412" i="8"/>
  <c r="T411" i="8"/>
  <c r="U411" i="8"/>
  <c r="V411" i="8"/>
  <c r="S411" i="8"/>
  <c r="T410" i="8"/>
  <c r="U410" i="8"/>
  <c r="V410" i="8"/>
  <c r="S410" i="8"/>
  <c r="T409" i="8"/>
  <c r="U409" i="8"/>
  <c r="V409" i="8"/>
  <c r="S409" i="8"/>
  <c r="T408" i="8"/>
  <c r="U408" i="8"/>
  <c r="V408" i="8"/>
  <c r="S408" i="8"/>
  <c r="T407" i="8"/>
  <c r="U407" i="8"/>
  <c r="V407" i="8"/>
  <c r="S407" i="8"/>
  <c r="T406" i="8"/>
  <c r="U406" i="8"/>
  <c r="V406" i="8"/>
  <c r="S406" i="8"/>
  <c r="T405" i="8"/>
  <c r="U405" i="8"/>
  <c r="V405" i="8"/>
  <c r="S405" i="8"/>
  <c r="T404" i="8"/>
  <c r="U404" i="8"/>
  <c r="V404" i="8"/>
  <c r="S404" i="8"/>
  <c r="T403" i="8"/>
  <c r="U403" i="8"/>
  <c r="V403" i="8"/>
  <c r="S403" i="8"/>
  <c r="T402" i="8"/>
  <c r="U402" i="8"/>
  <c r="V402" i="8"/>
  <c r="S402" i="8"/>
  <c r="T401" i="8"/>
  <c r="U401" i="8"/>
  <c r="V401" i="8"/>
  <c r="S401" i="8"/>
  <c r="T400" i="8"/>
  <c r="U400" i="8"/>
  <c r="V400" i="8"/>
  <c r="S400" i="8"/>
  <c r="T399" i="8"/>
  <c r="U399" i="8"/>
  <c r="V399" i="8"/>
  <c r="S399" i="8"/>
  <c r="T398" i="8"/>
  <c r="U398" i="8"/>
  <c r="V398" i="8"/>
  <c r="S398" i="8"/>
  <c r="T397" i="8"/>
  <c r="U397" i="8"/>
  <c r="V397" i="8"/>
  <c r="S397" i="8"/>
  <c r="T396" i="8"/>
  <c r="U396" i="8"/>
  <c r="V396" i="8"/>
  <c r="S396" i="8"/>
  <c r="T395" i="8"/>
  <c r="U395" i="8"/>
  <c r="V395" i="8"/>
  <c r="S395" i="8"/>
  <c r="T394" i="8"/>
  <c r="U394" i="8"/>
  <c r="V394" i="8"/>
  <c r="S394" i="8"/>
  <c r="T393" i="8"/>
  <c r="U393" i="8"/>
  <c r="V393" i="8"/>
  <c r="S393" i="8"/>
  <c r="T392" i="8"/>
  <c r="U392" i="8"/>
  <c r="V392" i="8"/>
  <c r="S392" i="8"/>
  <c r="T391" i="8"/>
  <c r="U391" i="8"/>
  <c r="V391" i="8"/>
  <c r="S391" i="8"/>
  <c r="T390" i="8"/>
  <c r="U390" i="8"/>
  <c r="V390" i="8"/>
  <c r="S390" i="8"/>
  <c r="T389" i="8"/>
  <c r="U389" i="8"/>
  <c r="V389" i="8"/>
  <c r="S389" i="8"/>
  <c r="T388" i="8"/>
  <c r="U388" i="8"/>
  <c r="V388" i="8"/>
  <c r="S388" i="8"/>
  <c r="T387" i="8"/>
  <c r="U387" i="8"/>
  <c r="V387" i="8"/>
  <c r="S387" i="8"/>
  <c r="T386" i="8"/>
  <c r="U386" i="8"/>
  <c r="V386" i="8"/>
  <c r="S386" i="8"/>
  <c r="T385" i="8"/>
  <c r="U385" i="8"/>
  <c r="V385" i="8"/>
  <c r="S385" i="8"/>
  <c r="T384" i="8"/>
  <c r="U384" i="8"/>
  <c r="V384" i="8"/>
  <c r="S384" i="8"/>
  <c r="T383" i="8"/>
  <c r="U383" i="8"/>
  <c r="V383" i="8"/>
  <c r="S383" i="8"/>
  <c r="T382" i="8"/>
  <c r="U382" i="8"/>
  <c r="V382" i="8"/>
  <c r="S382" i="8"/>
  <c r="T381" i="8"/>
  <c r="U381" i="8"/>
  <c r="V381" i="8"/>
  <c r="S381" i="8"/>
  <c r="T380" i="8"/>
  <c r="U380" i="8"/>
  <c r="V380" i="8"/>
  <c r="S380" i="8"/>
  <c r="T379" i="8"/>
  <c r="U379" i="8"/>
  <c r="V379" i="8"/>
  <c r="S379" i="8"/>
  <c r="T378" i="8"/>
  <c r="U378" i="8"/>
  <c r="V378" i="8"/>
  <c r="S378" i="8"/>
  <c r="T377" i="8"/>
  <c r="U377" i="8"/>
  <c r="V377" i="8"/>
  <c r="S377" i="8"/>
  <c r="T376" i="8"/>
  <c r="U376" i="8"/>
  <c r="V376" i="8"/>
  <c r="S376" i="8"/>
  <c r="T375" i="8"/>
  <c r="U375" i="8"/>
  <c r="V375" i="8"/>
  <c r="S375" i="8"/>
  <c r="T374" i="8"/>
  <c r="U374" i="8"/>
  <c r="V374" i="8"/>
  <c r="S374" i="8"/>
  <c r="T373" i="8"/>
  <c r="U373" i="8"/>
  <c r="V373" i="8"/>
  <c r="S373" i="8"/>
  <c r="T372" i="8"/>
  <c r="U372" i="8"/>
  <c r="V372" i="8"/>
  <c r="S372" i="8"/>
  <c r="T371" i="8"/>
  <c r="U371" i="8"/>
  <c r="V371" i="8"/>
  <c r="S371" i="8"/>
  <c r="T370" i="8"/>
  <c r="U370" i="8"/>
  <c r="V370" i="8"/>
  <c r="S370" i="8"/>
  <c r="T369" i="8"/>
  <c r="U369" i="8"/>
  <c r="V369" i="8"/>
  <c r="S369" i="8"/>
  <c r="T368" i="8"/>
  <c r="U368" i="8"/>
  <c r="V368" i="8"/>
  <c r="S368" i="8"/>
  <c r="T367" i="8"/>
  <c r="U367" i="8"/>
  <c r="V367" i="8"/>
  <c r="S367" i="8"/>
  <c r="T366" i="8"/>
  <c r="U366" i="8"/>
  <c r="V366" i="8"/>
  <c r="S366" i="8"/>
  <c r="T365" i="8"/>
  <c r="U365" i="8"/>
  <c r="V365" i="8"/>
  <c r="S365" i="8"/>
  <c r="T364" i="8"/>
  <c r="U364" i="8"/>
  <c r="V364" i="8"/>
  <c r="S364" i="8"/>
  <c r="T363" i="8"/>
  <c r="U363" i="8"/>
  <c r="V363" i="8"/>
  <c r="S363" i="8"/>
  <c r="T362" i="8"/>
  <c r="U362" i="8"/>
  <c r="V362" i="8"/>
  <c r="S362" i="8"/>
  <c r="T361" i="8"/>
  <c r="U361" i="8"/>
  <c r="V361" i="8"/>
  <c r="S361" i="8"/>
  <c r="T360" i="8"/>
  <c r="U360" i="8"/>
  <c r="V360" i="8"/>
  <c r="S360" i="8"/>
  <c r="T359" i="8"/>
  <c r="U359" i="8"/>
  <c r="V359" i="8"/>
  <c r="S359" i="8"/>
  <c r="T358" i="8"/>
  <c r="U358" i="8"/>
  <c r="V358" i="8"/>
  <c r="S358" i="8"/>
  <c r="T357" i="8"/>
  <c r="U357" i="8"/>
  <c r="V357" i="8"/>
  <c r="S357" i="8"/>
  <c r="T356" i="8"/>
  <c r="U356" i="8"/>
  <c r="V356" i="8"/>
  <c r="S356" i="8"/>
  <c r="T355" i="8"/>
  <c r="U355" i="8"/>
  <c r="V355" i="8"/>
  <c r="S355" i="8"/>
  <c r="T354" i="8"/>
  <c r="U354" i="8"/>
  <c r="V354" i="8"/>
  <c r="S354" i="8"/>
  <c r="T353" i="8"/>
  <c r="U353" i="8"/>
  <c r="V353" i="8"/>
  <c r="S353" i="8"/>
  <c r="T352" i="8"/>
  <c r="U352" i="8"/>
  <c r="V352" i="8"/>
  <c r="S352" i="8"/>
  <c r="T351" i="8"/>
  <c r="U351" i="8"/>
  <c r="V351" i="8"/>
  <c r="S351" i="8"/>
  <c r="T350" i="8"/>
  <c r="U350" i="8"/>
  <c r="V350" i="8"/>
  <c r="S350" i="8"/>
  <c r="T349" i="8"/>
  <c r="U349" i="8"/>
  <c r="V349" i="8"/>
  <c r="S349" i="8"/>
  <c r="T348" i="8"/>
  <c r="U348" i="8"/>
  <c r="V348" i="8"/>
  <c r="S348" i="8"/>
  <c r="T347" i="8"/>
  <c r="U347" i="8"/>
  <c r="V347" i="8"/>
  <c r="S347" i="8"/>
  <c r="T346" i="8"/>
  <c r="U346" i="8"/>
  <c r="V346" i="8"/>
  <c r="S346" i="8"/>
  <c r="T345" i="8"/>
  <c r="U345" i="8"/>
  <c r="V345" i="8"/>
  <c r="S345" i="8"/>
  <c r="T344" i="8"/>
  <c r="U344" i="8"/>
  <c r="V344" i="8"/>
  <c r="S344" i="8"/>
  <c r="T343" i="8"/>
  <c r="U343" i="8"/>
  <c r="V343" i="8"/>
  <c r="S343" i="8"/>
  <c r="T342" i="8"/>
  <c r="U342" i="8"/>
  <c r="V342" i="8"/>
  <c r="S342" i="8"/>
  <c r="T341" i="8"/>
  <c r="U341" i="8"/>
  <c r="V341" i="8"/>
  <c r="S341" i="8"/>
  <c r="T340" i="8"/>
  <c r="U340" i="8"/>
  <c r="V340" i="8"/>
  <c r="S340" i="8"/>
  <c r="T339" i="8"/>
  <c r="U339" i="8"/>
  <c r="V339" i="8"/>
  <c r="S339" i="8"/>
  <c r="T338" i="8"/>
  <c r="U338" i="8"/>
  <c r="V338" i="8"/>
  <c r="S338" i="8"/>
  <c r="T337" i="8"/>
  <c r="U337" i="8"/>
  <c r="V337" i="8"/>
  <c r="S337" i="8"/>
  <c r="T336" i="8"/>
  <c r="U336" i="8"/>
  <c r="V336" i="8"/>
  <c r="S336" i="8"/>
  <c r="T335" i="8"/>
  <c r="U335" i="8"/>
  <c r="V335" i="8"/>
  <c r="S335" i="8"/>
  <c r="T334" i="8"/>
  <c r="U334" i="8"/>
  <c r="V334" i="8"/>
  <c r="S334" i="8"/>
  <c r="T333" i="8"/>
  <c r="U333" i="8"/>
  <c r="V333" i="8"/>
  <c r="S333" i="8"/>
  <c r="T332" i="8"/>
  <c r="U332" i="8"/>
  <c r="V332" i="8"/>
  <c r="S332" i="8"/>
  <c r="T331" i="8"/>
  <c r="U331" i="8"/>
  <c r="V331" i="8"/>
  <c r="S331" i="8"/>
  <c r="T330" i="8"/>
  <c r="U330" i="8"/>
  <c r="V330" i="8"/>
  <c r="S330" i="8"/>
  <c r="T329" i="8"/>
  <c r="U329" i="8"/>
  <c r="V329" i="8"/>
  <c r="S329" i="8"/>
  <c r="T328" i="8"/>
  <c r="U328" i="8"/>
  <c r="V328" i="8"/>
  <c r="S328" i="8"/>
  <c r="T327" i="8"/>
  <c r="U327" i="8"/>
  <c r="V327" i="8"/>
  <c r="S327" i="8"/>
  <c r="T326" i="8"/>
  <c r="U326" i="8"/>
  <c r="V326" i="8"/>
  <c r="S326" i="8"/>
  <c r="T325" i="8"/>
  <c r="U325" i="8"/>
  <c r="V325" i="8"/>
  <c r="S325" i="8"/>
  <c r="T324" i="8"/>
  <c r="U324" i="8"/>
  <c r="V324" i="8"/>
  <c r="S324" i="8"/>
  <c r="T323" i="8"/>
  <c r="U323" i="8"/>
  <c r="V323" i="8"/>
  <c r="S323" i="8"/>
  <c r="T322" i="8"/>
  <c r="U322" i="8"/>
  <c r="V322" i="8"/>
  <c r="S322" i="8"/>
  <c r="T321" i="8"/>
  <c r="U321" i="8"/>
  <c r="V321" i="8"/>
  <c r="S321" i="8"/>
  <c r="T320" i="8"/>
  <c r="U320" i="8"/>
  <c r="V320" i="8"/>
  <c r="S320" i="8"/>
  <c r="T319" i="8"/>
  <c r="U319" i="8"/>
  <c r="V319" i="8"/>
  <c r="S319" i="8"/>
  <c r="T318" i="8"/>
  <c r="U318" i="8"/>
  <c r="V318" i="8"/>
  <c r="S318" i="8"/>
  <c r="T317" i="8"/>
  <c r="U317" i="8"/>
  <c r="V317" i="8"/>
  <c r="S317" i="8"/>
  <c r="T316" i="8"/>
  <c r="U316" i="8"/>
  <c r="V316" i="8"/>
  <c r="S316" i="8"/>
  <c r="T315" i="8"/>
  <c r="U315" i="8"/>
  <c r="V315" i="8"/>
  <c r="S315" i="8"/>
  <c r="T314" i="8"/>
  <c r="U314" i="8"/>
  <c r="V314" i="8"/>
  <c r="S314" i="8"/>
  <c r="T313" i="8"/>
  <c r="U313" i="8"/>
  <c r="V313" i="8"/>
  <c r="S313" i="8"/>
  <c r="T312" i="8"/>
  <c r="U312" i="8"/>
  <c r="V312" i="8"/>
  <c r="S312" i="8"/>
  <c r="T311" i="8"/>
  <c r="U311" i="8"/>
  <c r="V311" i="8"/>
  <c r="S311" i="8"/>
  <c r="T310" i="8"/>
  <c r="U310" i="8"/>
  <c r="V310" i="8"/>
  <c r="S310" i="8"/>
  <c r="T309" i="8"/>
  <c r="U309" i="8"/>
  <c r="V309" i="8"/>
  <c r="S309" i="8"/>
  <c r="T308" i="8"/>
  <c r="U308" i="8"/>
  <c r="V308" i="8"/>
  <c r="S308" i="8"/>
  <c r="T307" i="8"/>
  <c r="U307" i="8"/>
  <c r="V307" i="8"/>
  <c r="S307" i="8"/>
  <c r="T306" i="8"/>
  <c r="U306" i="8"/>
  <c r="V306" i="8"/>
  <c r="S306" i="8"/>
  <c r="T305" i="8"/>
  <c r="U305" i="8"/>
  <c r="V305" i="8"/>
  <c r="S305" i="8"/>
  <c r="T304" i="8"/>
  <c r="U304" i="8"/>
  <c r="V304" i="8"/>
  <c r="S304" i="8"/>
  <c r="T303" i="8"/>
  <c r="U303" i="8"/>
  <c r="V303" i="8"/>
  <c r="S303" i="8"/>
  <c r="T302" i="8"/>
  <c r="U302" i="8"/>
  <c r="V302" i="8"/>
  <c r="S302" i="8"/>
  <c r="T301" i="8"/>
  <c r="U301" i="8"/>
  <c r="V301" i="8"/>
  <c r="S301" i="8"/>
  <c r="T300" i="8"/>
  <c r="U300" i="8"/>
  <c r="V300" i="8"/>
  <c r="S300" i="8"/>
  <c r="T299" i="8"/>
  <c r="U299" i="8"/>
  <c r="V299" i="8"/>
  <c r="S299" i="8"/>
  <c r="T298" i="8"/>
  <c r="U298" i="8"/>
  <c r="V298" i="8"/>
  <c r="S298" i="8"/>
  <c r="T297" i="8"/>
  <c r="U297" i="8"/>
  <c r="V297" i="8"/>
  <c r="S297" i="8"/>
  <c r="T296" i="8"/>
  <c r="U296" i="8"/>
  <c r="V296" i="8"/>
  <c r="S296" i="8"/>
  <c r="T295" i="8"/>
  <c r="U295" i="8"/>
  <c r="V295" i="8"/>
  <c r="S295" i="8"/>
  <c r="T294" i="8"/>
  <c r="U294" i="8"/>
  <c r="V294" i="8"/>
  <c r="S294" i="8"/>
  <c r="T293" i="8"/>
  <c r="U293" i="8"/>
  <c r="V293" i="8"/>
  <c r="S293" i="8"/>
  <c r="T292" i="8"/>
  <c r="U292" i="8"/>
  <c r="V292" i="8"/>
  <c r="S292" i="8"/>
  <c r="T291" i="8"/>
  <c r="U291" i="8"/>
  <c r="V291" i="8"/>
  <c r="S291" i="8"/>
  <c r="T290" i="8"/>
  <c r="U290" i="8"/>
  <c r="V290" i="8"/>
  <c r="S290" i="8"/>
  <c r="T289" i="8"/>
  <c r="U289" i="8"/>
  <c r="V289" i="8"/>
  <c r="S289" i="8"/>
  <c r="T288" i="8"/>
  <c r="U288" i="8"/>
  <c r="V288" i="8"/>
  <c r="S288" i="8"/>
  <c r="T287" i="8"/>
  <c r="U287" i="8"/>
  <c r="V287" i="8"/>
  <c r="S287" i="8"/>
  <c r="T286" i="8"/>
  <c r="U286" i="8"/>
  <c r="V286" i="8"/>
  <c r="S286" i="8"/>
  <c r="T285" i="8"/>
  <c r="U285" i="8"/>
  <c r="V285" i="8"/>
  <c r="S285" i="8"/>
  <c r="T284" i="8"/>
  <c r="U284" i="8"/>
  <c r="V284" i="8"/>
  <c r="S284" i="8"/>
  <c r="T283" i="8"/>
  <c r="U283" i="8"/>
  <c r="V283" i="8"/>
  <c r="S283" i="8"/>
  <c r="T282" i="8"/>
  <c r="U282" i="8"/>
  <c r="V282" i="8"/>
  <c r="S282" i="8"/>
  <c r="T281" i="8"/>
  <c r="U281" i="8"/>
  <c r="V281" i="8"/>
  <c r="S281" i="8"/>
  <c r="T280" i="8"/>
  <c r="U280" i="8"/>
  <c r="V280" i="8"/>
  <c r="S280" i="8"/>
  <c r="T279" i="8"/>
  <c r="U279" i="8"/>
  <c r="V279" i="8"/>
  <c r="S279" i="8"/>
  <c r="T278" i="8"/>
  <c r="U278" i="8"/>
  <c r="V278" i="8"/>
  <c r="S278" i="8"/>
  <c r="T277" i="8"/>
  <c r="U277" i="8"/>
  <c r="V277" i="8"/>
  <c r="S277" i="8"/>
  <c r="T276" i="8"/>
  <c r="U276" i="8"/>
  <c r="V276" i="8"/>
  <c r="S276" i="8"/>
  <c r="T275" i="8"/>
  <c r="U275" i="8"/>
  <c r="V275" i="8"/>
  <c r="S275" i="8"/>
  <c r="T274" i="8"/>
  <c r="U274" i="8"/>
  <c r="V274" i="8"/>
  <c r="S274" i="8"/>
  <c r="T273" i="8"/>
  <c r="U273" i="8"/>
  <c r="V273" i="8"/>
  <c r="S273" i="8"/>
  <c r="T272" i="8"/>
  <c r="U272" i="8"/>
  <c r="V272" i="8"/>
  <c r="S272" i="8"/>
  <c r="T271" i="8"/>
  <c r="U271" i="8"/>
  <c r="V271" i="8"/>
  <c r="S271" i="8"/>
  <c r="T270" i="8"/>
  <c r="U270" i="8"/>
  <c r="V270" i="8"/>
  <c r="S270" i="8"/>
  <c r="T269" i="8"/>
  <c r="U269" i="8"/>
  <c r="V269" i="8"/>
  <c r="S269" i="8"/>
  <c r="T268" i="8"/>
  <c r="U268" i="8"/>
  <c r="V268" i="8"/>
  <c r="S268" i="8"/>
  <c r="T267" i="8"/>
  <c r="U267" i="8"/>
  <c r="V267" i="8"/>
  <c r="S267" i="8"/>
  <c r="T266" i="8"/>
  <c r="U266" i="8"/>
  <c r="V266" i="8"/>
  <c r="S266" i="8"/>
  <c r="T265" i="8"/>
  <c r="U265" i="8"/>
  <c r="V265" i="8"/>
  <c r="S265" i="8"/>
  <c r="T264" i="8"/>
  <c r="U264" i="8"/>
  <c r="V264" i="8"/>
  <c r="S264" i="8"/>
  <c r="T263" i="8"/>
  <c r="U263" i="8"/>
  <c r="V263" i="8"/>
  <c r="S263" i="8"/>
  <c r="T262" i="8"/>
  <c r="U262" i="8"/>
  <c r="V262" i="8"/>
  <c r="S262" i="8"/>
  <c r="T261" i="8"/>
  <c r="U261" i="8"/>
  <c r="V261" i="8"/>
  <c r="S261" i="8"/>
  <c r="T260" i="8"/>
  <c r="U260" i="8"/>
  <c r="V260" i="8"/>
  <c r="S260" i="8"/>
  <c r="T259" i="8"/>
  <c r="U259" i="8"/>
  <c r="V259" i="8"/>
  <c r="S259" i="8"/>
  <c r="T258" i="8"/>
  <c r="U258" i="8"/>
  <c r="V258" i="8"/>
  <c r="S258" i="8"/>
  <c r="T257" i="8"/>
  <c r="U257" i="8"/>
  <c r="V257" i="8"/>
  <c r="S257" i="8"/>
  <c r="T256" i="8"/>
  <c r="U256" i="8"/>
  <c r="V256" i="8"/>
  <c r="S256" i="8"/>
  <c r="T255" i="8"/>
  <c r="U255" i="8"/>
  <c r="V255" i="8"/>
  <c r="S255" i="8"/>
  <c r="T254" i="8"/>
  <c r="U254" i="8"/>
  <c r="V254" i="8"/>
  <c r="S254" i="8"/>
  <c r="T253" i="8"/>
  <c r="U253" i="8"/>
  <c r="V253" i="8"/>
  <c r="S253" i="8"/>
  <c r="T252" i="8"/>
  <c r="U252" i="8"/>
  <c r="V252" i="8"/>
  <c r="S252" i="8"/>
  <c r="T251" i="8"/>
  <c r="U251" i="8"/>
  <c r="V251" i="8"/>
  <c r="S251" i="8"/>
  <c r="T250" i="8"/>
  <c r="U250" i="8"/>
  <c r="V250" i="8"/>
  <c r="S250" i="8"/>
  <c r="T249" i="8"/>
  <c r="U249" i="8"/>
  <c r="V249" i="8"/>
  <c r="S249" i="8"/>
  <c r="T248" i="8"/>
  <c r="U248" i="8"/>
  <c r="V248" i="8"/>
  <c r="S248" i="8"/>
  <c r="T247" i="8"/>
  <c r="U247" i="8"/>
  <c r="V247" i="8"/>
  <c r="S247" i="8"/>
  <c r="T246" i="8"/>
  <c r="U246" i="8"/>
  <c r="V246" i="8"/>
  <c r="S246" i="8"/>
  <c r="T245" i="8"/>
  <c r="U245" i="8"/>
  <c r="V245" i="8"/>
  <c r="S245" i="8"/>
  <c r="T244" i="8"/>
  <c r="U244" i="8"/>
  <c r="V244" i="8"/>
  <c r="S244" i="8"/>
  <c r="T243" i="8"/>
  <c r="U243" i="8"/>
  <c r="V243" i="8"/>
  <c r="S243" i="8"/>
  <c r="T242" i="8"/>
  <c r="U242" i="8"/>
  <c r="V242" i="8"/>
  <c r="S242" i="8"/>
  <c r="T241" i="8"/>
  <c r="U241" i="8"/>
  <c r="V241" i="8"/>
  <c r="S241" i="8"/>
  <c r="T240" i="8"/>
  <c r="U240" i="8"/>
  <c r="V240" i="8"/>
  <c r="S240" i="8"/>
  <c r="T239" i="8"/>
  <c r="U239" i="8"/>
  <c r="V239" i="8"/>
  <c r="S239" i="8"/>
  <c r="T238" i="8"/>
  <c r="U238" i="8"/>
  <c r="V238" i="8"/>
  <c r="S238" i="8"/>
  <c r="T237" i="8"/>
  <c r="U237" i="8"/>
  <c r="V237" i="8"/>
  <c r="S237" i="8"/>
  <c r="T236" i="8"/>
  <c r="U236" i="8"/>
  <c r="V236" i="8"/>
  <c r="S236" i="8"/>
  <c r="T235" i="8"/>
  <c r="U235" i="8"/>
  <c r="V235" i="8"/>
  <c r="S235" i="8"/>
  <c r="T234" i="8"/>
  <c r="U234" i="8"/>
  <c r="V234" i="8"/>
  <c r="S234" i="8"/>
  <c r="T233" i="8"/>
  <c r="U233" i="8"/>
  <c r="V233" i="8"/>
  <c r="S233" i="8"/>
  <c r="T232" i="8"/>
  <c r="U232" i="8"/>
  <c r="V232" i="8"/>
  <c r="S232" i="8"/>
  <c r="T231" i="8"/>
  <c r="U231" i="8"/>
  <c r="V231" i="8"/>
  <c r="S231" i="8"/>
  <c r="T230" i="8"/>
  <c r="U230" i="8"/>
  <c r="V230" i="8"/>
  <c r="S230" i="8"/>
  <c r="T229" i="8"/>
  <c r="U229" i="8"/>
  <c r="V229" i="8"/>
  <c r="S229" i="8"/>
  <c r="T228" i="8"/>
  <c r="U228" i="8"/>
  <c r="V228" i="8"/>
  <c r="S228" i="8"/>
  <c r="T227" i="8"/>
  <c r="U227" i="8"/>
  <c r="V227" i="8"/>
  <c r="S227" i="8"/>
  <c r="T226" i="8"/>
  <c r="U226" i="8"/>
  <c r="V226" i="8"/>
  <c r="S226" i="8"/>
  <c r="T225" i="8"/>
  <c r="U225" i="8"/>
  <c r="V225" i="8"/>
  <c r="S225" i="8"/>
  <c r="T224" i="8"/>
  <c r="U224" i="8"/>
  <c r="V224" i="8"/>
  <c r="S224" i="8"/>
  <c r="T223" i="8"/>
  <c r="U223" i="8"/>
  <c r="V223" i="8"/>
  <c r="S223" i="8"/>
  <c r="T222" i="8"/>
  <c r="U222" i="8"/>
  <c r="V222" i="8"/>
  <c r="S222" i="8"/>
  <c r="T221" i="8"/>
  <c r="U221" i="8"/>
  <c r="V221" i="8"/>
  <c r="S221" i="8"/>
  <c r="T220" i="8"/>
  <c r="U220" i="8"/>
  <c r="V220" i="8"/>
  <c r="S220" i="8"/>
  <c r="T219" i="8"/>
  <c r="U219" i="8"/>
  <c r="V219" i="8"/>
  <c r="S219" i="8"/>
  <c r="T218" i="8"/>
  <c r="U218" i="8"/>
  <c r="V218" i="8"/>
  <c r="S218" i="8"/>
  <c r="T217" i="8"/>
  <c r="U217" i="8"/>
  <c r="V217" i="8"/>
  <c r="S217" i="8"/>
  <c r="T216" i="8"/>
  <c r="U216" i="8"/>
  <c r="V216" i="8"/>
  <c r="S216" i="8"/>
  <c r="T215" i="8"/>
  <c r="U215" i="8"/>
  <c r="V215" i="8"/>
  <c r="S215" i="8"/>
  <c r="T214" i="8"/>
  <c r="U214" i="8"/>
  <c r="V214" i="8"/>
  <c r="S214" i="8"/>
  <c r="T213" i="8"/>
  <c r="U213" i="8"/>
  <c r="V213" i="8"/>
  <c r="S213" i="8"/>
  <c r="T212" i="8"/>
  <c r="U212" i="8"/>
  <c r="V212" i="8"/>
  <c r="S212" i="8"/>
  <c r="T211" i="8"/>
  <c r="U211" i="8"/>
  <c r="V211" i="8"/>
  <c r="S211" i="8"/>
  <c r="T210" i="8"/>
  <c r="U210" i="8"/>
  <c r="V210" i="8"/>
  <c r="S210" i="8"/>
  <c r="T209" i="8"/>
  <c r="U209" i="8"/>
  <c r="V209" i="8"/>
  <c r="S209" i="8"/>
  <c r="T208" i="8"/>
  <c r="U208" i="8"/>
  <c r="V208" i="8"/>
  <c r="S208" i="8"/>
  <c r="T207" i="8"/>
  <c r="U207" i="8"/>
  <c r="V207" i="8"/>
  <c r="S207" i="8"/>
  <c r="T206" i="8"/>
  <c r="U206" i="8"/>
  <c r="V206" i="8"/>
  <c r="S206" i="8"/>
  <c r="T205" i="8"/>
  <c r="U205" i="8"/>
  <c r="V205" i="8"/>
  <c r="S205" i="8"/>
  <c r="T204" i="8"/>
  <c r="U204" i="8"/>
  <c r="V204" i="8"/>
  <c r="S204" i="8"/>
  <c r="T203" i="8"/>
  <c r="U203" i="8"/>
  <c r="V203" i="8"/>
  <c r="S203" i="8"/>
  <c r="T202" i="8"/>
  <c r="U202" i="8"/>
  <c r="V202" i="8"/>
  <c r="S202" i="8"/>
  <c r="T201" i="8"/>
  <c r="U201" i="8"/>
  <c r="V201" i="8"/>
  <c r="S201" i="8"/>
  <c r="T200" i="8"/>
  <c r="U200" i="8"/>
  <c r="V200" i="8"/>
  <c r="S200" i="8"/>
  <c r="T199" i="8"/>
  <c r="U199" i="8"/>
  <c r="V199" i="8"/>
  <c r="S199" i="8"/>
  <c r="T198" i="8"/>
  <c r="U198" i="8"/>
  <c r="V198" i="8"/>
  <c r="S198" i="8"/>
  <c r="T197" i="8"/>
  <c r="U197" i="8"/>
  <c r="V197" i="8"/>
  <c r="S197" i="8"/>
  <c r="T196" i="8"/>
  <c r="U196" i="8"/>
  <c r="V196" i="8"/>
  <c r="S196" i="8"/>
  <c r="T195" i="8"/>
  <c r="U195" i="8"/>
  <c r="V195" i="8"/>
  <c r="S195" i="8"/>
  <c r="T194" i="8"/>
  <c r="U194" i="8"/>
  <c r="V194" i="8"/>
  <c r="S194" i="8"/>
  <c r="T193" i="8"/>
  <c r="U193" i="8"/>
  <c r="V193" i="8"/>
  <c r="S193" i="8"/>
  <c r="T192" i="8"/>
  <c r="U192" i="8"/>
  <c r="V192" i="8"/>
  <c r="S192" i="8"/>
  <c r="T191" i="8"/>
  <c r="U191" i="8"/>
  <c r="V191" i="8"/>
  <c r="S191" i="8"/>
  <c r="T190" i="8"/>
  <c r="U190" i="8"/>
  <c r="V190" i="8"/>
  <c r="S190" i="8"/>
  <c r="T189" i="8"/>
  <c r="U189" i="8"/>
  <c r="V189" i="8"/>
  <c r="S189" i="8"/>
  <c r="T188" i="8"/>
  <c r="U188" i="8"/>
  <c r="V188" i="8"/>
  <c r="S188" i="8"/>
  <c r="T187" i="8"/>
  <c r="U187" i="8"/>
  <c r="V187" i="8"/>
  <c r="S187" i="8"/>
  <c r="T186" i="8"/>
  <c r="U186" i="8"/>
  <c r="V186" i="8"/>
  <c r="S186" i="8"/>
  <c r="T185" i="8"/>
  <c r="U185" i="8"/>
  <c r="V185" i="8"/>
  <c r="S185" i="8"/>
  <c r="T184" i="8"/>
  <c r="U184" i="8"/>
  <c r="V184" i="8"/>
  <c r="S184" i="8"/>
  <c r="T183" i="8"/>
  <c r="U183" i="8"/>
  <c r="V183" i="8"/>
  <c r="S183" i="8"/>
  <c r="T182" i="8"/>
  <c r="U182" i="8"/>
  <c r="V182" i="8"/>
  <c r="S182" i="8"/>
  <c r="T181" i="8"/>
  <c r="U181" i="8"/>
  <c r="V181" i="8"/>
  <c r="S181" i="8"/>
  <c r="T180" i="8"/>
  <c r="U180" i="8"/>
  <c r="V180" i="8"/>
  <c r="S180" i="8"/>
  <c r="T179" i="8"/>
  <c r="U179" i="8"/>
  <c r="V179" i="8"/>
  <c r="S179" i="8"/>
  <c r="T178" i="8"/>
  <c r="U178" i="8"/>
  <c r="V178" i="8"/>
  <c r="S178" i="8"/>
  <c r="T177" i="8"/>
  <c r="U177" i="8"/>
  <c r="V177" i="8"/>
  <c r="S177" i="8"/>
  <c r="T176" i="8"/>
  <c r="U176" i="8"/>
  <c r="V176" i="8"/>
  <c r="S176" i="8"/>
  <c r="T175" i="8"/>
  <c r="U175" i="8"/>
  <c r="V175" i="8"/>
  <c r="S175" i="8"/>
  <c r="T174" i="8"/>
  <c r="U174" i="8"/>
  <c r="V174" i="8"/>
  <c r="S174" i="8"/>
  <c r="T173" i="8"/>
  <c r="U173" i="8"/>
  <c r="V173" i="8"/>
  <c r="S173" i="8"/>
  <c r="T172" i="8"/>
  <c r="U172" i="8"/>
  <c r="V172" i="8"/>
  <c r="S172" i="8"/>
  <c r="T171" i="8"/>
  <c r="U171" i="8"/>
  <c r="V171" i="8"/>
  <c r="S171" i="8"/>
  <c r="T170" i="8"/>
  <c r="U170" i="8"/>
  <c r="V170" i="8"/>
  <c r="S170" i="8"/>
  <c r="T169" i="8"/>
  <c r="U169" i="8"/>
  <c r="V169" i="8"/>
  <c r="S169" i="8"/>
  <c r="T168" i="8"/>
  <c r="U168" i="8"/>
  <c r="V168" i="8"/>
  <c r="S168" i="8"/>
  <c r="T167" i="8"/>
  <c r="U167" i="8"/>
  <c r="V167" i="8"/>
  <c r="S167" i="8"/>
  <c r="T166" i="8"/>
  <c r="U166" i="8"/>
  <c r="V166" i="8"/>
  <c r="S166" i="8"/>
  <c r="T165" i="8"/>
  <c r="U165" i="8"/>
  <c r="V165" i="8"/>
  <c r="S165" i="8"/>
  <c r="T164" i="8"/>
  <c r="U164" i="8"/>
  <c r="V164" i="8"/>
  <c r="S164" i="8"/>
  <c r="T163" i="8"/>
  <c r="U163" i="8"/>
  <c r="V163" i="8"/>
  <c r="S163" i="8"/>
  <c r="T162" i="8"/>
  <c r="U162" i="8"/>
  <c r="V162" i="8"/>
  <c r="S162" i="8"/>
  <c r="T161" i="8"/>
  <c r="U161" i="8"/>
  <c r="V161" i="8"/>
  <c r="S161" i="8"/>
  <c r="T160" i="8"/>
  <c r="U160" i="8"/>
  <c r="V160" i="8"/>
  <c r="S160" i="8"/>
  <c r="T159" i="8"/>
  <c r="U159" i="8"/>
  <c r="V159" i="8"/>
  <c r="S159" i="8"/>
  <c r="T158" i="8"/>
  <c r="U158" i="8"/>
  <c r="V158" i="8"/>
  <c r="S158" i="8"/>
  <c r="T157" i="8"/>
  <c r="U157" i="8"/>
  <c r="V157" i="8"/>
  <c r="S157" i="8"/>
  <c r="T156" i="8"/>
  <c r="U156" i="8"/>
  <c r="V156" i="8"/>
  <c r="S156" i="8"/>
  <c r="T155" i="8"/>
  <c r="U155" i="8"/>
  <c r="V155" i="8"/>
  <c r="S155" i="8"/>
  <c r="T154" i="8"/>
  <c r="U154" i="8"/>
  <c r="V154" i="8"/>
  <c r="S154" i="8"/>
  <c r="T153" i="8"/>
  <c r="U153" i="8"/>
  <c r="V153" i="8"/>
  <c r="S153" i="8"/>
  <c r="T152" i="8"/>
  <c r="U152" i="8"/>
  <c r="V152" i="8"/>
  <c r="S152" i="8"/>
  <c r="T151" i="8"/>
  <c r="U151" i="8"/>
  <c r="V151" i="8"/>
  <c r="S151" i="8"/>
  <c r="T150" i="8"/>
  <c r="U150" i="8"/>
  <c r="V150" i="8"/>
  <c r="S150" i="8"/>
  <c r="T149" i="8"/>
  <c r="U149" i="8"/>
  <c r="V149" i="8"/>
  <c r="S149" i="8"/>
  <c r="T148" i="8"/>
  <c r="U148" i="8"/>
  <c r="V148" i="8"/>
  <c r="S148" i="8"/>
  <c r="T147" i="8"/>
  <c r="U147" i="8"/>
  <c r="V147" i="8"/>
  <c r="S147" i="8"/>
  <c r="T146" i="8"/>
  <c r="U146" i="8"/>
  <c r="V146" i="8"/>
  <c r="S146" i="8"/>
  <c r="T145" i="8"/>
  <c r="U145" i="8"/>
  <c r="V145" i="8"/>
  <c r="S145" i="8"/>
  <c r="T144" i="8"/>
  <c r="U144" i="8"/>
  <c r="V144" i="8"/>
  <c r="S144" i="8"/>
  <c r="T143" i="8"/>
  <c r="U143" i="8"/>
  <c r="V143" i="8"/>
  <c r="S143" i="8"/>
  <c r="T142" i="8"/>
  <c r="U142" i="8"/>
  <c r="V142" i="8"/>
  <c r="S142" i="8"/>
  <c r="T141" i="8"/>
  <c r="U141" i="8"/>
  <c r="V141" i="8"/>
  <c r="S141" i="8"/>
  <c r="T140" i="8"/>
  <c r="U140" i="8"/>
  <c r="V140" i="8"/>
  <c r="S140" i="8"/>
  <c r="T139" i="8"/>
  <c r="U139" i="8"/>
  <c r="V139" i="8"/>
  <c r="S139" i="8"/>
  <c r="T138" i="8"/>
  <c r="U138" i="8"/>
  <c r="V138" i="8"/>
  <c r="S138" i="8"/>
  <c r="T137" i="8"/>
  <c r="U137" i="8"/>
  <c r="V137" i="8"/>
  <c r="S137" i="8"/>
  <c r="T136" i="8"/>
  <c r="U136" i="8"/>
  <c r="V136" i="8"/>
  <c r="S136" i="8"/>
  <c r="T135" i="8"/>
  <c r="U135" i="8"/>
  <c r="V135" i="8"/>
  <c r="S135" i="8"/>
  <c r="T134" i="8"/>
  <c r="U134" i="8"/>
  <c r="V134" i="8"/>
  <c r="S134" i="8"/>
  <c r="T133" i="8"/>
  <c r="U133" i="8"/>
  <c r="V133" i="8"/>
  <c r="S133" i="8"/>
  <c r="T132" i="8"/>
  <c r="U132" i="8"/>
  <c r="V132" i="8"/>
  <c r="S132" i="8"/>
  <c r="T131" i="8"/>
  <c r="U131" i="8"/>
  <c r="V131" i="8"/>
  <c r="S131" i="8"/>
  <c r="T130" i="8"/>
  <c r="U130" i="8"/>
  <c r="V130" i="8"/>
  <c r="S130" i="8"/>
  <c r="T129" i="8"/>
  <c r="U129" i="8"/>
  <c r="V129" i="8"/>
  <c r="S129" i="8"/>
  <c r="T128" i="8"/>
  <c r="U128" i="8"/>
  <c r="V128" i="8"/>
  <c r="S128" i="8"/>
  <c r="T127" i="8"/>
  <c r="U127" i="8"/>
  <c r="V127" i="8"/>
  <c r="S127" i="8"/>
  <c r="T126" i="8"/>
  <c r="U126" i="8"/>
  <c r="V126" i="8"/>
  <c r="S126" i="8"/>
  <c r="T125" i="8"/>
  <c r="U125" i="8"/>
  <c r="V125" i="8"/>
  <c r="S125" i="8"/>
  <c r="T124" i="8"/>
  <c r="U124" i="8"/>
  <c r="V124" i="8"/>
  <c r="S124" i="8"/>
  <c r="T123" i="8"/>
  <c r="U123" i="8"/>
  <c r="V123" i="8"/>
  <c r="S123" i="8"/>
  <c r="T122" i="8"/>
  <c r="U122" i="8"/>
  <c r="V122" i="8"/>
  <c r="S122" i="8"/>
  <c r="T121" i="8"/>
  <c r="U121" i="8"/>
  <c r="V121" i="8"/>
  <c r="S121" i="8"/>
  <c r="T120" i="8"/>
  <c r="U120" i="8"/>
  <c r="V120" i="8"/>
  <c r="S120" i="8"/>
  <c r="T119" i="8"/>
  <c r="U119" i="8"/>
  <c r="V119" i="8"/>
  <c r="S119" i="8"/>
  <c r="T118" i="8"/>
  <c r="U118" i="8"/>
  <c r="V118" i="8"/>
  <c r="S118" i="8"/>
  <c r="T117" i="8"/>
  <c r="U117" i="8"/>
  <c r="V117" i="8"/>
  <c r="S117" i="8"/>
  <c r="T116" i="8"/>
  <c r="U116" i="8"/>
  <c r="V116" i="8"/>
  <c r="S116" i="8"/>
  <c r="T115" i="8"/>
  <c r="U115" i="8"/>
  <c r="V115" i="8"/>
  <c r="S115" i="8"/>
  <c r="T114" i="8"/>
  <c r="U114" i="8"/>
  <c r="V114" i="8"/>
  <c r="S114" i="8"/>
  <c r="T113" i="8"/>
  <c r="U113" i="8"/>
  <c r="V113" i="8"/>
  <c r="S113" i="8"/>
  <c r="T112" i="8"/>
  <c r="U112" i="8"/>
  <c r="V112" i="8"/>
  <c r="S112" i="8"/>
  <c r="T111" i="8"/>
  <c r="U111" i="8"/>
  <c r="V111" i="8"/>
  <c r="S111" i="8"/>
  <c r="T110" i="8"/>
  <c r="U110" i="8"/>
  <c r="V110" i="8"/>
  <c r="S110" i="8"/>
  <c r="T109" i="8"/>
  <c r="U109" i="8"/>
  <c r="V109" i="8"/>
  <c r="S109" i="8"/>
  <c r="T108" i="8"/>
  <c r="U108" i="8"/>
  <c r="V108" i="8"/>
  <c r="S108" i="8"/>
  <c r="T107" i="8"/>
  <c r="U107" i="8"/>
  <c r="V107" i="8"/>
  <c r="S107" i="8"/>
  <c r="T106" i="8"/>
  <c r="U106" i="8"/>
  <c r="V106" i="8"/>
  <c r="S106" i="8"/>
  <c r="T105" i="8"/>
  <c r="U105" i="8"/>
  <c r="V105" i="8"/>
  <c r="S105" i="8"/>
  <c r="T104" i="8"/>
  <c r="U104" i="8"/>
  <c r="V104" i="8"/>
  <c r="S104" i="8"/>
  <c r="T103" i="8"/>
  <c r="U103" i="8"/>
  <c r="V103" i="8"/>
  <c r="S103" i="8"/>
  <c r="T102" i="8"/>
  <c r="U102" i="8"/>
  <c r="V102" i="8"/>
  <c r="S102" i="8"/>
  <c r="T101" i="8"/>
  <c r="U101" i="8"/>
  <c r="V101" i="8"/>
  <c r="S101" i="8"/>
  <c r="T100" i="8"/>
  <c r="U100" i="8"/>
  <c r="V100" i="8"/>
  <c r="S100" i="8"/>
  <c r="T99" i="8"/>
  <c r="U99" i="8"/>
  <c r="V99" i="8"/>
  <c r="S99" i="8"/>
  <c r="T98" i="8"/>
  <c r="U98" i="8"/>
  <c r="V98" i="8"/>
  <c r="S98" i="8"/>
  <c r="T97" i="8"/>
  <c r="U97" i="8"/>
  <c r="V97" i="8"/>
  <c r="S97" i="8"/>
  <c r="T96" i="8"/>
  <c r="U96" i="8"/>
  <c r="V96" i="8"/>
  <c r="S96" i="8"/>
  <c r="T95" i="8"/>
  <c r="U95" i="8"/>
  <c r="V95" i="8"/>
  <c r="S95" i="8"/>
  <c r="T94" i="8"/>
  <c r="U94" i="8"/>
  <c r="V94" i="8"/>
  <c r="S94" i="8"/>
  <c r="T93" i="8"/>
  <c r="U93" i="8"/>
  <c r="V93" i="8"/>
  <c r="S93" i="8"/>
  <c r="T92" i="8"/>
  <c r="U92" i="8"/>
  <c r="V92" i="8"/>
  <c r="S92" i="8"/>
  <c r="T91" i="8"/>
  <c r="U91" i="8"/>
  <c r="V91" i="8"/>
  <c r="S91" i="8"/>
  <c r="T90" i="8"/>
  <c r="U90" i="8"/>
  <c r="V90" i="8"/>
  <c r="S90" i="8"/>
  <c r="T89" i="8"/>
  <c r="U89" i="8"/>
  <c r="V89" i="8"/>
  <c r="S89" i="8"/>
  <c r="T88" i="8"/>
  <c r="U88" i="8"/>
  <c r="V88" i="8"/>
  <c r="S88" i="8"/>
  <c r="T87" i="8"/>
  <c r="U87" i="8"/>
  <c r="V87" i="8"/>
  <c r="S87" i="8"/>
  <c r="T86" i="8"/>
  <c r="U86" i="8"/>
  <c r="V86" i="8"/>
  <c r="S86" i="8"/>
  <c r="T85" i="8"/>
  <c r="U85" i="8"/>
  <c r="V85" i="8"/>
  <c r="S85" i="8"/>
  <c r="T84" i="8"/>
  <c r="U84" i="8"/>
  <c r="V84" i="8"/>
  <c r="S84" i="8"/>
  <c r="T83" i="8"/>
  <c r="U83" i="8"/>
  <c r="V83" i="8"/>
  <c r="S83" i="8"/>
  <c r="T82" i="8"/>
  <c r="U82" i="8"/>
  <c r="V82" i="8"/>
  <c r="S82" i="8"/>
  <c r="T81" i="8"/>
  <c r="U81" i="8"/>
  <c r="V81" i="8"/>
  <c r="S81" i="8"/>
  <c r="T80" i="8"/>
  <c r="U80" i="8"/>
  <c r="V80" i="8"/>
  <c r="S80" i="8"/>
  <c r="T79" i="8"/>
  <c r="U79" i="8"/>
  <c r="V79" i="8"/>
  <c r="S79" i="8"/>
  <c r="T78" i="8"/>
  <c r="U78" i="8"/>
  <c r="V78" i="8"/>
  <c r="S78" i="8"/>
  <c r="T77" i="8"/>
  <c r="U77" i="8"/>
  <c r="V77" i="8"/>
  <c r="S77" i="8"/>
  <c r="T76" i="8"/>
  <c r="U76" i="8"/>
  <c r="V76" i="8"/>
  <c r="S76" i="8"/>
  <c r="T75" i="8"/>
  <c r="U75" i="8"/>
  <c r="V75" i="8"/>
  <c r="S75" i="8"/>
  <c r="T74" i="8"/>
  <c r="U74" i="8"/>
  <c r="V74" i="8"/>
  <c r="S74" i="8"/>
  <c r="T73" i="8"/>
  <c r="U73" i="8"/>
  <c r="V73" i="8"/>
  <c r="S73" i="8"/>
  <c r="T72" i="8"/>
  <c r="U72" i="8"/>
  <c r="V72" i="8"/>
  <c r="S72" i="8"/>
  <c r="T71" i="8"/>
  <c r="U71" i="8"/>
  <c r="V71" i="8"/>
  <c r="S71" i="8"/>
  <c r="T70" i="8"/>
  <c r="U70" i="8"/>
  <c r="V70" i="8"/>
  <c r="S70" i="8"/>
  <c r="T69" i="8"/>
  <c r="U69" i="8"/>
  <c r="V69" i="8"/>
  <c r="S69" i="8"/>
  <c r="T68" i="8"/>
  <c r="U68" i="8"/>
  <c r="V68" i="8"/>
  <c r="S68" i="8"/>
  <c r="T67" i="8"/>
  <c r="U67" i="8"/>
  <c r="V67" i="8"/>
  <c r="S67" i="8"/>
  <c r="T66" i="8"/>
  <c r="U66" i="8"/>
  <c r="V66" i="8"/>
  <c r="S66" i="8"/>
  <c r="T65" i="8"/>
  <c r="U65" i="8"/>
  <c r="V65" i="8"/>
  <c r="S65" i="8"/>
  <c r="T64" i="8"/>
  <c r="U64" i="8"/>
  <c r="V64" i="8"/>
  <c r="S64" i="8"/>
  <c r="T63" i="8"/>
  <c r="U63" i="8"/>
  <c r="V63" i="8"/>
  <c r="S63" i="8"/>
  <c r="T62" i="8"/>
  <c r="U62" i="8"/>
  <c r="V62" i="8"/>
  <c r="S62" i="8"/>
  <c r="T61" i="8"/>
  <c r="U61" i="8"/>
  <c r="V61" i="8"/>
  <c r="S61" i="8"/>
  <c r="T60" i="8"/>
  <c r="U60" i="8"/>
  <c r="V60" i="8"/>
  <c r="S60" i="8"/>
  <c r="T59" i="8"/>
  <c r="U59" i="8"/>
  <c r="V59" i="8"/>
  <c r="S59" i="8"/>
  <c r="T58" i="8"/>
  <c r="U58" i="8"/>
  <c r="V58" i="8"/>
  <c r="S58" i="8"/>
  <c r="T57" i="8"/>
  <c r="U57" i="8"/>
  <c r="V57" i="8"/>
  <c r="S57" i="8"/>
  <c r="T56" i="8"/>
  <c r="U56" i="8"/>
  <c r="V56" i="8"/>
  <c r="S56" i="8"/>
  <c r="T55" i="8"/>
  <c r="U55" i="8"/>
  <c r="V55" i="8"/>
  <c r="S55" i="8"/>
  <c r="T54" i="8"/>
  <c r="U54" i="8"/>
  <c r="V54" i="8"/>
  <c r="S54" i="8"/>
  <c r="T53" i="8"/>
  <c r="U53" i="8"/>
  <c r="V53" i="8"/>
  <c r="S53" i="8"/>
  <c r="T52" i="8"/>
  <c r="U52" i="8"/>
  <c r="V52" i="8"/>
  <c r="S52" i="8"/>
  <c r="T51" i="8"/>
  <c r="U51" i="8"/>
  <c r="V51" i="8"/>
  <c r="S51" i="8"/>
  <c r="T50" i="8"/>
  <c r="U50" i="8"/>
  <c r="V50" i="8"/>
  <c r="S50" i="8"/>
  <c r="T49" i="8"/>
  <c r="U49" i="8"/>
  <c r="V49" i="8"/>
  <c r="S49" i="8"/>
  <c r="T48" i="8"/>
  <c r="U48" i="8"/>
  <c r="V48" i="8"/>
  <c r="S48" i="8"/>
  <c r="T47" i="8"/>
  <c r="U47" i="8"/>
  <c r="V47" i="8"/>
  <c r="S47" i="8"/>
  <c r="T46" i="8"/>
  <c r="U46" i="8"/>
  <c r="V46" i="8"/>
  <c r="S46" i="8"/>
  <c r="T45" i="8"/>
  <c r="U45" i="8"/>
  <c r="V45" i="8"/>
  <c r="S45" i="8"/>
  <c r="T44" i="8"/>
  <c r="U44" i="8"/>
  <c r="V44" i="8"/>
  <c r="S44" i="8"/>
  <c r="T43" i="8"/>
  <c r="U43" i="8"/>
  <c r="V43" i="8"/>
  <c r="S43" i="8"/>
  <c r="T42" i="8"/>
  <c r="U42" i="8"/>
  <c r="V42" i="8"/>
  <c r="S42" i="8"/>
  <c r="T41" i="8"/>
  <c r="U41" i="8"/>
  <c r="V41" i="8"/>
  <c r="S41" i="8"/>
  <c r="T40" i="8"/>
  <c r="U40" i="8"/>
  <c r="V40" i="8"/>
  <c r="S40" i="8"/>
  <c r="T39" i="8"/>
  <c r="U39" i="8"/>
  <c r="V39" i="8"/>
  <c r="S39" i="8"/>
  <c r="T38" i="8"/>
  <c r="U38" i="8"/>
  <c r="V38" i="8"/>
  <c r="S38" i="8"/>
  <c r="T37" i="8"/>
  <c r="U37" i="8"/>
  <c r="V37" i="8"/>
  <c r="S37" i="8"/>
  <c r="T36" i="8"/>
  <c r="U36" i="8"/>
  <c r="V36" i="8"/>
  <c r="S36" i="8"/>
  <c r="T35" i="8"/>
  <c r="U35" i="8"/>
  <c r="V35" i="8"/>
  <c r="S35" i="8"/>
  <c r="T34" i="8"/>
  <c r="U34" i="8"/>
  <c r="V34" i="8"/>
  <c r="S34" i="8"/>
  <c r="T33" i="8"/>
  <c r="U33" i="8"/>
  <c r="V33" i="8"/>
  <c r="S33" i="8"/>
  <c r="T32" i="8"/>
  <c r="U32" i="8"/>
  <c r="V32" i="8"/>
  <c r="S32" i="8"/>
  <c r="T31" i="8"/>
  <c r="U31" i="8"/>
  <c r="V31" i="8"/>
  <c r="S31" i="8"/>
  <c r="T30" i="8"/>
  <c r="U30" i="8"/>
  <c r="V30" i="8"/>
  <c r="S30" i="8"/>
  <c r="T29" i="8"/>
  <c r="U29" i="8"/>
  <c r="V29" i="8"/>
  <c r="S29" i="8"/>
  <c r="T28" i="8"/>
  <c r="U28" i="8"/>
  <c r="V28" i="8"/>
  <c r="S28" i="8"/>
  <c r="T27" i="8"/>
  <c r="U27" i="8"/>
  <c r="V27" i="8"/>
  <c r="S27" i="8"/>
  <c r="T26" i="8"/>
  <c r="U26" i="8"/>
  <c r="V26" i="8"/>
  <c r="S26" i="8"/>
  <c r="T25" i="8"/>
  <c r="U25" i="8"/>
  <c r="V25" i="8"/>
  <c r="S25" i="8"/>
  <c r="T24" i="8"/>
  <c r="U24" i="8"/>
  <c r="V24" i="8"/>
  <c r="S24" i="8"/>
  <c r="T23" i="8"/>
  <c r="U23" i="8"/>
  <c r="V23" i="8"/>
  <c r="S23" i="8"/>
  <c r="T22" i="8"/>
  <c r="U22" i="8"/>
  <c r="V22" i="8"/>
  <c r="S22" i="8"/>
  <c r="T21" i="8"/>
  <c r="U21" i="8"/>
  <c r="V21" i="8"/>
  <c r="S21" i="8"/>
  <c r="T20" i="8"/>
  <c r="U20" i="8"/>
  <c r="V20" i="8"/>
  <c r="S20" i="8"/>
  <c r="T19" i="8"/>
  <c r="U19" i="8"/>
  <c r="V19" i="8"/>
  <c r="S19" i="8"/>
  <c r="T18" i="8"/>
  <c r="U18" i="8"/>
  <c r="V18" i="8"/>
  <c r="S18" i="8"/>
  <c r="T17" i="8"/>
  <c r="U17" i="8"/>
  <c r="V17" i="8"/>
  <c r="S17" i="8"/>
  <c r="T16" i="8"/>
  <c r="U16" i="8"/>
  <c r="V16" i="8"/>
  <c r="S16" i="8"/>
  <c r="T15" i="8"/>
  <c r="U15" i="8"/>
  <c r="V15" i="8"/>
  <c r="S15" i="8"/>
  <c r="T14" i="8"/>
  <c r="U14" i="8"/>
  <c r="V14" i="8"/>
  <c r="S14" i="8"/>
  <c r="T13" i="8"/>
  <c r="U13" i="8"/>
  <c r="V13" i="8"/>
  <c r="S13" i="8"/>
  <c r="T12" i="8"/>
  <c r="U12" i="8"/>
  <c r="V12" i="8"/>
  <c r="S12" i="8"/>
  <c r="T11" i="8"/>
  <c r="U11" i="8"/>
  <c r="V11" i="8"/>
  <c r="S11" i="8"/>
  <c r="T10" i="8"/>
  <c r="U10" i="8"/>
  <c r="V10" i="8"/>
  <c r="S10" i="8"/>
  <c r="T9" i="8"/>
  <c r="U9" i="8"/>
  <c r="V9" i="8"/>
  <c r="S9" i="8"/>
  <c r="T8" i="8"/>
  <c r="U8" i="8"/>
  <c r="V8" i="8"/>
  <c r="S8" i="8"/>
  <c r="T7" i="8"/>
  <c r="U7" i="8"/>
  <c r="V7" i="8"/>
  <c r="S7" i="8"/>
  <c r="T6" i="8"/>
  <c r="U6" i="8"/>
  <c r="V6" i="8"/>
  <c r="S6" i="8"/>
  <c r="U5" i="8"/>
  <c r="V5" i="8"/>
  <c r="S5" i="8"/>
  <c r="T5" i="8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O476" i="7"/>
  <c r="P476" i="7"/>
  <c r="O475" i="7"/>
  <c r="P475" i="7"/>
  <c r="O474" i="7"/>
  <c r="P474" i="7"/>
  <c r="O473" i="7"/>
  <c r="P473" i="7"/>
  <c r="O472" i="7"/>
  <c r="P472" i="7"/>
  <c r="O471" i="7"/>
  <c r="P471" i="7"/>
  <c r="O470" i="7"/>
  <c r="P470" i="7"/>
  <c r="O469" i="7"/>
  <c r="P469" i="7"/>
  <c r="O468" i="7"/>
  <c r="P468" i="7"/>
  <c r="O467" i="7"/>
  <c r="P467" i="7"/>
  <c r="O466" i="7"/>
  <c r="P466" i="7"/>
  <c r="O465" i="7"/>
  <c r="P465" i="7"/>
  <c r="O464" i="7"/>
  <c r="P464" i="7"/>
  <c r="O463" i="7"/>
  <c r="P463" i="7"/>
  <c r="O462" i="7"/>
  <c r="P462" i="7"/>
  <c r="O461" i="7"/>
  <c r="P461" i="7"/>
  <c r="O460" i="7"/>
  <c r="P460" i="7"/>
  <c r="O459" i="7"/>
  <c r="P459" i="7"/>
  <c r="O458" i="7"/>
  <c r="P458" i="7"/>
  <c r="O457" i="7"/>
  <c r="P457" i="7"/>
  <c r="O456" i="7"/>
  <c r="P456" i="7"/>
  <c r="O455" i="7"/>
  <c r="P455" i="7"/>
  <c r="O454" i="7"/>
  <c r="P454" i="7"/>
  <c r="O453" i="7"/>
  <c r="P453" i="7"/>
  <c r="O452" i="7"/>
  <c r="P452" i="7"/>
  <c r="O451" i="7"/>
  <c r="P451" i="7"/>
  <c r="O450" i="7"/>
  <c r="P450" i="7"/>
  <c r="O449" i="7"/>
  <c r="P449" i="7"/>
  <c r="O448" i="7"/>
  <c r="P448" i="7"/>
  <c r="O447" i="7"/>
  <c r="P447" i="7"/>
  <c r="O446" i="7"/>
  <c r="P446" i="7"/>
  <c r="O445" i="7"/>
  <c r="P445" i="7"/>
  <c r="O444" i="7"/>
  <c r="P444" i="7"/>
  <c r="O443" i="7"/>
  <c r="P443" i="7"/>
  <c r="O442" i="7"/>
  <c r="P442" i="7"/>
  <c r="O441" i="7"/>
  <c r="P441" i="7"/>
  <c r="O440" i="7"/>
  <c r="P440" i="7"/>
  <c r="O439" i="7"/>
  <c r="P439" i="7"/>
  <c r="O438" i="7"/>
  <c r="P438" i="7"/>
  <c r="O437" i="7"/>
  <c r="P437" i="7"/>
  <c r="O436" i="7"/>
  <c r="P436" i="7"/>
  <c r="O435" i="7"/>
  <c r="P435" i="7"/>
  <c r="O434" i="7"/>
  <c r="P434" i="7"/>
  <c r="O433" i="7"/>
  <c r="P433" i="7"/>
  <c r="O432" i="7"/>
  <c r="P432" i="7"/>
  <c r="O431" i="7"/>
  <c r="P431" i="7"/>
  <c r="O430" i="7"/>
  <c r="P430" i="7"/>
  <c r="O429" i="7"/>
  <c r="P429" i="7"/>
  <c r="O428" i="7"/>
  <c r="P428" i="7"/>
  <c r="O427" i="7"/>
  <c r="P427" i="7"/>
  <c r="O426" i="7"/>
  <c r="P426" i="7"/>
  <c r="O425" i="7"/>
  <c r="P425" i="7"/>
  <c r="O424" i="7"/>
  <c r="P424" i="7"/>
  <c r="O423" i="7"/>
  <c r="P423" i="7"/>
  <c r="O422" i="7"/>
  <c r="P422" i="7"/>
  <c r="O421" i="7"/>
  <c r="P421" i="7"/>
  <c r="O420" i="7"/>
  <c r="P420" i="7"/>
  <c r="O419" i="7"/>
  <c r="P419" i="7"/>
  <c r="O418" i="7"/>
  <c r="P418" i="7"/>
  <c r="O417" i="7"/>
  <c r="P417" i="7"/>
  <c r="O416" i="7"/>
  <c r="P416" i="7"/>
  <c r="O415" i="7"/>
  <c r="P415" i="7"/>
  <c r="O414" i="7"/>
  <c r="P414" i="7"/>
  <c r="O413" i="7"/>
  <c r="P413" i="7"/>
  <c r="O412" i="7"/>
  <c r="P412" i="7"/>
  <c r="O411" i="7"/>
  <c r="P411" i="7"/>
  <c r="O410" i="7"/>
  <c r="P410" i="7"/>
  <c r="O409" i="7"/>
  <c r="P409" i="7"/>
  <c r="O408" i="7"/>
  <c r="P408" i="7"/>
  <c r="O407" i="7"/>
  <c r="P407" i="7"/>
  <c r="O406" i="7"/>
  <c r="P406" i="7"/>
  <c r="O405" i="7"/>
  <c r="P405" i="7"/>
  <c r="O404" i="7"/>
  <c r="P404" i="7"/>
  <c r="O403" i="7"/>
  <c r="P403" i="7"/>
  <c r="O402" i="7"/>
  <c r="P402" i="7"/>
  <c r="O401" i="7"/>
  <c r="P401" i="7"/>
  <c r="O400" i="7"/>
  <c r="P400" i="7"/>
  <c r="O399" i="7"/>
  <c r="P399" i="7"/>
  <c r="O398" i="7"/>
  <c r="P398" i="7"/>
  <c r="O397" i="7"/>
  <c r="P397" i="7"/>
  <c r="O396" i="7"/>
  <c r="P396" i="7"/>
  <c r="O395" i="7"/>
  <c r="P395" i="7"/>
  <c r="O394" i="7"/>
  <c r="P394" i="7"/>
  <c r="O393" i="7"/>
  <c r="P393" i="7"/>
  <c r="O392" i="7"/>
  <c r="P392" i="7"/>
  <c r="O391" i="7"/>
  <c r="P391" i="7"/>
  <c r="O390" i="7"/>
  <c r="P390" i="7"/>
  <c r="O389" i="7"/>
  <c r="P389" i="7"/>
  <c r="O388" i="7"/>
  <c r="P388" i="7"/>
  <c r="O387" i="7"/>
  <c r="P387" i="7"/>
  <c r="O386" i="7"/>
  <c r="P386" i="7"/>
  <c r="O385" i="7"/>
  <c r="P385" i="7"/>
  <c r="O384" i="7"/>
  <c r="P384" i="7"/>
  <c r="O383" i="7"/>
  <c r="P383" i="7"/>
  <c r="O382" i="7"/>
  <c r="P382" i="7"/>
  <c r="O381" i="7"/>
  <c r="P381" i="7"/>
  <c r="O380" i="7"/>
  <c r="P380" i="7"/>
  <c r="O379" i="7"/>
  <c r="P379" i="7"/>
  <c r="O378" i="7"/>
  <c r="P378" i="7"/>
  <c r="O377" i="7"/>
  <c r="P377" i="7"/>
  <c r="O376" i="7"/>
  <c r="P376" i="7"/>
  <c r="O375" i="7"/>
  <c r="P375" i="7"/>
  <c r="O374" i="7"/>
  <c r="P374" i="7"/>
  <c r="O373" i="7"/>
  <c r="P373" i="7"/>
  <c r="O372" i="7"/>
  <c r="P372" i="7"/>
  <c r="O371" i="7"/>
  <c r="P371" i="7"/>
  <c r="O370" i="7"/>
  <c r="P370" i="7"/>
  <c r="O369" i="7"/>
  <c r="P369" i="7"/>
  <c r="O368" i="7"/>
  <c r="P368" i="7"/>
  <c r="O367" i="7"/>
  <c r="P367" i="7"/>
  <c r="O366" i="7"/>
  <c r="P366" i="7"/>
  <c r="O365" i="7"/>
  <c r="P365" i="7"/>
  <c r="O364" i="7"/>
  <c r="P364" i="7"/>
  <c r="O363" i="7"/>
  <c r="P363" i="7"/>
  <c r="O362" i="7"/>
  <c r="P362" i="7"/>
  <c r="O361" i="7"/>
  <c r="P361" i="7"/>
  <c r="O360" i="7"/>
  <c r="P360" i="7"/>
  <c r="O359" i="7"/>
  <c r="P359" i="7"/>
  <c r="O358" i="7"/>
  <c r="P358" i="7"/>
  <c r="O357" i="7"/>
  <c r="P357" i="7"/>
  <c r="O356" i="7"/>
  <c r="P356" i="7"/>
  <c r="O355" i="7"/>
  <c r="P355" i="7"/>
  <c r="O354" i="7"/>
  <c r="P354" i="7"/>
  <c r="O353" i="7"/>
  <c r="P353" i="7"/>
  <c r="O352" i="7"/>
  <c r="P352" i="7"/>
  <c r="O351" i="7"/>
  <c r="P351" i="7"/>
  <c r="O350" i="7"/>
  <c r="P350" i="7"/>
  <c r="O349" i="7"/>
  <c r="P349" i="7"/>
  <c r="O348" i="7"/>
  <c r="P348" i="7"/>
  <c r="O347" i="7"/>
  <c r="P347" i="7"/>
  <c r="O346" i="7"/>
  <c r="P346" i="7"/>
  <c r="O345" i="7"/>
  <c r="P345" i="7"/>
  <c r="O344" i="7"/>
  <c r="P344" i="7"/>
  <c r="O343" i="7"/>
  <c r="P343" i="7"/>
  <c r="O342" i="7"/>
  <c r="P342" i="7"/>
  <c r="O341" i="7"/>
  <c r="P341" i="7"/>
  <c r="O340" i="7"/>
  <c r="P340" i="7"/>
  <c r="O339" i="7"/>
  <c r="P339" i="7"/>
  <c r="O338" i="7"/>
  <c r="P338" i="7"/>
  <c r="O337" i="7"/>
  <c r="P337" i="7"/>
  <c r="O336" i="7"/>
  <c r="P336" i="7"/>
  <c r="O335" i="7"/>
  <c r="P335" i="7"/>
  <c r="O334" i="7"/>
  <c r="P334" i="7"/>
  <c r="O333" i="7"/>
  <c r="P333" i="7"/>
  <c r="O332" i="7"/>
  <c r="P332" i="7"/>
  <c r="O331" i="7"/>
  <c r="P331" i="7"/>
  <c r="O330" i="7"/>
  <c r="P330" i="7"/>
  <c r="O329" i="7"/>
  <c r="P329" i="7"/>
  <c r="O328" i="7"/>
  <c r="P328" i="7"/>
  <c r="O327" i="7"/>
  <c r="P327" i="7"/>
  <c r="O326" i="7"/>
  <c r="P326" i="7"/>
  <c r="O325" i="7"/>
  <c r="P325" i="7"/>
  <c r="O324" i="7"/>
  <c r="P324" i="7"/>
  <c r="O323" i="7"/>
  <c r="P323" i="7"/>
  <c r="O322" i="7"/>
  <c r="P322" i="7"/>
  <c r="O321" i="7"/>
  <c r="P321" i="7"/>
  <c r="O320" i="7"/>
  <c r="P320" i="7"/>
  <c r="O319" i="7"/>
  <c r="P319" i="7"/>
  <c r="O318" i="7"/>
  <c r="P318" i="7"/>
  <c r="O317" i="7"/>
  <c r="P317" i="7"/>
  <c r="O316" i="7"/>
  <c r="P316" i="7"/>
  <c r="O315" i="7"/>
  <c r="P315" i="7"/>
  <c r="O314" i="7"/>
  <c r="P314" i="7"/>
  <c r="O313" i="7"/>
  <c r="P313" i="7"/>
  <c r="O312" i="7"/>
  <c r="P312" i="7"/>
  <c r="O311" i="7"/>
  <c r="P311" i="7"/>
  <c r="O310" i="7"/>
  <c r="P310" i="7"/>
  <c r="O309" i="7"/>
  <c r="P309" i="7"/>
  <c r="O308" i="7"/>
  <c r="P308" i="7"/>
  <c r="O307" i="7"/>
  <c r="P307" i="7"/>
  <c r="O306" i="7"/>
  <c r="P306" i="7"/>
  <c r="O305" i="7"/>
  <c r="P305" i="7"/>
  <c r="O304" i="7"/>
  <c r="P304" i="7"/>
  <c r="O303" i="7"/>
  <c r="P303" i="7"/>
  <c r="O302" i="7"/>
  <c r="P302" i="7"/>
  <c r="O301" i="7"/>
  <c r="P301" i="7"/>
  <c r="O300" i="7"/>
  <c r="P300" i="7"/>
  <c r="O299" i="7"/>
  <c r="P299" i="7"/>
  <c r="O298" i="7"/>
  <c r="P298" i="7"/>
  <c r="O297" i="7"/>
  <c r="P297" i="7"/>
  <c r="O296" i="7"/>
  <c r="P296" i="7"/>
  <c r="O295" i="7"/>
  <c r="P295" i="7"/>
  <c r="O294" i="7"/>
  <c r="P294" i="7"/>
  <c r="O293" i="7"/>
  <c r="P293" i="7"/>
  <c r="O292" i="7"/>
  <c r="P292" i="7"/>
  <c r="O291" i="7"/>
  <c r="P291" i="7"/>
  <c r="O290" i="7"/>
  <c r="P290" i="7"/>
  <c r="O289" i="7"/>
  <c r="P289" i="7"/>
  <c r="O288" i="7"/>
  <c r="P288" i="7"/>
  <c r="O287" i="7"/>
  <c r="P287" i="7"/>
  <c r="O286" i="7"/>
  <c r="P286" i="7"/>
  <c r="O285" i="7"/>
  <c r="P285" i="7"/>
  <c r="O284" i="7"/>
  <c r="P284" i="7"/>
  <c r="O283" i="7"/>
  <c r="P283" i="7"/>
  <c r="O282" i="7"/>
  <c r="P282" i="7"/>
  <c r="O281" i="7"/>
  <c r="P281" i="7"/>
  <c r="O280" i="7"/>
  <c r="P280" i="7"/>
  <c r="O279" i="7"/>
  <c r="P279" i="7"/>
  <c r="O278" i="7"/>
  <c r="P278" i="7"/>
  <c r="O277" i="7"/>
  <c r="P277" i="7"/>
  <c r="O276" i="7"/>
  <c r="P276" i="7"/>
  <c r="O275" i="7"/>
  <c r="P275" i="7"/>
  <c r="O274" i="7"/>
  <c r="P274" i="7"/>
  <c r="O273" i="7"/>
  <c r="P273" i="7"/>
  <c r="O272" i="7"/>
  <c r="P272" i="7"/>
  <c r="O271" i="7"/>
  <c r="P271" i="7"/>
  <c r="O270" i="7"/>
  <c r="P270" i="7"/>
  <c r="O269" i="7"/>
  <c r="P269" i="7"/>
  <c r="O268" i="7"/>
  <c r="P268" i="7"/>
  <c r="O267" i="7"/>
  <c r="P267" i="7"/>
  <c r="O266" i="7"/>
  <c r="P266" i="7"/>
  <c r="O265" i="7"/>
  <c r="P265" i="7"/>
  <c r="O264" i="7"/>
  <c r="P264" i="7"/>
  <c r="O263" i="7"/>
  <c r="P263" i="7"/>
  <c r="O262" i="7"/>
  <c r="P262" i="7"/>
  <c r="O261" i="7"/>
  <c r="P261" i="7"/>
  <c r="O260" i="7"/>
  <c r="P260" i="7"/>
  <c r="O259" i="7"/>
  <c r="P259" i="7"/>
  <c r="O258" i="7"/>
  <c r="P258" i="7"/>
  <c r="O257" i="7"/>
  <c r="P257" i="7"/>
  <c r="O256" i="7"/>
  <c r="P256" i="7"/>
  <c r="O255" i="7"/>
  <c r="P255" i="7"/>
  <c r="O254" i="7"/>
  <c r="P254" i="7"/>
  <c r="O253" i="7"/>
  <c r="P253" i="7"/>
  <c r="O252" i="7"/>
  <c r="P252" i="7"/>
  <c r="O251" i="7"/>
  <c r="P251" i="7"/>
  <c r="O250" i="7"/>
  <c r="P250" i="7"/>
  <c r="O249" i="7"/>
  <c r="P249" i="7"/>
  <c r="O248" i="7"/>
  <c r="P248" i="7"/>
  <c r="O247" i="7"/>
  <c r="P247" i="7"/>
  <c r="O246" i="7"/>
  <c r="P246" i="7"/>
  <c r="O245" i="7"/>
  <c r="P245" i="7"/>
  <c r="O244" i="7"/>
  <c r="O243" i="7"/>
  <c r="P243" i="7"/>
  <c r="O242" i="7"/>
  <c r="P242" i="7"/>
  <c r="O241" i="7"/>
  <c r="P241" i="7"/>
  <c r="O240" i="7"/>
  <c r="P240" i="7"/>
  <c r="O239" i="7"/>
  <c r="P239" i="7"/>
  <c r="O238" i="7"/>
  <c r="P238" i="7"/>
  <c r="O237" i="7"/>
  <c r="P237" i="7"/>
  <c r="O236" i="7"/>
  <c r="P236" i="7"/>
  <c r="O235" i="7"/>
  <c r="P235" i="7"/>
  <c r="O234" i="7"/>
  <c r="P234" i="7"/>
  <c r="O233" i="7"/>
  <c r="P233" i="7"/>
  <c r="O232" i="7"/>
  <c r="P232" i="7"/>
  <c r="O231" i="7"/>
  <c r="P231" i="7"/>
  <c r="O230" i="7"/>
  <c r="P230" i="7"/>
  <c r="O229" i="7"/>
  <c r="P229" i="7"/>
  <c r="O228" i="7"/>
  <c r="P228" i="7"/>
  <c r="O227" i="7"/>
  <c r="P227" i="7"/>
  <c r="O226" i="7"/>
  <c r="P226" i="7"/>
  <c r="O225" i="7"/>
  <c r="P225" i="7"/>
  <c r="O224" i="7"/>
  <c r="P224" i="7"/>
  <c r="O223" i="7"/>
  <c r="P223" i="7"/>
  <c r="O222" i="7"/>
  <c r="P222" i="7"/>
  <c r="O221" i="7"/>
  <c r="P221" i="7"/>
  <c r="O220" i="7"/>
  <c r="P220" i="7"/>
  <c r="O219" i="7"/>
  <c r="P219" i="7"/>
  <c r="O218" i="7"/>
  <c r="P218" i="7"/>
  <c r="O217" i="7"/>
  <c r="P217" i="7"/>
  <c r="O216" i="7"/>
  <c r="P216" i="7"/>
  <c r="O215" i="7"/>
  <c r="P215" i="7"/>
  <c r="O214" i="7"/>
  <c r="P214" i="7"/>
  <c r="O213" i="7"/>
  <c r="P213" i="7"/>
  <c r="O212" i="7"/>
  <c r="P212" i="7"/>
  <c r="O211" i="7"/>
  <c r="P211" i="7"/>
  <c r="O210" i="7"/>
  <c r="P210" i="7"/>
  <c r="O209" i="7"/>
  <c r="P209" i="7"/>
  <c r="O208" i="7"/>
  <c r="P208" i="7"/>
  <c r="O207" i="7"/>
  <c r="P207" i="7"/>
  <c r="O206" i="7"/>
  <c r="P206" i="7"/>
  <c r="O205" i="7"/>
  <c r="P205" i="7"/>
  <c r="O204" i="7"/>
  <c r="P204" i="7"/>
  <c r="O203" i="7"/>
  <c r="P203" i="7"/>
  <c r="O202" i="7"/>
  <c r="P202" i="7"/>
  <c r="O201" i="7"/>
  <c r="P201" i="7"/>
  <c r="O200" i="7"/>
  <c r="P200" i="7"/>
  <c r="O199" i="7"/>
  <c r="P199" i="7"/>
  <c r="O198" i="7"/>
  <c r="P198" i="7"/>
  <c r="O197" i="7"/>
  <c r="P197" i="7"/>
  <c r="O196" i="7"/>
  <c r="P196" i="7"/>
  <c r="O195" i="7"/>
  <c r="O194" i="7"/>
  <c r="P194" i="7"/>
  <c r="O193" i="7"/>
  <c r="P193" i="7"/>
  <c r="O192" i="7"/>
  <c r="P192" i="7"/>
  <c r="O191" i="7"/>
  <c r="P191" i="7"/>
  <c r="O190" i="7"/>
  <c r="P190" i="7"/>
  <c r="O189" i="7"/>
  <c r="P189" i="7"/>
  <c r="O188" i="7"/>
  <c r="P188" i="7"/>
  <c r="O187" i="7"/>
  <c r="P187" i="7"/>
  <c r="O186" i="7"/>
  <c r="P186" i="7"/>
  <c r="O185" i="7"/>
  <c r="P185" i="7"/>
  <c r="O184" i="7"/>
  <c r="P184" i="7"/>
  <c r="O183" i="7"/>
  <c r="P183" i="7"/>
  <c r="O182" i="7"/>
  <c r="P182" i="7"/>
  <c r="O181" i="7"/>
  <c r="P181" i="7"/>
  <c r="O180" i="7"/>
  <c r="P180" i="7"/>
  <c r="O179" i="7"/>
  <c r="P179" i="7"/>
  <c r="O178" i="7"/>
  <c r="P178" i="7"/>
  <c r="O177" i="7"/>
  <c r="P177" i="7"/>
  <c r="O176" i="7"/>
  <c r="P176" i="7"/>
  <c r="O175" i="7"/>
  <c r="P175" i="7"/>
  <c r="O174" i="7"/>
  <c r="P174" i="7"/>
  <c r="O173" i="7"/>
  <c r="P173" i="7"/>
  <c r="O172" i="7"/>
  <c r="P172" i="7"/>
  <c r="O171" i="7"/>
  <c r="P171" i="7"/>
  <c r="O170" i="7"/>
  <c r="P170" i="7"/>
  <c r="O169" i="7"/>
  <c r="P169" i="7"/>
  <c r="O168" i="7"/>
  <c r="P168" i="7"/>
  <c r="O167" i="7"/>
  <c r="P167" i="7"/>
  <c r="O166" i="7"/>
  <c r="P166" i="7"/>
  <c r="O165" i="7"/>
  <c r="P165" i="7"/>
  <c r="O164" i="7"/>
  <c r="O163" i="7"/>
  <c r="P163" i="7"/>
  <c r="O162" i="7"/>
  <c r="P162" i="7"/>
  <c r="O161" i="7"/>
  <c r="P161" i="7"/>
  <c r="O160" i="7"/>
  <c r="P160" i="7"/>
  <c r="O159" i="7"/>
  <c r="P159" i="7"/>
  <c r="O158" i="7"/>
  <c r="P158" i="7"/>
  <c r="O157" i="7"/>
  <c r="P157" i="7"/>
  <c r="O156" i="7"/>
  <c r="P156" i="7"/>
  <c r="O155" i="7"/>
  <c r="P155" i="7"/>
  <c r="O154" i="7"/>
  <c r="P154" i="7"/>
  <c r="O153" i="7"/>
  <c r="P153" i="7"/>
  <c r="O152" i="7"/>
  <c r="P152" i="7"/>
  <c r="O151" i="7"/>
  <c r="P151" i="7"/>
  <c r="O150" i="7"/>
  <c r="P150" i="7"/>
  <c r="O149" i="7"/>
  <c r="P149" i="7"/>
  <c r="O148" i="7"/>
  <c r="P148" i="7"/>
  <c r="O147" i="7"/>
  <c r="P147" i="7"/>
  <c r="O146" i="7"/>
  <c r="P146" i="7"/>
  <c r="O145" i="7"/>
  <c r="P145" i="7"/>
  <c r="O144" i="7"/>
  <c r="P144" i="7"/>
  <c r="O143" i="7"/>
  <c r="P143" i="7"/>
  <c r="O142" i="7"/>
  <c r="P142" i="7"/>
  <c r="O141" i="7"/>
  <c r="P141" i="7"/>
  <c r="O140" i="7"/>
  <c r="P140" i="7"/>
  <c r="O139" i="7"/>
  <c r="P139" i="7"/>
  <c r="O138" i="7"/>
  <c r="P138" i="7"/>
  <c r="O137" i="7"/>
  <c r="P137" i="7"/>
  <c r="O136" i="7"/>
  <c r="P136" i="7"/>
  <c r="O135" i="7"/>
  <c r="P135" i="7"/>
  <c r="O134" i="7"/>
  <c r="P134" i="7"/>
  <c r="O133" i="7"/>
  <c r="P133" i="7"/>
  <c r="O132" i="7"/>
  <c r="P132" i="7"/>
  <c r="O131" i="7"/>
  <c r="P131" i="7"/>
  <c r="O130" i="7"/>
  <c r="P130" i="7"/>
  <c r="O129" i="7"/>
  <c r="P129" i="7"/>
  <c r="O128" i="7"/>
  <c r="P128" i="7"/>
  <c r="O127" i="7"/>
  <c r="P127" i="7"/>
  <c r="O126" i="7"/>
  <c r="P126" i="7"/>
  <c r="O125" i="7"/>
  <c r="P125" i="7"/>
  <c r="O124" i="7"/>
  <c r="P124" i="7"/>
  <c r="O123" i="7"/>
  <c r="P123" i="7"/>
  <c r="O122" i="7"/>
  <c r="P122" i="7"/>
  <c r="O121" i="7"/>
  <c r="P121" i="7"/>
  <c r="O120" i="7"/>
  <c r="P120" i="7"/>
  <c r="O119" i="7"/>
  <c r="P119" i="7"/>
  <c r="O118" i="7"/>
  <c r="P118" i="7"/>
  <c r="O117" i="7"/>
  <c r="P117" i="7"/>
  <c r="O116" i="7"/>
  <c r="P116" i="7"/>
  <c r="O115" i="7"/>
  <c r="P115" i="7"/>
  <c r="O114" i="7"/>
  <c r="P114" i="7"/>
  <c r="O113" i="7"/>
  <c r="P113" i="7"/>
  <c r="O112" i="7"/>
  <c r="P112" i="7"/>
  <c r="O111" i="7"/>
  <c r="P111" i="7"/>
  <c r="O110" i="7"/>
  <c r="P110" i="7"/>
  <c r="O109" i="7"/>
  <c r="P109" i="7"/>
  <c r="O108" i="7"/>
  <c r="P108" i="7"/>
  <c r="O107" i="7"/>
  <c r="P107" i="7"/>
  <c r="O106" i="7"/>
  <c r="P106" i="7"/>
  <c r="O105" i="7"/>
  <c r="P105" i="7"/>
  <c r="O104" i="7"/>
  <c r="P104" i="7"/>
  <c r="O103" i="7"/>
  <c r="P103" i="7"/>
  <c r="O102" i="7"/>
  <c r="P102" i="7"/>
  <c r="O101" i="7"/>
  <c r="P101" i="7"/>
  <c r="O100" i="7"/>
  <c r="P100" i="7"/>
  <c r="O99" i="7"/>
  <c r="P99" i="7"/>
  <c r="O98" i="7"/>
  <c r="P98" i="7"/>
  <c r="O97" i="7"/>
  <c r="P97" i="7"/>
  <c r="O96" i="7"/>
  <c r="P96" i="7"/>
  <c r="O95" i="7"/>
  <c r="P95" i="7"/>
  <c r="O94" i="7"/>
  <c r="P94" i="7"/>
  <c r="O93" i="7"/>
  <c r="P93" i="7"/>
  <c r="O92" i="7"/>
  <c r="P92" i="7"/>
  <c r="O91" i="7"/>
  <c r="P91" i="7"/>
  <c r="O90" i="7"/>
  <c r="P90" i="7"/>
  <c r="O89" i="7"/>
  <c r="P89" i="7"/>
  <c r="O88" i="7"/>
  <c r="P88" i="7"/>
  <c r="O87" i="7"/>
  <c r="P87" i="7"/>
  <c r="O86" i="7"/>
  <c r="P86" i="7"/>
  <c r="O85" i="7"/>
  <c r="P85" i="7"/>
  <c r="O84" i="7"/>
  <c r="P84" i="7"/>
  <c r="O83" i="7"/>
  <c r="P83" i="7"/>
  <c r="O82" i="7"/>
  <c r="P82" i="7"/>
  <c r="O81" i="7"/>
  <c r="P81" i="7"/>
  <c r="O80" i="7"/>
  <c r="P80" i="7"/>
  <c r="O79" i="7"/>
  <c r="P79" i="7"/>
  <c r="O78" i="7"/>
  <c r="P78" i="7"/>
  <c r="O77" i="7"/>
  <c r="P77" i="7"/>
  <c r="O76" i="7"/>
  <c r="P76" i="7"/>
  <c r="O75" i="7"/>
  <c r="P75" i="7"/>
  <c r="O74" i="7"/>
  <c r="P74" i="7"/>
  <c r="O73" i="7"/>
  <c r="P73" i="7"/>
  <c r="O72" i="7"/>
  <c r="P72" i="7"/>
  <c r="O71" i="7"/>
  <c r="P71" i="7"/>
  <c r="O70" i="7"/>
  <c r="P70" i="7"/>
  <c r="O69" i="7"/>
  <c r="P69" i="7"/>
  <c r="O68" i="7"/>
  <c r="P68" i="7"/>
  <c r="O67" i="7"/>
  <c r="P67" i="7"/>
  <c r="O66" i="7"/>
  <c r="P66" i="7"/>
  <c r="O65" i="7"/>
  <c r="P65" i="7"/>
  <c r="O64" i="7"/>
  <c r="P64" i="7"/>
  <c r="O63" i="7"/>
  <c r="P63" i="7"/>
  <c r="O62" i="7"/>
  <c r="P62" i="7"/>
  <c r="O61" i="7"/>
  <c r="P61" i="7"/>
  <c r="O60" i="7"/>
  <c r="P60" i="7"/>
  <c r="O59" i="7"/>
  <c r="P59" i="7"/>
  <c r="O58" i="7"/>
  <c r="P58" i="7"/>
  <c r="O57" i="7"/>
  <c r="P57" i="7"/>
  <c r="O56" i="7"/>
  <c r="P56" i="7"/>
  <c r="O55" i="7"/>
  <c r="P55" i="7"/>
  <c r="O54" i="7"/>
  <c r="P54" i="7"/>
  <c r="O53" i="7"/>
  <c r="P53" i="7"/>
  <c r="O52" i="7"/>
  <c r="P52" i="7"/>
  <c r="O51" i="7"/>
  <c r="P51" i="7"/>
  <c r="O50" i="7"/>
  <c r="P50" i="7"/>
  <c r="O49" i="7"/>
  <c r="P49" i="7"/>
  <c r="O48" i="7"/>
  <c r="P48" i="7"/>
  <c r="O47" i="7"/>
  <c r="P47" i="7"/>
  <c r="O46" i="7"/>
  <c r="P46" i="7"/>
  <c r="O45" i="7"/>
  <c r="P45" i="7"/>
  <c r="O44" i="7"/>
  <c r="P44" i="7"/>
  <c r="O43" i="7"/>
  <c r="P43" i="7"/>
  <c r="O42" i="7"/>
  <c r="P42" i="7"/>
  <c r="O41" i="7"/>
  <c r="P41" i="7"/>
  <c r="O40" i="7"/>
  <c r="P40" i="7"/>
  <c r="O39" i="7"/>
  <c r="P39" i="7"/>
  <c r="O38" i="7"/>
  <c r="P38" i="7"/>
  <c r="O37" i="7"/>
  <c r="P37" i="7"/>
  <c r="O36" i="7"/>
  <c r="P36" i="7"/>
  <c r="O35" i="7"/>
  <c r="P35" i="7"/>
  <c r="O34" i="7"/>
  <c r="P34" i="7"/>
  <c r="O33" i="7"/>
  <c r="P33" i="7"/>
  <c r="O32" i="7"/>
  <c r="P32" i="7"/>
  <c r="O31" i="7"/>
  <c r="P31" i="7"/>
  <c r="O30" i="7"/>
  <c r="P30" i="7"/>
  <c r="O29" i="7"/>
  <c r="P29" i="7"/>
  <c r="O28" i="7"/>
  <c r="P28" i="7"/>
  <c r="O27" i="7"/>
  <c r="P27" i="7"/>
  <c r="O26" i="7"/>
  <c r="P26" i="7"/>
  <c r="O25" i="7"/>
  <c r="P25" i="7"/>
  <c r="O24" i="7"/>
  <c r="P24" i="7"/>
  <c r="O23" i="7"/>
  <c r="P23" i="7"/>
  <c r="O22" i="7"/>
  <c r="P22" i="7"/>
  <c r="O21" i="7"/>
  <c r="P21" i="7"/>
  <c r="O20" i="7"/>
  <c r="P20" i="7"/>
  <c r="O19" i="7"/>
  <c r="P19" i="7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O3" i="7"/>
  <c r="P3" i="7"/>
  <c r="P2" i="7"/>
  <c r="O2" i="7"/>
  <c r="N5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4" i="7"/>
  <c r="N3" i="7"/>
  <c r="N2" i="7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P798" i="4"/>
  <c r="Q798" i="4"/>
  <c r="R798" i="4"/>
  <c r="S798" i="4"/>
  <c r="O798" i="4"/>
  <c r="P797" i="4"/>
  <c r="Q797" i="4"/>
  <c r="R797" i="4"/>
  <c r="S797" i="4"/>
  <c r="O797" i="4"/>
  <c r="P796" i="4"/>
  <c r="Q796" i="4"/>
  <c r="R796" i="4"/>
  <c r="S796" i="4"/>
  <c r="O796" i="4"/>
  <c r="P795" i="4"/>
  <c r="Q795" i="4"/>
  <c r="R795" i="4"/>
  <c r="S795" i="4"/>
  <c r="O795" i="4"/>
  <c r="P794" i="4"/>
  <c r="Q794" i="4"/>
  <c r="R794" i="4"/>
  <c r="S794" i="4"/>
  <c r="O794" i="4"/>
  <c r="P793" i="4"/>
  <c r="Q793" i="4"/>
  <c r="R793" i="4"/>
  <c r="S793" i="4"/>
  <c r="O793" i="4"/>
  <c r="P792" i="4"/>
  <c r="Q792" i="4"/>
  <c r="R792" i="4"/>
  <c r="S792" i="4"/>
  <c r="O792" i="4"/>
  <c r="P791" i="4"/>
  <c r="Q791" i="4"/>
  <c r="R791" i="4"/>
  <c r="S791" i="4"/>
  <c r="O791" i="4"/>
  <c r="P790" i="4"/>
  <c r="Q790" i="4"/>
  <c r="R790" i="4"/>
  <c r="S790" i="4"/>
  <c r="O790" i="4"/>
  <c r="P789" i="4"/>
  <c r="Q789" i="4"/>
  <c r="R789" i="4"/>
  <c r="S789" i="4"/>
  <c r="O789" i="4"/>
  <c r="P788" i="4"/>
  <c r="Q788" i="4"/>
  <c r="R788" i="4"/>
  <c r="S788" i="4"/>
  <c r="O788" i="4"/>
  <c r="P787" i="4"/>
  <c r="Q787" i="4"/>
  <c r="R787" i="4"/>
  <c r="S787" i="4"/>
  <c r="O787" i="4"/>
  <c r="P786" i="4"/>
  <c r="Q786" i="4"/>
  <c r="R786" i="4"/>
  <c r="S786" i="4"/>
  <c r="O786" i="4"/>
  <c r="P785" i="4"/>
  <c r="Q785" i="4"/>
  <c r="R785" i="4"/>
  <c r="S785" i="4"/>
  <c r="O785" i="4"/>
  <c r="P784" i="4"/>
  <c r="Q784" i="4"/>
  <c r="R784" i="4"/>
  <c r="S784" i="4"/>
  <c r="O784" i="4"/>
  <c r="P783" i="4"/>
  <c r="Q783" i="4"/>
  <c r="R783" i="4"/>
  <c r="S783" i="4"/>
  <c r="O783" i="4"/>
  <c r="P782" i="4"/>
  <c r="Q782" i="4"/>
  <c r="R782" i="4"/>
  <c r="S782" i="4"/>
  <c r="O782" i="4"/>
  <c r="P781" i="4"/>
  <c r="Q781" i="4"/>
  <c r="R781" i="4"/>
  <c r="S781" i="4"/>
  <c r="O781" i="4"/>
  <c r="P780" i="4"/>
  <c r="Q780" i="4"/>
  <c r="R780" i="4"/>
  <c r="S780" i="4"/>
  <c r="O780" i="4"/>
  <c r="P779" i="4"/>
  <c r="Q779" i="4"/>
  <c r="R779" i="4"/>
  <c r="S779" i="4"/>
  <c r="O779" i="4"/>
  <c r="P778" i="4"/>
  <c r="Q778" i="4"/>
  <c r="R778" i="4"/>
  <c r="S778" i="4"/>
  <c r="O778" i="4"/>
  <c r="P777" i="4"/>
  <c r="Q777" i="4"/>
  <c r="R777" i="4"/>
  <c r="S777" i="4"/>
  <c r="O777" i="4"/>
  <c r="P776" i="4"/>
  <c r="Q776" i="4"/>
  <c r="R776" i="4"/>
  <c r="S776" i="4"/>
  <c r="O776" i="4"/>
  <c r="P775" i="4"/>
  <c r="Q775" i="4"/>
  <c r="R775" i="4"/>
  <c r="S775" i="4"/>
  <c r="O775" i="4"/>
  <c r="P774" i="4"/>
  <c r="Q774" i="4"/>
  <c r="R774" i="4"/>
  <c r="S774" i="4"/>
  <c r="O774" i="4"/>
  <c r="P773" i="4"/>
  <c r="Q773" i="4"/>
  <c r="R773" i="4"/>
  <c r="S773" i="4"/>
  <c r="O773" i="4"/>
  <c r="P772" i="4"/>
  <c r="Q772" i="4"/>
  <c r="R772" i="4"/>
  <c r="S772" i="4"/>
  <c r="O772" i="4"/>
  <c r="P771" i="4"/>
  <c r="Q771" i="4"/>
  <c r="R771" i="4"/>
  <c r="S771" i="4"/>
  <c r="O771" i="4"/>
  <c r="P770" i="4"/>
  <c r="Q770" i="4"/>
  <c r="R770" i="4"/>
  <c r="S770" i="4"/>
  <c r="O770" i="4"/>
  <c r="P769" i="4"/>
  <c r="Q769" i="4"/>
  <c r="R769" i="4"/>
  <c r="S769" i="4"/>
  <c r="O769" i="4"/>
  <c r="P768" i="4"/>
  <c r="Q768" i="4"/>
  <c r="R768" i="4"/>
  <c r="S768" i="4"/>
  <c r="O768" i="4"/>
  <c r="P767" i="4"/>
  <c r="Q767" i="4"/>
  <c r="R767" i="4"/>
  <c r="S767" i="4"/>
  <c r="O767" i="4"/>
  <c r="P766" i="4"/>
  <c r="Q766" i="4"/>
  <c r="R766" i="4"/>
  <c r="S766" i="4"/>
  <c r="O766" i="4"/>
  <c r="P765" i="4"/>
  <c r="Q765" i="4"/>
  <c r="R765" i="4"/>
  <c r="S765" i="4"/>
  <c r="O765" i="4"/>
  <c r="P764" i="4"/>
  <c r="Q764" i="4"/>
  <c r="R764" i="4"/>
  <c r="S764" i="4"/>
  <c r="O764" i="4"/>
  <c r="P763" i="4"/>
  <c r="Q763" i="4"/>
  <c r="R763" i="4"/>
  <c r="S763" i="4"/>
  <c r="O763" i="4"/>
  <c r="P762" i="4"/>
  <c r="Q762" i="4"/>
  <c r="R762" i="4"/>
  <c r="S762" i="4"/>
  <c r="O762" i="4"/>
  <c r="P761" i="4"/>
  <c r="Q761" i="4"/>
  <c r="R761" i="4"/>
  <c r="S761" i="4"/>
  <c r="O761" i="4"/>
  <c r="P760" i="4"/>
  <c r="Q760" i="4"/>
  <c r="R760" i="4"/>
  <c r="S760" i="4"/>
  <c r="O760" i="4"/>
  <c r="P759" i="4"/>
  <c r="Q759" i="4"/>
  <c r="R759" i="4"/>
  <c r="S759" i="4"/>
  <c r="O759" i="4"/>
  <c r="P758" i="4"/>
  <c r="Q758" i="4"/>
  <c r="R758" i="4"/>
  <c r="S758" i="4"/>
  <c r="O758" i="4"/>
  <c r="P757" i="4"/>
  <c r="Q757" i="4"/>
  <c r="R757" i="4"/>
  <c r="S757" i="4"/>
  <c r="O757" i="4"/>
  <c r="P756" i="4"/>
  <c r="Q756" i="4"/>
  <c r="R756" i="4"/>
  <c r="S756" i="4"/>
  <c r="O756" i="4"/>
  <c r="P755" i="4"/>
  <c r="Q755" i="4"/>
  <c r="R755" i="4"/>
  <c r="S755" i="4"/>
  <c r="O755" i="4"/>
  <c r="P754" i="4"/>
  <c r="Q754" i="4"/>
  <c r="R754" i="4"/>
  <c r="S754" i="4"/>
  <c r="O754" i="4"/>
  <c r="P753" i="4"/>
  <c r="Q753" i="4"/>
  <c r="R753" i="4"/>
  <c r="S753" i="4"/>
  <c r="O753" i="4"/>
  <c r="P752" i="4"/>
  <c r="Q752" i="4"/>
  <c r="R752" i="4"/>
  <c r="S752" i="4"/>
  <c r="O752" i="4"/>
  <c r="P751" i="4"/>
  <c r="Q751" i="4"/>
  <c r="R751" i="4"/>
  <c r="S751" i="4"/>
  <c r="O751" i="4"/>
  <c r="P750" i="4"/>
  <c r="Q750" i="4"/>
  <c r="R750" i="4"/>
  <c r="S750" i="4"/>
  <c r="O750" i="4"/>
  <c r="P749" i="4"/>
  <c r="Q749" i="4"/>
  <c r="R749" i="4"/>
  <c r="S749" i="4"/>
  <c r="O749" i="4"/>
  <c r="P748" i="4"/>
  <c r="Q748" i="4"/>
  <c r="R748" i="4"/>
  <c r="S748" i="4"/>
  <c r="O748" i="4"/>
  <c r="P747" i="4"/>
  <c r="Q747" i="4"/>
  <c r="R747" i="4"/>
  <c r="S747" i="4"/>
  <c r="O747" i="4"/>
  <c r="P746" i="4"/>
  <c r="Q746" i="4"/>
  <c r="R746" i="4"/>
  <c r="S746" i="4"/>
  <c r="O746" i="4"/>
  <c r="P745" i="4"/>
  <c r="Q745" i="4"/>
  <c r="R745" i="4"/>
  <c r="S745" i="4"/>
  <c r="O745" i="4"/>
  <c r="P744" i="4"/>
  <c r="Q744" i="4"/>
  <c r="R744" i="4"/>
  <c r="S744" i="4"/>
  <c r="O744" i="4"/>
  <c r="P743" i="4"/>
  <c r="Q743" i="4"/>
  <c r="R743" i="4"/>
  <c r="S743" i="4"/>
  <c r="O743" i="4"/>
  <c r="P742" i="4"/>
  <c r="Q742" i="4"/>
  <c r="R742" i="4"/>
  <c r="S742" i="4"/>
  <c r="O742" i="4"/>
  <c r="P741" i="4"/>
  <c r="Q741" i="4"/>
  <c r="R741" i="4"/>
  <c r="S741" i="4"/>
  <c r="O741" i="4"/>
  <c r="P740" i="4"/>
  <c r="Q740" i="4"/>
  <c r="R740" i="4"/>
  <c r="S740" i="4"/>
  <c r="O740" i="4"/>
  <c r="P739" i="4"/>
  <c r="Q739" i="4"/>
  <c r="R739" i="4"/>
  <c r="S739" i="4"/>
  <c r="O739" i="4"/>
  <c r="P738" i="4"/>
  <c r="Q738" i="4"/>
  <c r="R738" i="4"/>
  <c r="S738" i="4"/>
  <c r="O738" i="4"/>
  <c r="P737" i="4"/>
  <c r="Q737" i="4"/>
  <c r="R737" i="4"/>
  <c r="S737" i="4"/>
  <c r="O737" i="4"/>
  <c r="P736" i="4"/>
  <c r="Q736" i="4"/>
  <c r="R736" i="4"/>
  <c r="S736" i="4"/>
  <c r="O736" i="4"/>
  <c r="P735" i="4"/>
  <c r="Q735" i="4"/>
  <c r="R735" i="4"/>
  <c r="S735" i="4"/>
  <c r="O735" i="4"/>
  <c r="P734" i="4"/>
  <c r="Q734" i="4"/>
  <c r="R734" i="4"/>
  <c r="S734" i="4"/>
  <c r="O734" i="4"/>
  <c r="P733" i="4"/>
  <c r="Q733" i="4"/>
  <c r="R733" i="4"/>
  <c r="S733" i="4"/>
  <c r="O733" i="4"/>
  <c r="P732" i="4"/>
  <c r="Q732" i="4"/>
  <c r="R732" i="4"/>
  <c r="S732" i="4"/>
  <c r="O732" i="4"/>
  <c r="P731" i="4"/>
  <c r="Q731" i="4"/>
  <c r="R731" i="4"/>
  <c r="S731" i="4"/>
  <c r="O731" i="4"/>
  <c r="P730" i="4"/>
  <c r="Q730" i="4"/>
  <c r="R730" i="4"/>
  <c r="S730" i="4"/>
  <c r="O730" i="4"/>
  <c r="P729" i="4"/>
  <c r="Q729" i="4"/>
  <c r="R729" i="4"/>
  <c r="S729" i="4"/>
  <c r="O729" i="4"/>
  <c r="P728" i="4"/>
  <c r="Q728" i="4"/>
  <c r="R728" i="4"/>
  <c r="S728" i="4"/>
  <c r="O728" i="4"/>
  <c r="P727" i="4"/>
  <c r="Q727" i="4"/>
  <c r="R727" i="4"/>
  <c r="S727" i="4"/>
  <c r="O727" i="4"/>
  <c r="P726" i="4"/>
  <c r="Q726" i="4"/>
  <c r="R726" i="4"/>
  <c r="S726" i="4"/>
  <c r="O726" i="4"/>
  <c r="P725" i="4"/>
  <c r="Q725" i="4"/>
  <c r="R725" i="4"/>
  <c r="S725" i="4"/>
  <c r="O725" i="4"/>
  <c r="P724" i="4"/>
  <c r="Q724" i="4"/>
  <c r="R724" i="4"/>
  <c r="S724" i="4"/>
  <c r="O724" i="4"/>
  <c r="P723" i="4"/>
  <c r="Q723" i="4"/>
  <c r="R723" i="4"/>
  <c r="S723" i="4"/>
  <c r="O723" i="4"/>
  <c r="P722" i="4"/>
  <c r="Q722" i="4"/>
  <c r="R722" i="4"/>
  <c r="S722" i="4"/>
  <c r="O722" i="4"/>
  <c r="P721" i="4"/>
  <c r="Q721" i="4"/>
  <c r="R721" i="4"/>
  <c r="S721" i="4"/>
  <c r="O721" i="4"/>
  <c r="P720" i="4"/>
  <c r="Q720" i="4"/>
  <c r="R720" i="4"/>
  <c r="S720" i="4"/>
  <c r="O720" i="4"/>
  <c r="P719" i="4"/>
  <c r="Q719" i="4"/>
  <c r="R719" i="4"/>
  <c r="S719" i="4"/>
  <c r="O719" i="4"/>
  <c r="P718" i="4"/>
  <c r="Q718" i="4"/>
  <c r="R718" i="4"/>
  <c r="S718" i="4"/>
  <c r="O718" i="4"/>
  <c r="P717" i="4"/>
  <c r="Q717" i="4"/>
  <c r="R717" i="4"/>
  <c r="S717" i="4"/>
  <c r="O717" i="4"/>
  <c r="P716" i="4"/>
  <c r="Q716" i="4"/>
  <c r="R716" i="4"/>
  <c r="S716" i="4"/>
  <c r="O716" i="4"/>
  <c r="P715" i="4"/>
  <c r="Q715" i="4"/>
  <c r="R715" i="4"/>
  <c r="S715" i="4"/>
  <c r="O715" i="4"/>
  <c r="P714" i="4"/>
  <c r="Q714" i="4"/>
  <c r="R714" i="4"/>
  <c r="S714" i="4"/>
  <c r="O714" i="4"/>
  <c r="P713" i="4"/>
  <c r="Q713" i="4"/>
  <c r="R713" i="4"/>
  <c r="S713" i="4"/>
  <c r="O713" i="4"/>
  <c r="P712" i="4"/>
  <c r="Q712" i="4"/>
  <c r="R712" i="4"/>
  <c r="S712" i="4"/>
  <c r="O712" i="4"/>
  <c r="P711" i="4"/>
  <c r="Q711" i="4"/>
  <c r="R711" i="4"/>
  <c r="S711" i="4"/>
  <c r="O711" i="4"/>
  <c r="P710" i="4"/>
  <c r="Q710" i="4"/>
  <c r="R710" i="4"/>
  <c r="S710" i="4"/>
  <c r="O710" i="4"/>
  <c r="P709" i="4"/>
  <c r="Q709" i="4"/>
  <c r="R709" i="4"/>
  <c r="S709" i="4"/>
  <c r="O709" i="4"/>
  <c r="P708" i="4"/>
  <c r="Q708" i="4"/>
  <c r="R708" i="4"/>
  <c r="S708" i="4"/>
  <c r="O708" i="4"/>
  <c r="P707" i="4"/>
  <c r="Q707" i="4"/>
  <c r="R707" i="4"/>
  <c r="S707" i="4"/>
  <c r="O707" i="4"/>
  <c r="P706" i="4"/>
  <c r="Q706" i="4"/>
  <c r="R706" i="4"/>
  <c r="S706" i="4"/>
  <c r="O706" i="4"/>
  <c r="P705" i="4"/>
  <c r="Q705" i="4"/>
  <c r="R705" i="4"/>
  <c r="S705" i="4"/>
  <c r="O705" i="4"/>
  <c r="P704" i="4"/>
  <c r="Q704" i="4"/>
  <c r="R704" i="4"/>
  <c r="S704" i="4"/>
  <c r="O704" i="4"/>
  <c r="P703" i="4"/>
  <c r="Q703" i="4"/>
  <c r="R703" i="4"/>
  <c r="S703" i="4"/>
  <c r="O703" i="4"/>
  <c r="P702" i="4"/>
  <c r="Q702" i="4"/>
  <c r="R702" i="4"/>
  <c r="S702" i="4"/>
  <c r="O702" i="4"/>
  <c r="P701" i="4"/>
  <c r="Q701" i="4"/>
  <c r="R701" i="4"/>
  <c r="S701" i="4"/>
  <c r="O701" i="4"/>
  <c r="P700" i="4"/>
  <c r="Q700" i="4"/>
  <c r="R700" i="4"/>
  <c r="S700" i="4"/>
  <c r="O700" i="4"/>
  <c r="P699" i="4"/>
  <c r="Q699" i="4"/>
  <c r="R699" i="4"/>
  <c r="S699" i="4"/>
  <c r="O699" i="4"/>
  <c r="P698" i="4"/>
  <c r="Q698" i="4"/>
  <c r="R698" i="4"/>
  <c r="S698" i="4"/>
  <c r="O698" i="4"/>
  <c r="P697" i="4"/>
  <c r="Q697" i="4"/>
  <c r="R697" i="4"/>
  <c r="S697" i="4"/>
  <c r="O697" i="4"/>
  <c r="P696" i="4"/>
  <c r="Q696" i="4"/>
  <c r="R696" i="4"/>
  <c r="S696" i="4"/>
  <c r="O696" i="4"/>
  <c r="P695" i="4"/>
  <c r="Q695" i="4"/>
  <c r="R695" i="4"/>
  <c r="S695" i="4"/>
  <c r="O695" i="4"/>
  <c r="P694" i="4"/>
  <c r="Q694" i="4"/>
  <c r="R694" i="4"/>
  <c r="S694" i="4"/>
  <c r="O694" i="4"/>
  <c r="P693" i="4"/>
  <c r="Q693" i="4"/>
  <c r="R693" i="4"/>
  <c r="S693" i="4"/>
  <c r="O693" i="4"/>
  <c r="P692" i="4"/>
  <c r="Q692" i="4"/>
  <c r="R692" i="4"/>
  <c r="S692" i="4"/>
  <c r="O692" i="4"/>
  <c r="P691" i="4"/>
  <c r="Q691" i="4"/>
  <c r="R691" i="4"/>
  <c r="S691" i="4"/>
  <c r="O691" i="4"/>
  <c r="P690" i="4"/>
  <c r="Q690" i="4"/>
  <c r="R690" i="4"/>
  <c r="S690" i="4"/>
  <c r="O690" i="4"/>
  <c r="P689" i="4"/>
  <c r="Q689" i="4"/>
  <c r="R689" i="4"/>
  <c r="S689" i="4"/>
  <c r="O689" i="4"/>
  <c r="P688" i="4"/>
  <c r="Q688" i="4"/>
  <c r="R688" i="4"/>
  <c r="S688" i="4"/>
  <c r="O688" i="4"/>
  <c r="P687" i="4"/>
  <c r="Q687" i="4"/>
  <c r="R687" i="4"/>
  <c r="S687" i="4"/>
  <c r="O687" i="4"/>
  <c r="P686" i="4"/>
  <c r="Q686" i="4"/>
  <c r="R686" i="4"/>
  <c r="S686" i="4"/>
  <c r="O686" i="4"/>
  <c r="P685" i="4"/>
  <c r="Q685" i="4"/>
  <c r="R685" i="4"/>
  <c r="S685" i="4"/>
  <c r="O685" i="4"/>
  <c r="P684" i="4"/>
  <c r="Q684" i="4"/>
  <c r="R684" i="4"/>
  <c r="S684" i="4"/>
  <c r="O684" i="4"/>
  <c r="P683" i="4"/>
  <c r="Q683" i="4"/>
  <c r="R683" i="4"/>
  <c r="S683" i="4"/>
  <c r="O683" i="4"/>
  <c r="P682" i="4"/>
  <c r="Q682" i="4"/>
  <c r="R682" i="4"/>
  <c r="S682" i="4"/>
  <c r="O682" i="4"/>
  <c r="P681" i="4"/>
  <c r="Q681" i="4"/>
  <c r="R681" i="4"/>
  <c r="S681" i="4"/>
  <c r="O681" i="4"/>
  <c r="P680" i="4"/>
  <c r="Q680" i="4"/>
  <c r="R680" i="4"/>
  <c r="S680" i="4"/>
  <c r="O680" i="4"/>
  <c r="P679" i="4"/>
  <c r="Q679" i="4"/>
  <c r="R679" i="4"/>
  <c r="S679" i="4"/>
  <c r="O679" i="4"/>
  <c r="P678" i="4"/>
  <c r="Q678" i="4"/>
  <c r="R678" i="4"/>
  <c r="S678" i="4"/>
  <c r="O678" i="4"/>
  <c r="P677" i="4"/>
  <c r="Q677" i="4"/>
  <c r="R677" i="4"/>
  <c r="S677" i="4"/>
  <c r="O677" i="4"/>
  <c r="P676" i="4"/>
  <c r="Q676" i="4"/>
  <c r="R676" i="4"/>
  <c r="S676" i="4"/>
  <c r="O676" i="4"/>
  <c r="P675" i="4"/>
  <c r="Q675" i="4"/>
  <c r="R675" i="4"/>
  <c r="S675" i="4"/>
  <c r="O675" i="4"/>
  <c r="P674" i="4"/>
  <c r="Q674" i="4"/>
  <c r="R674" i="4"/>
  <c r="S674" i="4"/>
  <c r="O674" i="4"/>
  <c r="P673" i="4"/>
  <c r="Q673" i="4"/>
  <c r="R673" i="4"/>
  <c r="S673" i="4"/>
  <c r="O673" i="4"/>
  <c r="P672" i="4"/>
  <c r="Q672" i="4"/>
  <c r="R672" i="4"/>
  <c r="S672" i="4"/>
  <c r="O672" i="4"/>
  <c r="P671" i="4"/>
  <c r="Q671" i="4"/>
  <c r="R671" i="4"/>
  <c r="S671" i="4"/>
  <c r="O671" i="4"/>
  <c r="P670" i="4"/>
  <c r="Q670" i="4"/>
  <c r="R670" i="4"/>
  <c r="S670" i="4"/>
  <c r="O670" i="4"/>
  <c r="P669" i="4"/>
  <c r="Q669" i="4"/>
  <c r="R669" i="4"/>
  <c r="S669" i="4"/>
  <c r="O669" i="4"/>
  <c r="P668" i="4"/>
  <c r="Q668" i="4"/>
  <c r="R668" i="4"/>
  <c r="S668" i="4"/>
  <c r="O668" i="4"/>
  <c r="P667" i="4"/>
  <c r="Q667" i="4"/>
  <c r="R667" i="4"/>
  <c r="S667" i="4"/>
  <c r="O667" i="4"/>
  <c r="P666" i="4"/>
  <c r="Q666" i="4"/>
  <c r="R666" i="4"/>
  <c r="S666" i="4"/>
  <c r="O666" i="4"/>
  <c r="P665" i="4"/>
  <c r="Q665" i="4"/>
  <c r="R665" i="4"/>
  <c r="S665" i="4"/>
  <c r="O665" i="4"/>
  <c r="P664" i="4"/>
  <c r="Q664" i="4"/>
  <c r="R664" i="4"/>
  <c r="S664" i="4"/>
  <c r="O664" i="4"/>
  <c r="P663" i="4"/>
  <c r="Q663" i="4"/>
  <c r="R663" i="4"/>
  <c r="S663" i="4"/>
  <c r="O663" i="4"/>
  <c r="P662" i="4"/>
  <c r="Q662" i="4"/>
  <c r="R662" i="4"/>
  <c r="S662" i="4"/>
  <c r="O662" i="4"/>
  <c r="P661" i="4"/>
  <c r="Q661" i="4"/>
  <c r="R661" i="4"/>
  <c r="S661" i="4"/>
  <c r="O661" i="4"/>
  <c r="P660" i="4"/>
  <c r="Q660" i="4"/>
  <c r="R660" i="4"/>
  <c r="S660" i="4"/>
  <c r="O660" i="4"/>
  <c r="P659" i="4"/>
  <c r="Q659" i="4"/>
  <c r="R659" i="4"/>
  <c r="S659" i="4"/>
  <c r="O659" i="4"/>
  <c r="P658" i="4"/>
  <c r="Q658" i="4"/>
  <c r="R658" i="4"/>
  <c r="S658" i="4"/>
  <c r="O658" i="4"/>
  <c r="P657" i="4"/>
  <c r="Q657" i="4"/>
  <c r="R657" i="4"/>
  <c r="S657" i="4"/>
  <c r="O657" i="4"/>
  <c r="P656" i="4"/>
  <c r="Q656" i="4"/>
  <c r="R656" i="4"/>
  <c r="S656" i="4"/>
  <c r="O656" i="4"/>
  <c r="P655" i="4"/>
  <c r="Q655" i="4"/>
  <c r="R655" i="4"/>
  <c r="S655" i="4"/>
  <c r="O655" i="4"/>
  <c r="P654" i="4"/>
  <c r="Q654" i="4"/>
  <c r="R654" i="4"/>
  <c r="S654" i="4"/>
  <c r="O654" i="4"/>
  <c r="P653" i="4"/>
  <c r="Q653" i="4"/>
  <c r="R653" i="4"/>
  <c r="S653" i="4"/>
  <c r="O653" i="4"/>
  <c r="P652" i="4"/>
  <c r="Q652" i="4"/>
  <c r="R652" i="4"/>
  <c r="S652" i="4"/>
  <c r="O652" i="4"/>
  <c r="P651" i="4"/>
  <c r="Q651" i="4"/>
  <c r="R651" i="4"/>
  <c r="S651" i="4"/>
  <c r="O651" i="4"/>
  <c r="P650" i="4"/>
  <c r="Q650" i="4"/>
  <c r="R650" i="4"/>
  <c r="S650" i="4"/>
  <c r="O650" i="4"/>
  <c r="P649" i="4"/>
  <c r="Q649" i="4"/>
  <c r="R649" i="4"/>
  <c r="S649" i="4"/>
  <c r="O649" i="4"/>
  <c r="P648" i="4"/>
  <c r="Q648" i="4"/>
  <c r="R648" i="4"/>
  <c r="S648" i="4"/>
  <c r="O648" i="4"/>
  <c r="P647" i="4"/>
  <c r="Q647" i="4"/>
  <c r="R647" i="4"/>
  <c r="S647" i="4"/>
  <c r="O647" i="4"/>
  <c r="P646" i="4"/>
  <c r="Q646" i="4"/>
  <c r="R646" i="4"/>
  <c r="S646" i="4"/>
  <c r="O646" i="4"/>
  <c r="P645" i="4"/>
  <c r="Q645" i="4"/>
  <c r="R645" i="4"/>
  <c r="S645" i="4"/>
  <c r="O645" i="4"/>
  <c r="P644" i="4"/>
  <c r="Q644" i="4"/>
  <c r="R644" i="4"/>
  <c r="S644" i="4"/>
  <c r="O644" i="4"/>
  <c r="P643" i="4"/>
  <c r="Q643" i="4"/>
  <c r="R643" i="4"/>
  <c r="S643" i="4"/>
  <c r="O643" i="4"/>
  <c r="P642" i="4"/>
  <c r="Q642" i="4"/>
  <c r="R642" i="4"/>
  <c r="S642" i="4"/>
  <c r="O642" i="4"/>
  <c r="P641" i="4"/>
  <c r="Q641" i="4"/>
  <c r="R641" i="4"/>
  <c r="S641" i="4"/>
  <c r="O641" i="4"/>
  <c r="P640" i="4"/>
  <c r="Q640" i="4"/>
  <c r="R640" i="4"/>
  <c r="S640" i="4"/>
  <c r="O640" i="4"/>
  <c r="P639" i="4"/>
  <c r="Q639" i="4"/>
  <c r="R639" i="4"/>
  <c r="S639" i="4"/>
  <c r="O639" i="4"/>
  <c r="P638" i="4"/>
  <c r="Q638" i="4"/>
  <c r="R638" i="4"/>
  <c r="S638" i="4"/>
  <c r="O638" i="4"/>
  <c r="P637" i="4"/>
  <c r="Q637" i="4"/>
  <c r="R637" i="4"/>
  <c r="S637" i="4"/>
  <c r="O637" i="4"/>
  <c r="P636" i="4"/>
  <c r="Q636" i="4"/>
  <c r="R636" i="4"/>
  <c r="S636" i="4"/>
  <c r="O636" i="4"/>
  <c r="P635" i="4"/>
  <c r="Q635" i="4"/>
  <c r="R635" i="4"/>
  <c r="S635" i="4"/>
  <c r="O635" i="4"/>
  <c r="P634" i="4"/>
  <c r="Q634" i="4"/>
  <c r="R634" i="4"/>
  <c r="S634" i="4"/>
  <c r="O634" i="4"/>
  <c r="P633" i="4"/>
  <c r="Q633" i="4"/>
  <c r="R633" i="4"/>
  <c r="S633" i="4"/>
  <c r="O633" i="4"/>
  <c r="P632" i="4"/>
  <c r="Q632" i="4"/>
  <c r="R632" i="4"/>
  <c r="S632" i="4"/>
  <c r="O632" i="4"/>
  <c r="P631" i="4"/>
  <c r="Q631" i="4"/>
  <c r="R631" i="4"/>
  <c r="S631" i="4"/>
  <c r="O631" i="4"/>
  <c r="P630" i="4"/>
  <c r="Q630" i="4"/>
  <c r="R630" i="4"/>
  <c r="S630" i="4"/>
  <c r="O630" i="4"/>
  <c r="P629" i="4"/>
  <c r="Q629" i="4"/>
  <c r="R629" i="4"/>
  <c r="S629" i="4"/>
  <c r="O629" i="4"/>
  <c r="P628" i="4"/>
  <c r="Q628" i="4"/>
  <c r="R628" i="4"/>
  <c r="S628" i="4"/>
  <c r="O628" i="4"/>
  <c r="P627" i="4"/>
  <c r="Q627" i="4"/>
  <c r="R627" i="4"/>
  <c r="S627" i="4"/>
  <c r="O627" i="4"/>
  <c r="P626" i="4"/>
  <c r="Q626" i="4"/>
  <c r="R626" i="4"/>
  <c r="S626" i="4"/>
  <c r="O626" i="4"/>
  <c r="P625" i="4"/>
  <c r="Q625" i="4"/>
  <c r="R625" i="4"/>
  <c r="S625" i="4"/>
  <c r="O625" i="4"/>
  <c r="P624" i="4"/>
  <c r="Q624" i="4"/>
  <c r="R624" i="4"/>
  <c r="S624" i="4"/>
  <c r="O624" i="4"/>
  <c r="P623" i="4"/>
  <c r="Q623" i="4"/>
  <c r="R623" i="4"/>
  <c r="S623" i="4"/>
  <c r="O623" i="4"/>
  <c r="P622" i="4"/>
  <c r="Q622" i="4"/>
  <c r="R622" i="4"/>
  <c r="S622" i="4"/>
  <c r="O622" i="4"/>
  <c r="P621" i="4"/>
  <c r="Q621" i="4"/>
  <c r="R621" i="4"/>
  <c r="S621" i="4"/>
  <c r="O621" i="4"/>
  <c r="P620" i="4"/>
  <c r="Q620" i="4"/>
  <c r="R620" i="4"/>
  <c r="S620" i="4"/>
  <c r="O620" i="4"/>
  <c r="P619" i="4"/>
  <c r="Q619" i="4"/>
  <c r="R619" i="4"/>
  <c r="S619" i="4"/>
  <c r="O619" i="4"/>
  <c r="P618" i="4"/>
  <c r="Q618" i="4"/>
  <c r="R618" i="4"/>
  <c r="S618" i="4"/>
  <c r="O618" i="4"/>
  <c r="P617" i="4"/>
  <c r="Q617" i="4"/>
  <c r="R617" i="4"/>
  <c r="S617" i="4"/>
  <c r="O617" i="4"/>
  <c r="P616" i="4"/>
  <c r="Q616" i="4"/>
  <c r="R616" i="4"/>
  <c r="S616" i="4"/>
  <c r="O616" i="4"/>
  <c r="P615" i="4"/>
  <c r="Q615" i="4"/>
  <c r="R615" i="4"/>
  <c r="S615" i="4"/>
  <c r="O615" i="4"/>
  <c r="P614" i="4"/>
  <c r="Q614" i="4"/>
  <c r="R614" i="4"/>
  <c r="S614" i="4"/>
  <c r="O614" i="4"/>
  <c r="P613" i="4"/>
  <c r="Q613" i="4"/>
  <c r="R613" i="4"/>
  <c r="S613" i="4"/>
  <c r="O613" i="4"/>
  <c r="P612" i="4"/>
  <c r="Q612" i="4"/>
  <c r="R612" i="4"/>
  <c r="S612" i="4"/>
  <c r="O612" i="4"/>
  <c r="P611" i="4"/>
  <c r="Q611" i="4"/>
  <c r="R611" i="4"/>
  <c r="S611" i="4"/>
  <c r="O611" i="4"/>
  <c r="P610" i="4"/>
  <c r="Q610" i="4"/>
  <c r="R610" i="4"/>
  <c r="S610" i="4"/>
  <c r="O610" i="4"/>
  <c r="P609" i="4"/>
  <c r="Q609" i="4"/>
  <c r="R609" i="4"/>
  <c r="S609" i="4"/>
  <c r="O609" i="4"/>
  <c r="P608" i="4"/>
  <c r="Q608" i="4"/>
  <c r="R608" i="4"/>
  <c r="S608" i="4"/>
  <c r="O608" i="4"/>
  <c r="P607" i="4"/>
  <c r="Q607" i="4"/>
  <c r="R607" i="4"/>
  <c r="S607" i="4"/>
  <c r="O607" i="4"/>
  <c r="P606" i="4"/>
  <c r="Q606" i="4"/>
  <c r="R606" i="4"/>
  <c r="S606" i="4"/>
  <c r="O606" i="4"/>
  <c r="P605" i="4"/>
  <c r="Q605" i="4"/>
  <c r="R605" i="4"/>
  <c r="S605" i="4"/>
  <c r="O605" i="4"/>
  <c r="P604" i="4"/>
  <c r="Q604" i="4"/>
  <c r="R604" i="4"/>
  <c r="S604" i="4"/>
  <c r="O604" i="4"/>
  <c r="P603" i="4"/>
  <c r="Q603" i="4"/>
  <c r="R603" i="4"/>
  <c r="S603" i="4"/>
  <c r="O603" i="4"/>
  <c r="P602" i="4"/>
  <c r="Q602" i="4"/>
  <c r="R602" i="4"/>
  <c r="S602" i="4"/>
  <c r="O602" i="4"/>
  <c r="P601" i="4"/>
  <c r="Q601" i="4"/>
  <c r="R601" i="4"/>
  <c r="S601" i="4"/>
  <c r="O601" i="4"/>
  <c r="P600" i="4"/>
  <c r="Q600" i="4"/>
  <c r="R600" i="4"/>
  <c r="S600" i="4"/>
  <c r="O600" i="4"/>
  <c r="P599" i="4"/>
  <c r="Q599" i="4"/>
  <c r="R599" i="4"/>
  <c r="S599" i="4"/>
  <c r="O599" i="4"/>
  <c r="P598" i="4"/>
  <c r="Q598" i="4"/>
  <c r="R598" i="4"/>
  <c r="S598" i="4"/>
  <c r="O598" i="4"/>
  <c r="P597" i="4"/>
  <c r="Q597" i="4"/>
  <c r="R597" i="4"/>
  <c r="S597" i="4"/>
  <c r="O597" i="4"/>
  <c r="P596" i="4"/>
  <c r="Q596" i="4"/>
  <c r="R596" i="4"/>
  <c r="S596" i="4"/>
  <c r="O596" i="4"/>
  <c r="P595" i="4"/>
  <c r="Q595" i="4"/>
  <c r="R595" i="4"/>
  <c r="S595" i="4"/>
  <c r="O595" i="4"/>
  <c r="P594" i="4"/>
  <c r="Q594" i="4"/>
  <c r="R594" i="4"/>
  <c r="S594" i="4"/>
  <c r="O594" i="4"/>
  <c r="P593" i="4"/>
  <c r="Q593" i="4"/>
  <c r="R593" i="4"/>
  <c r="S593" i="4"/>
  <c r="O593" i="4"/>
  <c r="P592" i="4"/>
  <c r="Q592" i="4"/>
  <c r="R592" i="4"/>
  <c r="S592" i="4"/>
  <c r="O592" i="4"/>
  <c r="P591" i="4"/>
  <c r="Q591" i="4"/>
  <c r="R591" i="4"/>
  <c r="S591" i="4"/>
  <c r="O591" i="4"/>
  <c r="P590" i="4"/>
  <c r="Q590" i="4"/>
  <c r="R590" i="4"/>
  <c r="S590" i="4"/>
  <c r="O590" i="4"/>
  <c r="P589" i="4"/>
  <c r="Q589" i="4"/>
  <c r="R589" i="4"/>
  <c r="S589" i="4"/>
  <c r="O589" i="4"/>
  <c r="P588" i="4"/>
  <c r="Q588" i="4"/>
  <c r="R588" i="4"/>
  <c r="S588" i="4"/>
  <c r="O588" i="4"/>
  <c r="P587" i="4"/>
  <c r="Q587" i="4"/>
  <c r="R587" i="4"/>
  <c r="S587" i="4"/>
  <c r="O587" i="4"/>
  <c r="P586" i="4"/>
  <c r="Q586" i="4"/>
  <c r="R586" i="4"/>
  <c r="S586" i="4"/>
  <c r="O586" i="4"/>
  <c r="P585" i="4"/>
  <c r="Q585" i="4"/>
  <c r="R585" i="4"/>
  <c r="S585" i="4"/>
  <c r="O585" i="4"/>
  <c r="P584" i="4"/>
  <c r="Q584" i="4"/>
  <c r="R584" i="4"/>
  <c r="S584" i="4"/>
  <c r="O584" i="4"/>
  <c r="P583" i="4"/>
  <c r="Q583" i="4"/>
  <c r="R583" i="4"/>
  <c r="S583" i="4"/>
  <c r="O583" i="4"/>
  <c r="P582" i="4"/>
  <c r="Q582" i="4"/>
  <c r="R582" i="4"/>
  <c r="S582" i="4"/>
  <c r="O582" i="4"/>
  <c r="P581" i="4"/>
  <c r="Q581" i="4"/>
  <c r="R581" i="4"/>
  <c r="S581" i="4"/>
  <c r="O581" i="4"/>
  <c r="P580" i="4"/>
  <c r="Q580" i="4"/>
  <c r="R580" i="4"/>
  <c r="S580" i="4"/>
  <c r="O580" i="4"/>
  <c r="P579" i="4"/>
  <c r="Q579" i="4"/>
  <c r="R579" i="4"/>
  <c r="S579" i="4"/>
  <c r="O579" i="4"/>
  <c r="P578" i="4"/>
  <c r="Q578" i="4"/>
  <c r="R578" i="4"/>
  <c r="S578" i="4"/>
  <c r="O578" i="4"/>
  <c r="P577" i="4"/>
  <c r="Q577" i="4"/>
  <c r="R577" i="4"/>
  <c r="S577" i="4"/>
  <c r="O577" i="4"/>
  <c r="P576" i="4"/>
  <c r="Q576" i="4"/>
  <c r="R576" i="4"/>
  <c r="S576" i="4"/>
  <c r="O576" i="4"/>
  <c r="P575" i="4"/>
  <c r="Q575" i="4"/>
  <c r="R575" i="4"/>
  <c r="S575" i="4"/>
  <c r="O575" i="4"/>
  <c r="P574" i="4"/>
  <c r="Q574" i="4"/>
  <c r="R574" i="4"/>
  <c r="S574" i="4"/>
  <c r="O574" i="4"/>
  <c r="P573" i="4"/>
  <c r="Q573" i="4"/>
  <c r="R573" i="4"/>
  <c r="S573" i="4"/>
  <c r="O573" i="4"/>
  <c r="P572" i="4"/>
  <c r="Q572" i="4"/>
  <c r="R572" i="4"/>
  <c r="S572" i="4"/>
  <c r="O572" i="4"/>
  <c r="P571" i="4"/>
  <c r="Q571" i="4"/>
  <c r="R571" i="4"/>
  <c r="S571" i="4"/>
  <c r="O571" i="4"/>
  <c r="P570" i="4"/>
  <c r="Q570" i="4"/>
  <c r="R570" i="4"/>
  <c r="S570" i="4"/>
  <c r="O570" i="4"/>
  <c r="P569" i="4"/>
  <c r="Q569" i="4"/>
  <c r="R569" i="4"/>
  <c r="S569" i="4"/>
  <c r="O569" i="4"/>
  <c r="P568" i="4"/>
  <c r="Q568" i="4"/>
  <c r="R568" i="4"/>
  <c r="S568" i="4"/>
  <c r="O568" i="4"/>
  <c r="P567" i="4"/>
  <c r="Q567" i="4"/>
  <c r="R567" i="4"/>
  <c r="S567" i="4"/>
  <c r="O567" i="4"/>
  <c r="P566" i="4"/>
  <c r="Q566" i="4"/>
  <c r="R566" i="4"/>
  <c r="S566" i="4"/>
  <c r="O566" i="4"/>
  <c r="P565" i="4"/>
  <c r="Q565" i="4"/>
  <c r="R565" i="4"/>
  <c r="S565" i="4"/>
  <c r="O565" i="4"/>
  <c r="P564" i="4"/>
  <c r="Q564" i="4"/>
  <c r="R564" i="4"/>
  <c r="S564" i="4"/>
  <c r="O564" i="4"/>
  <c r="P563" i="4"/>
  <c r="Q563" i="4"/>
  <c r="R563" i="4"/>
  <c r="S563" i="4"/>
  <c r="O563" i="4"/>
  <c r="P562" i="4"/>
  <c r="Q562" i="4"/>
  <c r="R562" i="4"/>
  <c r="S562" i="4"/>
  <c r="O562" i="4"/>
  <c r="P561" i="4"/>
  <c r="Q561" i="4"/>
  <c r="R561" i="4"/>
  <c r="S561" i="4"/>
  <c r="O561" i="4"/>
  <c r="P560" i="4"/>
  <c r="Q560" i="4"/>
  <c r="R560" i="4"/>
  <c r="S560" i="4"/>
  <c r="O560" i="4"/>
  <c r="P559" i="4"/>
  <c r="Q559" i="4"/>
  <c r="R559" i="4"/>
  <c r="S559" i="4"/>
  <c r="O559" i="4"/>
  <c r="P558" i="4"/>
  <c r="Q558" i="4"/>
  <c r="R558" i="4"/>
  <c r="S558" i="4"/>
  <c r="O558" i="4"/>
  <c r="P557" i="4"/>
  <c r="Q557" i="4"/>
  <c r="R557" i="4"/>
  <c r="S557" i="4"/>
  <c r="O557" i="4"/>
  <c r="P556" i="4"/>
  <c r="Q556" i="4"/>
  <c r="R556" i="4"/>
  <c r="S556" i="4"/>
  <c r="O556" i="4"/>
  <c r="P555" i="4"/>
  <c r="Q555" i="4"/>
  <c r="R555" i="4"/>
  <c r="S555" i="4"/>
  <c r="O555" i="4"/>
  <c r="P554" i="4"/>
  <c r="Q554" i="4"/>
  <c r="R554" i="4"/>
  <c r="S554" i="4"/>
  <c r="O554" i="4"/>
  <c r="P553" i="4"/>
  <c r="Q553" i="4"/>
  <c r="R553" i="4"/>
  <c r="S553" i="4"/>
  <c r="O553" i="4"/>
  <c r="P552" i="4"/>
  <c r="Q552" i="4"/>
  <c r="R552" i="4"/>
  <c r="S552" i="4"/>
  <c r="O552" i="4"/>
  <c r="P551" i="4"/>
  <c r="Q551" i="4"/>
  <c r="R551" i="4"/>
  <c r="S551" i="4"/>
  <c r="O551" i="4"/>
  <c r="P550" i="4"/>
  <c r="Q550" i="4"/>
  <c r="R550" i="4"/>
  <c r="S550" i="4"/>
  <c r="O550" i="4"/>
  <c r="P549" i="4"/>
  <c r="Q549" i="4"/>
  <c r="R549" i="4"/>
  <c r="S549" i="4"/>
  <c r="O549" i="4"/>
  <c r="P548" i="4"/>
  <c r="Q548" i="4"/>
  <c r="R548" i="4"/>
  <c r="S548" i="4"/>
  <c r="O548" i="4"/>
  <c r="P547" i="4"/>
  <c r="Q547" i="4"/>
  <c r="R547" i="4"/>
  <c r="S547" i="4"/>
  <c r="O547" i="4"/>
  <c r="P546" i="4"/>
  <c r="Q546" i="4"/>
  <c r="R546" i="4"/>
  <c r="S546" i="4"/>
  <c r="O546" i="4"/>
  <c r="P545" i="4"/>
  <c r="Q545" i="4"/>
  <c r="R545" i="4"/>
  <c r="S545" i="4"/>
  <c r="O545" i="4"/>
  <c r="P544" i="4"/>
  <c r="Q544" i="4"/>
  <c r="R544" i="4"/>
  <c r="S544" i="4"/>
  <c r="O544" i="4"/>
  <c r="P543" i="4"/>
  <c r="Q543" i="4"/>
  <c r="R543" i="4"/>
  <c r="S543" i="4"/>
  <c r="O543" i="4"/>
  <c r="P542" i="4"/>
  <c r="Q542" i="4"/>
  <c r="R542" i="4"/>
  <c r="S542" i="4"/>
  <c r="O542" i="4"/>
  <c r="P541" i="4"/>
  <c r="Q541" i="4"/>
  <c r="R541" i="4"/>
  <c r="S541" i="4"/>
  <c r="O541" i="4"/>
  <c r="P540" i="4"/>
  <c r="Q540" i="4"/>
  <c r="R540" i="4"/>
  <c r="S540" i="4"/>
  <c r="O540" i="4"/>
  <c r="P539" i="4"/>
  <c r="Q539" i="4"/>
  <c r="R539" i="4"/>
  <c r="S539" i="4"/>
  <c r="O539" i="4"/>
  <c r="P538" i="4"/>
  <c r="Q538" i="4"/>
  <c r="R538" i="4"/>
  <c r="S538" i="4"/>
  <c r="O538" i="4"/>
  <c r="P537" i="4"/>
  <c r="Q537" i="4"/>
  <c r="R537" i="4"/>
  <c r="S537" i="4"/>
  <c r="O537" i="4"/>
  <c r="P536" i="4"/>
  <c r="Q536" i="4"/>
  <c r="R536" i="4"/>
  <c r="S536" i="4"/>
  <c r="O536" i="4"/>
  <c r="P535" i="4"/>
  <c r="Q535" i="4"/>
  <c r="R535" i="4"/>
  <c r="S535" i="4"/>
  <c r="O535" i="4"/>
  <c r="P534" i="4"/>
  <c r="Q534" i="4"/>
  <c r="R534" i="4"/>
  <c r="S534" i="4"/>
  <c r="O534" i="4"/>
  <c r="P533" i="4"/>
  <c r="Q533" i="4"/>
  <c r="R533" i="4"/>
  <c r="S533" i="4"/>
  <c r="O533" i="4"/>
  <c r="P532" i="4"/>
  <c r="Q532" i="4"/>
  <c r="R532" i="4"/>
  <c r="S532" i="4"/>
  <c r="O532" i="4"/>
  <c r="P531" i="4"/>
  <c r="Q531" i="4"/>
  <c r="R531" i="4"/>
  <c r="S531" i="4"/>
  <c r="O531" i="4"/>
  <c r="P530" i="4"/>
  <c r="Q530" i="4"/>
  <c r="R530" i="4"/>
  <c r="S530" i="4"/>
  <c r="O530" i="4"/>
  <c r="P529" i="4"/>
  <c r="Q529" i="4"/>
  <c r="R529" i="4"/>
  <c r="S529" i="4"/>
  <c r="O529" i="4"/>
  <c r="P528" i="4"/>
  <c r="Q528" i="4"/>
  <c r="R528" i="4"/>
  <c r="S528" i="4"/>
  <c r="O528" i="4"/>
  <c r="P527" i="4"/>
  <c r="Q527" i="4"/>
  <c r="R527" i="4"/>
  <c r="S527" i="4"/>
  <c r="O527" i="4"/>
  <c r="P526" i="4"/>
  <c r="Q526" i="4"/>
  <c r="R526" i="4"/>
  <c r="S526" i="4"/>
  <c r="O526" i="4"/>
  <c r="P525" i="4"/>
  <c r="Q525" i="4"/>
  <c r="R525" i="4"/>
  <c r="S525" i="4"/>
  <c r="O525" i="4"/>
  <c r="P524" i="4"/>
  <c r="Q524" i="4"/>
  <c r="R524" i="4"/>
  <c r="S524" i="4"/>
  <c r="O524" i="4"/>
  <c r="P523" i="4"/>
  <c r="Q523" i="4"/>
  <c r="R523" i="4"/>
  <c r="S523" i="4"/>
  <c r="O523" i="4"/>
  <c r="P522" i="4"/>
  <c r="Q522" i="4"/>
  <c r="R522" i="4"/>
  <c r="S522" i="4"/>
  <c r="O522" i="4"/>
  <c r="P521" i="4"/>
  <c r="Q521" i="4"/>
  <c r="R521" i="4"/>
  <c r="S521" i="4"/>
  <c r="O521" i="4"/>
  <c r="P520" i="4"/>
  <c r="Q520" i="4"/>
  <c r="R520" i="4"/>
  <c r="S520" i="4"/>
  <c r="O520" i="4"/>
  <c r="P519" i="4"/>
  <c r="Q519" i="4"/>
  <c r="R519" i="4"/>
  <c r="S519" i="4"/>
  <c r="O519" i="4"/>
  <c r="P518" i="4"/>
  <c r="Q518" i="4"/>
  <c r="R518" i="4"/>
  <c r="S518" i="4"/>
  <c r="O518" i="4"/>
  <c r="P517" i="4"/>
  <c r="Q517" i="4"/>
  <c r="R517" i="4"/>
  <c r="S517" i="4"/>
  <c r="O517" i="4"/>
  <c r="P516" i="4"/>
  <c r="Q516" i="4"/>
  <c r="R516" i="4"/>
  <c r="S516" i="4"/>
  <c r="O516" i="4"/>
  <c r="P515" i="4"/>
  <c r="Q515" i="4"/>
  <c r="R515" i="4"/>
  <c r="S515" i="4"/>
  <c r="O515" i="4"/>
  <c r="P514" i="4"/>
  <c r="Q514" i="4"/>
  <c r="R514" i="4"/>
  <c r="S514" i="4"/>
  <c r="O514" i="4"/>
  <c r="P513" i="4"/>
  <c r="Q513" i="4"/>
  <c r="R513" i="4"/>
  <c r="S513" i="4"/>
  <c r="O513" i="4"/>
  <c r="P512" i="4"/>
  <c r="Q512" i="4"/>
  <c r="R512" i="4"/>
  <c r="S512" i="4"/>
  <c r="O512" i="4"/>
  <c r="P511" i="4"/>
  <c r="Q511" i="4"/>
  <c r="R511" i="4"/>
  <c r="S511" i="4"/>
  <c r="O511" i="4"/>
  <c r="P510" i="4"/>
  <c r="Q510" i="4"/>
  <c r="R510" i="4"/>
  <c r="S510" i="4"/>
  <c r="O510" i="4"/>
  <c r="P509" i="4"/>
  <c r="Q509" i="4"/>
  <c r="R509" i="4"/>
  <c r="S509" i="4"/>
  <c r="O509" i="4"/>
  <c r="P508" i="4"/>
  <c r="Q508" i="4"/>
  <c r="R508" i="4"/>
  <c r="S508" i="4"/>
  <c r="O508" i="4"/>
  <c r="P507" i="4"/>
  <c r="Q507" i="4"/>
  <c r="R507" i="4"/>
  <c r="S507" i="4"/>
  <c r="O507" i="4"/>
  <c r="P506" i="4"/>
  <c r="Q506" i="4"/>
  <c r="R506" i="4"/>
  <c r="S506" i="4"/>
  <c r="O506" i="4"/>
  <c r="P505" i="4"/>
  <c r="Q505" i="4"/>
  <c r="R505" i="4"/>
  <c r="S505" i="4"/>
  <c r="O505" i="4"/>
  <c r="P504" i="4"/>
  <c r="Q504" i="4"/>
  <c r="R504" i="4"/>
  <c r="S504" i="4"/>
  <c r="O504" i="4"/>
  <c r="P503" i="4"/>
  <c r="Q503" i="4"/>
  <c r="R503" i="4"/>
  <c r="S503" i="4"/>
  <c r="O503" i="4"/>
  <c r="P502" i="4"/>
  <c r="Q502" i="4"/>
  <c r="R502" i="4"/>
  <c r="S502" i="4"/>
  <c r="O502" i="4"/>
  <c r="P501" i="4"/>
  <c r="Q501" i="4"/>
  <c r="R501" i="4"/>
  <c r="S501" i="4"/>
  <c r="O501" i="4"/>
  <c r="P500" i="4"/>
  <c r="Q500" i="4"/>
  <c r="R500" i="4"/>
  <c r="S500" i="4"/>
  <c r="O500" i="4"/>
  <c r="P499" i="4"/>
  <c r="Q499" i="4"/>
  <c r="R499" i="4"/>
  <c r="S499" i="4"/>
  <c r="O499" i="4"/>
  <c r="P498" i="4"/>
  <c r="Q498" i="4"/>
  <c r="R498" i="4"/>
  <c r="S498" i="4"/>
  <c r="O498" i="4"/>
  <c r="P497" i="4"/>
  <c r="Q497" i="4"/>
  <c r="R497" i="4"/>
  <c r="S497" i="4"/>
  <c r="O497" i="4"/>
  <c r="P496" i="4"/>
  <c r="Q496" i="4"/>
  <c r="R496" i="4"/>
  <c r="S496" i="4"/>
  <c r="O496" i="4"/>
  <c r="P495" i="4"/>
  <c r="Q495" i="4"/>
  <c r="R495" i="4"/>
  <c r="S495" i="4"/>
  <c r="O495" i="4"/>
  <c r="P494" i="4"/>
  <c r="Q494" i="4"/>
  <c r="R494" i="4"/>
  <c r="S494" i="4"/>
  <c r="O494" i="4"/>
  <c r="P493" i="4"/>
  <c r="Q493" i="4"/>
  <c r="R493" i="4"/>
  <c r="S493" i="4"/>
  <c r="O493" i="4"/>
  <c r="P492" i="4"/>
  <c r="Q492" i="4"/>
  <c r="R492" i="4"/>
  <c r="S492" i="4"/>
  <c r="O492" i="4"/>
  <c r="P491" i="4"/>
  <c r="Q491" i="4"/>
  <c r="R491" i="4"/>
  <c r="S491" i="4"/>
  <c r="O491" i="4"/>
  <c r="P490" i="4"/>
  <c r="Q490" i="4"/>
  <c r="R490" i="4"/>
  <c r="S490" i="4"/>
  <c r="O490" i="4"/>
  <c r="P489" i="4"/>
  <c r="Q489" i="4"/>
  <c r="R489" i="4"/>
  <c r="S489" i="4"/>
  <c r="O489" i="4"/>
  <c r="P488" i="4"/>
  <c r="Q488" i="4"/>
  <c r="R488" i="4"/>
  <c r="S488" i="4"/>
  <c r="O488" i="4"/>
  <c r="P487" i="4"/>
  <c r="Q487" i="4"/>
  <c r="R487" i="4"/>
  <c r="S487" i="4"/>
  <c r="O487" i="4"/>
  <c r="P486" i="4"/>
  <c r="Q486" i="4"/>
  <c r="R486" i="4"/>
  <c r="S486" i="4"/>
  <c r="O486" i="4"/>
  <c r="P485" i="4"/>
  <c r="Q485" i="4"/>
  <c r="R485" i="4"/>
  <c r="S485" i="4"/>
  <c r="O485" i="4"/>
  <c r="P484" i="4"/>
  <c r="Q484" i="4"/>
  <c r="R484" i="4"/>
  <c r="S484" i="4"/>
  <c r="O484" i="4"/>
  <c r="P483" i="4"/>
  <c r="Q483" i="4"/>
  <c r="R483" i="4"/>
  <c r="S483" i="4"/>
  <c r="O483" i="4"/>
  <c r="P482" i="4"/>
  <c r="Q482" i="4"/>
  <c r="R482" i="4"/>
  <c r="S482" i="4"/>
  <c r="O482" i="4"/>
  <c r="P481" i="4"/>
  <c r="Q481" i="4"/>
  <c r="R481" i="4"/>
  <c r="S481" i="4"/>
  <c r="O481" i="4"/>
  <c r="P480" i="4"/>
  <c r="Q480" i="4"/>
  <c r="R480" i="4"/>
  <c r="S480" i="4"/>
  <c r="O480" i="4"/>
  <c r="P479" i="4"/>
  <c r="Q479" i="4"/>
  <c r="R479" i="4"/>
  <c r="S479" i="4"/>
  <c r="O479" i="4"/>
  <c r="P478" i="4"/>
  <c r="Q478" i="4"/>
  <c r="R478" i="4"/>
  <c r="S478" i="4"/>
  <c r="O478" i="4"/>
  <c r="P477" i="4"/>
  <c r="Q477" i="4"/>
  <c r="R477" i="4"/>
  <c r="S477" i="4"/>
  <c r="O477" i="4"/>
  <c r="P476" i="4"/>
  <c r="Q476" i="4"/>
  <c r="R476" i="4"/>
  <c r="S476" i="4"/>
  <c r="O476" i="4"/>
  <c r="P475" i="4"/>
  <c r="Q475" i="4"/>
  <c r="R475" i="4"/>
  <c r="S475" i="4"/>
  <c r="O475" i="4"/>
  <c r="P474" i="4"/>
  <c r="Q474" i="4"/>
  <c r="R474" i="4"/>
  <c r="S474" i="4"/>
  <c r="O474" i="4"/>
  <c r="P473" i="4"/>
  <c r="Q473" i="4"/>
  <c r="R473" i="4"/>
  <c r="S473" i="4"/>
  <c r="O473" i="4"/>
  <c r="P472" i="4"/>
  <c r="Q472" i="4"/>
  <c r="R472" i="4"/>
  <c r="S472" i="4"/>
  <c r="O472" i="4"/>
  <c r="P471" i="4"/>
  <c r="Q471" i="4"/>
  <c r="R471" i="4"/>
  <c r="S471" i="4"/>
  <c r="O471" i="4"/>
  <c r="P470" i="4"/>
  <c r="Q470" i="4"/>
  <c r="R470" i="4"/>
  <c r="S470" i="4"/>
  <c r="O470" i="4"/>
  <c r="P469" i="4"/>
  <c r="Q469" i="4"/>
  <c r="R469" i="4"/>
  <c r="S469" i="4"/>
  <c r="O469" i="4"/>
  <c r="P468" i="4"/>
  <c r="Q468" i="4"/>
  <c r="R468" i="4"/>
  <c r="S468" i="4"/>
  <c r="O468" i="4"/>
  <c r="P467" i="4"/>
  <c r="Q467" i="4"/>
  <c r="R467" i="4"/>
  <c r="S467" i="4"/>
  <c r="O467" i="4"/>
  <c r="P466" i="4"/>
  <c r="Q466" i="4"/>
  <c r="R466" i="4"/>
  <c r="S466" i="4"/>
  <c r="O466" i="4"/>
  <c r="P465" i="4"/>
  <c r="Q465" i="4"/>
  <c r="R465" i="4"/>
  <c r="S465" i="4"/>
  <c r="O465" i="4"/>
  <c r="P464" i="4"/>
  <c r="Q464" i="4"/>
  <c r="R464" i="4"/>
  <c r="S464" i="4"/>
  <c r="O464" i="4"/>
  <c r="P463" i="4"/>
  <c r="Q463" i="4"/>
  <c r="R463" i="4"/>
  <c r="S463" i="4"/>
  <c r="O463" i="4"/>
  <c r="P462" i="4"/>
  <c r="Q462" i="4"/>
  <c r="R462" i="4"/>
  <c r="S462" i="4"/>
  <c r="O462" i="4"/>
  <c r="P461" i="4"/>
  <c r="Q461" i="4"/>
  <c r="R461" i="4"/>
  <c r="S461" i="4"/>
  <c r="O461" i="4"/>
  <c r="P460" i="4"/>
  <c r="Q460" i="4"/>
  <c r="R460" i="4"/>
  <c r="S460" i="4"/>
  <c r="O460" i="4"/>
  <c r="P459" i="4"/>
  <c r="Q459" i="4"/>
  <c r="R459" i="4"/>
  <c r="S459" i="4"/>
  <c r="O459" i="4"/>
  <c r="P458" i="4"/>
  <c r="Q458" i="4"/>
  <c r="R458" i="4"/>
  <c r="S458" i="4"/>
  <c r="O458" i="4"/>
  <c r="P457" i="4"/>
  <c r="Q457" i="4"/>
  <c r="R457" i="4"/>
  <c r="S457" i="4"/>
  <c r="O457" i="4"/>
  <c r="P456" i="4"/>
  <c r="Q456" i="4"/>
  <c r="R456" i="4"/>
  <c r="S456" i="4"/>
  <c r="O456" i="4"/>
  <c r="P455" i="4"/>
  <c r="Q455" i="4"/>
  <c r="R455" i="4"/>
  <c r="S455" i="4"/>
  <c r="O455" i="4"/>
  <c r="P454" i="4"/>
  <c r="Q454" i="4"/>
  <c r="R454" i="4"/>
  <c r="S454" i="4"/>
  <c r="O454" i="4"/>
  <c r="P453" i="4"/>
  <c r="Q453" i="4"/>
  <c r="R453" i="4"/>
  <c r="S453" i="4"/>
  <c r="O453" i="4"/>
  <c r="P452" i="4"/>
  <c r="Q452" i="4"/>
  <c r="R452" i="4"/>
  <c r="S452" i="4"/>
  <c r="O452" i="4"/>
  <c r="P451" i="4"/>
  <c r="Q451" i="4"/>
  <c r="R451" i="4"/>
  <c r="S451" i="4"/>
  <c r="O451" i="4"/>
  <c r="P450" i="4"/>
  <c r="Q450" i="4"/>
  <c r="R450" i="4"/>
  <c r="S450" i="4"/>
  <c r="O450" i="4"/>
  <c r="P449" i="4"/>
  <c r="Q449" i="4"/>
  <c r="R449" i="4"/>
  <c r="S449" i="4"/>
  <c r="O449" i="4"/>
  <c r="P448" i="4"/>
  <c r="Q448" i="4"/>
  <c r="R448" i="4"/>
  <c r="S448" i="4"/>
  <c r="O448" i="4"/>
  <c r="P447" i="4"/>
  <c r="Q447" i="4"/>
  <c r="R447" i="4"/>
  <c r="S447" i="4"/>
  <c r="O447" i="4"/>
  <c r="P446" i="4"/>
  <c r="Q446" i="4"/>
  <c r="R446" i="4"/>
  <c r="S446" i="4"/>
  <c r="O446" i="4"/>
  <c r="P445" i="4"/>
  <c r="Q445" i="4"/>
  <c r="R445" i="4"/>
  <c r="S445" i="4"/>
  <c r="O445" i="4"/>
  <c r="P444" i="4"/>
  <c r="Q444" i="4"/>
  <c r="R444" i="4"/>
  <c r="S444" i="4"/>
  <c r="O444" i="4"/>
  <c r="P443" i="4"/>
  <c r="Q443" i="4"/>
  <c r="R443" i="4"/>
  <c r="S443" i="4"/>
  <c r="O443" i="4"/>
  <c r="P442" i="4"/>
  <c r="Q442" i="4"/>
  <c r="R442" i="4"/>
  <c r="S442" i="4"/>
  <c r="O442" i="4"/>
  <c r="P441" i="4"/>
  <c r="Q441" i="4"/>
  <c r="R441" i="4"/>
  <c r="S441" i="4"/>
  <c r="O441" i="4"/>
  <c r="P440" i="4"/>
  <c r="Q440" i="4"/>
  <c r="R440" i="4"/>
  <c r="S440" i="4"/>
  <c r="O440" i="4"/>
  <c r="P439" i="4"/>
  <c r="Q439" i="4"/>
  <c r="R439" i="4"/>
  <c r="S439" i="4"/>
  <c r="O439" i="4"/>
  <c r="P438" i="4"/>
  <c r="Q438" i="4"/>
  <c r="R438" i="4"/>
  <c r="S438" i="4"/>
  <c r="O438" i="4"/>
  <c r="P437" i="4"/>
  <c r="Q437" i="4"/>
  <c r="R437" i="4"/>
  <c r="S437" i="4"/>
  <c r="O437" i="4"/>
  <c r="P436" i="4"/>
  <c r="Q436" i="4"/>
  <c r="R436" i="4"/>
  <c r="S436" i="4"/>
  <c r="O436" i="4"/>
  <c r="P435" i="4"/>
  <c r="Q435" i="4"/>
  <c r="R435" i="4"/>
  <c r="S435" i="4"/>
  <c r="O435" i="4"/>
  <c r="P434" i="4"/>
  <c r="Q434" i="4"/>
  <c r="R434" i="4"/>
  <c r="S434" i="4"/>
  <c r="O434" i="4"/>
  <c r="P433" i="4"/>
  <c r="Q433" i="4"/>
  <c r="R433" i="4"/>
  <c r="S433" i="4"/>
  <c r="O433" i="4"/>
  <c r="P432" i="4"/>
  <c r="Q432" i="4"/>
  <c r="R432" i="4"/>
  <c r="S432" i="4"/>
  <c r="O432" i="4"/>
  <c r="P431" i="4"/>
  <c r="Q431" i="4"/>
  <c r="R431" i="4"/>
  <c r="S431" i="4"/>
  <c r="O431" i="4"/>
  <c r="P430" i="4"/>
  <c r="Q430" i="4"/>
  <c r="R430" i="4"/>
  <c r="S430" i="4"/>
  <c r="O430" i="4"/>
  <c r="P429" i="4"/>
  <c r="Q429" i="4"/>
  <c r="R429" i="4"/>
  <c r="S429" i="4"/>
  <c r="O429" i="4"/>
  <c r="P428" i="4"/>
  <c r="Q428" i="4"/>
  <c r="R428" i="4"/>
  <c r="S428" i="4"/>
  <c r="O428" i="4"/>
  <c r="P427" i="4"/>
  <c r="Q427" i="4"/>
  <c r="R427" i="4"/>
  <c r="S427" i="4"/>
  <c r="O427" i="4"/>
  <c r="P426" i="4"/>
  <c r="Q426" i="4"/>
  <c r="R426" i="4"/>
  <c r="S426" i="4"/>
  <c r="O426" i="4"/>
  <c r="P425" i="4"/>
  <c r="Q425" i="4"/>
  <c r="R425" i="4"/>
  <c r="S425" i="4"/>
  <c r="O425" i="4"/>
  <c r="P424" i="4"/>
  <c r="Q424" i="4"/>
  <c r="R424" i="4"/>
  <c r="S424" i="4"/>
  <c r="O424" i="4"/>
  <c r="P423" i="4"/>
  <c r="Q423" i="4"/>
  <c r="R423" i="4"/>
  <c r="S423" i="4"/>
  <c r="O423" i="4"/>
  <c r="P422" i="4"/>
  <c r="Q422" i="4"/>
  <c r="R422" i="4"/>
  <c r="S422" i="4"/>
  <c r="O422" i="4"/>
  <c r="P421" i="4"/>
  <c r="Q421" i="4"/>
  <c r="R421" i="4"/>
  <c r="S421" i="4"/>
  <c r="O421" i="4"/>
  <c r="P420" i="4"/>
  <c r="Q420" i="4"/>
  <c r="R420" i="4"/>
  <c r="S420" i="4"/>
  <c r="O420" i="4"/>
  <c r="P419" i="4"/>
  <c r="Q419" i="4"/>
  <c r="R419" i="4"/>
  <c r="S419" i="4"/>
  <c r="O419" i="4"/>
  <c r="P418" i="4"/>
  <c r="Q418" i="4"/>
  <c r="R418" i="4"/>
  <c r="S418" i="4"/>
  <c r="O418" i="4"/>
  <c r="P417" i="4"/>
  <c r="Q417" i="4"/>
  <c r="R417" i="4"/>
  <c r="S417" i="4"/>
  <c r="O417" i="4"/>
  <c r="P416" i="4"/>
  <c r="Q416" i="4"/>
  <c r="R416" i="4"/>
  <c r="S416" i="4"/>
  <c r="O416" i="4"/>
  <c r="P415" i="4"/>
  <c r="Q415" i="4"/>
  <c r="R415" i="4"/>
  <c r="S415" i="4"/>
  <c r="O415" i="4"/>
  <c r="P414" i="4"/>
  <c r="Q414" i="4"/>
  <c r="R414" i="4"/>
  <c r="S414" i="4"/>
  <c r="O414" i="4"/>
  <c r="P413" i="4"/>
  <c r="Q413" i="4"/>
  <c r="R413" i="4"/>
  <c r="S413" i="4"/>
  <c r="O413" i="4"/>
  <c r="P412" i="4"/>
  <c r="Q412" i="4"/>
  <c r="R412" i="4"/>
  <c r="S412" i="4"/>
  <c r="O412" i="4"/>
  <c r="P411" i="4"/>
  <c r="Q411" i="4"/>
  <c r="R411" i="4"/>
  <c r="S411" i="4"/>
  <c r="O411" i="4"/>
  <c r="P410" i="4"/>
  <c r="Q410" i="4"/>
  <c r="R410" i="4"/>
  <c r="S410" i="4"/>
  <c r="O410" i="4"/>
  <c r="P409" i="4"/>
  <c r="Q409" i="4"/>
  <c r="R409" i="4"/>
  <c r="S409" i="4"/>
  <c r="O409" i="4"/>
  <c r="P408" i="4"/>
  <c r="Q408" i="4"/>
  <c r="R408" i="4"/>
  <c r="S408" i="4"/>
  <c r="O408" i="4"/>
  <c r="P407" i="4"/>
  <c r="Q407" i="4"/>
  <c r="R407" i="4"/>
  <c r="S407" i="4"/>
  <c r="O407" i="4"/>
  <c r="P406" i="4"/>
  <c r="Q406" i="4"/>
  <c r="R406" i="4"/>
  <c r="S406" i="4"/>
  <c r="O406" i="4"/>
  <c r="P405" i="4"/>
  <c r="Q405" i="4"/>
  <c r="R405" i="4"/>
  <c r="S405" i="4"/>
  <c r="O405" i="4"/>
  <c r="P404" i="4"/>
  <c r="Q404" i="4"/>
  <c r="R404" i="4"/>
  <c r="S404" i="4"/>
  <c r="O404" i="4"/>
  <c r="P403" i="4"/>
  <c r="Q403" i="4"/>
  <c r="R403" i="4"/>
  <c r="S403" i="4"/>
  <c r="O403" i="4"/>
  <c r="P402" i="4"/>
  <c r="Q402" i="4"/>
  <c r="R402" i="4"/>
  <c r="S402" i="4"/>
  <c r="O402" i="4"/>
  <c r="P401" i="4"/>
  <c r="Q401" i="4"/>
  <c r="R401" i="4"/>
  <c r="S401" i="4"/>
  <c r="O401" i="4"/>
  <c r="P400" i="4"/>
  <c r="Q400" i="4"/>
  <c r="R400" i="4"/>
  <c r="S400" i="4"/>
  <c r="O400" i="4"/>
  <c r="P399" i="4"/>
  <c r="Q399" i="4"/>
  <c r="R399" i="4"/>
  <c r="S399" i="4"/>
  <c r="O399" i="4"/>
  <c r="P398" i="4"/>
  <c r="Q398" i="4"/>
  <c r="R398" i="4"/>
  <c r="S398" i="4"/>
  <c r="O398" i="4"/>
  <c r="P397" i="4"/>
  <c r="Q397" i="4"/>
  <c r="R397" i="4"/>
  <c r="S397" i="4"/>
  <c r="O397" i="4"/>
  <c r="P396" i="4"/>
  <c r="Q396" i="4"/>
  <c r="R396" i="4"/>
  <c r="S396" i="4"/>
  <c r="O396" i="4"/>
  <c r="P395" i="4"/>
  <c r="Q395" i="4"/>
  <c r="R395" i="4"/>
  <c r="S395" i="4"/>
  <c r="O395" i="4"/>
  <c r="P394" i="4"/>
  <c r="Q394" i="4"/>
  <c r="R394" i="4"/>
  <c r="S394" i="4"/>
  <c r="O394" i="4"/>
  <c r="P393" i="4"/>
  <c r="Q393" i="4"/>
  <c r="R393" i="4"/>
  <c r="S393" i="4"/>
  <c r="O393" i="4"/>
  <c r="P392" i="4"/>
  <c r="Q392" i="4"/>
  <c r="R392" i="4"/>
  <c r="S392" i="4"/>
  <c r="O392" i="4"/>
  <c r="P391" i="4"/>
  <c r="Q391" i="4"/>
  <c r="R391" i="4"/>
  <c r="S391" i="4"/>
  <c r="O391" i="4"/>
  <c r="P390" i="4"/>
  <c r="Q390" i="4"/>
  <c r="R390" i="4"/>
  <c r="S390" i="4"/>
  <c r="O390" i="4"/>
  <c r="P389" i="4"/>
  <c r="Q389" i="4"/>
  <c r="R389" i="4"/>
  <c r="S389" i="4"/>
  <c r="O389" i="4"/>
  <c r="P388" i="4"/>
  <c r="Q388" i="4"/>
  <c r="R388" i="4"/>
  <c r="S388" i="4"/>
  <c r="O388" i="4"/>
  <c r="P387" i="4"/>
  <c r="Q387" i="4"/>
  <c r="R387" i="4"/>
  <c r="S387" i="4"/>
  <c r="O387" i="4"/>
  <c r="P386" i="4"/>
  <c r="Q386" i="4"/>
  <c r="R386" i="4"/>
  <c r="S386" i="4"/>
  <c r="O386" i="4"/>
  <c r="P385" i="4"/>
  <c r="Q385" i="4"/>
  <c r="R385" i="4"/>
  <c r="S385" i="4"/>
  <c r="O385" i="4"/>
  <c r="P384" i="4"/>
  <c r="Q384" i="4"/>
  <c r="R384" i="4"/>
  <c r="S384" i="4"/>
  <c r="O384" i="4"/>
  <c r="P383" i="4"/>
  <c r="Q383" i="4"/>
  <c r="R383" i="4"/>
  <c r="S383" i="4"/>
  <c r="O383" i="4"/>
  <c r="P382" i="4"/>
  <c r="Q382" i="4"/>
  <c r="R382" i="4"/>
  <c r="S382" i="4"/>
  <c r="O382" i="4"/>
  <c r="P381" i="4"/>
  <c r="Q381" i="4"/>
  <c r="R381" i="4"/>
  <c r="S381" i="4"/>
  <c r="O381" i="4"/>
  <c r="P380" i="4"/>
  <c r="Q380" i="4"/>
  <c r="R380" i="4"/>
  <c r="S380" i="4"/>
  <c r="O380" i="4"/>
  <c r="P379" i="4"/>
  <c r="Q379" i="4"/>
  <c r="R379" i="4"/>
  <c r="S379" i="4"/>
  <c r="O379" i="4"/>
  <c r="P378" i="4"/>
  <c r="Q378" i="4"/>
  <c r="R378" i="4"/>
  <c r="S378" i="4"/>
  <c r="O378" i="4"/>
  <c r="P377" i="4"/>
  <c r="Q377" i="4"/>
  <c r="R377" i="4"/>
  <c r="S377" i="4"/>
  <c r="O377" i="4"/>
  <c r="P376" i="4"/>
  <c r="Q376" i="4"/>
  <c r="R376" i="4"/>
  <c r="S376" i="4"/>
  <c r="O376" i="4"/>
  <c r="P375" i="4"/>
  <c r="Q375" i="4"/>
  <c r="R375" i="4"/>
  <c r="S375" i="4"/>
  <c r="O375" i="4"/>
  <c r="P374" i="4"/>
  <c r="Q374" i="4"/>
  <c r="R374" i="4"/>
  <c r="S374" i="4"/>
  <c r="O374" i="4"/>
  <c r="P373" i="4"/>
  <c r="Q373" i="4"/>
  <c r="R373" i="4"/>
  <c r="S373" i="4"/>
  <c r="O373" i="4"/>
  <c r="P372" i="4"/>
  <c r="Q372" i="4"/>
  <c r="R372" i="4"/>
  <c r="S372" i="4"/>
  <c r="O372" i="4"/>
  <c r="P371" i="4"/>
  <c r="Q371" i="4"/>
  <c r="R371" i="4"/>
  <c r="S371" i="4"/>
  <c r="O371" i="4"/>
  <c r="P370" i="4"/>
  <c r="Q370" i="4"/>
  <c r="R370" i="4"/>
  <c r="S370" i="4"/>
  <c r="O370" i="4"/>
  <c r="P369" i="4"/>
  <c r="Q369" i="4"/>
  <c r="R369" i="4"/>
  <c r="S369" i="4"/>
  <c r="O369" i="4"/>
  <c r="P368" i="4"/>
  <c r="Q368" i="4"/>
  <c r="R368" i="4"/>
  <c r="S368" i="4"/>
  <c r="O368" i="4"/>
  <c r="P367" i="4"/>
  <c r="Q367" i="4"/>
  <c r="R367" i="4"/>
  <c r="S367" i="4"/>
  <c r="O367" i="4"/>
  <c r="P366" i="4"/>
  <c r="Q366" i="4"/>
  <c r="R366" i="4"/>
  <c r="S366" i="4"/>
  <c r="O366" i="4"/>
  <c r="P365" i="4"/>
  <c r="Q365" i="4"/>
  <c r="R365" i="4"/>
  <c r="S365" i="4"/>
  <c r="O365" i="4"/>
  <c r="P364" i="4"/>
  <c r="Q364" i="4"/>
  <c r="R364" i="4"/>
  <c r="S364" i="4"/>
  <c r="O364" i="4"/>
  <c r="P363" i="4"/>
  <c r="Q363" i="4"/>
  <c r="R363" i="4"/>
  <c r="S363" i="4"/>
  <c r="O363" i="4"/>
  <c r="P362" i="4"/>
  <c r="Q362" i="4"/>
  <c r="R362" i="4"/>
  <c r="S362" i="4"/>
  <c r="O362" i="4"/>
  <c r="P361" i="4"/>
  <c r="Q361" i="4"/>
  <c r="R361" i="4"/>
  <c r="S361" i="4"/>
  <c r="O361" i="4"/>
  <c r="P360" i="4"/>
  <c r="Q360" i="4"/>
  <c r="R360" i="4"/>
  <c r="S360" i="4"/>
  <c r="O360" i="4"/>
  <c r="P359" i="4"/>
  <c r="Q359" i="4"/>
  <c r="R359" i="4"/>
  <c r="S359" i="4"/>
  <c r="O359" i="4"/>
  <c r="P358" i="4"/>
  <c r="Q358" i="4"/>
  <c r="R358" i="4"/>
  <c r="S358" i="4"/>
  <c r="O358" i="4"/>
  <c r="P357" i="4"/>
  <c r="Q357" i="4"/>
  <c r="R357" i="4"/>
  <c r="S357" i="4"/>
  <c r="O357" i="4"/>
  <c r="P356" i="4"/>
  <c r="Q356" i="4"/>
  <c r="R356" i="4"/>
  <c r="S356" i="4"/>
  <c r="O356" i="4"/>
  <c r="P355" i="4"/>
  <c r="Q355" i="4"/>
  <c r="R355" i="4"/>
  <c r="S355" i="4"/>
  <c r="O355" i="4"/>
  <c r="P354" i="4"/>
  <c r="Q354" i="4"/>
  <c r="R354" i="4"/>
  <c r="S354" i="4"/>
  <c r="O354" i="4"/>
  <c r="P353" i="4"/>
  <c r="Q353" i="4"/>
  <c r="R353" i="4"/>
  <c r="S353" i="4"/>
  <c r="O353" i="4"/>
  <c r="P352" i="4"/>
  <c r="Q352" i="4"/>
  <c r="R352" i="4"/>
  <c r="S352" i="4"/>
  <c r="O352" i="4"/>
  <c r="P351" i="4"/>
  <c r="Q351" i="4"/>
  <c r="R351" i="4"/>
  <c r="S351" i="4"/>
  <c r="O351" i="4"/>
  <c r="P350" i="4"/>
  <c r="Q350" i="4"/>
  <c r="R350" i="4"/>
  <c r="S350" i="4"/>
  <c r="O350" i="4"/>
  <c r="P349" i="4"/>
  <c r="Q349" i="4"/>
  <c r="R349" i="4"/>
  <c r="S349" i="4"/>
  <c r="O349" i="4"/>
  <c r="P348" i="4"/>
  <c r="Q348" i="4"/>
  <c r="R348" i="4"/>
  <c r="S348" i="4"/>
  <c r="O348" i="4"/>
  <c r="P347" i="4"/>
  <c r="Q347" i="4"/>
  <c r="R347" i="4"/>
  <c r="S347" i="4"/>
  <c r="O347" i="4"/>
  <c r="P346" i="4"/>
  <c r="Q346" i="4"/>
  <c r="R346" i="4"/>
  <c r="S346" i="4"/>
  <c r="O346" i="4"/>
  <c r="P345" i="4"/>
  <c r="Q345" i="4"/>
  <c r="R345" i="4"/>
  <c r="S345" i="4"/>
  <c r="O345" i="4"/>
  <c r="P344" i="4"/>
  <c r="Q344" i="4"/>
  <c r="R344" i="4"/>
  <c r="S344" i="4"/>
  <c r="O344" i="4"/>
  <c r="P343" i="4"/>
  <c r="Q343" i="4"/>
  <c r="R343" i="4"/>
  <c r="S343" i="4"/>
  <c r="O343" i="4"/>
  <c r="P342" i="4"/>
  <c r="Q342" i="4"/>
  <c r="R342" i="4"/>
  <c r="S342" i="4"/>
  <c r="O342" i="4"/>
  <c r="P341" i="4"/>
  <c r="Q341" i="4"/>
  <c r="R341" i="4"/>
  <c r="S341" i="4"/>
  <c r="O341" i="4"/>
  <c r="P340" i="4"/>
  <c r="Q340" i="4"/>
  <c r="R340" i="4"/>
  <c r="S340" i="4"/>
  <c r="O340" i="4"/>
  <c r="P339" i="4"/>
  <c r="Q339" i="4"/>
  <c r="R339" i="4"/>
  <c r="S339" i="4"/>
  <c r="O339" i="4"/>
  <c r="P338" i="4"/>
  <c r="Q338" i="4"/>
  <c r="R338" i="4"/>
  <c r="S338" i="4"/>
  <c r="O338" i="4"/>
  <c r="P337" i="4"/>
  <c r="Q337" i="4"/>
  <c r="R337" i="4"/>
  <c r="S337" i="4"/>
  <c r="O337" i="4"/>
  <c r="P336" i="4"/>
  <c r="Q336" i="4"/>
  <c r="R336" i="4"/>
  <c r="S336" i="4"/>
  <c r="O336" i="4"/>
  <c r="P335" i="4"/>
  <c r="Q335" i="4"/>
  <c r="R335" i="4"/>
  <c r="S335" i="4"/>
  <c r="O335" i="4"/>
  <c r="P334" i="4"/>
  <c r="Q334" i="4"/>
  <c r="R334" i="4"/>
  <c r="S334" i="4"/>
  <c r="O334" i="4"/>
  <c r="P333" i="4"/>
  <c r="Q333" i="4"/>
  <c r="R333" i="4"/>
  <c r="S333" i="4"/>
  <c r="O333" i="4"/>
  <c r="P332" i="4"/>
  <c r="Q332" i="4"/>
  <c r="R332" i="4"/>
  <c r="S332" i="4"/>
  <c r="O332" i="4"/>
  <c r="P331" i="4"/>
  <c r="Q331" i="4"/>
  <c r="R331" i="4"/>
  <c r="S331" i="4"/>
  <c r="O331" i="4"/>
  <c r="P330" i="4"/>
  <c r="Q330" i="4"/>
  <c r="R330" i="4"/>
  <c r="S330" i="4"/>
  <c r="O330" i="4"/>
  <c r="P329" i="4"/>
  <c r="Q329" i="4"/>
  <c r="R329" i="4"/>
  <c r="S329" i="4"/>
  <c r="O329" i="4"/>
  <c r="P328" i="4"/>
  <c r="Q328" i="4"/>
  <c r="R328" i="4"/>
  <c r="S328" i="4"/>
  <c r="O328" i="4"/>
  <c r="P327" i="4"/>
  <c r="Q327" i="4"/>
  <c r="R327" i="4"/>
  <c r="S327" i="4"/>
  <c r="O327" i="4"/>
  <c r="P326" i="4"/>
  <c r="Q326" i="4"/>
  <c r="R326" i="4"/>
  <c r="S326" i="4"/>
  <c r="O326" i="4"/>
  <c r="P325" i="4"/>
  <c r="Q325" i="4"/>
  <c r="R325" i="4"/>
  <c r="S325" i="4"/>
  <c r="O325" i="4"/>
  <c r="P324" i="4"/>
  <c r="Q324" i="4"/>
  <c r="R324" i="4"/>
  <c r="S324" i="4"/>
  <c r="O324" i="4"/>
  <c r="P323" i="4"/>
  <c r="Q323" i="4"/>
  <c r="R323" i="4"/>
  <c r="S323" i="4"/>
  <c r="O323" i="4"/>
  <c r="P322" i="4"/>
  <c r="Q322" i="4"/>
  <c r="R322" i="4"/>
  <c r="S322" i="4"/>
  <c r="O322" i="4"/>
  <c r="P321" i="4"/>
  <c r="Q321" i="4"/>
  <c r="R321" i="4"/>
  <c r="S321" i="4"/>
  <c r="O321" i="4"/>
  <c r="P320" i="4"/>
  <c r="Q320" i="4"/>
  <c r="R320" i="4"/>
  <c r="S320" i="4"/>
  <c r="O320" i="4"/>
  <c r="P319" i="4"/>
  <c r="Q319" i="4"/>
  <c r="R319" i="4"/>
  <c r="S319" i="4"/>
  <c r="O319" i="4"/>
  <c r="P318" i="4"/>
  <c r="Q318" i="4"/>
  <c r="R318" i="4"/>
  <c r="S318" i="4"/>
  <c r="O318" i="4"/>
  <c r="P317" i="4"/>
  <c r="Q317" i="4"/>
  <c r="R317" i="4"/>
  <c r="S317" i="4"/>
  <c r="O317" i="4"/>
  <c r="P316" i="4"/>
  <c r="Q316" i="4"/>
  <c r="R316" i="4"/>
  <c r="S316" i="4"/>
  <c r="O316" i="4"/>
  <c r="P315" i="4"/>
  <c r="Q315" i="4"/>
  <c r="R315" i="4"/>
  <c r="S315" i="4"/>
  <c r="O315" i="4"/>
  <c r="P314" i="4"/>
  <c r="Q314" i="4"/>
  <c r="R314" i="4"/>
  <c r="S314" i="4"/>
  <c r="O314" i="4"/>
  <c r="P313" i="4"/>
  <c r="Q313" i="4"/>
  <c r="R313" i="4"/>
  <c r="S313" i="4"/>
  <c r="O313" i="4"/>
  <c r="P312" i="4"/>
  <c r="Q312" i="4"/>
  <c r="R312" i="4"/>
  <c r="S312" i="4"/>
  <c r="O312" i="4"/>
  <c r="P311" i="4"/>
  <c r="Q311" i="4"/>
  <c r="R311" i="4"/>
  <c r="S311" i="4"/>
  <c r="O311" i="4"/>
  <c r="P310" i="4"/>
  <c r="Q310" i="4"/>
  <c r="R310" i="4"/>
  <c r="S310" i="4"/>
  <c r="O310" i="4"/>
  <c r="P309" i="4"/>
  <c r="Q309" i="4"/>
  <c r="R309" i="4"/>
  <c r="S309" i="4"/>
  <c r="O309" i="4"/>
  <c r="P308" i="4"/>
  <c r="Q308" i="4"/>
  <c r="R308" i="4"/>
  <c r="S308" i="4"/>
  <c r="O308" i="4"/>
  <c r="P307" i="4"/>
  <c r="Q307" i="4"/>
  <c r="R307" i="4"/>
  <c r="S307" i="4"/>
  <c r="O307" i="4"/>
  <c r="P306" i="4"/>
  <c r="Q306" i="4"/>
  <c r="R306" i="4"/>
  <c r="S306" i="4"/>
  <c r="O306" i="4"/>
  <c r="P305" i="4"/>
  <c r="Q305" i="4"/>
  <c r="R305" i="4"/>
  <c r="S305" i="4"/>
  <c r="O305" i="4"/>
  <c r="P304" i="4"/>
  <c r="Q304" i="4"/>
  <c r="R304" i="4"/>
  <c r="S304" i="4"/>
  <c r="O304" i="4"/>
  <c r="P303" i="4"/>
  <c r="Q303" i="4"/>
  <c r="R303" i="4"/>
  <c r="S303" i="4"/>
  <c r="O303" i="4"/>
  <c r="P302" i="4"/>
  <c r="Q302" i="4"/>
  <c r="R302" i="4"/>
  <c r="S302" i="4"/>
  <c r="O302" i="4"/>
  <c r="P301" i="4"/>
  <c r="Q301" i="4"/>
  <c r="R301" i="4"/>
  <c r="S301" i="4"/>
  <c r="O301" i="4"/>
  <c r="P300" i="4"/>
  <c r="Q300" i="4"/>
  <c r="R300" i="4"/>
  <c r="S300" i="4"/>
  <c r="O300" i="4"/>
  <c r="P299" i="4"/>
  <c r="Q299" i="4"/>
  <c r="R299" i="4"/>
  <c r="S299" i="4"/>
  <c r="O299" i="4"/>
  <c r="P298" i="4"/>
  <c r="Q298" i="4"/>
  <c r="R298" i="4"/>
  <c r="S298" i="4"/>
  <c r="O298" i="4"/>
  <c r="P297" i="4"/>
  <c r="Q297" i="4"/>
  <c r="R297" i="4"/>
  <c r="S297" i="4"/>
  <c r="O297" i="4"/>
  <c r="P296" i="4"/>
  <c r="Q296" i="4"/>
  <c r="R296" i="4"/>
  <c r="S296" i="4"/>
  <c r="O296" i="4"/>
  <c r="P295" i="4"/>
  <c r="Q295" i="4"/>
  <c r="R295" i="4"/>
  <c r="S295" i="4"/>
  <c r="O295" i="4"/>
  <c r="P294" i="4"/>
  <c r="Q294" i="4"/>
  <c r="R294" i="4"/>
  <c r="S294" i="4"/>
  <c r="O294" i="4"/>
  <c r="P293" i="4"/>
  <c r="Q293" i="4"/>
  <c r="R293" i="4"/>
  <c r="S293" i="4"/>
  <c r="O293" i="4"/>
  <c r="P292" i="4"/>
  <c r="Q292" i="4"/>
  <c r="R292" i="4"/>
  <c r="S292" i="4"/>
  <c r="O292" i="4"/>
  <c r="P291" i="4"/>
  <c r="Q291" i="4"/>
  <c r="R291" i="4"/>
  <c r="S291" i="4"/>
  <c r="O291" i="4"/>
  <c r="P290" i="4"/>
  <c r="Q290" i="4"/>
  <c r="R290" i="4"/>
  <c r="S290" i="4"/>
  <c r="O290" i="4"/>
  <c r="P289" i="4"/>
  <c r="Q289" i="4"/>
  <c r="R289" i="4"/>
  <c r="S289" i="4"/>
  <c r="O289" i="4"/>
  <c r="P288" i="4"/>
  <c r="Q288" i="4"/>
  <c r="R288" i="4"/>
  <c r="S288" i="4"/>
  <c r="O288" i="4"/>
  <c r="P287" i="4"/>
  <c r="Q287" i="4"/>
  <c r="R287" i="4"/>
  <c r="S287" i="4"/>
  <c r="O287" i="4"/>
  <c r="P286" i="4"/>
  <c r="Q286" i="4"/>
  <c r="R286" i="4"/>
  <c r="S286" i="4"/>
  <c r="O286" i="4"/>
  <c r="P285" i="4"/>
  <c r="Q285" i="4"/>
  <c r="R285" i="4"/>
  <c r="S285" i="4"/>
  <c r="O285" i="4"/>
  <c r="P284" i="4"/>
  <c r="Q284" i="4"/>
  <c r="R284" i="4"/>
  <c r="S284" i="4"/>
  <c r="O284" i="4"/>
  <c r="P283" i="4"/>
  <c r="Q283" i="4"/>
  <c r="R283" i="4"/>
  <c r="S283" i="4"/>
  <c r="O283" i="4"/>
  <c r="P282" i="4"/>
  <c r="Q282" i="4"/>
  <c r="R282" i="4"/>
  <c r="S282" i="4"/>
  <c r="O282" i="4"/>
  <c r="P281" i="4"/>
  <c r="Q281" i="4"/>
  <c r="R281" i="4"/>
  <c r="S281" i="4"/>
  <c r="O281" i="4"/>
  <c r="P280" i="4"/>
  <c r="Q280" i="4"/>
  <c r="R280" i="4"/>
  <c r="S280" i="4"/>
  <c r="O280" i="4"/>
  <c r="P279" i="4"/>
  <c r="Q279" i="4"/>
  <c r="R279" i="4"/>
  <c r="S279" i="4"/>
  <c r="O279" i="4"/>
  <c r="P278" i="4"/>
  <c r="Q278" i="4"/>
  <c r="R278" i="4"/>
  <c r="S278" i="4"/>
  <c r="O278" i="4"/>
  <c r="P277" i="4"/>
  <c r="Q277" i="4"/>
  <c r="R277" i="4"/>
  <c r="S277" i="4"/>
  <c r="O277" i="4"/>
  <c r="P276" i="4"/>
  <c r="Q276" i="4"/>
  <c r="R276" i="4"/>
  <c r="S276" i="4"/>
  <c r="O276" i="4"/>
  <c r="P275" i="4"/>
  <c r="Q275" i="4"/>
  <c r="R275" i="4"/>
  <c r="S275" i="4"/>
  <c r="O275" i="4"/>
  <c r="P274" i="4"/>
  <c r="Q274" i="4"/>
  <c r="R274" i="4"/>
  <c r="S274" i="4"/>
  <c r="O274" i="4"/>
  <c r="P273" i="4"/>
  <c r="Q273" i="4"/>
  <c r="R273" i="4"/>
  <c r="S273" i="4"/>
  <c r="O273" i="4"/>
  <c r="P272" i="4"/>
  <c r="Q272" i="4"/>
  <c r="R272" i="4"/>
  <c r="S272" i="4"/>
  <c r="O272" i="4"/>
  <c r="P271" i="4"/>
  <c r="Q271" i="4"/>
  <c r="R271" i="4"/>
  <c r="S271" i="4"/>
  <c r="O271" i="4"/>
  <c r="P270" i="4"/>
  <c r="Q270" i="4"/>
  <c r="R270" i="4"/>
  <c r="S270" i="4"/>
  <c r="O270" i="4"/>
  <c r="P269" i="4"/>
  <c r="Q269" i="4"/>
  <c r="R269" i="4"/>
  <c r="S269" i="4"/>
  <c r="O269" i="4"/>
  <c r="P268" i="4"/>
  <c r="Q268" i="4"/>
  <c r="R268" i="4"/>
  <c r="S268" i="4"/>
  <c r="O268" i="4"/>
  <c r="P267" i="4"/>
  <c r="Q267" i="4"/>
  <c r="R267" i="4"/>
  <c r="S267" i="4"/>
  <c r="O267" i="4"/>
  <c r="P266" i="4"/>
  <c r="Q266" i="4"/>
  <c r="R266" i="4"/>
  <c r="S266" i="4"/>
  <c r="O266" i="4"/>
  <c r="P265" i="4"/>
  <c r="Q265" i="4"/>
  <c r="R265" i="4"/>
  <c r="S265" i="4"/>
  <c r="O265" i="4"/>
  <c r="P264" i="4"/>
  <c r="Q264" i="4"/>
  <c r="R264" i="4"/>
  <c r="S264" i="4"/>
  <c r="O264" i="4"/>
  <c r="P263" i="4"/>
  <c r="Q263" i="4"/>
  <c r="R263" i="4"/>
  <c r="S263" i="4"/>
  <c r="O263" i="4"/>
  <c r="P262" i="4"/>
  <c r="Q262" i="4"/>
  <c r="R262" i="4"/>
  <c r="S262" i="4"/>
  <c r="O262" i="4"/>
  <c r="P261" i="4"/>
  <c r="Q261" i="4"/>
  <c r="R261" i="4"/>
  <c r="S261" i="4"/>
  <c r="O261" i="4"/>
  <c r="P260" i="4"/>
  <c r="Q260" i="4"/>
  <c r="R260" i="4"/>
  <c r="S260" i="4"/>
  <c r="O260" i="4"/>
  <c r="P259" i="4"/>
  <c r="Q259" i="4"/>
  <c r="R259" i="4"/>
  <c r="S259" i="4"/>
  <c r="O259" i="4"/>
  <c r="P258" i="4"/>
  <c r="Q258" i="4"/>
  <c r="R258" i="4"/>
  <c r="S258" i="4"/>
  <c r="O258" i="4"/>
  <c r="P257" i="4"/>
  <c r="Q257" i="4"/>
  <c r="R257" i="4"/>
  <c r="S257" i="4"/>
  <c r="O257" i="4"/>
  <c r="P256" i="4"/>
  <c r="Q256" i="4"/>
  <c r="R256" i="4"/>
  <c r="S256" i="4"/>
  <c r="O256" i="4"/>
  <c r="P255" i="4"/>
  <c r="Q255" i="4"/>
  <c r="R255" i="4"/>
  <c r="S255" i="4"/>
  <c r="O255" i="4"/>
  <c r="P254" i="4"/>
  <c r="Q254" i="4"/>
  <c r="R254" i="4"/>
  <c r="S254" i="4"/>
  <c r="O254" i="4"/>
  <c r="P253" i="4"/>
  <c r="Q253" i="4"/>
  <c r="R253" i="4"/>
  <c r="S253" i="4"/>
  <c r="O253" i="4"/>
  <c r="P252" i="4"/>
  <c r="Q252" i="4"/>
  <c r="R252" i="4"/>
  <c r="S252" i="4"/>
  <c r="O252" i="4"/>
  <c r="P251" i="4"/>
  <c r="Q251" i="4"/>
  <c r="R251" i="4"/>
  <c r="S251" i="4"/>
  <c r="O251" i="4"/>
  <c r="P250" i="4"/>
  <c r="Q250" i="4"/>
  <c r="R250" i="4"/>
  <c r="S250" i="4"/>
  <c r="O250" i="4"/>
  <c r="P249" i="4"/>
  <c r="Q249" i="4"/>
  <c r="R249" i="4"/>
  <c r="S249" i="4"/>
  <c r="O249" i="4"/>
  <c r="P248" i="4"/>
  <c r="Q248" i="4"/>
  <c r="R248" i="4"/>
  <c r="S248" i="4"/>
  <c r="O248" i="4"/>
  <c r="P247" i="4"/>
  <c r="Q247" i="4"/>
  <c r="R247" i="4"/>
  <c r="S247" i="4"/>
  <c r="O247" i="4"/>
  <c r="P246" i="4"/>
  <c r="Q246" i="4"/>
  <c r="R246" i="4"/>
  <c r="S246" i="4"/>
  <c r="O246" i="4"/>
  <c r="P245" i="4"/>
  <c r="Q245" i="4"/>
  <c r="R245" i="4"/>
  <c r="S245" i="4"/>
  <c r="O245" i="4"/>
  <c r="P244" i="4"/>
  <c r="Q244" i="4"/>
  <c r="R244" i="4"/>
  <c r="S244" i="4"/>
  <c r="O244" i="4"/>
  <c r="P243" i="4"/>
  <c r="Q243" i="4"/>
  <c r="R243" i="4"/>
  <c r="S243" i="4"/>
  <c r="O243" i="4"/>
  <c r="P242" i="4"/>
  <c r="Q242" i="4"/>
  <c r="R242" i="4"/>
  <c r="S242" i="4"/>
  <c r="O242" i="4"/>
  <c r="P241" i="4"/>
  <c r="Q241" i="4"/>
  <c r="R241" i="4"/>
  <c r="S241" i="4"/>
  <c r="O241" i="4"/>
  <c r="P240" i="4"/>
  <c r="Q240" i="4"/>
  <c r="R240" i="4"/>
  <c r="S240" i="4"/>
  <c r="O240" i="4"/>
  <c r="P239" i="4"/>
  <c r="Q239" i="4"/>
  <c r="R239" i="4"/>
  <c r="S239" i="4"/>
  <c r="O239" i="4"/>
  <c r="P238" i="4"/>
  <c r="Q238" i="4"/>
  <c r="R238" i="4"/>
  <c r="S238" i="4"/>
  <c r="O238" i="4"/>
  <c r="P237" i="4"/>
  <c r="Q237" i="4"/>
  <c r="R237" i="4"/>
  <c r="S237" i="4"/>
  <c r="O237" i="4"/>
  <c r="P236" i="4"/>
  <c r="Q236" i="4"/>
  <c r="R236" i="4"/>
  <c r="S236" i="4"/>
  <c r="O236" i="4"/>
  <c r="P235" i="4"/>
  <c r="Q235" i="4"/>
  <c r="R235" i="4"/>
  <c r="S235" i="4"/>
  <c r="O235" i="4"/>
  <c r="P234" i="4"/>
  <c r="Q234" i="4"/>
  <c r="R234" i="4"/>
  <c r="S234" i="4"/>
  <c r="O234" i="4"/>
  <c r="P233" i="4"/>
  <c r="Q233" i="4"/>
  <c r="R233" i="4"/>
  <c r="S233" i="4"/>
  <c r="O233" i="4"/>
  <c r="P232" i="4"/>
  <c r="Q232" i="4"/>
  <c r="R232" i="4"/>
  <c r="S232" i="4"/>
  <c r="O232" i="4"/>
  <c r="P231" i="4"/>
  <c r="Q231" i="4"/>
  <c r="R231" i="4"/>
  <c r="S231" i="4"/>
  <c r="O231" i="4"/>
  <c r="P230" i="4"/>
  <c r="Q230" i="4"/>
  <c r="R230" i="4"/>
  <c r="S230" i="4"/>
  <c r="O230" i="4"/>
  <c r="P229" i="4"/>
  <c r="Q229" i="4"/>
  <c r="R229" i="4"/>
  <c r="S229" i="4"/>
  <c r="O229" i="4"/>
  <c r="P228" i="4"/>
  <c r="Q228" i="4"/>
  <c r="R228" i="4"/>
  <c r="S228" i="4"/>
  <c r="O228" i="4"/>
  <c r="P227" i="4"/>
  <c r="Q227" i="4"/>
  <c r="R227" i="4"/>
  <c r="S227" i="4"/>
  <c r="O227" i="4"/>
  <c r="P226" i="4"/>
  <c r="Q226" i="4"/>
  <c r="R226" i="4"/>
  <c r="S226" i="4"/>
  <c r="O226" i="4"/>
  <c r="P225" i="4"/>
  <c r="Q225" i="4"/>
  <c r="R225" i="4"/>
  <c r="S225" i="4"/>
  <c r="O225" i="4"/>
  <c r="P224" i="4"/>
  <c r="Q224" i="4"/>
  <c r="R224" i="4"/>
  <c r="S224" i="4"/>
  <c r="O224" i="4"/>
  <c r="P223" i="4"/>
  <c r="Q223" i="4"/>
  <c r="R223" i="4"/>
  <c r="S223" i="4"/>
  <c r="O223" i="4"/>
  <c r="P222" i="4"/>
  <c r="Q222" i="4"/>
  <c r="R222" i="4"/>
  <c r="S222" i="4"/>
  <c r="O222" i="4"/>
  <c r="P221" i="4"/>
  <c r="Q221" i="4"/>
  <c r="R221" i="4"/>
  <c r="S221" i="4"/>
  <c r="O221" i="4"/>
  <c r="P220" i="4"/>
  <c r="Q220" i="4"/>
  <c r="R220" i="4"/>
  <c r="S220" i="4"/>
  <c r="O220" i="4"/>
  <c r="P219" i="4"/>
  <c r="Q219" i="4"/>
  <c r="R219" i="4"/>
  <c r="S219" i="4"/>
  <c r="O219" i="4"/>
  <c r="P218" i="4"/>
  <c r="Q218" i="4"/>
  <c r="R218" i="4"/>
  <c r="S218" i="4"/>
  <c r="O218" i="4"/>
  <c r="P217" i="4"/>
  <c r="Q217" i="4"/>
  <c r="R217" i="4"/>
  <c r="S217" i="4"/>
  <c r="O217" i="4"/>
  <c r="P216" i="4"/>
  <c r="Q216" i="4"/>
  <c r="R216" i="4"/>
  <c r="S216" i="4"/>
  <c r="O216" i="4"/>
  <c r="P215" i="4"/>
  <c r="Q215" i="4"/>
  <c r="R215" i="4"/>
  <c r="S215" i="4"/>
  <c r="O215" i="4"/>
  <c r="P214" i="4"/>
  <c r="Q214" i="4"/>
  <c r="R214" i="4"/>
  <c r="S214" i="4"/>
  <c r="O214" i="4"/>
  <c r="P213" i="4"/>
  <c r="Q213" i="4"/>
  <c r="R213" i="4"/>
  <c r="S213" i="4"/>
  <c r="O213" i="4"/>
  <c r="P212" i="4"/>
  <c r="Q212" i="4"/>
  <c r="R212" i="4"/>
  <c r="S212" i="4"/>
  <c r="O212" i="4"/>
  <c r="P211" i="4"/>
  <c r="Q211" i="4"/>
  <c r="R211" i="4"/>
  <c r="S211" i="4"/>
  <c r="O211" i="4"/>
  <c r="P210" i="4"/>
  <c r="Q210" i="4"/>
  <c r="R210" i="4"/>
  <c r="S210" i="4"/>
  <c r="O210" i="4"/>
  <c r="P209" i="4"/>
  <c r="Q209" i="4"/>
  <c r="R209" i="4"/>
  <c r="S209" i="4"/>
  <c r="O209" i="4"/>
  <c r="P208" i="4"/>
  <c r="Q208" i="4"/>
  <c r="R208" i="4"/>
  <c r="S208" i="4"/>
  <c r="O208" i="4"/>
  <c r="P207" i="4"/>
  <c r="Q207" i="4"/>
  <c r="R207" i="4"/>
  <c r="S207" i="4"/>
  <c r="O207" i="4"/>
  <c r="P206" i="4"/>
  <c r="Q206" i="4"/>
  <c r="R206" i="4"/>
  <c r="S206" i="4"/>
  <c r="O206" i="4"/>
  <c r="P205" i="4"/>
  <c r="Q205" i="4"/>
  <c r="R205" i="4"/>
  <c r="S205" i="4"/>
  <c r="O205" i="4"/>
  <c r="P204" i="4"/>
  <c r="Q204" i="4"/>
  <c r="R204" i="4"/>
  <c r="S204" i="4"/>
  <c r="O204" i="4"/>
  <c r="P203" i="4"/>
  <c r="Q203" i="4"/>
  <c r="R203" i="4"/>
  <c r="S203" i="4"/>
  <c r="O203" i="4"/>
  <c r="P202" i="4"/>
  <c r="Q202" i="4"/>
  <c r="R202" i="4"/>
  <c r="S202" i="4"/>
  <c r="O202" i="4"/>
  <c r="P201" i="4"/>
  <c r="Q201" i="4"/>
  <c r="R201" i="4"/>
  <c r="S201" i="4"/>
  <c r="O201" i="4"/>
  <c r="P200" i="4"/>
  <c r="Q200" i="4"/>
  <c r="R200" i="4"/>
  <c r="S200" i="4"/>
  <c r="O200" i="4"/>
  <c r="P199" i="4"/>
  <c r="Q199" i="4"/>
  <c r="R199" i="4"/>
  <c r="S199" i="4"/>
  <c r="O199" i="4"/>
  <c r="P198" i="4"/>
  <c r="Q198" i="4"/>
  <c r="R198" i="4"/>
  <c r="S198" i="4"/>
  <c r="O198" i="4"/>
  <c r="P197" i="4"/>
  <c r="Q197" i="4"/>
  <c r="R197" i="4"/>
  <c r="S197" i="4"/>
  <c r="O197" i="4"/>
  <c r="P196" i="4"/>
  <c r="Q196" i="4"/>
  <c r="R196" i="4"/>
  <c r="S196" i="4"/>
  <c r="O196" i="4"/>
  <c r="P195" i="4"/>
  <c r="Q195" i="4"/>
  <c r="R195" i="4"/>
  <c r="S195" i="4"/>
  <c r="O195" i="4"/>
  <c r="P194" i="4"/>
  <c r="Q194" i="4"/>
  <c r="R194" i="4"/>
  <c r="S194" i="4"/>
  <c r="O194" i="4"/>
  <c r="P193" i="4"/>
  <c r="Q193" i="4"/>
  <c r="R193" i="4"/>
  <c r="S193" i="4"/>
  <c r="O193" i="4"/>
  <c r="P192" i="4"/>
  <c r="Q192" i="4"/>
  <c r="R192" i="4"/>
  <c r="S192" i="4"/>
  <c r="O192" i="4"/>
  <c r="P191" i="4"/>
  <c r="Q191" i="4"/>
  <c r="R191" i="4"/>
  <c r="S191" i="4"/>
  <c r="O191" i="4"/>
  <c r="P190" i="4"/>
  <c r="Q190" i="4"/>
  <c r="R190" i="4"/>
  <c r="S190" i="4"/>
  <c r="O190" i="4"/>
  <c r="P189" i="4"/>
  <c r="Q189" i="4"/>
  <c r="R189" i="4"/>
  <c r="S189" i="4"/>
  <c r="O189" i="4"/>
  <c r="P188" i="4"/>
  <c r="Q188" i="4"/>
  <c r="R188" i="4"/>
  <c r="S188" i="4"/>
  <c r="O188" i="4"/>
  <c r="P187" i="4"/>
  <c r="Q187" i="4"/>
  <c r="R187" i="4"/>
  <c r="S187" i="4"/>
  <c r="O187" i="4"/>
  <c r="P186" i="4"/>
  <c r="Q186" i="4"/>
  <c r="R186" i="4"/>
  <c r="S186" i="4"/>
  <c r="O186" i="4"/>
  <c r="P185" i="4"/>
  <c r="Q185" i="4"/>
  <c r="R185" i="4"/>
  <c r="S185" i="4"/>
  <c r="O185" i="4"/>
  <c r="P184" i="4"/>
  <c r="Q184" i="4"/>
  <c r="R184" i="4"/>
  <c r="S184" i="4"/>
  <c r="O184" i="4"/>
  <c r="P183" i="4"/>
  <c r="Q183" i="4"/>
  <c r="R183" i="4"/>
  <c r="S183" i="4"/>
  <c r="O183" i="4"/>
  <c r="P182" i="4"/>
  <c r="Q182" i="4"/>
  <c r="R182" i="4"/>
  <c r="S182" i="4"/>
  <c r="O182" i="4"/>
  <c r="P181" i="4"/>
  <c r="Q181" i="4"/>
  <c r="R181" i="4"/>
  <c r="S181" i="4"/>
  <c r="O181" i="4"/>
  <c r="P180" i="4"/>
  <c r="Q180" i="4"/>
  <c r="R180" i="4"/>
  <c r="S180" i="4"/>
  <c r="O180" i="4"/>
  <c r="P179" i="4"/>
  <c r="Q179" i="4"/>
  <c r="R179" i="4"/>
  <c r="S179" i="4"/>
  <c r="O179" i="4"/>
  <c r="P178" i="4"/>
  <c r="Q178" i="4"/>
  <c r="R178" i="4"/>
  <c r="S178" i="4"/>
  <c r="O178" i="4"/>
  <c r="P177" i="4"/>
  <c r="Q177" i="4"/>
  <c r="R177" i="4"/>
  <c r="S177" i="4"/>
  <c r="O177" i="4"/>
  <c r="P176" i="4"/>
  <c r="Q176" i="4"/>
  <c r="R176" i="4"/>
  <c r="S176" i="4"/>
  <c r="O176" i="4"/>
  <c r="P175" i="4"/>
  <c r="Q175" i="4"/>
  <c r="R175" i="4"/>
  <c r="S175" i="4"/>
  <c r="O175" i="4"/>
  <c r="P174" i="4"/>
  <c r="Q174" i="4"/>
  <c r="R174" i="4"/>
  <c r="S174" i="4"/>
  <c r="O174" i="4"/>
  <c r="P173" i="4"/>
  <c r="Q173" i="4"/>
  <c r="R173" i="4"/>
  <c r="S173" i="4"/>
  <c r="O173" i="4"/>
  <c r="P172" i="4"/>
  <c r="Q172" i="4"/>
  <c r="R172" i="4"/>
  <c r="S172" i="4"/>
  <c r="O172" i="4"/>
  <c r="P171" i="4"/>
  <c r="Q171" i="4"/>
  <c r="R171" i="4"/>
  <c r="S171" i="4"/>
  <c r="O171" i="4"/>
  <c r="P170" i="4"/>
  <c r="Q170" i="4"/>
  <c r="R170" i="4"/>
  <c r="S170" i="4"/>
  <c r="O170" i="4"/>
  <c r="P169" i="4"/>
  <c r="Q169" i="4"/>
  <c r="R169" i="4"/>
  <c r="S169" i="4"/>
  <c r="O169" i="4"/>
  <c r="P168" i="4"/>
  <c r="Q168" i="4"/>
  <c r="R168" i="4"/>
  <c r="S168" i="4"/>
  <c r="O168" i="4"/>
  <c r="P167" i="4"/>
  <c r="Q167" i="4"/>
  <c r="R167" i="4"/>
  <c r="S167" i="4"/>
  <c r="O167" i="4"/>
  <c r="P166" i="4"/>
  <c r="Q166" i="4"/>
  <c r="R166" i="4"/>
  <c r="S166" i="4"/>
  <c r="O166" i="4"/>
  <c r="P165" i="4"/>
  <c r="Q165" i="4"/>
  <c r="R165" i="4"/>
  <c r="S165" i="4"/>
  <c r="O165" i="4"/>
  <c r="P164" i="4"/>
  <c r="Q164" i="4"/>
  <c r="R164" i="4"/>
  <c r="S164" i="4"/>
  <c r="O164" i="4"/>
  <c r="P163" i="4"/>
  <c r="Q163" i="4"/>
  <c r="R163" i="4"/>
  <c r="S163" i="4"/>
  <c r="O163" i="4"/>
  <c r="P162" i="4"/>
  <c r="Q162" i="4"/>
  <c r="R162" i="4"/>
  <c r="S162" i="4"/>
  <c r="O162" i="4"/>
  <c r="P161" i="4"/>
  <c r="Q161" i="4"/>
  <c r="R161" i="4"/>
  <c r="S161" i="4"/>
  <c r="O161" i="4"/>
  <c r="P160" i="4"/>
  <c r="Q160" i="4"/>
  <c r="R160" i="4"/>
  <c r="S160" i="4"/>
  <c r="O160" i="4"/>
  <c r="P159" i="4"/>
  <c r="Q159" i="4"/>
  <c r="R159" i="4"/>
  <c r="S159" i="4"/>
  <c r="O159" i="4"/>
  <c r="P158" i="4"/>
  <c r="Q158" i="4"/>
  <c r="R158" i="4"/>
  <c r="S158" i="4"/>
  <c r="O158" i="4"/>
  <c r="P157" i="4"/>
  <c r="Q157" i="4"/>
  <c r="R157" i="4"/>
  <c r="S157" i="4"/>
  <c r="O157" i="4"/>
  <c r="P156" i="4"/>
  <c r="Q156" i="4"/>
  <c r="R156" i="4"/>
  <c r="S156" i="4"/>
  <c r="O156" i="4"/>
  <c r="P155" i="4"/>
  <c r="Q155" i="4"/>
  <c r="R155" i="4"/>
  <c r="S155" i="4"/>
  <c r="O155" i="4"/>
  <c r="P154" i="4"/>
  <c r="Q154" i="4"/>
  <c r="R154" i="4"/>
  <c r="S154" i="4"/>
  <c r="O154" i="4"/>
  <c r="P153" i="4"/>
  <c r="Q153" i="4"/>
  <c r="R153" i="4"/>
  <c r="S153" i="4"/>
  <c r="O153" i="4"/>
  <c r="P152" i="4"/>
  <c r="Q152" i="4"/>
  <c r="R152" i="4"/>
  <c r="S152" i="4"/>
  <c r="O152" i="4"/>
  <c r="P151" i="4"/>
  <c r="Q151" i="4"/>
  <c r="R151" i="4"/>
  <c r="S151" i="4"/>
  <c r="O151" i="4"/>
  <c r="P150" i="4"/>
  <c r="Q150" i="4"/>
  <c r="R150" i="4"/>
  <c r="S150" i="4"/>
  <c r="O150" i="4"/>
  <c r="P149" i="4"/>
  <c r="Q149" i="4"/>
  <c r="R149" i="4"/>
  <c r="S149" i="4"/>
  <c r="O149" i="4"/>
  <c r="P148" i="4"/>
  <c r="Q148" i="4"/>
  <c r="R148" i="4"/>
  <c r="S148" i="4"/>
  <c r="O148" i="4"/>
  <c r="P147" i="4"/>
  <c r="Q147" i="4"/>
  <c r="R147" i="4"/>
  <c r="S147" i="4"/>
  <c r="O147" i="4"/>
  <c r="P146" i="4"/>
  <c r="Q146" i="4"/>
  <c r="R146" i="4"/>
  <c r="S146" i="4"/>
  <c r="O146" i="4"/>
  <c r="P145" i="4"/>
  <c r="Q145" i="4"/>
  <c r="R145" i="4"/>
  <c r="S145" i="4"/>
  <c r="O145" i="4"/>
  <c r="P144" i="4"/>
  <c r="Q144" i="4"/>
  <c r="R144" i="4"/>
  <c r="S144" i="4"/>
  <c r="O144" i="4"/>
  <c r="P143" i="4"/>
  <c r="Q143" i="4"/>
  <c r="R143" i="4"/>
  <c r="S143" i="4"/>
  <c r="O143" i="4"/>
  <c r="P142" i="4"/>
  <c r="Q142" i="4"/>
  <c r="R142" i="4"/>
  <c r="S142" i="4"/>
  <c r="O142" i="4"/>
  <c r="P141" i="4"/>
  <c r="Q141" i="4"/>
  <c r="R141" i="4"/>
  <c r="S141" i="4"/>
  <c r="O141" i="4"/>
  <c r="P140" i="4"/>
  <c r="Q140" i="4"/>
  <c r="R140" i="4"/>
  <c r="S140" i="4"/>
  <c r="O140" i="4"/>
  <c r="P139" i="4"/>
  <c r="Q139" i="4"/>
  <c r="R139" i="4"/>
  <c r="S139" i="4"/>
  <c r="O139" i="4"/>
  <c r="P138" i="4"/>
  <c r="Q138" i="4"/>
  <c r="R138" i="4"/>
  <c r="S138" i="4"/>
  <c r="O138" i="4"/>
  <c r="P137" i="4"/>
  <c r="Q137" i="4"/>
  <c r="R137" i="4"/>
  <c r="S137" i="4"/>
  <c r="O137" i="4"/>
  <c r="P136" i="4"/>
  <c r="Q136" i="4"/>
  <c r="R136" i="4"/>
  <c r="S136" i="4"/>
  <c r="O136" i="4"/>
  <c r="P135" i="4"/>
  <c r="Q135" i="4"/>
  <c r="R135" i="4"/>
  <c r="S135" i="4"/>
  <c r="O135" i="4"/>
  <c r="P134" i="4"/>
  <c r="Q134" i="4"/>
  <c r="R134" i="4"/>
  <c r="S134" i="4"/>
  <c r="O134" i="4"/>
  <c r="P133" i="4"/>
  <c r="Q133" i="4"/>
  <c r="R133" i="4"/>
  <c r="S133" i="4"/>
  <c r="O133" i="4"/>
  <c r="P132" i="4"/>
  <c r="Q132" i="4"/>
  <c r="R132" i="4"/>
  <c r="S132" i="4"/>
  <c r="O132" i="4"/>
  <c r="P131" i="4"/>
  <c r="Q131" i="4"/>
  <c r="R131" i="4"/>
  <c r="S131" i="4"/>
  <c r="O131" i="4"/>
  <c r="P130" i="4"/>
  <c r="Q130" i="4"/>
  <c r="R130" i="4"/>
  <c r="S130" i="4"/>
  <c r="O130" i="4"/>
  <c r="P129" i="4"/>
  <c r="Q129" i="4"/>
  <c r="R129" i="4"/>
  <c r="S129" i="4"/>
  <c r="O129" i="4"/>
  <c r="P128" i="4"/>
  <c r="Q128" i="4"/>
  <c r="R128" i="4"/>
  <c r="S128" i="4"/>
  <c r="O128" i="4"/>
  <c r="P127" i="4"/>
  <c r="Q127" i="4"/>
  <c r="R127" i="4"/>
  <c r="S127" i="4"/>
  <c r="O127" i="4"/>
  <c r="P126" i="4"/>
  <c r="Q126" i="4"/>
  <c r="R126" i="4"/>
  <c r="S126" i="4"/>
  <c r="O126" i="4"/>
  <c r="P125" i="4"/>
  <c r="Q125" i="4"/>
  <c r="R125" i="4"/>
  <c r="S125" i="4"/>
  <c r="O125" i="4"/>
  <c r="P124" i="4"/>
  <c r="Q124" i="4"/>
  <c r="R124" i="4"/>
  <c r="S124" i="4"/>
  <c r="O124" i="4"/>
  <c r="P123" i="4"/>
  <c r="Q123" i="4"/>
  <c r="R123" i="4"/>
  <c r="S123" i="4"/>
  <c r="O123" i="4"/>
  <c r="P122" i="4"/>
  <c r="Q122" i="4"/>
  <c r="R122" i="4"/>
  <c r="S122" i="4"/>
  <c r="O122" i="4"/>
  <c r="P121" i="4"/>
  <c r="Q121" i="4"/>
  <c r="R121" i="4"/>
  <c r="S121" i="4"/>
  <c r="O121" i="4"/>
  <c r="P120" i="4"/>
  <c r="Q120" i="4"/>
  <c r="R120" i="4"/>
  <c r="S120" i="4"/>
  <c r="O120" i="4"/>
  <c r="P119" i="4"/>
  <c r="Q119" i="4"/>
  <c r="R119" i="4"/>
  <c r="S119" i="4"/>
  <c r="O119" i="4"/>
  <c r="P118" i="4"/>
  <c r="Q118" i="4"/>
  <c r="R118" i="4"/>
  <c r="S118" i="4"/>
  <c r="O118" i="4"/>
  <c r="P117" i="4"/>
  <c r="Q117" i="4"/>
  <c r="R117" i="4"/>
  <c r="S117" i="4"/>
  <c r="O117" i="4"/>
  <c r="P116" i="4"/>
  <c r="Q116" i="4"/>
  <c r="R116" i="4"/>
  <c r="S116" i="4"/>
  <c r="O116" i="4"/>
  <c r="P115" i="4"/>
  <c r="Q115" i="4"/>
  <c r="R115" i="4"/>
  <c r="S115" i="4"/>
  <c r="O115" i="4"/>
  <c r="P114" i="4"/>
  <c r="Q114" i="4"/>
  <c r="R114" i="4"/>
  <c r="S114" i="4"/>
  <c r="O114" i="4"/>
  <c r="P113" i="4"/>
  <c r="Q113" i="4"/>
  <c r="R113" i="4"/>
  <c r="S113" i="4"/>
  <c r="O113" i="4"/>
  <c r="P112" i="4"/>
  <c r="Q112" i="4"/>
  <c r="R112" i="4"/>
  <c r="S112" i="4"/>
  <c r="O112" i="4"/>
  <c r="P111" i="4"/>
  <c r="Q111" i="4"/>
  <c r="R111" i="4"/>
  <c r="S111" i="4"/>
  <c r="O111" i="4"/>
  <c r="P110" i="4"/>
  <c r="Q110" i="4"/>
  <c r="R110" i="4"/>
  <c r="S110" i="4"/>
  <c r="O110" i="4"/>
  <c r="P109" i="4"/>
  <c r="Q109" i="4"/>
  <c r="R109" i="4"/>
  <c r="S109" i="4"/>
  <c r="O109" i="4"/>
  <c r="P108" i="4"/>
  <c r="Q108" i="4"/>
  <c r="R108" i="4"/>
  <c r="S108" i="4"/>
  <c r="O108" i="4"/>
  <c r="P107" i="4"/>
  <c r="Q107" i="4"/>
  <c r="R107" i="4"/>
  <c r="S107" i="4"/>
  <c r="O107" i="4"/>
  <c r="P106" i="4"/>
  <c r="Q106" i="4"/>
  <c r="R106" i="4"/>
  <c r="S106" i="4"/>
  <c r="O106" i="4"/>
  <c r="P105" i="4"/>
  <c r="Q105" i="4"/>
  <c r="R105" i="4"/>
  <c r="S105" i="4"/>
  <c r="O105" i="4"/>
  <c r="P104" i="4"/>
  <c r="Q104" i="4"/>
  <c r="R104" i="4"/>
  <c r="S104" i="4"/>
  <c r="O104" i="4"/>
  <c r="P103" i="4"/>
  <c r="Q103" i="4"/>
  <c r="R103" i="4"/>
  <c r="S103" i="4"/>
  <c r="O103" i="4"/>
  <c r="P102" i="4"/>
  <c r="Q102" i="4"/>
  <c r="R102" i="4"/>
  <c r="S102" i="4"/>
  <c r="O102" i="4"/>
  <c r="P101" i="4"/>
  <c r="Q101" i="4"/>
  <c r="R101" i="4"/>
  <c r="S101" i="4"/>
  <c r="O101" i="4"/>
  <c r="P100" i="4"/>
  <c r="Q100" i="4"/>
  <c r="R100" i="4"/>
  <c r="S100" i="4"/>
  <c r="O100" i="4"/>
  <c r="P99" i="4"/>
  <c r="Q99" i="4"/>
  <c r="R99" i="4"/>
  <c r="S99" i="4"/>
  <c r="O99" i="4"/>
  <c r="P98" i="4"/>
  <c r="Q98" i="4"/>
  <c r="R98" i="4"/>
  <c r="S98" i="4"/>
  <c r="O98" i="4"/>
  <c r="P97" i="4"/>
  <c r="Q97" i="4"/>
  <c r="R97" i="4"/>
  <c r="S97" i="4"/>
  <c r="O97" i="4"/>
  <c r="P96" i="4"/>
  <c r="Q96" i="4"/>
  <c r="R96" i="4"/>
  <c r="S96" i="4"/>
  <c r="O96" i="4"/>
  <c r="P95" i="4"/>
  <c r="Q95" i="4"/>
  <c r="R95" i="4"/>
  <c r="S95" i="4"/>
  <c r="O95" i="4"/>
  <c r="P94" i="4"/>
  <c r="Q94" i="4"/>
  <c r="R94" i="4"/>
  <c r="S94" i="4"/>
  <c r="O94" i="4"/>
  <c r="P93" i="4"/>
  <c r="Q93" i="4"/>
  <c r="R93" i="4"/>
  <c r="S93" i="4"/>
  <c r="O93" i="4"/>
  <c r="P92" i="4"/>
  <c r="Q92" i="4"/>
  <c r="R92" i="4"/>
  <c r="S92" i="4"/>
  <c r="O92" i="4"/>
  <c r="P91" i="4"/>
  <c r="Q91" i="4"/>
  <c r="R91" i="4"/>
  <c r="S91" i="4"/>
  <c r="O91" i="4"/>
  <c r="P90" i="4"/>
  <c r="Q90" i="4"/>
  <c r="R90" i="4"/>
  <c r="S90" i="4"/>
  <c r="O90" i="4"/>
  <c r="P89" i="4"/>
  <c r="Q89" i="4"/>
  <c r="R89" i="4"/>
  <c r="S89" i="4"/>
  <c r="O89" i="4"/>
  <c r="P88" i="4"/>
  <c r="Q88" i="4"/>
  <c r="R88" i="4"/>
  <c r="S88" i="4"/>
  <c r="O88" i="4"/>
  <c r="P87" i="4"/>
  <c r="Q87" i="4"/>
  <c r="R87" i="4"/>
  <c r="S87" i="4"/>
  <c r="O87" i="4"/>
  <c r="P86" i="4"/>
  <c r="Q86" i="4"/>
  <c r="R86" i="4"/>
  <c r="S86" i="4"/>
  <c r="O86" i="4"/>
  <c r="P85" i="4"/>
  <c r="Q85" i="4"/>
  <c r="R85" i="4"/>
  <c r="S85" i="4"/>
  <c r="O85" i="4"/>
  <c r="P84" i="4"/>
  <c r="Q84" i="4"/>
  <c r="R84" i="4"/>
  <c r="S84" i="4"/>
  <c r="O84" i="4"/>
  <c r="P83" i="4"/>
  <c r="Q83" i="4"/>
  <c r="R83" i="4"/>
  <c r="S83" i="4"/>
  <c r="O83" i="4"/>
  <c r="P82" i="4"/>
  <c r="Q82" i="4"/>
  <c r="R82" i="4"/>
  <c r="S82" i="4"/>
  <c r="O82" i="4"/>
  <c r="P81" i="4"/>
  <c r="Q81" i="4"/>
  <c r="R81" i="4"/>
  <c r="S81" i="4"/>
  <c r="O81" i="4"/>
  <c r="P80" i="4"/>
  <c r="Q80" i="4"/>
  <c r="R80" i="4"/>
  <c r="S80" i="4"/>
  <c r="O80" i="4"/>
  <c r="P79" i="4"/>
  <c r="Q79" i="4"/>
  <c r="R79" i="4"/>
  <c r="S79" i="4"/>
  <c r="O79" i="4"/>
  <c r="P78" i="4"/>
  <c r="Q78" i="4"/>
  <c r="R78" i="4"/>
  <c r="S78" i="4"/>
  <c r="O78" i="4"/>
  <c r="P77" i="4"/>
  <c r="Q77" i="4"/>
  <c r="R77" i="4"/>
  <c r="S77" i="4"/>
  <c r="O77" i="4"/>
  <c r="P76" i="4"/>
  <c r="Q76" i="4"/>
  <c r="R76" i="4"/>
  <c r="S76" i="4"/>
  <c r="O76" i="4"/>
  <c r="P75" i="4"/>
  <c r="Q75" i="4"/>
  <c r="R75" i="4"/>
  <c r="S75" i="4"/>
  <c r="O75" i="4"/>
  <c r="P74" i="4"/>
  <c r="Q74" i="4"/>
  <c r="R74" i="4"/>
  <c r="S74" i="4"/>
  <c r="O74" i="4"/>
  <c r="P73" i="4"/>
  <c r="Q73" i="4"/>
  <c r="R73" i="4"/>
  <c r="S73" i="4"/>
  <c r="O73" i="4"/>
  <c r="P72" i="4"/>
  <c r="Q72" i="4"/>
  <c r="R72" i="4"/>
  <c r="S72" i="4"/>
  <c r="O72" i="4"/>
  <c r="P71" i="4"/>
  <c r="Q71" i="4"/>
  <c r="R71" i="4"/>
  <c r="S71" i="4"/>
  <c r="O71" i="4"/>
  <c r="P70" i="4"/>
  <c r="Q70" i="4"/>
  <c r="R70" i="4"/>
  <c r="S70" i="4"/>
  <c r="O70" i="4"/>
  <c r="P69" i="4"/>
  <c r="Q69" i="4"/>
  <c r="R69" i="4"/>
  <c r="S69" i="4"/>
  <c r="O69" i="4"/>
  <c r="P68" i="4"/>
  <c r="Q68" i="4"/>
  <c r="R68" i="4"/>
  <c r="S68" i="4"/>
  <c r="O68" i="4"/>
  <c r="P67" i="4"/>
  <c r="Q67" i="4"/>
  <c r="R67" i="4"/>
  <c r="S67" i="4"/>
  <c r="O67" i="4"/>
  <c r="P66" i="4"/>
  <c r="Q66" i="4"/>
  <c r="R66" i="4"/>
  <c r="S66" i="4"/>
  <c r="O66" i="4"/>
  <c r="P65" i="4"/>
  <c r="Q65" i="4"/>
  <c r="R65" i="4"/>
  <c r="S65" i="4"/>
  <c r="O65" i="4"/>
  <c r="P64" i="4"/>
  <c r="Q64" i="4"/>
  <c r="R64" i="4"/>
  <c r="S64" i="4"/>
  <c r="O64" i="4"/>
  <c r="P63" i="4"/>
  <c r="Q63" i="4"/>
  <c r="R63" i="4"/>
  <c r="S63" i="4"/>
  <c r="O63" i="4"/>
  <c r="P62" i="4"/>
  <c r="Q62" i="4"/>
  <c r="R62" i="4"/>
  <c r="S62" i="4"/>
  <c r="O62" i="4"/>
  <c r="P61" i="4"/>
  <c r="Q61" i="4"/>
  <c r="R61" i="4"/>
  <c r="S61" i="4"/>
  <c r="O61" i="4"/>
  <c r="P60" i="4"/>
  <c r="Q60" i="4"/>
  <c r="R60" i="4"/>
  <c r="S60" i="4"/>
  <c r="O60" i="4"/>
  <c r="P59" i="4"/>
  <c r="Q59" i="4"/>
  <c r="R59" i="4"/>
  <c r="S59" i="4"/>
  <c r="O59" i="4"/>
  <c r="P58" i="4"/>
  <c r="Q58" i="4"/>
  <c r="R58" i="4"/>
  <c r="S58" i="4"/>
  <c r="O58" i="4"/>
  <c r="P57" i="4"/>
  <c r="Q57" i="4"/>
  <c r="R57" i="4"/>
  <c r="S57" i="4"/>
  <c r="O57" i="4"/>
  <c r="P56" i="4"/>
  <c r="Q56" i="4"/>
  <c r="R56" i="4"/>
  <c r="S56" i="4"/>
  <c r="O56" i="4"/>
  <c r="P55" i="4"/>
  <c r="Q55" i="4"/>
  <c r="R55" i="4"/>
  <c r="S55" i="4"/>
  <c r="O55" i="4"/>
  <c r="P54" i="4"/>
  <c r="Q54" i="4"/>
  <c r="R54" i="4"/>
  <c r="S54" i="4"/>
  <c r="O54" i="4"/>
  <c r="P53" i="4"/>
  <c r="Q53" i="4"/>
  <c r="R53" i="4"/>
  <c r="S53" i="4"/>
  <c r="O53" i="4"/>
  <c r="P52" i="4"/>
  <c r="Q52" i="4"/>
  <c r="R52" i="4"/>
  <c r="S52" i="4"/>
  <c r="O52" i="4"/>
  <c r="P51" i="4"/>
  <c r="Q51" i="4"/>
  <c r="R51" i="4"/>
  <c r="S51" i="4"/>
  <c r="O51" i="4"/>
  <c r="P50" i="4"/>
  <c r="Q50" i="4"/>
  <c r="R50" i="4"/>
  <c r="S50" i="4"/>
  <c r="O50" i="4"/>
  <c r="P49" i="4"/>
  <c r="Q49" i="4"/>
  <c r="R49" i="4"/>
  <c r="S49" i="4"/>
  <c r="O49" i="4"/>
  <c r="P48" i="4"/>
  <c r="Q48" i="4"/>
  <c r="R48" i="4"/>
  <c r="S48" i="4"/>
  <c r="O48" i="4"/>
  <c r="P47" i="4"/>
  <c r="Q47" i="4"/>
  <c r="R47" i="4"/>
  <c r="S47" i="4"/>
  <c r="O47" i="4"/>
  <c r="P46" i="4"/>
  <c r="Q46" i="4"/>
  <c r="R46" i="4"/>
  <c r="S46" i="4"/>
  <c r="O46" i="4"/>
  <c r="P45" i="4"/>
  <c r="Q45" i="4"/>
  <c r="R45" i="4"/>
  <c r="S45" i="4"/>
  <c r="O45" i="4"/>
  <c r="P44" i="4"/>
  <c r="Q44" i="4"/>
  <c r="R44" i="4"/>
  <c r="S44" i="4"/>
  <c r="O44" i="4"/>
  <c r="P43" i="4"/>
  <c r="Q43" i="4"/>
  <c r="R43" i="4"/>
  <c r="S43" i="4"/>
  <c r="O43" i="4"/>
  <c r="P42" i="4"/>
  <c r="Q42" i="4"/>
  <c r="R42" i="4"/>
  <c r="S42" i="4"/>
  <c r="O42" i="4"/>
  <c r="P41" i="4"/>
  <c r="Q41" i="4"/>
  <c r="R41" i="4"/>
  <c r="S41" i="4"/>
  <c r="O41" i="4"/>
  <c r="P40" i="4"/>
  <c r="Q40" i="4"/>
  <c r="R40" i="4"/>
  <c r="S40" i="4"/>
  <c r="O40" i="4"/>
  <c r="P39" i="4"/>
  <c r="Q39" i="4"/>
  <c r="R39" i="4"/>
  <c r="S39" i="4"/>
  <c r="O39" i="4"/>
  <c r="P38" i="4"/>
  <c r="Q38" i="4"/>
  <c r="R38" i="4"/>
  <c r="S38" i="4"/>
  <c r="O38" i="4"/>
  <c r="P37" i="4"/>
  <c r="Q37" i="4"/>
  <c r="R37" i="4"/>
  <c r="S37" i="4"/>
  <c r="O37" i="4"/>
  <c r="P36" i="4"/>
  <c r="Q36" i="4"/>
  <c r="R36" i="4"/>
  <c r="S36" i="4"/>
  <c r="O36" i="4"/>
  <c r="P35" i="4"/>
  <c r="Q35" i="4"/>
  <c r="R35" i="4"/>
  <c r="S35" i="4"/>
  <c r="O35" i="4"/>
  <c r="P34" i="4"/>
  <c r="Q34" i="4"/>
  <c r="R34" i="4"/>
  <c r="S34" i="4"/>
  <c r="O34" i="4"/>
  <c r="P33" i="4"/>
  <c r="Q33" i="4"/>
  <c r="R33" i="4"/>
  <c r="S33" i="4"/>
  <c r="O33" i="4"/>
  <c r="P32" i="4"/>
  <c r="Q32" i="4"/>
  <c r="R32" i="4"/>
  <c r="S32" i="4"/>
  <c r="O32" i="4"/>
  <c r="P31" i="4"/>
  <c r="Q31" i="4"/>
  <c r="R31" i="4"/>
  <c r="S31" i="4"/>
  <c r="O31" i="4"/>
  <c r="P30" i="4"/>
  <c r="Q30" i="4"/>
  <c r="R30" i="4"/>
  <c r="S30" i="4"/>
  <c r="O30" i="4"/>
  <c r="P29" i="4"/>
  <c r="Q29" i="4"/>
  <c r="R29" i="4"/>
  <c r="S29" i="4"/>
  <c r="O29" i="4"/>
  <c r="P28" i="4"/>
  <c r="Q28" i="4"/>
  <c r="R28" i="4"/>
  <c r="S28" i="4"/>
  <c r="O28" i="4"/>
  <c r="P27" i="4"/>
  <c r="Q27" i="4"/>
  <c r="R27" i="4"/>
  <c r="S27" i="4"/>
  <c r="O27" i="4"/>
  <c r="P26" i="4"/>
  <c r="Q26" i="4"/>
  <c r="R26" i="4"/>
  <c r="S26" i="4"/>
  <c r="O26" i="4"/>
  <c r="P25" i="4"/>
  <c r="Q25" i="4"/>
  <c r="R25" i="4"/>
  <c r="S25" i="4"/>
  <c r="O25" i="4"/>
  <c r="P24" i="4"/>
  <c r="Q24" i="4"/>
  <c r="R24" i="4"/>
  <c r="S24" i="4"/>
  <c r="O24" i="4"/>
  <c r="P23" i="4"/>
  <c r="Q23" i="4"/>
  <c r="R23" i="4"/>
  <c r="S23" i="4"/>
  <c r="O23" i="4"/>
  <c r="P22" i="4"/>
  <c r="Q22" i="4"/>
  <c r="R22" i="4"/>
  <c r="S22" i="4"/>
  <c r="O22" i="4"/>
  <c r="P21" i="4"/>
  <c r="Q21" i="4"/>
  <c r="R21" i="4"/>
  <c r="S21" i="4"/>
  <c r="O21" i="4"/>
  <c r="P20" i="4"/>
  <c r="Q20" i="4"/>
  <c r="R20" i="4"/>
  <c r="S20" i="4"/>
  <c r="O20" i="4"/>
  <c r="P19" i="4"/>
  <c r="Q19" i="4"/>
  <c r="R19" i="4"/>
  <c r="S19" i="4"/>
  <c r="O19" i="4"/>
  <c r="P18" i="4"/>
  <c r="Q18" i="4"/>
  <c r="R18" i="4"/>
  <c r="S18" i="4"/>
  <c r="O18" i="4"/>
  <c r="P17" i="4"/>
  <c r="Q17" i="4"/>
  <c r="R17" i="4"/>
  <c r="S17" i="4"/>
  <c r="O17" i="4"/>
  <c r="P16" i="4"/>
  <c r="Q16" i="4"/>
  <c r="R16" i="4"/>
  <c r="S16" i="4"/>
  <c r="O16" i="4"/>
  <c r="P15" i="4"/>
  <c r="Q15" i="4"/>
  <c r="R15" i="4"/>
  <c r="S15" i="4"/>
  <c r="O15" i="4"/>
  <c r="P14" i="4"/>
  <c r="Q14" i="4"/>
  <c r="R14" i="4"/>
  <c r="S14" i="4"/>
  <c r="O14" i="4"/>
  <c r="P13" i="4"/>
  <c r="Q13" i="4"/>
  <c r="R13" i="4"/>
  <c r="S13" i="4"/>
  <c r="O13" i="4"/>
  <c r="P12" i="4"/>
  <c r="Q12" i="4"/>
  <c r="R12" i="4"/>
  <c r="S12" i="4"/>
  <c r="O12" i="4"/>
  <c r="P11" i="4"/>
  <c r="Q11" i="4"/>
  <c r="R11" i="4"/>
  <c r="S11" i="4"/>
  <c r="O11" i="4"/>
  <c r="P10" i="4"/>
  <c r="Q10" i="4"/>
  <c r="R10" i="4"/>
  <c r="S10" i="4"/>
  <c r="O10" i="4"/>
  <c r="P9" i="4"/>
  <c r="Q9" i="4"/>
  <c r="R9" i="4"/>
  <c r="S9" i="4"/>
  <c r="O9" i="4"/>
  <c r="P8" i="4"/>
  <c r="Q8" i="4"/>
  <c r="R8" i="4"/>
  <c r="S8" i="4"/>
  <c r="O8" i="4"/>
  <c r="P7" i="4"/>
  <c r="Q7" i="4"/>
  <c r="R7" i="4"/>
  <c r="S7" i="4"/>
  <c r="O7" i="4"/>
  <c r="P6" i="4"/>
  <c r="Q6" i="4"/>
  <c r="R6" i="4"/>
  <c r="S6" i="4"/>
  <c r="O6" i="4"/>
  <c r="P5" i="4"/>
  <c r="Q5" i="4"/>
  <c r="R5" i="4"/>
  <c r="S5" i="4"/>
  <c r="O5" i="4"/>
  <c r="P4" i="4"/>
  <c r="Q4" i="4"/>
  <c r="R4" i="4"/>
  <c r="S4" i="4"/>
  <c r="O4" i="4"/>
  <c r="Q3" i="4"/>
  <c r="R3" i="4"/>
  <c r="S3" i="4"/>
  <c r="O3" i="4"/>
  <c r="P3" i="4"/>
  <c r="B762" i="5"/>
  <c r="C762" i="5"/>
  <c r="D762" i="5"/>
  <c r="G762" i="5"/>
  <c r="E762" i="5"/>
  <c r="H762" i="5"/>
  <c r="B761" i="5"/>
  <c r="C761" i="5"/>
  <c r="D761" i="5"/>
  <c r="G761" i="5"/>
  <c r="E761" i="5"/>
  <c r="H761" i="5"/>
  <c r="B760" i="5"/>
  <c r="C760" i="5"/>
  <c r="D760" i="5"/>
  <c r="G760" i="5"/>
  <c r="E760" i="5"/>
  <c r="H760" i="5"/>
  <c r="B759" i="5"/>
  <c r="C759" i="5"/>
  <c r="D759" i="5"/>
  <c r="G759" i="5"/>
  <c r="E759" i="5"/>
  <c r="H759" i="5"/>
  <c r="B758" i="5"/>
  <c r="C758" i="5"/>
  <c r="D758" i="5"/>
  <c r="G758" i="5"/>
  <c r="E758" i="5"/>
  <c r="H758" i="5"/>
  <c r="B757" i="5"/>
  <c r="C757" i="5"/>
  <c r="D757" i="5"/>
  <c r="G757" i="5"/>
  <c r="E757" i="5"/>
  <c r="H757" i="5"/>
  <c r="B756" i="5"/>
  <c r="C756" i="5"/>
  <c r="D756" i="5"/>
  <c r="G756" i="5"/>
  <c r="E756" i="5"/>
  <c r="H756" i="5"/>
  <c r="B755" i="5"/>
  <c r="C755" i="5"/>
  <c r="D755" i="5"/>
  <c r="G755" i="5"/>
  <c r="E755" i="5"/>
  <c r="H755" i="5"/>
  <c r="B754" i="5"/>
  <c r="C754" i="5"/>
  <c r="D754" i="5"/>
  <c r="G754" i="5"/>
  <c r="E754" i="5"/>
  <c r="H754" i="5"/>
  <c r="B753" i="5"/>
  <c r="C753" i="5"/>
  <c r="D753" i="5"/>
  <c r="G753" i="5"/>
  <c r="E753" i="5"/>
  <c r="H753" i="5"/>
  <c r="B752" i="5"/>
  <c r="C752" i="5"/>
  <c r="D752" i="5"/>
  <c r="G752" i="5"/>
  <c r="E752" i="5"/>
  <c r="H752" i="5"/>
  <c r="B751" i="5"/>
  <c r="C751" i="5"/>
  <c r="D751" i="5"/>
  <c r="G751" i="5"/>
  <c r="E751" i="5"/>
  <c r="H751" i="5"/>
  <c r="B750" i="5"/>
  <c r="C750" i="5"/>
  <c r="D750" i="5"/>
  <c r="G750" i="5"/>
  <c r="E750" i="5"/>
  <c r="H750" i="5"/>
  <c r="B749" i="5"/>
  <c r="C749" i="5"/>
  <c r="D749" i="5"/>
  <c r="G749" i="5"/>
  <c r="E749" i="5"/>
  <c r="H749" i="5"/>
  <c r="B748" i="5"/>
  <c r="C748" i="5"/>
  <c r="D748" i="5"/>
  <c r="G748" i="5"/>
  <c r="E748" i="5"/>
  <c r="H748" i="5"/>
  <c r="B747" i="5"/>
  <c r="C747" i="5"/>
  <c r="D747" i="5"/>
  <c r="G747" i="5"/>
  <c r="E747" i="5"/>
  <c r="H747" i="5"/>
  <c r="B746" i="5"/>
  <c r="C746" i="5"/>
  <c r="D746" i="5"/>
  <c r="G746" i="5"/>
  <c r="E746" i="5"/>
  <c r="H746" i="5"/>
  <c r="B745" i="5"/>
  <c r="C745" i="5"/>
  <c r="D745" i="5"/>
  <c r="G745" i="5"/>
  <c r="E745" i="5"/>
  <c r="H745" i="5"/>
  <c r="B744" i="5"/>
  <c r="C744" i="5"/>
  <c r="D744" i="5"/>
  <c r="G744" i="5"/>
  <c r="E744" i="5"/>
  <c r="H744" i="5"/>
  <c r="B743" i="5"/>
  <c r="C743" i="5"/>
  <c r="D743" i="5"/>
  <c r="G743" i="5"/>
  <c r="E743" i="5"/>
  <c r="H743" i="5"/>
  <c r="B742" i="5"/>
  <c r="C742" i="5"/>
  <c r="D742" i="5"/>
  <c r="G742" i="5"/>
  <c r="E742" i="5"/>
  <c r="H742" i="5"/>
  <c r="B741" i="5"/>
  <c r="C741" i="5"/>
  <c r="D741" i="5"/>
  <c r="G741" i="5"/>
  <c r="E741" i="5"/>
  <c r="H741" i="5"/>
  <c r="B740" i="5"/>
  <c r="C740" i="5"/>
  <c r="D740" i="5"/>
  <c r="G740" i="5"/>
  <c r="E740" i="5"/>
  <c r="H740" i="5"/>
  <c r="B739" i="5"/>
  <c r="C739" i="5"/>
  <c r="D739" i="5"/>
  <c r="G739" i="5"/>
  <c r="E739" i="5"/>
  <c r="H739" i="5"/>
  <c r="B738" i="5"/>
  <c r="C738" i="5"/>
  <c r="D738" i="5"/>
  <c r="G738" i="5"/>
  <c r="E738" i="5"/>
  <c r="H738" i="5"/>
  <c r="B737" i="5"/>
  <c r="C737" i="5"/>
  <c r="D737" i="5"/>
  <c r="G737" i="5"/>
  <c r="E737" i="5"/>
  <c r="H737" i="5"/>
  <c r="B736" i="5"/>
  <c r="C736" i="5"/>
  <c r="D736" i="5"/>
  <c r="G736" i="5"/>
  <c r="E736" i="5"/>
  <c r="H736" i="5"/>
  <c r="B735" i="5"/>
  <c r="C735" i="5"/>
  <c r="D735" i="5"/>
  <c r="G735" i="5"/>
  <c r="E735" i="5"/>
  <c r="H735" i="5"/>
  <c r="B734" i="5"/>
  <c r="C734" i="5"/>
  <c r="D734" i="5"/>
  <c r="G734" i="5"/>
  <c r="E734" i="5"/>
  <c r="H734" i="5"/>
  <c r="B733" i="5"/>
  <c r="C733" i="5"/>
  <c r="D733" i="5"/>
  <c r="G733" i="5"/>
  <c r="E733" i="5"/>
  <c r="H733" i="5"/>
  <c r="B732" i="5"/>
  <c r="C732" i="5"/>
  <c r="D732" i="5"/>
  <c r="G732" i="5"/>
  <c r="E732" i="5"/>
  <c r="H732" i="5"/>
  <c r="B731" i="5"/>
  <c r="C731" i="5"/>
  <c r="D731" i="5"/>
  <c r="G731" i="5"/>
  <c r="E731" i="5"/>
  <c r="H731" i="5"/>
  <c r="B730" i="5"/>
  <c r="C730" i="5"/>
  <c r="D730" i="5"/>
  <c r="G730" i="5"/>
  <c r="E730" i="5"/>
  <c r="H730" i="5"/>
  <c r="B729" i="5"/>
  <c r="C729" i="5"/>
  <c r="D729" i="5"/>
  <c r="G729" i="5"/>
  <c r="E729" i="5"/>
  <c r="H729" i="5"/>
  <c r="B728" i="5"/>
  <c r="C728" i="5"/>
  <c r="D728" i="5"/>
  <c r="G728" i="5"/>
  <c r="E728" i="5"/>
  <c r="H728" i="5"/>
  <c r="B727" i="5"/>
  <c r="C727" i="5"/>
  <c r="D727" i="5"/>
  <c r="G727" i="5"/>
  <c r="E727" i="5"/>
  <c r="H727" i="5"/>
  <c r="B726" i="5"/>
  <c r="C726" i="5"/>
  <c r="D726" i="5"/>
  <c r="G726" i="5"/>
  <c r="E726" i="5"/>
  <c r="H726" i="5"/>
  <c r="B725" i="5"/>
  <c r="C725" i="5"/>
  <c r="D725" i="5"/>
  <c r="G725" i="5"/>
  <c r="E725" i="5"/>
  <c r="H725" i="5"/>
  <c r="B724" i="5"/>
  <c r="C724" i="5"/>
  <c r="D724" i="5"/>
  <c r="G724" i="5"/>
  <c r="E724" i="5"/>
  <c r="H724" i="5"/>
  <c r="B723" i="5"/>
  <c r="C723" i="5"/>
  <c r="D723" i="5"/>
  <c r="G723" i="5"/>
  <c r="E723" i="5"/>
  <c r="H723" i="5"/>
  <c r="B722" i="5"/>
  <c r="C722" i="5"/>
  <c r="D722" i="5"/>
  <c r="G722" i="5"/>
  <c r="E722" i="5"/>
  <c r="H722" i="5"/>
  <c r="B721" i="5"/>
  <c r="C721" i="5"/>
  <c r="D721" i="5"/>
  <c r="G721" i="5"/>
  <c r="E721" i="5"/>
  <c r="H721" i="5"/>
  <c r="B720" i="5"/>
  <c r="C720" i="5"/>
  <c r="D720" i="5"/>
  <c r="G720" i="5"/>
  <c r="E720" i="5"/>
  <c r="H720" i="5"/>
  <c r="B719" i="5"/>
  <c r="C719" i="5"/>
  <c r="D719" i="5"/>
  <c r="G719" i="5"/>
  <c r="E719" i="5"/>
  <c r="H719" i="5"/>
  <c r="B718" i="5"/>
  <c r="C718" i="5"/>
  <c r="D718" i="5"/>
  <c r="G718" i="5"/>
  <c r="E718" i="5"/>
  <c r="H718" i="5"/>
  <c r="B717" i="5"/>
  <c r="C717" i="5"/>
  <c r="D717" i="5"/>
  <c r="G717" i="5"/>
  <c r="E717" i="5"/>
  <c r="H717" i="5"/>
  <c r="B716" i="5"/>
  <c r="C716" i="5"/>
  <c r="D716" i="5"/>
  <c r="G716" i="5"/>
  <c r="E716" i="5"/>
  <c r="H716" i="5"/>
  <c r="B715" i="5"/>
  <c r="C715" i="5"/>
  <c r="D715" i="5"/>
  <c r="G715" i="5"/>
  <c r="E715" i="5"/>
  <c r="H715" i="5"/>
  <c r="B714" i="5"/>
  <c r="C714" i="5"/>
  <c r="D714" i="5"/>
  <c r="G714" i="5"/>
  <c r="E714" i="5"/>
  <c r="H714" i="5"/>
  <c r="B713" i="5"/>
  <c r="C713" i="5"/>
  <c r="D713" i="5"/>
  <c r="G713" i="5"/>
  <c r="E713" i="5"/>
  <c r="H713" i="5"/>
  <c r="B712" i="5"/>
  <c r="C712" i="5"/>
  <c r="D712" i="5"/>
  <c r="G712" i="5"/>
  <c r="E712" i="5"/>
  <c r="H712" i="5"/>
  <c r="B711" i="5"/>
  <c r="C711" i="5"/>
  <c r="D711" i="5"/>
  <c r="G711" i="5"/>
  <c r="E711" i="5"/>
  <c r="H711" i="5"/>
  <c r="B710" i="5"/>
  <c r="C710" i="5"/>
  <c r="D710" i="5"/>
  <c r="G710" i="5"/>
  <c r="E710" i="5"/>
  <c r="H710" i="5"/>
  <c r="B709" i="5"/>
  <c r="C709" i="5"/>
  <c r="D709" i="5"/>
  <c r="G709" i="5"/>
  <c r="E709" i="5"/>
  <c r="H709" i="5"/>
  <c r="B708" i="5"/>
  <c r="C708" i="5"/>
  <c r="D708" i="5"/>
  <c r="G708" i="5"/>
  <c r="E708" i="5"/>
  <c r="H708" i="5"/>
  <c r="B707" i="5"/>
  <c r="C707" i="5"/>
  <c r="D707" i="5"/>
  <c r="G707" i="5"/>
  <c r="E707" i="5"/>
  <c r="H707" i="5"/>
  <c r="B706" i="5"/>
  <c r="C706" i="5"/>
  <c r="D706" i="5"/>
  <c r="G706" i="5"/>
  <c r="E706" i="5"/>
  <c r="H706" i="5"/>
  <c r="B705" i="5"/>
  <c r="C705" i="5"/>
  <c r="D705" i="5"/>
  <c r="G705" i="5"/>
  <c r="E705" i="5"/>
  <c r="H705" i="5"/>
  <c r="B704" i="5"/>
  <c r="C704" i="5"/>
  <c r="D704" i="5"/>
  <c r="G704" i="5"/>
  <c r="E704" i="5"/>
  <c r="H704" i="5"/>
  <c r="B703" i="5"/>
  <c r="C703" i="5"/>
  <c r="D703" i="5"/>
  <c r="G703" i="5"/>
  <c r="E703" i="5"/>
  <c r="H703" i="5"/>
  <c r="B702" i="5"/>
  <c r="C702" i="5"/>
  <c r="D702" i="5"/>
  <c r="G702" i="5"/>
  <c r="E702" i="5"/>
  <c r="H702" i="5"/>
  <c r="B701" i="5"/>
  <c r="C701" i="5"/>
  <c r="D701" i="5"/>
  <c r="G701" i="5"/>
  <c r="E701" i="5"/>
  <c r="H701" i="5"/>
  <c r="B700" i="5"/>
  <c r="C700" i="5"/>
  <c r="D700" i="5"/>
  <c r="G700" i="5"/>
  <c r="E700" i="5"/>
  <c r="H700" i="5"/>
  <c r="B699" i="5"/>
  <c r="C699" i="5"/>
  <c r="D699" i="5"/>
  <c r="G699" i="5"/>
  <c r="E699" i="5"/>
  <c r="H699" i="5"/>
  <c r="B698" i="5"/>
  <c r="C698" i="5"/>
  <c r="D698" i="5"/>
  <c r="G698" i="5"/>
  <c r="E698" i="5"/>
  <c r="H698" i="5"/>
  <c r="B697" i="5"/>
  <c r="C697" i="5"/>
  <c r="D697" i="5"/>
  <c r="G697" i="5"/>
  <c r="E697" i="5"/>
  <c r="H697" i="5"/>
  <c r="B696" i="5"/>
  <c r="C696" i="5"/>
  <c r="D696" i="5"/>
  <c r="G696" i="5"/>
  <c r="E696" i="5"/>
  <c r="H696" i="5"/>
  <c r="B695" i="5"/>
  <c r="C695" i="5"/>
  <c r="D695" i="5"/>
  <c r="G695" i="5"/>
  <c r="E695" i="5"/>
  <c r="H695" i="5"/>
  <c r="B694" i="5"/>
  <c r="C694" i="5"/>
  <c r="D694" i="5"/>
  <c r="G694" i="5"/>
  <c r="E694" i="5"/>
  <c r="H694" i="5"/>
  <c r="B693" i="5"/>
  <c r="C693" i="5"/>
  <c r="D693" i="5"/>
  <c r="G693" i="5"/>
  <c r="E693" i="5"/>
  <c r="H693" i="5"/>
  <c r="B692" i="5"/>
  <c r="C692" i="5"/>
  <c r="D692" i="5"/>
  <c r="G692" i="5"/>
  <c r="E692" i="5"/>
  <c r="H692" i="5"/>
  <c r="B691" i="5"/>
  <c r="C691" i="5"/>
  <c r="D691" i="5"/>
  <c r="G691" i="5"/>
  <c r="E691" i="5"/>
  <c r="H691" i="5"/>
  <c r="B690" i="5"/>
  <c r="C690" i="5"/>
  <c r="D690" i="5"/>
  <c r="G690" i="5"/>
  <c r="E690" i="5"/>
  <c r="H690" i="5"/>
  <c r="B689" i="5"/>
  <c r="C689" i="5"/>
  <c r="D689" i="5"/>
  <c r="G689" i="5"/>
  <c r="E689" i="5"/>
  <c r="H689" i="5"/>
  <c r="B688" i="5"/>
  <c r="C688" i="5"/>
  <c r="D688" i="5"/>
  <c r="G688" i="5"/>
  <c r="E688" i="5"/>
  <c r="H688" i="5"/>
  <c r="B687" i="5"/>
  <c r="C687" i="5"/>
  <c r="D687" i="5"/>
  <c r="G687" i="5"/>
  <c r="E687" i="5"/>
  <c r="H687" i="5"/>
  <c r="B686" i="5"/>
  <c r="C686" i="5"/>
  <c r="D686" i="5"/>
  <c r="G686" i="5"/>
  <c r="E686" i="5"/>
  <c r="H686" i="5"/>
  <c r="B685" i="5"/>
  <c r="C685" i="5"/>
  <c r="D685" i="5"/>
  <c r="G685" i="5"/>
  <c r="E685" i="5"/>
  <c r="H685" i="5"/>
  <c r="B684" i="5"/>
  <c r="C684" i="5"/>
  <c r="D684" i="5"/>
  <c r="G684" i="5"/>
  <c r="E684" i="5"/>
  <c r="H684" i="5"/>
  <c r="B683" i="5"/>
  <c r="C683" i="5"/>
  <c r="D683" i="5"/>
  <c r="G683" i="5"/>
  <c r="E683" i="5"/>
  <c r="H683" i="5"/>
  <c r="B682" i="5"/>
  <c r="C682" i="5"/>
  <c r="D682" i="5"/>
  <c r="G682" i="5"/>
  <c r="E682" i="5"/>
  <c r="H682" i="5"/>
  <c r="B681" i="5"/>
  <c r="C681" i="5"/>
  <c r="D681" i="5"/>
  <c r="G681" i="5"/>
  <c r="E681" i="5"/>
  <c r="H681" i="5"/>
  <c r="B680" i="5"/>
  <c r="C680" i="5"/>
  <c r="D680" i="5"/>
  <c r="G680" i="5"/>
  <c r="E680" i="5"/>
  <c r="H680" i="5"/>
  <c r="B679" i="5"/>
  <c r="C679" i="5"/>
  <c r="D679" i="5"/>
  <c r="G679" i="5"/>
  <c r="E679" i="5"/>
  <c r="H679" i="5"/>
  <c r="B678" i="5"/>
  <c r="C678" i="5"/>
  <c r="D678" i="5"/>
  <c r="G678" i="5"/>
  <c r="E678" i="5"/>
  <c r="H678" i="5"/>
  <c r="B677" i="5"/>
  <c r="C677" i="5"/>
  <c r="D677" i="5"/>
  <c r="G677" i="5"/>
  <c r="E677" i="5"/>
  <c r="H677" i="5"/>
  <c r="B676" i="5"/>
  <c r="C676" i="5"/>
  <c r="D676" i="5"/>
  <c r="G676" i="5"/>
  <c r="E676" i="5"/>
  <c r="H676" i="5"/>
  <c r="B675" i="5"/>
  <c r="C675" i="5"/>
  <c r="D675" i="5"/>
  <c r="G675" i="5"/>
  <c r="E675" i="5"/>
  <c r="H675" i="5"/>
  <c r="B674" i="5"/>
  <c r="C674" i="5"/>
  <c r="D674" i="5"/>
  <c r="G674" i="5"/>
  <c r="E674" i="5"/>
  <c r="H674" i="5"/>
  <c r="B673" i="5"/>
  <c r="C673" i="5"/>
  <c r="D673" i="5"/>
  <c r="G673" i="5"/>
  <c r="E673" i="5"/>
  <c r="H673" i="5"/>
  <c r="B672" i="5"/>
  <c r="C672" i="5"/>
  <c r="D672" i="5"/>
  <c r="G672" i="5"/>
  <c r="E672" i="5"/>
  <c r="H672" i="5"/>
  <c r="B671" i="5"/>
  <c r="C671" i="5"/>
  <c r="D671" i="5"/>
  <c r="G671" i="5"/>
  <c r="E671" i="5"/>
  <c r="H671" i="5"/>
  <c r="B670" i="5"/>
  <c r="C670" i="5"/>
  <c r="D670" i="5"/>
  <c r="G670" i="5"/>
  <c r="E670" i="5"/>
  <c r="H670" i="5"/>
  <c r="B669" i="5"/>
  <c r="C669" i="5"/>
  <c r="D669" i="5"/>
  <c r="G669" i="5"/>
  <c r="E669" i="5"/>
  <c r="H669" i="5"/>
  <c r="B668" i="5"/>
  <c r="C668" i="5"/>
  <c r="D668" i="5"/>
  <c r="G668" i="5"/>
  <c r="E668" i="5"/>
  <c r="H668" i="5"/>
  <c r="B667" i="5"/>
  <c r="C667" i="5"/>
  <c r="D667" i="5"/>
  <c r="G667" i="5"/>
  <c r="E667" i="5"/>
  <c r="H667" i="5"/>
  <c r="B666" i="5"/>
  <c r="C666" i="5"/>
  <c r="D666" i="5"/>
  <c r="G666" i="5"/>
  <c r="E666" i="5"/>
  <c r="H666" i="5"/>
  <c r="B665" i="5"/>
  <c r="C665" i="5"/>
  <c r="D665" i="5"/>
  <c r="G665" i="5"/>
  <c r="E665" i="5"/>
  <c r="H665" i="5"/>
  <c r="B664" i="5"/>
  <c r="C664" i="5"/>
  <c r="D664" i="5"/>
  <c r="G664" i="5"/>
  <c r="E664" i="5"/>
  <c r="H664" i="5"/>
  <c r="B663" i="5"/>
  <c r="C663" i="5"/>
  <c r="D663" i="5"/>
  <c r="G663" i="5"/>
  <c r="E663" i="5"/>
  <c r="H663" i="5"/>
  <c r="B662" i="5"/>
  <c r="C662" i="5"/>
  <c r="D662" i="5"/>
  <c r="G662" i="5"/>
  <c r="E662" i="5"/>
  <c r="H662" i="5"/>
  <c r="B661" i="5"/>
  <c r="C661" i="5"/>
  <c r="D661" i="5"/>
  <c r="G661" i="5"/>
  <c r="E661" i="5"/>
  <c r="H661" i="5"/>
  <c r="B660" i="5"/>
  <c r="C660" i="5"/>
  <c r="D660" i="5"/>
  <c r="G660" i="5"/>
  <c r="E660" i="5"/>
  <c r="H660" i="5"/>
  <c r="B659" i="5"/>
  <c r="C659" i="5"/>
  <c r="D659" i="5"/>
  <c r="G659" i="5"/>
  <c r="E659" i="5"/>
  <c r="H659" i="5"/>
  <c r="B658" i="5"/>
  <c r="C658" i="5"/>
  <c r="D658" i="5"/>
  <c r="G658" i="5"/>
  <c r="E658" i="5"/>
  <c r="H658" i="5"/>
  <c r="B657" i="5"/>
  <c r="C657" i="5"/>
  <c r="D657" i="5"/>
  <c r="G657" i="5"/>
  <c r="E657" i="5"/>
  <c r="H657" i="5"/>
  <c r="B656" i="5"/>
  <c r="C656" i="5"/>
  <c r="D656" i="5"/>
  <c r="G656" i="5"/>
  <c r="E656" i="5"/>
  <c r="H656" i="5"/>
  <c r="B655" i="5"/>
  <c r="C655" i="5"/>
  <c r="D655" i="5"/>
  <c r="G655" i="5"/>
  <c r="E655" i="5"/>
  <c r="H655" i="5"/>
  <c r="B654" i="5"/>
  <c r="C654" i="5"/>
  <c r="D654" i="5"/>
  <c r="G654" i="5"/>
  <c r="E654" i="5"/>
  <c r="H654" i="5"/>
  <c r="B653" i="5"/>
  <c r="C653" i="5"/>
  <c r="D653" i="5"/>
  <c r="G653" i="5"/>
  <c r="E653" i="5"/>
  <c r="H653" i="5"/>
  <c r="B652" i="5"/>
  <c r="C652" i="5"/>
  <c r="D652" i="5"/>
  <c r="G652" i="5"/>
  <c r="E652" i="5"/>
  <c r="H652" i="5"/>
  <c r="B651" i="5"/>
  <c r="C651" i="5"/>
  <c r="D651" i="5"/>
  <c r="G651" i="5"/>
  <c r="E651" i="5"/>
  <c r="H651" i="5"/>
  <c r="B650" i="5"/>
  <c r="C650" i="5"/>
  <c r="D650" i="5"/>
  <c r="G650" i="5"/>
  <c r="E650" i="5"/>
  <c r="H650" i="5"/>
  <c r="B649" i="5"/>
  <c r="C649" i="5"/>
  <c r="D649" i="5"/>
  <c r="G649" i="5"/>
  <c r="E649" i="5"/>
  <c r="H649" i="5"/>
  <c r="B648" i="5"/>
  <c r="C648" i="5"/>
  <c r="D648" i="5"/>
  <c r="G648" i="5"/>
  <c r="E648" i="5"/>
  <c r="H648" i="5"/>
  <c r="B647" i="5"/>
  <c r="C647" i="5"/>
  <c r="D647" i="5"/>
  <c r="G647" i="5"/>
  <c r="E647" i="5"/>
  <c r="H647" i="5"/>
  <c r="B646" i="5"/>
  <c r="C646" i="5"/>
  <c r="D646" i="5"/>
  <c r="G646" i="5"/>
  <c r="E646" i="5"/>
  <c r="H646" i="5"/>
  <c r="B645" i="5"/>
  <c r="C645" i="5"/>
  <c r="D645" i="5"/>
  <c r="G645" i="5"/>
  <c r="E645" i="5"/>
  <c r="H645" i="5"/>
  <c r="B644" i="5"/>
  <c r="C644" i="5"/>
  <c r="D644" i="5"/>
  <c r="G644" i="5"/>
  <c r="E644" i="5"/>
  <c r="H644" i="5"/>
  <c r="B643" i="5"/>
  <c r="C643" i="5"/>
  <c r="D643" i="5"/>
  <c r="G643" i="5"/>
  <c r="E643" i="5"/>
  <c r="H643" i="5"/>
  <c r="B642" i="5"/>
  <c r="C642" i="5"/>
  <c r="D642" i="5"/>
  <c r="G642" i="5"/>
  <c r="E642" i="5"/>
  <c r="H642" i="5"/>
  <c r="B641" i="5"/>
  <c r="C641" i="5"/>
  <c r="D641" i="5"/>
  <c r="G641" i="5"/>
  <c r="E641" i="5"/>
  <c r="H641" i="5"/>
  <c r="B640" i="5"/>
  <c r="C640" i="5"/>
  <c r="D640" i="5"/>
  <c r="G640" i="5"/>
  <c r="E640" i="5"/>
  <c r="H640" i="5"/>
  <c r="B639" i="5"/>
  <c r="C639" i="5"/>
  <c r="D639" i="5"/>
  <c r="G639" i="5"/>
  <c r="E639" i="5"/>
  <c r="H639" i="5"/>
  <c r="B638" i="5"/>
  <c r="C638" i="5"/>
  <c r="D638" i="5"/>
  <c r="G638" i="5"/>
  <c r="E638" i="5"/>
  <c r="H638" i="5"/>
  <c r="B637" i="5"/>
  <c r="C637" i="5"/>
  <c r="D637" i="5"/>
  <c r="G637" i="5"/>
  <c r="E637" i="5"/>
  <c r="H637" i="5"/>
  <c r="B636" i="5"/>
  <c r="C636" i="5"/>
  <c r="D636" i="5"/>
  <c r="G636" i="5"/>
  <c r="E636" i="5"/>
  <c r="H636" i="5"/>
  <c r="B635" i="5"/>
  <c r="C635" i="5"/>
  <c r="D635" i="5"/>
  <c r="G635" i="5"/>
  <c r="E635" i="5"/>
  <c r="H635" i="5"/>
  <c r="B634" i="5"/>
  <c r="C634" i="5"/>
  <c r="D634" i="5"/>
  <c r="G634" i="5"/>
  <c r="E634" i="5"/>
  <c r="H634" i="5"/>
  <c r="B633" i="5"/>
  <c r="C633" i="5"/>
  <c r="D633" i="5"/>
  <c r="G633" i="5"/>
  <c r="E633" i="5"/>
  <c r="H633" i="5"/>
  <c r="B632" i="5"/>
  <c r="C632" i="5"/>
  <c r="D632" i="5"/>
  <c r="G632" i="5"/>
  <c r="E632" i="5"/>
  <c r="H632" i="5"/>
  <c r="B631" i="5"/>
  <c r="C631" i="5"/>
  <c r="D631" i="5"/>
  <c r="G631" i="5"/>
  <c r="E631" i="5"/>
  <c r="H631" i="5"/>
  <c r="B630" i="5"/>
  <c r="C630" i="5"/>
  <c r="D630" i="5"/>
  <c r="G630" i="5"/>
  <c r="E630" i="5"/>
  <c r="H630" i="5"/>
  <c r="B629" i="5"/>
  <c r="C629" i="5"/>
  <c r="D629" i="5"/>
  <c r="G629" i="5"/>
  <c r="E629" i="5"/>
  <c r="H629" i="5"/>
  <c r="B628" i="5"/>
  <c r="C628" i="5"/>
  <c r="D628" i="5"/>
  <c r="G628" i="5"/>
  <c r="E628" i="5"/>
  <c r="H628" i="5"/>
  <c r="B627" i="5"/>
  <c r="C627" i="5"/>
  <c r="D627" i="5"/>
  <c r="G627" i="5"/>
  <c r="E627" i="5"/>
  <c r="H627" i="5"/>
  <c r="B626" i="5"/>
  <c r="C626" i="5"/>
  <c r="D626" i="5"/>
  <c r="G626" i="5"/>
  <c r="E626" i="5"/>
  <c r="H626" i="5"/>
  <c r="B625" i="5"/>
  <c r="C625" i="5"/>
  <c r="D625" i="5"/>
  <c r="G625" i="5"/>
  <c r="E625" i="5"/>
  <c r="H625" i="5"/>
  <c r="B624" i="5"/>
  <c r="C624" i="5"/>
  <c r="D624" i="5"/>
  <c r="G624" i="5"/>
  <c r="E624" i="5"/>
  <c r="H624" i="5"/>
  <c r="B623" i="5"/>
  <c r="C623" i="5"/>
  <c r="D623" i="5"/>
  <c r="G623" i="5"/>
  <c r="E623" i="5"/>
  <c r="H623" i="5"/>
  <c r="B622" i="5"/>
  <c r="C622" i="5"/>
  <c r="D622" i="5"/>
  <c r="G622" i="5"/>
  <c r="E622" i="5"/>
  <c r="H622" i="5"/>
  <c r="B621" i="5"/>
  <c r="C621" i="5"/>
  <c r="D621" i="5"/>
  <c r="G621" i="5"/>
  <c r="E621" i="5"/>
  <c r="H621" i="5"/>
  <c r="B620" i="5"/>
  <c r="C620" i="5"/>
  <c r="D620" i="5"/>
  <c r="G620" i="5"/>
  <c r="E620" i="5"/>
  <c r="H620" i="5"/>
  <c r="B619" i="5"/>
  <c r="C619" i="5"/>
  <c r="D619" i="5"/>
  <c r="G619" i="5"/>
  <c r="E619" i="5"/>
  <c r="H619" i="5"/>
  <c r="B618" i="5"/>
  <c r="C618" i="5"/>
  <c r="D618" i="5"/>
  <c r="G618" i="5"/>
  <c r="E618" i="5"/>
  <c r="H618" i="5"/>
  <c r="B617" i="5"/>
  <c r="C617" i="5"/>
  <c r="D617" i="5"/>
  <c r="G617" i="5"/>
  <c r="E617" i="5"/>
  <c r="H617" i="5"/>
  <c r="B616" i="5"/>
  <c r="C616" i="5"/>
  <c r="D616" i="5"/>
  <c r="G616" i="5"/>
  <c r="E616" i="5"/>
  <c r="H616" i="5"/>
  <c r="B615" i="5"/>
  <c r="C615" i="5"/>
  <c r="D615" i="5"/>
  <c r="G615" i="5"/>
  <c r="E615" i="5"/>
  <c r="H615" i="5"/>
  <c r="B614" i="5"/>
  <c r="C614" i="5"/>
  <c r="D614" i="5"/>
  <c r="G614" i="5"/>
  <c r="E614" i="5"/>
  <c r="H614" i="5"/>
  <c r="B613" i="5"/>
  <c r="C613" i="5"/>
  <c r="D613" i="5"/>
  <c r="G613" i="5"/>
  <c r="E613" i="5"/>
  <c r="H613" i="5"/>
  <c r="B612" i="5"/>
  <c r="C612" i="5"/>
  <c r="D612" i="5"/>
  <c r="G612" i="5"/>
  <c r="E612" i="5"/>
  <c r="H612" i="5"/>
  <c r="B611" i="5"/>
  <c r="C611" i="5"/>
  <c r="D611" i="5"/>
  <c r="G611" i="5"/>
  <c r="E611" i="5"/>
  <c r="H611" i="5"/>
  <c r="B610" i="5"/>
  <c r="C610" i="5"/>
  <c r="D610" i="5"/>
  <c r="G610" i="5"/>
  <c r="E610" i="5"/>
  <c r="H610" i="5"/>
  <c r="B609" i="5"/>
  <c r="C609" i="5"/>
  <c r="D609" i="5"/>
  <c r="G609" i="5"/>
  <c r="E609" i="5"/>
  <c r="H609" i="5"/>
  <c r="B608" i="5"/>
  <c r="C608" i="5"/>
  <c r="D608" i="5"/>
  <c r="G608" i="5"/>
  <c r="E608" i="5"/>
  <c r="H608" i="5"/>
  <c r="B607" i="5"/>
  <c r="C607" i="5"/>
  <c r="D607" i="5"/>
  <c r="G607" i="5"/>
  <c r="E607" i="5"/>
  <c r="H607" i="5"/>
  <c r="B606" i="5"/>
  <c r="C606" i="5"/>
  <c r="D606" i="5"/>
  <c r="G606" i="5"/>
  <c r="E606" i="5"/>
  <c r="H606" i="5"/>
  <c r="B605" i="5"/>
  <c r="C605" i="5"/>
  <c r="D605" i="5"/>
  <c r="G605" i="5"/>
  <c r="E605" i="5"/>
  <c r="H605" i="5"/>
  <c r="B604" i="5"/>
  <c r="C604" i="5"/>
  <c r="D604" i="5"/>
  <c r="G604" i="5"/>
  <c r="E604" i="5"/>
  <c r="H604" i="5"/>
  <c r="B603" i="5"/>
  <c r="C603" i="5"/>
  <c r="D603" i="5"/>
  <c r="G603" i="5"/>
  <c r="E603" i="5"/>
  <c r="H603" i="5"/>
  <c r="B602" i="5"/>
  <c r="C602" i="5"/>
  <c r="D602" i="5"/>
  <c r="G602" i="5"/>
  <c r="E602" i="5"/>
  <c r="H602" i="5"/>
  <c r="B601" i="5"/>
  <c r="C601" i="5"/>
  <c r="D601" i="5"/>
  <c r="G601" i="5"/>
  <c r="E601" i="5"/>
  <c r="H601" i="5"/>
  <c r="B600" i="5"/>
  <c r="C600" i="5"/>
  <c r="D600" i="5"/>
  <c r="G600" i="5"/>
  <c r="E600" i="5"/>
  <c r="H600" i="5"/>
  <c r="B599" i="5"/>
  <c r="C599" i="5"/>
  <c r="D599" i="5"/>
  <c r="G599" i="5"/>
  <c r="E599" i="5"/>
  <c r="H599" i="5"/>
  <c r="B598" i="5"/>
  <c r="C598" i="5"/>
  <c r="D598" i="5"/>
  <c r="G598" i="5"/>
  <c r="E598" i="5"/>
  <c r="H598" i="5"/>
  <c r="B597" i="5"/>
  <c r="C597" i="5"/>
  <c r="D597" i="5"/>
  <c r="G597" i="5"/>
  <c r="E597" i="5"/>
  <c r="H597" i="5"/>
  <c r="B596" i="5"/>
  <c r="C596" i="5"/>
  <c r="D596" i="5"/>
  <c r="G596" i="5"/>
  <c r="E596" i="5"/>
  <c r="H596" i="5"/>
  <c r="B595" i="5"/>
  <c r="C595" i="5"/>
  <c r="D595" i="5"/>
  <c r="G595" i="5"/>
  <c r="E595" i="5"/>
  <c r="H595" i="5"/>
  <c r="B594" i="5"/>
  <c r="C594" i="5"/>
  <c r="D594" i="5"/>
  <c r="G594" i="5"/>
  <c r="E594" i="5"/>
  <c r="H594" i="5"/>
  <c r="B593" i="5"/>
  <c r="C593" i="5"/>
  <c r="D593" i="5"/>
  <c r="G593" i="5"/>
  <c r="E593" i="5"/>
  <c r="H593" i="5"/>
  <c r="B592" i="5"/>
  <c r="C592" i="5"/>
  <c r="D592" i="5"/>
  <c r="G592" i="5"/>
  <c r="E592" i="5"/>
  <c r="H592" i="5"/>
  <c r="B591" i="5"/>
  <c r="C591" i="5"/>
  <c r="D591" i="5"/>
  <c r="G591" i="5"/>
  <c r="E591" i="5"/>
  <c r="H591" i="5"/>
  <c r="B590" i="5"/>
  <c r="C590" i="5"/>
  <c r="D590" i="5"/>
  <c r="G590" i="5"/>
  <c r="E590" i="5"/>
  <c r="H590" i="5"/>
  <c r="B589" i="5"/>
  <c r="C589" i="5"/>
  <c r="D589" i="5"/>
  <c r="G589" i="5"/>
  <c r="E589" i="5"/>
  <c r="H589" i="5"/>
  <c r="B588" i="5"/>
  <c r="C588" i="5"/>
  <c r="D588" i="5"/>
  <c r="G588" i="5"/>
  <c r="E588" i="5"/>
  <c r="H588" i="5"/>
  <c r="B587" i="5"/>
  <c r="C587" i="5"/>
  <c r="D587" i="5"/>
  <c r="G587" i="5"/>
  <c r="E587" i="5"/>
  <c r="H587" i="5"/>
  <c r="B586" i="5"/>
  <c r="C586" i="5"/>
  <c r="D586" i="5"/>
  <c r="G586" i="5"/>
  <c r="E586" i="5"/>
  <c r="H586" i="5"/>
  <c r="B585" i="5"/>
  <c r="C585" i="5"/>
  <c r="D585" i="5"/>
  <c r="G585" i="5"/>
  <c r="E585" i="5"/>
  <c r="H585" i="5"/>
  <c r="B584" i="5"/>
  <c r="C584" i="5"/>
  <c r="D584" i="5"/>
  <c r="G584" i="5"/>
  <c r="E584" i="5"/>
  <c r="H584" i="5"/>
  <c r="B583" i="5"/>
  <c r="C583" i="5"/>
  <c r="D583" i="5"/>
  <c r="G583" i="5"/>
  <c r="E583" i="5"/>
  <c r="H583" i="5"/>
  <c r="B582" i="5"/>
  <c r="C582" i="5"/>
  <c r="D582" i="5"/>
  <c r="G582" i="5"/>
  <c r="E582" i="5"/>
  <c r="H582" i="5"/>
  <c r="B581" i="5"/>
  <c r="C581" i="5"/>
  <c r="D581" i="5"/>
  <c r="G581" i="5"/>
  <c r="E581" i="5"/>
  <c r="H581" i="5"/>
  <c r="B580" i="5"/>
  <c r="C580" i="5"/>
  <c r="D580" i="5"/>
  <c r="G580" i="5"/>
  <c r="E580" i="5"/>
  <c r="H580" i="5"/>
  <c r="B579" i="5"/>
  <c r="C579" i="5"/>
  <c r="D579" i="5"/>
  <c r="G579" i="5"/>
  <c r="E579" i="5"/>
  <c r="H579" i="5"/>
  <c r="B578" i="5"/>
  <c r="C578" i="5"/>
  <c r="D578" i="5"/>
  <c r="G578" i="5"/>
  <c r="E578" i="5"/>
  <c r="H578" i="5"/>
  <c r="B577" i="5"/>
  <c r="C577" i="5"/>
  <c r="D577" i="5"/>
  <c r="G577" i="5"/>
  <c r="E577" i="5"/>
  <c r="H577" i="5"/>
  <c r="B576" i="5"/>
  <c r="C576" i="5"/>
  <c r="D576" i="5"/>
  <c r="G576" i="5"/>
  <c r="E576" i="5"/>
  <c r="H576" i="5"/>
  <c r="B575" i="5"/>
  <c r="C575" i="5"/>
  <c r="D575" i="5"/>
  <c r="G575" i="5"/>
  <c r="E575" i="5"/>
  <c r="H575" i="5"/>
  <c r="B574" i="5"/>
  <c r="C574" i="5"/>
  <c r="D574" i="5"/>
  <c r="G574" i="5"/>
  <c r="E574" i="5"/>
  <c r="H574" i="5"/>
  <c r="B573" i="5"/>
  <c r="C573" i="5"/>
  <c r="D573" i="5"/>
  <c r="G573" i="5"/>
  <c r="E573" i="5"/>
  <c r="H573" i="5"/>
  <c r="B572" i="5"/>
  <c r="C572" i="5"/>
  <c r="D572" i="5"/>
  <c r="G572" i="5"/>
  <c r="E572" i="5"/>
  <c r="H572" i="5"/>
  <c r="B571" i="5"/>
  <c r="C571" i="5"/>
  <c r="D571" i="5"/>
  <c r="G571" i="5"/>
  <c r="E571" i="5"/>
  <c r="H571" i="5"/>
  <c r="B570" i="5"/>
  <c r="C570" i="5"/>
  <c r="D570" i="5"/>
  <c r="G570" i="5"/>
  <c r="E570" i="5"/>
  <c r="H570" i="5"/>
  <c r="B569" i="5"/>
  <c r="C569" i="5"/>
  <c r="D569" i="5"/>
  <c r="G569" i="5"/>
  <c r="E569" i="5"/>
  <c r="H569" i="5"/>
  <c r="B568" i="5"/>
  <c r="C568" i="5"/>
  <c r="D568" i="5"/>
  <c r="G568" i="5"/>
  <c r="E568" i="5"/>
  <c r="H568" i="5"/>
  <c r="B567" i="5"/>
  <c r="C567" i="5"/>
  <c r="D567" i="5"/>
  <c r="G567" i="5"/>
  <c r="E567" i="5"/>
  <c r="H567" i="5"/>
  <c r="B566" i="5"/>
  <c r="C566" i="5"/>
  <c r="D566" i="5"/>
  <c r="G566" i="5"/>
  <c r="E566" i="5"/>
  <c r="H566" i="5"/>
  <c r="B565" i="5"/>
  <c r="C565" i="5"/>
  <c r="D565" i="5"/>
  <c r="G565" i="5"/>
  <c r="E565" i="5"/>
  <c r="H565" i="5"/>
  <c r="B564" i="5"/>
  <c r="C564" i="5"/>
  <c r="D564" i="5"/>
  <c r="G564" i="5"/>
  <c r="E564" i="5"/>
  <c r="H564" i="5"/>
  <c r="B563" i="5"/>
  <c r="C563" i="5"/>
  <c r="D563" i="5"/>
  <c r="G563" i="5"/>
  <c r="E563" i="5"/>
  <c r="H563" i="5"/>
  <c r="B562" i="5"/>
  <c r="C562" i="5"/>
  <c r="D562" i="5"/>
  <c r="G562" i="5"/>
  <c r="E562" i="5"/>
  <c r="H562" i="5"/>
  <c r="B561" i="5"/>
  <c r="C561" i="5"/>
  <c r="D561" i="5"/>
  <c r="G561" i="5"/>
  <c r="E561" i="5"/>
  <c r="H561" i="5"/>
  <c r="B560" i="5"/>
  <c r="C560" i="5"/>
  <c r="D560" i="5"/>
  <c r="G560" i="5"/>
  <c r="E560" i="5"/>
  <c r="H560" i="5"/>
  <c r="B559" i="5"/>
  <c r="C559" i="5"/>
  <c r="D559" i="5"/>
  <c r="G559" i="5"/>
  <c r="E559" i="5"/>
  <c r="H559" i="5"/>
  <c r="B558" i="5"/>
  <c r="C558" i="5"/>
  <c r="D558" i="5"/>
  <c r="G558" i="5"/>
  <c r="E558" i="5"/>
  <c r="H558" i="5"/>
  <c r="B557" i="5"/>
  <c r="C557" i="5"/>
  <c r="D557" i="5"/>
  <c r="G557" i="5"/>
  <c r="E557" i="5"/>
  <c r="H557" i="5"/>
  <c r="B556" i="5"/>
  <c r="C556" i="5"/>
  <c r="D556" i="5"/>
  <c r="G556" i="5"/>
  <c r="E556" i="5"/>
  <c r="H556" i="5"/>
  <c r="B555" i="5"/>
  <c r="C555" i="5"/>
  <c r="D555" i="5"/>
  <c r="G555" i="5"/>
  <c r="E555" i="5"/>
  <c r="H555" i="5"/>
  <c r="B554" i="5"/>
  <c r="C554" i="5"/>
  <c r="D554" i="5"/>
  <c r="G554" i="5"/>
  <c r="E554" i="5"/>
  <c r="H554" i="5"/>
  <c r="B553" i="5"/>
  <c r="C553" i="5"/>
  <c r="D553" i="5"/>
  <c r="G553" i="5"/>
  <c r="E553" i="5"/>
  <c r="H553" i="5"/>
  <c r="B552" i="5"/>
  <c r="C552" i="5"/>
  <c r="D552" i="5"/>
  <c r="G552" i="5"/>
  <c r="E552" i="5"/>
  <c r="H552" i="5"/>
  <c r="B551" i="5"/>
  <c r="C551" i="5"/>
  <c r="D551" i="5"/>
  <c r="G551" i="5"/>
  <c r="E551" i="5"/>
  <c r="H551" i="5"/>
  <c r="B550" i="5"/>
  <c r="C550" i="5"/>
  <c r="D550" i="5"/>
  <c r="G550" i="5"/>
  <c r="E550" i="5"/>
  <c r="H550" i="5"/>
  <c r="B549" i="5"/>
  <c r="C549" i="5"/>
  <c r="D549" i="5"/>
  <c r="G549" i="5"/>
  <c r="E549" i="5"/>
  <c r="H549" i="5"/>
  <c r="B548" i="5"/>
  <c r="C548" i="5"/>
  <c r="D548" i="5"/>
  <c r="G548" i="5"/>
  <c r="E548" i="5"/>
  <c r="H548" i="5"/>
  <c r="B547" i="5"/>
  <c r="C547" i="5"/>
  <c r="D547" i="5"/>
  <c r="G547" i="5"/>
  <c r="E547" i="5"/>
  <c r="H547" i="5"/>
  <c r="B546" i="5"/>
  <c r="C546" i="5"/>
  <c r="D546" i="5"/>
  <c r="G546" i="5"/>
  <c r="E546" i="5"/>
  <c r="H546" i="5"/>
  <c r="B545" i="5"/>
  <c r="C545" i="5"/>
  <c r="D545" i="5"/>
  <c r="G545" i="5"/>
  <c r="E545" i="5"/>
  <c r="H545" i="5"/>
  <c r="B544" i="5"/>
  <c r="C544" i="5"/>
  <c r="D544" i="5"/>
  <c r="G544" i="5"/>
  <c r="E544" i="5"/>
  <c r="H544" i="5"/>
  <c r="B543" i="5"/>
  <c r="C543" i="5"/>
  <c r="D543" i="5"/>
  <c r="G543" i="5"/>
  <c r="E543" i="5"/>
  <c r="H543" i="5"/>
  <c r="B542" i="5"/>
  <c r="C542" i="5"/>
  <c r="D542" i="5"/>
  <c r="G542" i="5"/>
  <c r="E542" i="5"/>
  <c r="H542" i="5"/>
  <c r="B541" i="5"/>
  <c r="C541" i="5"/>
  <c r="D541" i="5"/>
  <c r="G541" i="5"/>
  <c r="E541" i="5"/>
  <c r="H541" i="5"/>
  <c r="B540" i="5"/>
  <c r="C540" i="5"/>
  <c r="D540" i="5"/>
  <c r="G540" i="5"/>
  <c r="E540" i="5"/>
  <c r="H540" i="5"/>
  <c r="B539" i="5"/>
  <c r="C539" i="5"/>
  <c r="D539" i="5"/>
  <c r="G539" i="5"/>
  <c r="E539" i="5"/>
  <c r="H539" i="5"/>
  <c r="B538" i="5"/>
  <c r="C538" i="5"/>
  <c r="D538" i="5"/>
  <c r="G538" i="5"/>
  <c r="E538" i="5"/>
  <c r="H538" i="5"/>
  <c r="B537" i="5"/>
  <c r="C537" i="5"/>
  <c r="D537" i="5"/>
  <c r="G537" i="5"/>
  <c r="E537" i="5"/>
  <c r="H537" i="5"/>
  <c r="B536" i="5"/>
  <c r="C536" i="5"/>
  <c r="D536" i="5"/>
  <c r="G536" i="5"/>
  <c r="E536" i="5"/>
  <c r="H536" i="5"/>
  <c r="B535" i="5"/>
  <c r="C535" i="5"/>
  <c r="D535" i="5"/>
  <c r="G535" i="5"/>
  <c r="E535" i="5"/>
  <c r="H535" i="5"/>
  <c r="B534" i="5"/>
  <c r="C534" i="5"/>
  <c r="D534" i="5"/>
  <c r="G534" i="5"/>
  <c r="E534" i="5"/>
  <c r="H534" i="5"/>
  <c r="B533" i="5"/>
  <c r="C533" i="5"/>
  <c r="D533" i="5"/>
  <c r="G533" i="5"/>
  <c r="E533" i="5"/>
  <c r="H533" i="5"/>
  <c r="B532" i="5"/>
  <c r="C532" i="5"/>
  <c r="D532" i="5"/>
  <c r="G532" i="5"/>
  <c r="E532" i="5"/>
  <c r="H532" i="5"/>
  <c r="B531" i="5"/>
  <c r="C531" i="5"/>
  <c r="D531" i="5"/>
  <c r="G531" i="5"/>
  <c r="E531" i="5"/>
  <c r="H531" i="5"/>
  <c r="B530" i="5"/>
  <c r="C530" i="5"/>
  <c r="D530" i="5"/>
  <c r="G530" i="5"/>
  <c r="E530" i="5"/>
  <c r="H530" i="5"/>
  <c r="B529" i="5"/>
  <c r="C529" i="5"/>
  <c r="D529" i="5"/>
  <c r="G529" i="5"/>
  <c r="E529" i="5"/>
  <c r="H529" i="5"/>
  <c r="B528" i="5"/>
  <c r="C528" i="5"/>
  <c r="D528" i="5"/>
  <c r="G528" i="5"/>
  <c r="E528" i="5"/>
  <c r="H528" i="5"/>
  <c r="B527" i="5"/>
  <c r="C527" i="5"/>
  <c r="D527" i="5"/>
  <c r="G527" i="5"/>
  <c r="E527" i="5"/>
  <c r="H527" i="5"/>
  <c r="B526" i="5"/>
  <c r="C526" i="5"/>
  <c r="D526" i="5"/>
  <c r="G526" i="5"/>
  <c r="E526" i="5"/>
  <c r="H526" i="5"/>
  <c r="B525" i="5"/>
  <c r="C525" i="5"/>
  <c r="D525" i="5"/>
  <c r="G525" i="5"/>
  <c r="E525" i="5"/>
  <c r="H525" i="5"/>
  <c r="B524" i="5"/>
  <c r="C524" i="5"/>
  <c r="D524" i="5"/>
  <c r="G524" i="5"/>
  <c r="E524" i="5"/>
  <c r="H524" i="5"/>
  <c r="B523" i="5"/>
  <c r="C523" i="5"/>
  <c r="D523" i="5"/>
  <c r="G523" i="5"/>
  <c r="E523" i="5"/>
  <c r="H523" i="5"/>
  <c r="B522" i="5"/>
  <c r="C522" i="5"/>
  <c r="D522" i="5"/>
  <c r="G522" i="5"/>
  <c r="E522" i="5"/>
  <c r="H522" i="5"/>
  <c r="B521" i="5"/>
  <c r="C521" i="5"/>
  <c r="D521" i="5"/>
  <c r="G521" i="5"/>
  <c r="E521" i="5"/>
  <c r="H521" i="5"/>
  <c r="B520" i="5"/>
  <c r="C520" i="5"/>
  <c r="D520" i="5"/>
  <c r="G520" i="5"/>
  <c r="E520" i="5"/>
  <c r="H520" i="5"/>
  <c r="B519" i="5"/>
  <c r="C519" i="5"/>
  <c r="D519" i="5"/>
  <c r="G519" i="5"/>
  <c r="E519" i="5"/>
  <c r="H519" i="5"/>
  <c r="B518" i="5"/>
  <c r="C518" i="5"/>
  <c r="D518" i="5"/>
  <c r="G518" i="5"/>
  <c r="E518" i="5"/>
  <c r="H518" i="5"/>
  <c r="B517" i="5"/>
  <c r="C517" i="5"/>
  <c r="D517" i="5"/>
  <c r="G517" i="5"/>
  <c r="E517" i="5"/>
  <c r="H517" i="5"/>
  <c r="B516" i="5"/>
  <c r="C516" i="5"/>
  <c r="D516" i="5"/>
  <c r="G516" i="5"/>
  <c r="E516" i="5"/>
  <c r="H516" i="5"/>
  <c r="B515" i="5"/>
  <c r="C515" i="5"/>
  <c r="D515" i="5"/>
  <c r="G515" i="5"/>
  <c r="E515" i="5"/>
  <c r="H515" i="5"/>
  <c r="B514" i="5"/>
  <c r="C514" i="5"/>
  <c r="D514" i="5"/>
  <c r="G514" i="5"/>
  <c r="E514" i="5"/>
  <c r="H514" i="5"/>
  <c r="B513" i="5"/>
  <c r="C513" i="5"/>
  <c r="D513" i="5"/>
  <c r="G513" i="5"/>
  <c r="E513" i="5"/>
  <c r="H513" i="5"/>
  <c r="B512" i="5"/>
  <c r="C512" i="5"/>
  <c r="D512" i="5"/>
  <c r="G512" i="5"/>
  <c r="E512" i="5"/>
  <c r="H512" i="5"/>
  <c r="B511" i="5"/>
  <c r="C511" i="5"/>
  <c r="D511" i="5"/>
  <c r="G511" i="5"/>
  <c r="E511" i="5"/>
  <c r="H511" i="5"/>
  <c r="B510" i="5"/>
  <c r="C510" i="5"/>
  <c r="D510" i="5"/>
  <c r="G510" i="5"/>
  <c r="E510" i="5"/>
  <c r="H510" i="5"/>
  <c r="B509" i="5"/>
  <c r="C509" i="5"/>
  <c r="D509" i="5"/>
  <c r="G509" i="5"/>
  <c r="E509" i="5"/>
  <c r="H509" i="5"/>
  <c r="B508" i="5"/>
  <c r="C508" i="5"/>
  <c r="D508" i="5"/>
  <c r="G508" i="5"/>
  <c r="E508" i="5"/>
  <c r="H508" i="5"/>
  <c r="B507" i="5"/>
  <c r="C507" i="5"/>
  <c r="D507" i="5"/>
  <c r="G507" i="5"/>
  <c r="E507" i="5"/>
  <c r="H507" i="5"/>
  <c r="B506" i="5"/>
  <c r="C506" i="5"/>
  <c r="D506" i="5"/>
  <c r="G506" i="5"/>
  <c r="E506" i="5"/>
  <c r="H506" i="5"/>
  <c r="B505" i="5"/>
  <c r="C505" i="5"/>
  <c r="D505" i="5"/>
  <c r="G505" i="5"/>
  <c r="E505" i="5"/>
  <c r="H505" i="5"/>
  <c r="B504" i="5"/>
  <c r="C504" i="5"/>
  <c r="D504" i="5"/>
  <c r="G504" i="5"/>
  <c r="E504" i="5"/>
  <c r="H504" i="5"/>
  <c r="B503" i="5"/>
  <c r="C503" i="5"/>
  <c r="D503" i="5"/>
  <c r="G503" i="5"/>
  <c r="E503" i="5"/>
  <c r="H503" i="5"/>
  <c r="B502" i="5"/>
  <c r="C502" i="5"/>
  <c r="D502" i="5"/>
  <c r="G502" i="5"/>
  <c r="E502" i="5"/>
  <c r="H502" i="5"/>
  <c r="B501" i="5"/>
  <c r="C501" i="5"/>
  <c r="D501" i="5"/>
  <c r="G501" i="5"/>
  <c r="E501" i="5"/>
  <c r="H501" i="5"/>
  <c r="B500" i="5"/>
  <c r="C500" i="5"/>
  <c r="D500" i="5"/>
  <c r="G500" i="5"/>
  <c r="E500" i="5"/>
  <c r="H500" i="5"/>
  <c r="B499" i="5"/>
  <c r="C499" i="5"/>
  <c r="D499" i="5"/>
  <c r="G499" i="5"/>
  <c r="E499" i="5"/>
  <c r="H499" i="5"/>
  <c r="B498" i="5"/>
  <c r="C498" i="5"/>
  <c r="D498" i="5"/>
  <c r="G498" i="5"/>
  <c r="E498" i="5"/>
  <c r="H498" i="5"/>
  <c r="B497" i="5"/>
  <c r="C497" i="5"/>
  <c r="D497" i="5"/>
  <c r="G497" i="5"/>
  <c r="E497" i="5"/>
  <c r="H497" i="5"/>
  <c r="B496" i="5"/>
  <c r="C496" i="5"/>
  <c r="D496" i="5"/>
  <c r="G496" i="5"/>
  <c r="E496" i="5"/>
  <c r="H496" i="5"/>
  <c r="B495" i="5"/>
  <c r="C495" i="5"/>
  <c r="D495" i="5"/>
  <c r="G495" i="5"/>
  <c r="E495" i="5"/>
  <c r="H495" i="5"/>
  <c r="B494" i="5"/>
  <c r="C494" i="5"/>
  <c r="D494" i="5"/>
  <c r="G494" i="5"/>
  <c r="E494" i="5"/>
  <c r="H494" i="5"/>
  <c r="B493" i="5"/>
  <c r="C493" i="5"/>
  <c r="D493" i="5"/>
  <c r="G493" i="5"/>
  <c r="E493" i="5"/>
  <c r="H493" i="5"/>
  <c r="B492" i="5"/>
  <c r="C492" i="5"/>
  <c r="D492" i="5"/>
  <c r="G492" i="5"/>
  <c r="E492" i="5"/>
  <c r="H492" i="5"/>
  <c r="B491" i="5"/>
  <c r="C491" i="5"/>
  <c r="D491" i="5"/>
  <c r="G491" i="5"/>
  <c r="E491" i="5"/>
  <c r="H491" i="5"/>
  <c r="B490" i="5"/>
  <c r="C490" i="5"/>
  <c r="D490" i="5"/>
  <c r="G490" i="5"/>
  <c r="E490" i="5"/>
  <c r="H490" i="5"/>
  <c r="B489" i="5"/>
  <c r="C489" i="5"/>
  <c r="D489" i="5"/>
  <c r="G489" i="5"/>
  <c r="E489" i="5"/>
  <c r="H489" i="5"/>
  <c r="B488" i="5"/>
  <c r="C488" i="5"/>
  <c r="D488" i="5"/>
  <c r="G488" i="5"/>
  <c r="E488" i="5"/>
  <c r="H488" i="5"/>
  <c r="B487" i="5"/>
  <c r="C487" i="5"/>
  <c r="D487" i="5"/>
  <c r="G487" i="5"/>
  <c r="E487" i="5"/>
  <c r="H487" i="5"/>
  <c r="B486" i="5"/>
  <c r="C486" i="5"/>
  <c r="D486" i="5"/>
  <c r="G486" i="5"/>
  <c r="E486" i="5"/>
  <c r="H486" i="5"/>
  <c r="B485" i="5"/>
  <c r="C485" i="5"/>
  <c r="D485" i="5"/>
  <c r="G485" i="5"/>
  <c r="E485" i="5"/>
  <c r="H485" i="5"/>
  <c r="B484" i="5"/>
  <c r="C484" i="5"/>
  <c r="D484" i="5"/>
  <c r="G484" i="5"/>
  <c r="E484" i="5"/>
  <c r="H484" i="5"/>
  <c r="B483" i="5"/>
  <c r="C483" i="5"/>
  <c r="D483" i="5"/>
  <c r="G483" i="5"/>
  <c r="E483" i="5"/>
  <c r="H483" i="5"/>
  <c r="B482" i="5"/>
  <c r="C482" i="5"/>
  <c r="D482" i="5"/>
  <c r="G482" i="5"/>
  <c r="E482" i="5"/>
  <c r="H482" i="5"/>
  <c r="B481" i="5"/>
  <c r="C481" i="5"/>
  <c r="D481" i="5"/>
  <c r="G481" i="5"/>
  <c r="E481" i="5"/>
  <c r="H481" i="5"/>
  <c r="B480" i="5"/>
  <c r="C480" i="5"/>
  <c r="D480" i="5"/>
  <c r="G480" i="5"/>
  <c r="E480" i="5"/>
  <c r="H480" i="5"/>
  <c r="B479" i="5"/>
  <c r="C479" i="5"/>
  <c r="D479" i="5"/>
  <c r="G479" i="5"/>
  <c r="E479" i="5"/>
  <c r="H479" i="5"/>
  <c r="B478" i="5"/>
  <c r="C478" i="5"/>
  <c r="D478" i="5"/>
  <c r="G478" i="5"/>
  <c r="E478" i="5"/>
  <c r="H478" i="5"/>
  <c r="B477" i="5"/>
  <c r="C477" i="5"/>
  <c r="D477" i="5"/>
  <c r="G477" i="5"/>
  <c r="E477" i="5"/>
  <c r="H477" i="5"/>
  <c r="B476" i="5"/>
  <c r="C476" i="5"/>
  <c r="D476" i="5"/>
  <c r="G476" i="5"/>
  <c r="E476" i="5"/>
  <c r="H476" i="5"/>
  <c r="B475" i="5"/>
  <c r="C475" i="5"/>
  <c r="D475" i="5"/>
  <c r="G475" i="5"/>
  <c r="E475" i="5"/>
  <c r="H475" i="5"/>
  <c r="B474" i="5"/>
  <c r="C474" i="5"/>
  <c r="D474" i="5"/>
  <c r="G474" i="5"/>
  <c r="E474" i="5"/>
  <c r="H474" i="5"/>
  <c r="B473" i="5"/>
  <c r="C473" i="5"/>
  <c r="D473" i="5"/>
  <c r="G473" i="5"/>
  <c r="E473" i="5"/>
  <c r="H473" i="5"/>
  <c r="B472" i="5"/>
  <c r="C472" i="5"/>
  <c r="D472" i="5"/>
  <c r="G472" i="5"/>
  <c r="E472" i="5"/>
  <c r="H472" i="5"/>
  <c r="B471" i="5"/>
  <c r="C471" i="5"/>
  <c r="D471" i="5"/>
  <c r="G471" i="5"/>
  <c r="E471" i="5"/>
  <c r="H471" i="5"/>
  <c r="B470" i="5"/>
  <c r="C470" i="5"/>
  <c r="D470" i="5"/>
  <c r="G470" i="5"/>
  <c r="E470" i="5"/>
  <c r="H470" i="5"/>
  <c r="B469" i="5"/>
  <c r="C469" i="5"/>
  <c r="D469" i="5"/>
  <c r="G469" i="5"/>
  <c r="E469" i="5"/>
  <c r="H469" i="5"/>
  <c r="B468" i="5"/>
  <c r="C468" i="5"/>
  <c r="D468" i="5"/>
  <c r="G468" i="5"/>
  <c r="E468" i="5"/>
  <c r="H468" i="5"/>
  <c r="B467" i="5"/>
  <c r="C467" i="5"/>
  <c r="D467" i="5"/>
  <c r="G467" i="5"/>
  <c r="E467" i="5"/>
  <c r="H467" i="5"/>
  <c r="B466" i="5"/>
  <c r="C466" i="5"/>
  <c r="D466" i="5"/>
  <c r="G466" i="5"/>
  <c r="E466" i="5"/>
  <c r="H466" i="5"/>
  <c r="B465" i="5"/>
  <c r="C465" i="5"/>
  <c r="D465" i="5"/>
  <c r="G465" i="5"/>
  <c r="E465" i="5"/>
  <c r="H465" i="5"/>
  <c r="B464" i="5"/>
  <c r="C464" i="5"/>
  <c r="D464" i="5"/>
  <c r="G464" i="5"/>
  <c r="E464" i="5"/>
  <c r="H464" i="5"/>
  <c r="B463" i="5"/>
  <c r="C463" i="5"/>
  <c r="D463" i="5"/>
  <c r="G463" i="5"/>
  <c r="E463" i="5"/>
  <c r="H463" i="5"/>
  <c r="B462" i="5"/>
  <c r="C462" i="5"/>
  <c r="D462" i="5"/>
  <c r="G462" i="5"/>
  <c r="E462" i="5"/>
  <c r="H462" i="5"/>
  <c r="B461" i="5"/>
  <c r="C461" i="5"/>
  <c r="D461" i="5"/>
  <c r="G461" i="5"/>
  <c r="E461" i="5"/>
  <c r="H461" i="5"/>
  <c r="B460" i="5"/>
  <c r="C460" i="5"/>
  <c r="D460" i="5"/>
  <c r="G460" i="5"/>
  <c r="E460" i="5"/>
  <c r="H460" i="5"/>
  <c r="B459" i="5"/>
  <c r="C459" i="5"/>
  <c r="D459" i="5"/>
  <c r="G459" i="5"/>
  <c r="E459" i="5"/>
  <c r="H459" i="5"/>
  <c r="B458" i="5"/>
  <c r="C458" i="5"/>
  <c r="D458" i="5"/>
  <c r="G458" i="5"/>
  <c r="E458" i="5"/>
  <c r="H458" i="5"/>
  <c r="B457" i="5"/>
  <c r="C457" i="5"/>
  <c r="D457" i="5"/>
  <c r="G457" i="5"/>
  <c r="E457" i="5"/>
  <c r="H457" i="5"/>
  <c r="B456" i="5"/>
  <c r="C456" i="5"/>
  <c r="D456" i="5"/>
  <c r="G456" i="5"/>
  <c r="E456" i="5"/>
  <c r="H456" i="5"/>
  <c r="B455" i="5"/>
  <c r="C455" i="5"/>
  <c r="D455" i="5"/>
  <c r="G455" i="5"/>
  <c r="E455" i="5"/>
  <c r="H455" i="5"/>
  <c r="B454" i="5"/>
  <c r="C454" i="5"/>
  <c r="D454" i="5"/>
  <c r="G454" i="5"/>
  <c r="E454" i="5"/>
  <c r="H454" i="5"/>
  <c r="B453" i="5"/>
  <c r="C453" i="5"/>
  <c r="D453" i="5"/>
  <c r="G453" i="5"/>
  <c r="E453" i="5"/>
  <c r="H453" i="5"/>
  <c r="B452" i="5"/>
  <c r="C452" i="5"/>
  <c r="D452" i="5"/>
  <c r="G452" i="5"/>
  <c r="E452" i="5"/>
  <c r="H452" i="5"/>
  <c r="B451" i="5"/>
  <c r="C451" i="5"/>
  <c r="D451" i="5"/>
  <c r="G451" i="5"/>
  <c r="E451" i="5"/>
  <c r="H451" i="5"/>
  <c r="B450" i="5"/>
  <c r="C450" i="5"/>
  <c r="D450" i="5"/>
  <c r="G450" i="5"/>
  <c r="E450" i="5"/>
  <c r="H450" i="5"/>
  <c r="B449" i="5"/>
  <c r="C449" i="5"/>
  <c r="D449" i="5"/>
  <c r="G449" i="5"/>
  <c r="E449" i="5"/>
  <c r="H449" i="5"/>
  <c r="B448" i="5"/>
  <c r="C448" i="5"/>
  <c r="D448" i="5"/>
  <c r="G448" i="5"/>
  <c r="E448" i="5"/>
  <c r="H448" i="5"/>
  <c r="B447" i="5"/>
  <c r="C447" i="5"/>
  <c r="D447" i="5"/>
  <c r="G447" i="5"/>
  <c r="E447" i="5"/>
  <c r="H447" i="5"/>
  <c r="B446" i="5"/>
  <c r="C446" i="5"/>
  <c r="D446" i="5"/>
  <c r="G446" i="5"/>
  <c r="E446" i="5"/>
  <c r="H446" i="5"/>
  <c r="B445" i="5"/>
  <c r="C445" i="5"/>
  <c r="D445" i="5"/>
  <c r="G445" i="5"/>
  <c r="E445" i="5"/>
  <c r="H445" i="5"/>
  <c r="B444" i="5"/>
  <c r="C444" i="5"/>
  <c r="D444" i="5"/>
  <c r="G444" i="5"/>
  <c r="E444" i="5"/>
  <c r="H444" i="5"/>
  <c r="B443" i="5"/>
  <c r="C443" i="5"/>
  <c r="D443" i="5"/>
  <c r="G443" i="5"/>
  <c r="E443" i="5"/>
  <c r="H443" i="5"/>
  <c r="B442" i="5"/>
  <c r="C442" i="5"/>
  <c r="D442" i="5"/>
  <c r="G442" i="5"/>
  <c r="E442" i="5"/>
  <c r="H442" i="5"/>
  <c r="B441" i="5"/>
  <c r="C441" i="5"/>
  <c r="D441" i="5"/>
  <c r="G441" i="5"/>
  <c r="E441" i="5"/>
  <c r="H441" i="5"/>
  <c r="B440" i="5"/>
  <c r="C440" i="5"/>
  <c r="D440" i="5"/>
  <c r="G440" i="5"/>
  <c r="E440" i="5"/>
  <c r="H440" i="5"/>
  <c r="B439" i="5"/>
  <c r="C439" i="5"/>
  <c r="D439" i="5"/>
  <c r="G439" i="5"/>
  <c r="E439" i="5"/>
  <c r="H439" i="5"/>
  <c r="B438" i="5"/>
  <c r="C438" i="5"/>
  <c r="D438" i="5"/>
  <c r="G438" i="5"/>
  <c r="E438" i="5"/>
  <c r="H438" i="5"/>
  <c r="B437" i="5"/>
  <c r="C437" i="5"/>
  <c r="D437" i="5"/>
  <c r="G437" i="5"/>
  <c r="E437" i="5"/>
  <c r="H437" i="5"/>
  <c r="B436" i="5"/>
  <c r="C436" i="5"/>
  <c r="D436" i="5"/>
  <c r="G436" i="5"/>
  <c r="E436" i="5"/>
  <c r="H436" i="5"/>
  <c r="B435" i="5"/>
  <c r="C435" i="5"/>
  <c r="D435" i="5"/>
  <c r="G435" i="5"/>
  <c r="E435" i="5"/>
  <c r="H435" i="5"/>
  <c r="B434" i="5"/>
  <c r="C434" i="5"/>
  <c r="D434" i="5"/>
  <c r="G434" i="5"/>
  <c r="E434" i="5"/>
  <c r="H434" i="5"/>
  <c r="B433" i="5"/>
  <c r="C433" i="5"/>
  <c r="D433" i="5"/>
  <c r="G433" i="5"/>
  <c r="E433" i="5"/>
  <c r="H433" i="5"/>
  <c r="B432" i="5"/>
  <c r="C432" i="5"/>
  <c r="D432" i="5"/>
  <c r="G432" i="5"/>
  <c r="E432" i="5"/>
  <c r="H432" i="5"/>
  <c r="B431" i="5"/>
  <c r="C431" i="5"/>
  <c r="D431" i="5"/>
  <c r="G431" i="5"/>
  <c r="E431" i="5"/>
  <c r="H431" i="5"/>
  <c r="B430" i="5"/>
  <c r="C430" i="5"/>
  <c r="D430" i="5"/>
  <c r="G430" i="5"/>
  <c r="E430" i="5"/>
  <c r="H430" i="5"/>
  <c r="B429" i="5"/>
  <c r="C429" i="5"/>
  <c r="D429" i="5"/>
  <c r="G429" i="5"/>
  <c r="E429" i="5"/>
  <c r="H429" i="5"/>
  <c r="B428" i="5"/>
  <c r="C428" i="5"/>
  <c r="D428" i="5"/>
  <c r="G428" i="5"/>
  <c r="E428" i="5"/>
  <c r="H428" i="5"/>
  <c r="B427" i="5"/>
  <c r="C427" i="5"/>
  <c r="D427" i="5"/>
  <c r="G427" i="5"/>
  <c r="E427" i="5"/>
  <c r="H427" i="5"/>
  <c r="B426" i="5"/>
  <c r="C426" i="5"/>
  <c r="D426" i="5"/>
  <c r="G426" i="5"/>
  <c r="E426" i="5"/>
  <c r="H426" i="5"/>
  <c r="B425" i="5"/>
  <c r="C425" i="5"/>
  <c r="D425" i="5"/>
  <c r="G425" i="5"/>
  <c r="E425" i="5"/>
  <c r="H425" i="5"/>
  <c r="B424" i="5"/>
  <c r="C424" i="5"/>
  <c r="D424" i="5"/>
  <c r="G424" i="5"/>
  <c r="E424" i="5"/>
  <c r="H424" i="5"/>
  <c r="B423" i="5"/>
  <c r="C423" i="5"/>
  <c r="D423" i="5"/>
  <c r="G423" i="5"/>
  <c r="E423" i="5"/>
  <c r="H423" i="5"/>
  <c r="H422" i="5"/>
  <c r="B422" i="5"/>
  <c r="C422" i="5"/>
  <c r="D422" i="5"/>
  <c r="G422" i="5"/>
  <c r="B421" i="5"/>
  <c r="C421" i="5"/>
  <c r="D421" i="5"/>
  <c r="G421" i="5"/>
  <c r="E421" i="5"/>
  <c r="H421" i="5"/>
  <c r="B420" i="5"/>
  <c r="C420" i="5"/>
  <c r="D420" i="5"/>
  <c r="G420" i="5"/>
  <c r="E420" i="5"/>
  <c r="H420" i="5"/>
  <c r="B419" i="5"/>
  <c r="C419" i="5"/>
  <c r="D419" i="5"/>
  <c r="G419" i="5"/>
  <c r="E419" i="5"/>
  <c r="H419" i="5"/>
  <c r="B418" i="5"/>
  <c r="C418" i="5"/>
  <c r="D418" i="5"/>
  <c r="G418" i="5"/>
  <c r="E418" i="5"/>
  <c r="H418" i="5"/>
  <c r="B417" i="5"/>
  <c r="C417" i="5"/>
  <c r="D417" i="5"/>
  <c r="G417" i="5"/>
  <c r="E417" i="5"/>
  <c r="H417" i="5"/>
  <c r="B416" i="5"/>
  <c r="C416" i="5"/>
  <c r="D416" i="5"/>
  <c r="G416" i="5"/>
  <c r="E416" i="5"/>
  <c r="H416" i="5"/>
  <c r="B415" i="5"/>
  <c r="C415" i="5"/>
  <c r="D415" i="5"/>
  <c r="G415" i="5"/>
  <c r="E415" i="5"/>
  <c r="H415" i="5"/>
  <c r="B414" i="5"/>
  <c r="C414" i="5"/>
  <c r="D414" i="5"/>
  <c r="G414" i="5"/>
  <c r="E414" i="5"/>
  <c r="H414" i="5"/>
  <c r="B413" i="5"/>
  <c r="C413" i="5"/>
  <c r="D413" i="5"/>
  <c r="G413" i="5"/>
  <c r="E413" i="5"/>
  <c r="H413" i="5"/>
  <c r="B412" i="5"/>
  <c r="C412" i="5"/>
  <c r="D412" i="5"/>
  <c r="G412" i="5"/>
  <c r="E412" i="5"/>
  <c r="H412" i="5"/>
  <c r="B411" i="5"/>
  <c r="C411" i="5"/>
  <c r="D411" i="5"/>
  <c r="G411" i="5"/>
  <c r="E411" i="5"/>
  <c r="H411" i="5"/>
  <c r="B410" i="5"/>
  <c r="C410" i="5"/>
  <c r="D410" i="5"/>
  <c r="G410" i="5"/>
  <c r="E410" i="5"/>
  <c r="H410" i="5"/>
  <c r="B409" i="5"/>
  <c r="C409" i="5"/>
  <c r="D409" i="5"/>
  <c r="G409" i="5"/>
  <c r="E409" i="5"/>
  <c r="H409" i="5"/>
  <c r="B408" i="5"/>
  <c r="C408" i="5"/>
  <c r="D408" i="5"/>
  <c r="G408" i="5"/>
  <c r="E408" i="5"/>
  <c r="H408" i="5"/>
  <c r="B407" i="5"/>
  <c r="C407" i="5"/>
  <c r="D407" i="5"/>
  <c r="G407" i="5"/>
  <c r="E407" i="5"/>
  <c r="H407" i="5"/>
  <c r="B406" i="5"/>
  <c r="C406" i="5"/>
  <c r="D406" i="5"/>
  <c r="G406" i="5"/>
  <c r="E406" i="5"/>
  <c r="H406" i="5"/>
  <c r="B405" i="5"/>
  <c r="C405" i="5"/>
  <c r="D405" i="5"/>
  <c r="G405" i="5"/>
  <c r="E405" i="5"/>
  <c r="H405" i="5"/>
  <c r="B404" i="5"/>
  <c r="C404" i="5"/>
  <c r="D404" i="5"/>
  <c r="G404" i="5"/>
  <c r="E404" i="5"/>
  <c r="H404" i="5"/>
  <c r="B403" i="5"/>
  <c r="C403" i="5"/>
  <c r="D403" i="5"/>
  <c r="G403" i="5"/>
  <c r="E403" i="5"/>
  <c r="H403" i="5"/>
  <c r="B402" i="5"/>
  <c r="C402" i="5"/>
  <c r="D402" i="5"/>
  <c r="G402" i="5"/>
  <c r="E402" i="5"/>
  <c r="H402" i="5"/>
  <c r="B401" i="5"/>
  <c r="C401" i="5"/>
  <c r="D401" i="5"/>
  <c r="G401" i="5"/>
  <c r="E401" i="5"/>
  <c r="H401" i="5"/>
  <c r="B400" i="5"/>
  <c r="C400" i="5"/>
  <c r="D400" i="5"/>
  <c r="G400" i="5"/>
  <c r="E400" i="5"/>
  <c r="H400" i="5"/>
  <c r="B399" i="5"/>
  <c r="C399" i="5"/>
  <c r="D399" i="5"/>
  <c r="G399" i="5"/>
  <c r="E399" i="5"/>
  <c r="H399" i="5"/>
  <c r="B398" i="5"/>
  <c r="C398" i="5"/>
  <c r="D398" i="5"/>
  <c r="G398" i="5"/>
  <c r="E398" i="5"/>
  <c r="H398" i="5"/>
  <c r="B397" i="5"/>
  <c r="C397" i="5"/>
  <c r="D397" i="5"/>
  <c r="G397" i="5"/>
  <c r="E397" i="5"/>
  <c r="H397" i="5"/>
  <c r="B396" i="5"/>
  <c r="C396" i="5"/>
  <c r="D396" i="5"/>
  <c r="G396" i="5"/>
  <c r="E396" i="5"/>
  <c r="H396" i="5"/>
  <c r="B395" i="5"/>
  <c r="C395" i="5"/>
  <c r="D395" i="5"/>
  <c r="G395" i="5"/>
  <c r="E395" i="5"/>
  <c r="H395" i="5"/>
  <c r="B394" i="5"/>
  <c r="C394" i="5"/>
  <c r="D394" i="5"/>
  <c r="G394" i="5"/>
  <c r="E394" i="5"/>
  <c r="H394" i="5"/>
  <c r="B393" i="5"/>
  <c r="C393" i="5"/>
  <c r="D393" i="5"/>
  <c r="G393" i="5"/>
  <c r="E393" i="5"/>
  <c r="H393" i="5"/>
  <c r="B392" i="5"/>
  <c r="C392" i="5"/>
  <c r="D392" i="5"/>
  <c r="G392" i="5"/>
  <c r="E392" i="5"/>
  <c r="H392" i="5"/>
  <c r="B391" i="5"/>
  <c r="C391" i="5"/>
  <c r="D391" i="5"/>
  <c r="G391" i="5"/>
  <c r="E391" i="5"/>
  <c r="H391" i="5"/>
  <c r="B390" i="5"/>
  <c r="C390" i="5"/>
  <c r="D390" i="5"/>
  <c r="G390" i="5"/>
  <c r="E390" i="5"/>
  <c r="H390" i="5"/>
  <c r="H389" i="5"/>
  <c r="B389" i="5"/>
  <c r="C389" i="5"/>
  <c r="D389" i="5"/>
  <c r="G389" i="5"/>
  <c r="B388" i="5"/>
  <c r="C388" i="5"/>
  <c r="D388" i="5"/>
  <c r="G388" i="5"/>
  <c r="E388" i="5"/>
  <c r="H388" i="5"/>
  <c r="B387" i="5"/>
  <c r="C387" i="5"/>
  <c r="D387" i="5"/>
  <c r="G387" i="5"/>
  <c r="E387" i="5"/>
  <c r="H387" i="5"/>
  <c r="B386" i="5"/>
  <c r="C386" i="5"/>
  <c r="D386" i="5"/>
  <c r="G386" i="5"/>
  <c r="E386" i="5"/>
  <c r="H386" i="5"/>
  <c r="B385" i="5"/>
  <c r="C385" i="5"/>
  <c r="D385" i="5"/>
  <c r="G385" i="5"/>
  <c r="E385" i="5"/>
  <c r="H385" i="5"/>
  <c r="B384" i="5"/>
  <c r="C384" i="5"/>
  <c r="D384" i="5"/>
  <c r="G384" i="5"/>
  <c r="E384" i="5"/>
  <c r="H384" i="5"/>
  <c r="B383" i="5"/>
  <c r="C383" i="5"/>
  <c r="D383" i="5"/>
  <c r="G383" i="5"/>
  <c r="E383" i="5"/>
  <c r="H383" i="5"/>
  <c r="B382" i="5"/>
  <c r="C382" i="5"/>
  <c r="D382" i="5"/>
  <c r="G382" i="5"/>
  <c r="E382" i="5"/>
  <c r="H382" i="5"/>
  <c r="B381" i="5"/>
  <c r="C381" i="5"/>
  <c r="D381" i="5"/>
  <c r="G381" i="5"/>
  <c r="E381" i="5"/>
  <c r="H381" i="5"/>
  <c r="B380" i="5"/>
  <c r="C380" i="5"/>
  <c r="D380" i="5"/>
  <c r="G380" i="5"/>
  <c r="E380" i="5"/>
  <c r="H380" i="5"/>
  <c r="B379" i="5"/>
  <c r="C379" i="5"/>
  <c r="D379" i="5"/>
  <c r="G379" i="5"/>
  <c r="E379" i="5"/>
  <c r="H379" i="5"/>
  <c r="B378" i="5"/>
  <c r="C378" i="5"/>
  <c r="D378" i="5"/>
  <c r="G378" i="5"/>
  <c r="E378" i="5"/>
  <c r="H378" i="5"/>
  <c r="B377" i="5"/>
  <c r="C377" i="5"/>
  <c r="D377" i="5"/>
  <c r="G377" i="5"/>
  <c r="E377" i="5"/>
  <c r="H377" i="5"/>
  <c r="B376" i="5"/>
  <c r="C376" i="5"/>
  <c r="D376" i="5"/>
  <c r="G376" i="5"/>
  <c r="E376" i="5"/>
  <c r="H376" i="5"/>
  <c r="B375" i="5"/>
  <c r="C375" i="5"/>
  <c r="D375" i="5"/>
  <c r="G375" i="5"/>
  <c r="E375" i="5"/>
  <c r="H375" i="5"/>
  <c r="B374" i="5"/>
  <c r="C374" i="5"/>
  <c r="D374" i="5"/>
  <c r="G374" i="5"/>
  <c r="E374" i="5"/>
  <c r="H374" i="5"/>
  <c r="B373" i="5"/>
  <c r="C373" i="5"/>
  <c r="D373" i="5"/>
  <c r="G373" i="5"/>
  <c r="E373" i="5"/>
  <c r="H373" i="5"/>
  <c r="B372" i="5"/>
  <c r="C372" i="5"/>
  <c r="D372" i="5"/>
  <c r="G372" i="5"/>
  <c r="E372" i="5"/>
  <c r="H372" i="5"/>
  <c r="B371" i="5"/>
  <c r="C371" i="5"/>
  <c r="D371" i="5"/>
  <c r="G371" i="5"/>
  <c r="E371" i="5"/>
  <c r="H371" i="5"/>
  <c r="B370" i="5"/>
  <c r="C370" i="5"/>
  <c r="D370" i="5"/>
  <c r="G370" i="5"/>
  <c r="E370" i="5"/>
  <c r="H370" i="5"/>
  <c r="B369" i="5"/>
  <c r="C369" i="5"/>
  <c r="D369" i="5"/>
  <c r="G369" i="5"/>
  <c r="E369" i="5"/>
  <c r="H369" i="5"/>
  <c r="B368" i="5"/>
  <c r="C368" i="5"/>
  <c r="D368" i="5"/>
  <c r="G368" i="5"/>
  <c r="E368" i="5"/>
  <c r="H368" i="5"/>
  <c r="B367" i="5"/>
  <c r="C367" i="5"/>
  <c r="D367" i="5"/>
  <c r="G367" i="5"/>
  <c r="E367" i="5"/>
  <c r="H367" i="5"/>
  <c r="B366" i="5"/>
  <c r="C366" i="5"/>
  <c r="D366" i="5"/>
  <c r="G366" i="5"/>
  <c r="E366" i="5"/>
  <c r="H366" i="5"/>
  <c r="B365" i="5"/>
  <c r="C365" i="5"/>
  <c r="D365" i="5"/>
  <c r="G365" i="5"/>
  <c r="E365" i="5"/>
  <c r="H365" i="5"/>
  <c r="B364" i="5"/>
  <c r="C364" i="5"/>
  <c r="D364" i="5"/>
  <c r="G364" i="5"/>
  <c r="E364" i="5"/>
  <c r="H364" i="5"/>
  <c r="B363" i="5"/>
  <c r="C363" i="5"/>
  <c r="D363" i="5"/>
  <c r="G363" i="5"/>
  <c r="E363" i="5"/>
  <c r="H363" i="5"/>
  <c r="B362" i="5"/>
  <c r="C362" i="5"/>
  <c r="D362" i="5"/>
  <c r="G362" i="5"/>
  <c r="E362" i="5"/>
  <c r="H362" i="5"/>
  <c r="B361" i="5"/>
  <c r="C361" i="5"/>
  <c r="D361" i="5"/>
  <c r="G361" i="5"/>
  <c r="E361" i="5"/>
  <c r="H361" i="5"/>
  <c r="B360" i="5"/>
  <c r="C360" i="5"/>
  <c r="D360" i="5"/>
  <c r="G360" i="5"/>
  <c r="E360" i="5"/>
  <c r="H360" i="5"/>
  <c r="B359" i="5"/>
  <c r="C359" i="5"/>
  <c r="D359" i="5"/>
  <c r="G359" i="5"/>
  <c r="E359" i="5"/>
  <c r="H359" i="5"/>
  <c r="B358" i="5"/>
  <c r="C358" i="5"/>
  <c r="D358" i="5"/>
  <c r="E358" i="5"/>
  <c r="H358" i="5"/>
  <c r="G358" i="5"/>
  <c r="B357" i="5"/>
  <c r="C357" i="5"/>
  <c r="D357" i="5"/>
  <c r="G357" i="5"/>
  <c r="E357" i="5"/>
  <c r="H357" i="5"/>
  <c r="B356" i="5"/>
  <c r="C356" i="5"/>
  <c r="D356" i="5"/>
  <c r="G356" i="5"/>
  <c r="E356" i="5"/>
  <c r="H356" i="5"/>
  <c r="B355" i="5"/>
  <c r="C355" i="5"/>
  <c r="D355" i="5"/>
  <c r="G355" i="5"/>
  <c r="E355" i="5"/>
  <c r="H355" i="5"/>
  <c r="B354" i="5"/>
  <c r="C354" i="5"/>
  <c r="D354" i="5"/>
  <c r="G354" i="5"/>
  <c r="E354" i="5"/>
  <c r="H354" i="5"/>
  <c r="B353" i="5"/>
  <c r="C353" i="5"/>
  <c r="D353" i="5"/>
  <c r="G353" i="5"/>
  <c r="E353" i="5"/>
  <c r="H353" i="5"/>
  <c r="B352" i="5"/>
  <c r="C352" i="5"/>
  <c r="D352" i="5"/>
  <c r="G352" i="5"/>
  <c r="E352" i="5"/>
  <c r="H352" i="5"/>
  <c r="B351" i="5"/>
  <c r="C351" i="5"/>
  <c r="D351" i="5"/>
  <c r="G351" i="5"/>
  <c r="E351" i="5"/>
  <c r="H351" i="5"/>
  <c r="B350" i="5"/>
  <c r="C350" i="5"/>
  <c r="D350" i="5"/>
  <c r="G350" i="5"/>
  <c r="E350" i="5"/>
  <c r="H350" i="5"/>
  <c r="B349" i="5"/>
  <c r="C349" i="5"/>
  <c r="D349" i="5"/>
  <c r="G349" i="5"/>
  <c r="E349" i="5"/>
  <c r="H349" i="5"/>
  <c r="B348" i="5"/>
  <c r="C348" i="5"/>
  <c r="D348" i="5"/>
  <c r="G348" i="5"/>
  <c r="E348" i="5"/>
  <c r="H348" i="5"/>
  <c r="B347" i="5"/>
  <c r="C347" i="5"/>
  <c r="D347" i="5"/>
  <c r="G347" i="5"/>
  <c r="E347" i="5"/>
  <c r="H347" i="5"/>
  <c r="B346" i="5"/>
  <c r="C346" i="5"/>
  <c r="D346" i="5"/>
  <c r="G346" i="5"/>
  <c r="E346" i="5"/>
  <c r="H346" i="5"/>
  <c r="B345" i="5"/>
  <c r="C345" i="5"/>
  <c r="D345" i="5"/>
  <c r="G345" i="5"/>
  <c r="E345" i="5"/>
  <c r="H345" i="5"/>
  <c r="B344" i="5"/>
  <c r="C344" i="5"/>
  <c r="D344" i="5"/>
  <c r="G344" i="5"/>
  <c r="E344" i="5"/>
  <c r="H344" i="5"/>
  <c r="B343" i="5"/>
  <c r="C343" i="5"/>
  <c r="D343" i="5"/>
  <c r="G343" i="5"/>
  <c r="E343" i="5"/>
  <c r="H343" i="5"/>
  <c r="B342" i="5"/>
  <c r="C342" i="5"/>
  <c r="D342" i="5"/>
  <c r="G342" i="5"/>
  <c r="E342" i="5"/>
  <c r="H342" i="5"/>
  <c r="B341" i="5"/>
  <c r="C341" i="5"/>
  <c r="D341" i="5"/>
  <c r="G341" i="5"/>
  <c r="E341" i="5"/>
  <c r="H341" i="5"/>
  <c r="B340" i="5"/>
  <c r="C340" i="5"/>
  <c r="D340" i="5"/>
  <c r="G340" i="5"/>
  <c r="E340" i="5"/>
  <c r="H340" i="5"/>
  <c r="B339" i="5"/>
  <c r="C339" i="5"/>
  <c r="D339" i="5"/>
  <c r="G339" i="5"/>
  <c r="E339" i="5"/>
  <c r="H339" i="5"/>
  <c r="H338" i="5"/>
  <c r="B338" i="5"/>
  <c r="C338" i="5"/>
  <c r="D338" i="5"/>
  <c r="G338" i="5"/>
  <c r="B337" i="5"/>
  <c r="C337" i="5"/>
  <c r="D337" i="5"/>
  <c r="G337" i="5"/>
  <c r="E337" i="5"/>
  <c r="H337" i="5"/>
  <c r="B336" i="5"/>
  <c r="C336" i="5"/>
  <c r="D336" i="5"/>
  <c r="G336" i="5"/>
  <c r="E336" i="5"/>
  <c r="H336" i="5"/>
  <c r="B335" i="5"/>
  <c r="C335" i="5"/>
  <c r="D335" i="5"/>
  <c r="G335" i="5"/>
  <c r="E335" i="5"/>
  <c r="H335" i="5"/>
  <c r="B334" i="5"/>
  <c r="C334" i="5"/>
  <c r="D334" i="5"/>
  <c r="G334" i="5"/>
  <c r="E334" i="5"/>
  <c r="H334" i="5"/>
  <c r="B333" i="5"/>
  <c r="C333" i="5"/>
  <c r="D333" i="5"/>
  <c r="G333" i="5"/>
  <c r="E333" i="5"/>
  <c r="H333" i="5"/>
  <c r="B332" i="5"/>
  <c r="C332" i="5"/>
  <c r="D332" i="5"/>
  <c r="G332" i="5"/>
  <c r="E332" i="5"/>
  <c r="H332" i="5"/>
  <c r="B331" i="5"/>
  <c r="C331" i="5"/>
  <c r="D331" i="5"/>
  <c r="G331" i="5"/>
  <c r="E331" i="5"/>
  <c r="H331" i="5"/>
  <c r="B330" i="5"/>
  <c r="C330" i="5"/>
  <c r="D330" i="5"/>
  <c r="G330" i="5"/>
  <c r="E330" i="5"/>
  <c r="H330" i="5"/>
  <c r="B329" i="5"/>
  <c r="C329" i="5"/>
  <c r="D329" i="5"/>
  <c r="G329" i="5"/>
  <c r="E329" i="5"/>
  <c r="H329" i="5"/>
  <c r="B328" i="5"/>
  <c r="C328" i="5"/>
  <c r="D328" i="5"/>
  <c r="G328" i="5"/>
  <c r="E328" i="5"/>
  <c r="H328" i="5"/>
  <c r="B327" i="5"/>
  <c r="C327" i="5"/>
  <c r="D327" i="5"/>
  <c r="G327" i="5"/>
  <c r="E327" i="5"/>
  <c r="H327" i="5"/>
  <c r="B326" i="5"/>
  <c r="C326" i="5"/>
  <c r="D326" i="5"/>
  <c r="G326" i="5"/>
  <c r="E326" i="5"/>
  <c r="H326" i="5"/>
  <c r="B325" i="5"/>
  <c r="C325" i="5"/>
  <c r="D325" i="5"/>
  <c r="G325" i="5"/>
  <c r="E325" i="5"/>
  <c r="H325" i="5"/>
  <c r="B324" i="5"/>
  <c r="C324" i="5"/>
  <c r="D324" i="5"/>
  <c r="G324" i="5"/>
  <c r="E324" i="5"/>
  <c r="H324" i="5"/>
  <c r="B323" i="5"/>
  <c r="C323" i="5"/>
  <c r="D323" i="5"/>
  <c r="E323" i="5"/>
  <c r="H323" i="5"/>
  <c r="G323" i="5"/>
  <c r="B322" i="5"/>
  <c r="C322" i="5"/>
  <c r="D322" i="5"/>
  <c r="G322" i="5"/>
  <c r="E322" i="5"/>
  <c r="H322" i="5"/>
  <c r="B321" i="5"/>
  <c r="C321" i="5"/>
  <c r="D321" i="5"/>
  <c r="G321" i="5"/>
  <c r="E321" i="5"/>
  <c r="H321" i="5"/>
  <c r="B320" i="5"/>
  <c r="C320" i="5"/>
  <c r="D320" i="5"/>
  <c r="G320" i="5"/>
  <c r="E320" i="5"/>
  <c r="H320" i="5"/>
  <c r="B319" i="5"/>
  <c r="C319" i="5"/>
  <c r="D319" i="5"/>
  <c r="G319" i="5"/>
  <c r="E319" i="5"/>
  <c r="H319" i="5"/>
  <c r="B318" i="5"/>
  <c r="C318" i="5"/>
  <c r="D318" i="5"/>
  <c r="E318" i="5"/>
  <c r="H318" i="5"/>
  <c r="G318" i="5"/>
  <c r="B317" i="5"/>
  <c r="C317" i="5"/>
  <c r="D317" i="5"/>
  <c r="G317" i="5"/>
  <c r="E317" i="5"/>
  <c r="H317" i="5"/>
  <c r="B316" i="5"/>
  <c r="C316" i="5"/>
  <c r="D316" i="5"/>
  <c r="G316" i="5"/>
  <c r="E316" i="5"/>
  <c r="H316" i="5"/>
  <c r="B315" i="5"/>
  <c r="C315" i="5"/>
  <c r="D315" i="5"/>
  <c r="E315" i="5"/>
  <c r="H315" i="5"/>
  <c r="G315" i="5"/>
  <c r="B314" i="5"/>
  <c r="C314" i="5"/>
  <c r="D314" i="5"/>
  <c r="G314" i="5"/>
  <c r="E314" i="5"/>
  <c r="H314" i="5"/>
  <c r="B313" i="5"/>
  <c r="C313" i="5"/>
  <c r="D313" i="5"/>
  <c r="G313" i="5"/>
  <c r="E313" i="5"/>
  <c r="H313" i="5"/>
  <c r="B312" i="5"/>
  <c r="C312" i="5"/>
  <c r="D312" i="5"/>
  <c r="G312" i="5"/>
  <c r="E312" i="5"/>
  <c r="H312" i="5"/>
  <c r="B311" i="5"/>
  <c r="C311" i="5"/>
  <c r="D311" i="5"/>
  <c r="E311" i="5"/>
  <c r="H311" i="5"/>
  <c r="G311" i="5"/>
  <c r="B310" i="5"/>
  <c r="C310" i="5"/>
  <c r="D310" i="5"/>
  <c r="G310" i="5"/>
  <c r="E310" i="5"/>
  <c r="H310" i="5"/>
  <c r="H309" i="5"/>
  <c r="B309" i="5"/>
  <c r="C309" i="5"/>
  <c r="D309" i="5"/>
  <c r="G309" i="5"/>
  <c r="B308" i="5"/>
  <c r="C308" i="5"/>
  <c r="D308" i="5"/>
  <c r="G308" i="5"/>
  <c r="E308" i="5"/>
  <c r="H308" i="5"/>
  <c r="B307" i="5"/>
  <c r="C307" i="5"/>
  <c r="D307" i="5"/>
  <c r="G307" i="5"/>
  <c r="E307" i="5"/>
  <c r="H307" i="5"/>
  <c r="B306" i="5"/>
  <c r="C306" i="5"/>
  <c r="D306" i="5"/>
  <c r="G306" i="5"/>
  <c r="E306" i="5"/>
  <c r="H306" i="5"/>
  <c r="B305" i="5"/>
  <c r="C305" i="5"/>
  <c r="D305" i="5"/>
  <c r="G305" i="5"/>
  <c r="E305" i="5"/>
  <c r="H305" i="5"/>
  <c r="B304" i="5"/>
  <c r="C304" i="5"/>
  <c r="D304" i="5"/>
  <c r="G304" i="5"/>
  <c r="E304" i="5"/>
  <c r="H304" i="5"/>
  <c r="B303" i="5"/>
  <c r="C303" i="5"/>
  <c r="D303" i="5"/>
  <c r="G303" i="5"/>
  <c r="E303" i="5"/>
  <c r="H303" i="5"/>
  <c r="B302" i="5"/>
  <c r="C302" i="5"/>
  <c r="D302" i="5"/>
  <c r="G302" i="5"/>
  <c r="E302" i="5"/>
  <c r="H302" i="5"/>
  <c r="B301" i="5"/>
  <c r="C301" i="5"/>
  <c r="D301" i="5"/>
  <c r="G301" i="5"/>
  <c r="E301" i="5"/>
  <c r="H301" i="5"/>
  <c r="B300" i="5"/>
  <c r="C300" i="5"/>
  <c r="D300" i="5"/>
  <c r="G300" i="5"/>
  <c r="E300" i="5"/>
  <c r="H300" i="5"/>
  <c r="B299" i="5"/>
  <c r="C299" i="5"/>
  <c r="D299" i="5"/>
  <c r="G299" i="5"/>
  <c r="E299" i="5"/>
  <c r="H299" i="5"/>
  <c r="B298" i="5"/>
  <c r="C298" i="5"/>
  <c r="D298" i="5"/>
  <c r="G298" i="5"/>
  <c r="E298" i="5"/>
  <c r="H298" i="5"/>
  <c r="B297" i="5"/>
  <c r="C297" i="5"/>
  <c r="D297" i="5"/>
  <c r="G297" i="5"/>
  <c r="E297" i="5"/>
  <c r="H297" i="5"/>
  <c r="B296" i="5"/>
  <c r="C296" i="5"/>
  <c r="D296" i="5"/>
  <c r="G296" i="5"/>
  <c r="E296" i="5"/>
  <c r="H296" i="5"/>
  <c r="B295" i="5"/>
  <c r="C295" i="5"/>
  <c r="D295" i="5"/>
  <c r="E295" i="5"/>
  <c r="H295" i="5"/>
  <c r="G295" i="5"/>
  <c r="B294" i="5"/>
  <c r="C294" i="5"/>
  <c r="D294" i="5"/>
  <c r="G294" i="5"/>
  <c r="E294" i="5"/>
  <c r="H294" i="5"/>
  <c r="B293" i="5"/>
  <c r="C293" i="5"/>
  <c r="D293" i="5"/>
  <c r="G293" i="5"/>
  <c r="E293" i="5"/>
  <c r="H293" i="5"/>
  <c r="B292" i="5"/>
  <c r="C292" i="5"/>
  <c r="D292" i="5"/>
  <c r="G292" i="5"/>
  <c r="E292" i="5"/>
  <c r="H292" i="5"/>
  <c r="B291" i="5"/>
  <c r="C291" i="5"/>
  <c r="D291" i="5"/>
  <c r="E291" i="5"/>
  <c r="H291" i="5"/>
  <c r="G291" i="5"/>
  <c r="B290" i="5"/>
  <c r="C290" i="5"/>
  <c r="D290" i="5"/>
  <c r="E290" i="5"/>
  <c r="H290" i="5"/>
  <c r="G290" i="5"/>
  <c r="B289" i="5"/>
  <c r="C289" i="5"/>
  <c r="D289" i="5"/>
  <c r="G289" i="5"/>
  <c r="E289" i="5"/>
  <c r="H289" i="5"/>
  <c r="B288" i="5"/>
  <c r="C288" i="5"/>
  <c r="D288" i="5"/>
  <c r="G288" i="5"/>
  <c r="E288" i="5"/>
  <c r="H288" i="5"/>
  <c r="B287" i="5"/>
  <c r="C287" i="5"/>
  <c r="D287" i="5"/>
  <c r="G287" i="5"/>
  <c r="E287" i="5"/>
  <c r="H287" i="5"/>
  <c r="B286" i="5"/>
  <c r="C286" i="5"/>
  <c r="D286" i="5"/>
  <c r="G286" i="5"/>
  <c r="E286" i="5"/>
  <c r="H286" i="5"/>
  <c r="B285" i="5"/>
  <c r="C285" i="5"/>
  <c r="D285" i="5"/>
  <c r="G285" i="5"/>
  <c r="E285" i="5"/>
  <c r="H285" i="5"/>
  <c r="B284" i="5"/>
  <c r="C284" i="5"/>
  <c r="D284" i="5"/>
  <c r="E284" i="5"/>
  <c r="H284" i="5"/>
  <c r="G284" i="5"/>
  <c r="B283" i="5"/>
  <c r="C283" i="5"/>
  <c r="D283" i="5"/>
  <c r="E283" i="5"/>
  <c r="H283" i="5"/>
  <c r="G283" i="5"/>
  <c r="B282" i="5"/>
  <c r="C282" i="5"/>
  <c r="D282" i="5"/>
  <c r="E282" i="5"/>
  <c r="H282" i="5"/>
  <c r="G282" i="5"/>
  <c r="B281" i="5"/>
  <c r="C281" i="5"/>
  <c r="D281" i="5"/>
  <c r="G281" i="5"/>
  <c r="E281" i="5"/>
  <c r="H281" i="5"/>
  <c r="B280" i="5"/>
  <c r="C280" i="5"/>
  <c r="D280" i="5"/>
  <c r="G280" i="5"/>
  <c r="E280" i="5"/>
  <c r="H280" i="5"/>
  <c r="B279" i="5"/>
  <c r="C279" i="5"/>
  <c r="D279" i="5"/>
  <c r="G279" i="5"/>
  <c r="E279" i="5"/>
  <c r="H279" i="5"/>
  <c r="H278" i="5"/>
  <c r="B278" i="5"/>
  <c r="C278" i="5"/>
  <c r="D278" i="5"/>
  <c r="G278" i="5"/>
  <c r="B277" i="5"/>
  <c r="C277" i="5"/>
  <c r="D277" i="5"/>
  <c r="G277" i="5"/>
  <c r="E277" i="5"/>
  <c r="H277" i="5"/>
  <c r="B276" i="5"/>
  <c r="C276" i="5"/>
  <c r="D276" i="5"/>
  <c r="G276" i="5"/>
  <c r="E276" i="5"/>
  <c r="H276" i="5"/>
  <c r="H275" i="5"/>
  <c r="B275" i="5"/>
  <c r="C275" i="5"/>
  <c r="D275" i="5"/>
  <c r="G275" i="5"/>
  <c r="H274" i="5"/>
  <c r="B274" i="5"/>
  <c r="C274" i="5"/>
  <c r="D274" i="5"/>
  <c r="G274" i="5"/>
  <c r="B273" i="5"/>
  <c r="C273" i="5"/>
  <c r="D273" i="5"/>
  <c r="G273" i="5"/>
  <c r="E273" i="5"/>
  <c r="H273" i="5"/>
  <c r="H272" i="5"/>
  <c r="B272" i="5"/>
  <c r="C272" i="5"/>
  <c r="D272" i="5"/>
  <c r="G272" i="5"/>
  <c r="B271" i="5"/>
  <c r="C271" i="5"/>
  <c r="D271" i="5"/>
  <c r="G271" i="5"/>
  <c r="E271" i="5"/>
  <c r="H271" i="5"/>
  <c r="B270" i="5"/>
  <c r="C270" i="5"/>
  <c r="D270" i="5"/>
  <c r="G270" i="5"/>
  <c r="E270" i="5"/>
  <c r="H270" i="5"/>
  <c r="B269" i="5"/>
  <c r="C269" i="5"/>
  <c r="D269" i="5"/>
  <c r="G269" i="5"/>
  <c r="E269" i="5"/>
  <c r="H269" i="5"/>
  <c r="H268" i="5"/>
  <c r="B268" i="5"/>
  <c r="C268" i="5"/>
  <c r="D268" i="5"/>
  <c r="G268" i="5"/>
  <c r="B267" i="5"/>
  <c r="C267" i="5"/>
  <c r="D267" i="5"/>
  <c r="G267" i="5"/>
  <c r="E267" i="5"/>
  <c r="H267" i="5"/>
  <c r="B266" i="5"/>
  <c r="C266" i="5"/>
  <c r="D266" i="5"/>
  <c r="G266" i="5"/>
  <c r="E266" i="5"/>
  <c r="H266" i="5"/>
  <c r="B265" i="5"/>
  <c r="C265" i="5"/>
  <c r="D265" i="5"/>
  <c r="G265" i="5"/>
  <c r="E265" i="5"/>
  <c r="H265" i="5"/>
  <c r="B264" i="5"/>
  <c r="C264" i="5"/>
  <c r="D264" i="5"/>
  <c r="G264" i="5"/>
  <c r="E264" i="5"/>
  <c r="H264" i="5"/>
  <c r="H263" i="5"/>
  <c r="B263" i="5"/>
  <c r="C263" i="5"/>
  <c r="D263" i="5"/>
  <c r="G263" i="5"/>
  <c r="B262" i="5"/>
  <c r="C262" i="5"/>
  <c r="D262" i="5"/>
  <c r="G262" i="5"/>
  <c r="E262" i="5"/>
  <c r="H262" i="5"/>
  <c r="B261" i="5"/>
  <c r="C261" i="5"/>
  <c r="D261" i="5"/>
  <c r="G261" i="5"/>
  <c r="E261" i="5"/>
  <c r="H261" i="5"/>
  <c r="B260" i="5"/>
  <c r="C260" i="5"/>
  <c r="D260" i="5"/>
  <c r="G260" i="5"/>
  <c r="E260" i="5"/>
  <c r="H260" i="5"/>
  <c r="B259" i="5"/>
  <c r="C259" i="5"/>
  <c r="D259" i="5"/>
  <c r="G259" i="5"/>
  <c r="E259" i="5"/>
  <c r="H259" i="5"/>
  <c r="B258" i="5"/>
  <c r="C258" i="5"/>
  <c r="D258" i="5"/>
  <c r="G258" i="5"/>
  <c r="E258" i="5"/>
  <c r="H258" i="5"/>
  <c r="B257" i="5"/>
  <c r="C257" i="5"/>
  <c r="D257" i="5"/>
  <c r="G257" i="5"/>
  <c r="E257" i="5"/>
  <c r="H257" i="5"/>
  <c r="H256" i="5"/>
  <c r="B256" i="5"/>
  <c r="C256" i="5"/>
  <c r="D256" i="5"/>
  <c r="G256" i="5"/>
  <c r="H255" i="5"/>
  <c r="B255" i="5"/>
  <c r="C255" i="5"/>
  <c r="D255" i="5"/>
  <c r="G255" i="5"/>
  <c r="B254" i="5"/>
  <c r="C254" i="5"/>
  <c r="D254" i="5"/>
  <c r="G254" i="5"/>
  <c r="E254" i="5"/>
  <c r="H254" i="5"/>
  <c r="B253" i="5"/>
  <c r="C253" i="5"/>
  <c r="D253" i="5"/>
  <c r="G253" i="5"/>
  <c r="E253" i="5"/>
  <c r="H253" i="5"/>
  <c r="B252" i="5"/>
  <c r="C252" i="5"/>
  <c r="D252" i="5"/>
  <c r="G252" i="5"/>
  <c r="E252" i="5"/>
  <c r="H252" i="5"/>
  <c r="B251" i="5"/>
  <c r="C251" i="5"/>
  <c r="D251" i="5"/>
  <c r="G251" i="5"/>
  <c r="E251" i="5"/>
  <c r="H251" i="5"/>
  <c r="B250" i="5"/>
  <c r="C250" i="5"/>
  <c r="D250" i="5"/>
  <c r="E250" i="5"/>
  <c r="H250" i="5"/>
  <c r="G250" i="5"/>
  <c r="B249" i="5"/>
  <c r="C249" i="5"/>
  <c r="D249" i="5"/>
  <c r="G249" i="5"/>
  <c r="E249" i="5"/>
  <c r="H249" i="5"/>
  <c r="B248" i="5"/>
  <c r="C248" i="5"/>
  <c r="D248" i="5"/>
  <c r="E248" i="5"/>
  <c r="H248" i="5"/>
  <c r="G248" i="5"/>
  <c r="B247" i="5"/>
  <c r="C247" i="5"/>
  <c r="D247" i="5"/>
  <c r="G247" i="5"/>
  <c r="E247" i="5"/>
  <c r="H247" i="5"/>
  <c r="B246" i="5"/>
  <c r="C246" i="5"/>
  <c r="D246" i="5"/>
  <c r="G246" i="5"/>
  <c r="E246" i="5"/>
  <c r="H246" i="5"/>
  <c r="H245" i="5"/>
  <c r="B245" i="5"/>
  <c r="C245" i="5"/>
  <c r="D245" i="5"/>
  <c r="G245" i="5"/>
  <c r="B244" i="5"/>
  <c r="C244" i="5"/>
  <c r="D244" i="5"/>
  <c r="G244" i="5"/>
  <c r="E244" i="5"/>
  <c r="H244" i="5"/>
  <c r="B243" i="5"/>
  <c r="C243" i="5"/>
  <c r="D243" i="5"/>
  <c r="G243" i="5"/>
  <c r="E243" i="5"/>
  <c r="H243" i="5"/>
  <c r="B242" i="5"/>
  <c r="C242" i="5"/>
  <c r="D242" i="5"/>
  <c r="G242" i="5"/>
  <c r="E242" i="5"/>
  <c r="H242" i="5"/>
  <c r="B241" i="5"/>
  <c r="C241" i="5"/>
  <c r="D241" i="5"/>
  <c r="G241" i="5"/>
  <c r="E241" i="5"/>
  <c r="H241" i="5"/>
  <c r="B240" i="5"/>
  <c r="C240" i="5"/>
  <c r="D240" i="5"/>
  <c r="G240" i="5"/>
  <c r="E240" i="5"/>
  <c r="H240" i="5"/>
  <c r="B239" i="5"/>
  <c r="C239" i="5"/>
  <c r="D239" i="5"/>
  <c r="G239" i="5"/>
  <c r="E239" i="5"/>
  <c r="H239" i="5"/>
  <c r="B238" i="5"/>
  <c r="C238" i="5"/>
  <c r="D238" i="5"/>
  <c r="G238" i="5"/>
  <c r="E238" i="5"/>
  <c r="H238" i="5"/>
  <c r="B237" i="5"/>
  <c r="C237" i="5"/>
  <c r="D237" i="5"/>
  <c r="G237" i="5"/>
  <c r="E237" i="5"/>
  <c r="H237" i="5"/>
  <c r="B236" i="5"/>
  <c r="C236" i="5"/>
  <c r="D236" i="5"/>
  <c r="E236" i="5"/>
  <c r="H236" i="5"/>
  <c r="G236" i="5"/>
  <c r="B235" i="5"/>
  <c r="C235" i="5"/>
  <c r="D235" i="5"/>
  <c r="E235" i="5"/>
  <c r="H235" i="5"/>
  <c r="G235" i="5"/>
  <c r="B234" i="5"/>
  <c r="C234" i="5"/>
  <c r="D234" i="5"/>
  <c r="G234" i="5"/>
  <c r="E234" i="5"/>
  <c r="H234" i="5"/>
  <c r="B233" i="5"/>
  <c r="C233" i="5"/>
  <c r="D233" i="5"/>
  <c r="E233" i="5"/>
  <c r="H233" i="5"/>
  <c r="G233" i="5"/>
  <c r="B232" i="5"/>
  <c r="C232" i="5"/>
  <c r="D232" i="5"/>
  <c r="G232" i="5"/>
  <c r="E232" i="5"/>
  <c r="H232" i="5"/>
  <c r="B231" i="5"/>
  <c r="C231" i="5"/>
  <c r="D231" i="5"/>
  <c r="G231" i="5"/>
  <c r="E231" i="5"/>
  <c r="H231" i="5"/>
  <c r="B230" i="5"/>
  <c r="C230" i="5"/>
  <c r="D230" i="5"/>
  <c r="G230" i="5"/>
  <c r="E230" i="5"/>
  <c r="H230" i="5"/>
  <c r="B229" i="5"/>
  <c r="C229" i="5"/>
  <c r="D229" i="5"/>
  <c r="G229" i="5"/>
  <c r="E229" i="5"/>
  <c r="H229" i="5"/>
  <c r="H228" i="5"/>
  <c r="B228" i="5"/>
  <c r="C228" i="5"/>
  <c r="D228" i="5"/>
  <c r="G228" i="5"/>
  <c r="B227" i="5"/>
  <c r="C227" i="5"/>
  <c r="D227" i="5"/>
  <c r="G227" i="5"/>
  <c r="E227" i="5"/>
  <c r="H227" i="5"/>
  <c r="B226" i="5"/>
  <c r="C226" i="5"/>
  <c r="D226" i="5"/>
  <c r="E226" i="5"/>
  <c r="H226" i="5"/>
  <c r="G226" i="5"/>
  <c r="B225" i="5"/>
  <c r="C225" i="5"/>
  <c r="D225" i="5"/>
  <c r="G225" i="5"/>
  <c r="E225" i="5"/>
  <c r="H225" i="5"/>
  <c r="H224" i="5"/>
  <c r="B224" i="5"/>
  <c r="C224" i="5"/>
  <c r="D224" i="5"/>
  <c r="G224" i="5"/>
  <c r="B223" i="5"/>
  <c r="C223" i="5"/>
  <c r="D223" i="5"/>
  <c r="G223" i="5"/>
  <c r="E223" i="5"/>
  <c r="H223" i="5"/>
  <c r="B222" i="5"/>
  <c r="C222" i="5"/>
  <c r="D222" i="5"/>
  <c r="G222" i="5"/>
  <c r="E222" i="5"/>
  <c r="H222" i="5"/>
  <c r="B221" i="5"/>
  <c r="C221" i="5"/>
  <c r="D221" i="5"/>
  <c r="G221" i="5"/>
  <c r="E221" i="5"/>
  <c r="H221" i="5"/>
  <c r="H220" i="5"/>
  <c r="B220" i="5"/>
  <c r="C220" i="5"/>
  <c r="D220" i="5"/>
  <c r="G220" i="5"/>
  <c r="B219" i="5"/>
  <c r="C219" i="5"/>
  <c r="D219" i="5"/>
  <c r="E219" i="5"/>
  <c r="H219" i="5"/>
  <c r="G219" i="5"/>
  <c r="B218" i="5"/>
  <c r="C218" i="5"/>
  <c r="D218" i="5"/>
  <c r="G218" i="5"/>
  <c r="E218" i="5"/>
  <c r="H218" i="5"/>
  <c r="B217" i="5"/>
  <c r="C217" i="5"/>
  <c r="D217" i="5"/>
  <c r="E217" i="5"/>
  <c r="H217" i="5"/>
  <c r="G217" i="5"/>
  <c r="B216" i="5"/>
  <c r="C216" i="5"/>
  <c r="D216" i="5"/>
  <c r="G216" i="5"/>
  <c r="E216" i="5"/>
  <c r="H216" i="5"/>
  <c r="B215" i="5"/>
  <c r="C215" i="5"/>
  <c r="D215" i="5"/>
  <c r="G215" i="5"/>
  <c r="E215" i="5"/>
  <c r="H215" i="5"/>
  <c r="B214" i="5"/>
  <c r="C214" i="5"/>
  <c r="D214" i="5"/>
  <c r="G214" i="5"/>
  <c r="E214" i="5"/>
  <c r="H214" i="5"/>
  <c r="H213" i="5"/>
  <c r="B213" i="5"/>
  <c r="C213" i="5"/>
  <c r="D213" i="5"/>
  <c r="G213" i="5"/>
  <c r="B212" i="5"/>
  <c r="C212" i="5"/>
  <c r="D212" i="5"/>
  <c r="G212" i="5"/>
  <c r="E212" i="5"/>
  <c r="H212" i="5"/>
  <c r="B211" i="5"/>
  <c r="C211" i="5"/>
  <c r="D211" i="5"/>
  <c r="G211" i="5"/>
  <c r="E211" i="5"/>
  <c r="H211" i="5"/>
  <c r="B210" i="5"/>
  <c r="C210" i="5"/>
  <c r="D210" i="5"/>
  <c r="G210" i="5"/>
  <c r="E210" i="5"/>
  <c r="H210" i="5"/>
  <c r="B209" i="5"/>
  <c r="C209" i="5"/>
  <c r="D209" i="5"/>
  <c r="G209" i="5"/>
  <c r="E209" i="5"/>
  <c r="H209" i="5"/>
  <c r="B208" i="5"/>
  <c r="C208" i="5"/>
  <c r="D208" i="5"/>
  <c r="G208" i="5"/>
  <c r="E208" i="5"/>
  <c r="H208" i="5"/>
  <c r="H207" i="5"/>
  <c r="B207" i="5"/>
  <c r="C207" i="5"/>
  <c r="D207" i="5"/>
  <c r="G207" i="5"/>
  <c r="B206" i="5"/>
  <c r="C206" i="5"/>
  <c r="D206" i="5"/>
  <c r="G206" i="5"/>
  <c r="E206" i="5"/>
  <c r="H206" i="5"/>
  <c r="B205" i="5"/>
  <c r="C205" i="5"/>
  <c r="D205" i="5"/>
  <c r="G205" i="5"/>
  <c r="E205" i="5"/>
  <c r="H205" i="5"/>
  <c r="H204" i="5"/>
  <c r="B204" i="5"/>
  <c r="C204" i="5"/>
  <c r="D204" i="5"/>
  <c r="G204" i="5"/>
  <c r="B203" i="5"/>
  <c r="C203" i="5"/>
  <c r="D203" i="5"/>
  <c r="G203" i="5"/>
  <c r="E203" i="5"/>
  <c r="H203" i="5"/>
  <c r="B202" i="5"/>
  <c r="C202" i="5"/>
  <c r="D202" i="5"/>
  <c r="G202" i="5"/>
  <c r="E202" i="5"/>
  <c r="H202" i="5"/>
  <c r="B201" i="5"/>
  <c r="C201" i="5"/>
  <c r="D201" i="5"/>
  <c r="G201" i="5"/>
  <c r="E201" i="5"/>
  <c r="H201" i="5"/>
  <c r="B200" i="5"/>
  <c r="C200" i="5"/>
  <c r="D200" i="5"/>
  <c r="G200" i="5"/>
  <c r="E200" i="5"/>
  <c r="H200" i="5"/>
  <c r="B199" i="5"/>
  <c r="C199" i="5"/>
  <c r="D199" i="5"/>
  <c r="G199" i="5"/>
  <c r="E199" i="5"/>
  <c r="H199" i="5"/>
  <c r="B198" i="5"/>
  <c r="C198" i="5"/>
  <c r="D198" i="5"/>
  <c r="E198" i="5"/>
  <c r="H198" i="5"/>
  <c r="G198" i="5"/>
  <c r="B197" i="5"/>
  <c r="C197" i="5"/>
  <c r="D197" i="5"/>
  <c r="G197" i="5"/>
  <c r="E197" i="5"/>
  <c r="H197" i="5"/>
  <c r="H196" i="5"/>
  <c r="B196" i="5"/>
  <c r="C196" i="5"/>
  <c r="D196" i="5"/>
  <c r="G196" i="5"/>
  <c r="B195" i="5"/>
  <c r="C195" i="5"/>
  <c r="D195" i="5"/>
  <c r="G195" i="5"/>
  <c r="E195" i="5"/>
  <c r="H195" i="5"/>
  <c r="B194" i="5"/>
  <c r="C194" i="5"/>
  <c r="D194" i="5"/>
  <c r="G194" i="5"/>
  <c r="E194" i="5"/>
  <c r="H194" i="5"/>
  <c r="B193" i="5"/>
  <c r="C193" i="5"/>
  <c r="D193" i="5"/>
  <c r="G193" i="5"/>
  <c r="E193" i="5"/>
  <c r="H193" i="5"/>
  <c r="B192" i="5"/>
  <c r="C192" i="5"/>
  <c r="D192" i="5"/>
  <c r="G192" i="5"/>
  <c r="E192" i="5"/>
  <c r="H192" i="5"/>
  <c r="B191" i="5"/>
  <c r="C191" i="5"/>
  <c r="D191" i="5"/>
  <c r="G191" i="5"/>
  <c r="E191" i="5"/>
  <c r="H191" i="5"/>
  <c r="B190" i="5"/>
  <c r="C190" i="5"/>
  <c r="D190" i="5"/>
  <c r="G190" i="5"/>
  <c r="E190" i="5"/>
  <c r="H190" i="5"/>
  <c r="H189" i="5"/>
  <c r="B189" i="5"/>
  <c r="C189" i="5"/>
  <c r="D189" i="5"/>
  <c r="G189" i="5"/>
  <c r="B188" i="5"/>
  <c r="C188" i="5"/>
  <c r="D188" i="5"/>
  <c r="G188" i="5"/>
  <c r="E188" i="5"/>
  <c r="H188" i="5"/>
  <c r="B187" i="5"/>
  <c r="C187" i="5"/>
  <c r="D187" i="5"/>
  <c r="G187" i="5"/>
  <c r="E187" i="5"/>
  <c r="H187" i="5"/>
  <c r="H186" i="5"/>
  <c r="B186" i="5"/>
  <c r="C186" i="5"/>
  <c r="D186" i="5"/>
  <c r="G186" i="5"/>
  <c r="B185" i="5"/>
  <c r="C185" i="5"/>
  <c r="D185" i="5"/>
  <c r="G185" i="5"/>
  <c r="E185" i="5"/>
  <c r="H185" i="5"/>
  <c r="B184" i="5"/>
  <c r="C184" i="5"/>
  <c r="D184" i="5"/>
  <c r="G184" i="5"/>
  <c r="E184" i="5"/>
  <c r="H184" i="5"/>
  <c r="H183" i="5"/>
  <c r="B183" i="5"/>
  <c r="C183" i="5"/>
  <c r="D183" i="5"/>
  <c r="G183" i="5"/>
  <c r="B182" i="5"/>
  <c r="C182" i="5"/>
  <c r="D182" i="5"/>
  <c r="G182" i="5"/>
  <c r="E182" i="5"/>
  <c r="H182" i="5"/>
  <c r="B181" i="5"/>
  <c r="C181" i="5"/>
  <c r="D181" i="5"/>
  <c r="G181" i="5"/>
  <c r="E181" i="5"/>
  <c r="H181" i="5"/>
  <c r="B180" i="5"/>
  <c r="C180" i="5"/>
  <c r="D180" i="5"/>
  <c r="G180" i="5"/>
  <c r="E180" i="5"/>
  <c r="H180" i="5"/>
  <c r="B179" i="5"/>
  <c r="C179" i="5"/>
  <c r="D179" i="5"/>
  <c r="G179" i="5"/>
  <c r="E179" i="5"/>
  <c r="H179" i="5"/>
  <c r="B178" i="5"/>
  <c r="C178" i="5"/>
  <c r="D178" i="5"/>
  <c r="G178" i="5"/>
  <c r="E178" i="5"/>
  <c r="H178" i="5"/>
  <c r="H177" i="5"/>
  <c r="B177" i="5"/>
  <c r="C177" i="5"/>
  <c r="D177" i="5"/>
  <c r="G177" i="5"/>
  <c r="B176" i="5"/>
  <c r="C176" i="5"/>
  <c r="D176" i="5"/>
  <c r="G176" i="5"/>
  <c r="E176" i="5"/>
  <c r="H176" i="5"/>
  <c r="H175" i="5"/>
  <c r="B175" i="5"/>
  <c r="C175" i="5"/>
  <c r="D175" i="5"/>
  <c r="G175" i="5"/>
  <c r="H174" i="5"/>
  <c r="B174" i="5"/>
  <c r="C174" i="5"/>
  <c r="D174" i="5"/>
  <c r="G174" i="5"/>
  <c r="B173" i="5"/>
  <c r="C173" i="5"/>
  <c r="D173" i="5"/>
  <c r="G173" i="5"/>
  <c r="E173" i="5"/>
  <c r="H173" i="5"/>
  <c r="B172" i="5"/>
  <c r="C172" i="5"/>
  <c r="D172" i="5"/>
  <c r="G172" i="5"/>
  <c r="E172" i="5"/>
  <c r="H172" i="5"/>
  <c r="B171" i="5"/>
  <c r="C171" i="5"/>
  <c r="D171" i="5"/>
  <c r="G171" i="5"/>
  <c r="E171" i="5"/>
  <c r="H171" i="5"/>
  <c r="H170" i="5"/>
  <c r="B170" i="5"/>
  <c r="C170" i="5"/>
  <c r="D170" i="5"/>
  <c r="G170" i="5"/>
  <c r="B169" i="5"/>
  <c r="C169" i="5"/>
  <c r="D169" i="5"/>
  <c r="G169" i="5"/>
  <c r="E169" i="5"/>
  <c r="H169" i="5"/>
  <c r="B168" i="5"/>
  <c r="C168" i="5"/>
  <c r="D168" i="5"/>
  <c r="G168" i="5"/>
  <c r="E168" i="5"/>
  <c r="H168" i="5"/>
  <c r="B167" i="5"/>
  <c r="C167" i="5"/>
  <c r="D167" i="5"/>
  <c r="G167" i="5"/>
  <c r="E167" i="5"/>
  <c r="H167" i="5"/>
  <c r="B166" i="5"/>
  <c r="C166" i="5"/>
  <c r="D166" i="5"/>
  <c r="G166" i="5"/>
  <c r="E166" i="5"/>
  <c r="H166" i="5"/>
  <c r="B165" i="5"/>
  <c r="C165" i="5"/>
  <c r="D165" i="5"/>
  <c r="G165" i="5"/>
  <c r="E165" i="5"/>
  <c r="H165" i="5"/>
  <c r="H164" i="5"/>
  <c r="B164" i="5"/>
  <c r="C164" i="5"/>
  <c r="D164" i="5"/>
  <c r="G164" i="5"/>
  <c r="H163" i="5"/>
  <c r="B163" i="5"/>
  <c r="C163" i="5"/>
  <c r="D163" i="5"/>
  <c r="G163" i="5"/>
  <c r="B162" i="5"/>
  <c r="C162" i="5"/>
  <c r="D162" i="5"/>
  <c r="G162" i="5"/>
  <c r="E162" i="5"/>
  <c r="H162" i="5"/>
  <c r="B161" i="5"/>
  <c r="C161" i="5"/>
  <c r="D161" i="5"/>
  <c r="G161" i="5"/>
  <c r="E161" i="5"/>
  <c r="H161" i="5"/>
  <c r="H160" i="5"/>
  <c r="B160" i="5"/>
  <c r="C160" i="5"/>
  <c r="D160" i="5"/>
  <c r="G160" i="5"/>
  <c r="B159" i="5"/>
  <c r="C159" i="5"/>
  <c r="D159" i="5"/>
  <c r="G159" i="5"/>
  <c r="E159" i="5"/>
  <c r="H159" i="5"/>
  <c r="B158" i="5"/>
  <c r="C158" i="5"/>
  <c r="D158" i="5"/>
  <c r="G158" i="5"/>
  <c r="E158" i="5"/>
  <c r="H158" i="5"/>
  <c r="B157" i="5"/>
  <c r="C157" i="5"/>
  <c r="D157" i="5"/>
  <c r="G157" i="5"/>
  <c r="E157" i="5"/>
  <c r="H157" i="5"/>
  <c r="B156" i="5"/>
  <c r="C156" i="5"/>
  <c r="D156" i="5"/>
  <c r="G156" i="5"/>
  <c r="E156" i="5"/>
  <c r="H156" i="5"/>
  <c r="H155" i="5"/>
  <c r="B155" i="5"/>
  <c r="C155" i="5"/>
  <c r="D155" i="5"/>
  <c r="G155" i="5"/>
  <c r="B154" i="5"/>
  <c r="C154" i="5"/>
  <c r="D154" i="5"/>
  <c r="G154" i="5"/>
  <c r="E154" i="5"/>
  <c r="H154" i="5"/>
  <c r="B153" i="5"/>
  <c r="C153" i="5"/>
  <c r="D153" i="5"/>
  <c r="G153" i="5"/>
  <c r="E153" i="5"/>
  <c r="H153" i="5"/>
  <c r="B152" i="5"/>
  <c r="C152" i="5"/>
  <c r="D152" i="5"/>
  <c r="G152" i="5"/>
  <c r="E152" i="5"/>
  <c r="H152" i="5"/>
  <c r="B151" i="5"/>
  <c r="C151" i="5"/>
  <c r="D151" i="5"/>
  <c r="G151" i="5"/>
  <c r="E151" i="5"/>
  <c r="H151" i="5"/>
  <c r="B150" i="5"/>
  <c r="C150" i="5"/>
  <c r="D150" i="5"/>
  <c r="G150" i="5"/>
  <c r="E150" i="5"/>
  <c r="H150" i="5"/>
  <c r="B149" i="5"/>
  <c r="C149" i="5"/>
  <c r="D149" i="5"/>
  <c r="G149" i="5"/>
  <c r="E149" i="5"/>
  <c r="H149" i="5"/>
  <c r="B148" i="5"/>
  <c r="C148" i="5"/>
  <c r="D148" i="5"/>
  <c r="E148" i="5"/>
  <c r="H148" i="5"/>
  <c r="G148" i="5"/>
  <c r="B147" i="5"/>
  <c r="C147" i="5"/>
  <c r="D147" i="5"/>
  <c r="G147" i="5"/>
  <c r="E147" i="5"/>
  <c r="H147" i="5"/>
  <c r="B146" i="5"/>
  <c r="C146" i="5"/>
  <c r="D146" i="5"/>
  <c r="G146" i="5"/>
  <c r="E146" i="5"/>
  <c r="H146" i="5"/>
  <c r="B145" i="5"/>
  <c r="C145" i="5"/>
  <c r="D145" i="5"/>
  <c r="G145" i="5"/>
  <c r="E145" i="5"/>
  <c r="H145" i="5"/>
  <c r="H144" i="5"/>
  <c r="B144" i="5"/>
  <c r="C144" i="5"/>
  <c r="D144" i="5"/>
  <c r="G144" i="5"/>
  <c r="B143" i="5"/>
  <c r="C143" i="5"/>
  <c r="D143" i="5"/>
  <c r="G143" i="5"/>
  <c r="E143" i="5"/>
  <c r="H143" i="5"/>
  <c r="B142" i="5"/>
  <c r="C142" i="5"/>
  <c r="D142" i="5"/>
  <c r="G142" i="5"/>
  <c r="E142" i="5"/>
  <c r="H142" i="5"/>
  <c r="H141" i="5"/>
  <c r="B141" i="5"/>
  <c r="C141" i="5"/>
  <c r="D141" i="5"/>
  <c r="G141" i="5"/>
  <c r="B140" i="5"/>
  <c r="C140" i="5"/>
  <c r="D140" i="5"/>
  <c r="G140" i="5"/>
  <c r="E140" i="5"/>
  <c r="H140" i="5"/>
  <c r="B139" i="5"/>
  <c r="C139" i="5"/>
  <c r="D139" i="5"/>
  <c r="G139" i="5"/>
  <c r="E139" i="5"/>
  <c r="H139" i="5"/>
  <c r="B138" i="5"/>
  <c r="C138" i="5"/>
  <c r="D138" i="5"/>
  <c r="G138" i="5"/>
  <c r="E138" i="5"/>
  <c r="H138" i="5"/>
  <c r="H137" i="5"/>
  <c r="B137" i="5"/>
  <c r="C137" i="5"/>
  <c r="D137" i="5"/>
  <c r="G137" i="5"/>
  <c r="B136" i="5"/>
  <c r="C136" i="5"/>
  <c r="D136" i="5"/>
  <c r="E136" i="5"/>
  <c r="H136" i="5"/>
  <c r="G136" i="5"/>
  <c r="B135" i="5"/>
  <c r="C135" i="5"/>
  <c r="D135" i="5"/>
  <c r="E135" i="5"/>
  <c r="H135" i="5"/>
  <c r="G135" i="5"/>
  <c r="B134" i="5"/>
  <c r="C134" i="5"/>
  <c r="D134" i="5"/>
  <c r="G134" i="5"/>
  <c r="E134" i="5"/>
  <c r="H134" i="5"/>
  <c r="B133" i="5"/>
  <c r="C133" i="5"/>
  <c r="D133" i="5"/>
  <c r="E133" i="5"/>
  <c r="H133" i="5"/>
  <c r="G133" i="5"/>
  <c r="B132" i="5"/>
  <c r="C132" i="5"/>
  <c r="D132" i="5"/>
  <c r="E132" i="5"/>
  <c r="H132" i="5"/>
  <c r="G132" i="5"/>
  <c r="B131" i="5"/>
  <c r="C131" i="5"/>
  <c r="D131" i="5"/>
  <c r="E131" i="5"/>
  <c r="H131" i="5"/>
  <c r="G131" i="5"/>
  <c r="B130" i="5"/>
  <c r="C130" i="5"/>
  <c r="D130" i="5"/>
  <c r="E130" i="5"/>
  <c r="H130" i="5"/>
  <c r="G130" i="5"/>
  <c r="B129" i="5"/>
  <c r="C129" i="5"/>
  <c r="D129" i="5"/>
  <c r="E129" i="5"/>
  <c r="H129" i="5"/>
  <c r="G129" i="5"/>
  <c r="B128" i="5"/>
  <c r="C128" i="5"/>
  <c r="D128" i="5"/>
  <c r="E128" i="5"/>
  <c r="H128" i="5"/>
  <c r="G128" i="5"/>
  <c r="B127" i="5"/>
  <c r="C127" i="5"/>
  <c r="D127" i="5"/>
  <c r="G127" i="5"/>
  <c r="E127" i="5"/>
  <c r="H127" i="5"/>
  <c r="B126" i="5"/>
  <c r="C126" i="5"/>
  <c r="D126" i="5"/>
  <c r="G126" i="5"/>
  <c r="E126" i="5"/>
  <c r="H126" i="5"/>
  <c r="H125" i="5"/>
  <c r="B125" i="5"/>
  <c r="C125" i="5"/>
  <c r="D125" i="5"/>
  <c r="G125" i="5"/>
  <c r="B124" i="5"/>
  <c r="C124" i="5"/>
  <c r="D124" i="5"/>
  <c r="E124" i="5"/>
  <c r="H124" i="5"/>
  <c r="G124" i="5"/>
  <c r="B123" i="5"/>
  <c r="C123" i="5"/>
  <c r="D123" i="5"/>
  <c r="G123" i="5"/>
  <c r="E123" i="5"/>
  <c r="H123" i="5"/>
  <c r="B122" i="5"/>
  <c r="C122" i="5"/>
  <c r="D122" i="5"/>
  <c r="G122" i="5"/>
  <c r="E122" i="5"/>
  <c r="H122" i="5"/>
  <c r="B121" i="5"/>
  <c r="C121" i="5"/>
  <c r="D121" i="5"/>
  <c r="E121" i="5"/>
  <c r="H121" i="5"/>
  <c r="G121" i="5"/>
  <c r="B120" i="5"/>
  <c r="C120" i="5"/>
  <c r="D120" i="5"/>
  <c r="E120" i="5"/>
  <c r="H120" i="5"/>
  <c r="G120" i="5"/>
  <c r="B119" i="5"/>
  <c r="C119" i="5"/>
  <c r="D119" i="5"/>
  <c r="G119" i="5"/>
  <c r="E119" i="5"/>
  <c r="H119" i="5"/>
  <c r="B118" i="5"/>
  <c r="C118" i="5"/>
  <c r="D118" i="5"/>
  <c r="E118" i="5"/>
  <c r="H118" i="5"/>
  <c r="G118" i="5"/>
  <c r="B117" i="5"/>
  <c r="C117" i="5"/>
  <c r="D117" i="5"/>
  <c r="E117" i="5"/>
  <c r="H117" i="5"/>
  <c r="G117" i="5"/>
  <c r="B116" i="5"/>
  <c r="C116" i="5"/>
  <c r="D116" i="5"/>
  <c r="G116" i="5"/>
  <c r="E116" i="5"/>
  <c r="H116" i="5"/>
  <c r="B115" i="5"/>
  <c r="C115" i="5"/>
  <c r="D115" i="5"/>
  <c r="E115" i="5"/>
  <c r="H115" i="5"/>
  <c r="G115" i="5"/>
  <c r="H114" i="5"/>
  <c r="B114" i="5"/>
  <c r="C114" i="5"/>
  <c r="D114" i="5"/>
  <c r="G114" i="5"/>
  <c r="B113" i="5"/>
  <c r="C113" i="5"/>
  <c r="D113" i="5"/>
  <c r="E113" i="5"/>
  <c r="H113" i="5"/>
  <c r="G113" i="5"/>
  <c r="B112" i="5"/>
  <c r="C112" i="5"/>
  <c r="D112" i="5"/>
  <c r="G112" i="5"/>
  <c r="E112" i="5"/>
  <c r="H112" i="5"/>
  <c r="B111" i="5"/>
  <c r="C111" i="5"/>
  <c r="D111" i="5"/>
  <c r="E111" i="5"/>
  <c r="H111" i="5"/>
  <c r="G111" i="5"/>
  <c r="B110" i="5"/>
  <c r="C110" i="5"/>
  <c r="D110" i="5"/>
  <c r="G110" i="5"/>
  <c r="E110" i="5"/>
  <c r="H110" i="5"/>
  <c r="B109" i="5"/>
  <c r="C109" i="5"/>
  <c r="D109" i="5"/>
  <c r="E109" i="5"/>
  <c r="H109" i="5"/>
  <c r="G109" i="5"/>
  <c r="B108" i="5"/>
  <c r="C108" i="5"/>
  <c r="D108" i="5"/>
  <c r="E108" i="5"/>
  <c r="H108" i="5"/>
  <c r="G108" i="5"/>
  <c r="B107" i="5"/>
  <c r="C107" i="5"/>
  <c r="D107" i="5"/>
  <c r="G107" i="5"/>
  <c r="E107" i="5"/>
  <c r="H107" i="5"/>
  <c r="B106" i="5"/>
  <c r="C106" i="5"/>
  <c r="D106" i="5"/>
  <c r="G106" i="5"/>
  <c r="E106" i="5"/>
  <c r="H106" i="5"/>
  <c r="B105" i="5"/>
  <c r="C105" i="5"/>
  <c r="D105" i="5"/>
  <c r="G105" i="5"/>
  <c r="E105" i="5"/>
  <c r="H105" i="5"/>
  <c r="B104" i="5"/>
  <c r="C104" i="5"/>
  <c r="D104" i="5"/>
  <c r="E104" i="5"/>
  <c r="H104" i="5"/>
  <c r="G104" i="5"/>
  <c r="B103" i="5"/>
  <c r="C103" i="5"/>
  <c r="D103" i="5"/>
  <c r="G103" i="5"/>
  <c r="E103" i="5"/>
  <c r="H103" i="5"/>
  <c r="B102" i="5"/>
  <c r="C102" i="5"/>
  <c r="D102" i="5"/>
  <c r="G102" i="5"/>
  <c r="E102" i="5"/>
  <c r="H102" i="5"/>
  <c r="B101" i="5"/>
  <c r="C101" i="5"/>
  <c r="D101" i="5"/>
  <c r="G101" i="5"/>
  <c r="E101" i="5"/>
  <c r="H101" i="5"/>
  <c r="B100" i="5"/>
  <c r="C100" i="5"/>
  <c r="D100" i="5"/>
  <c r="E100" i="5"/>
  <c r="H100" i="5"/>
  <c r="G100" i="5"/>
  <c r="B99" i="5"/>
  <c r="C99" i="5"/>
  <c r="D99" i="5"/>
  <c r="E99" i="5"/>
  <c r="H99" i="5"/>
  <c r="G99" i="5"/>
  <c r="B98" i="5"/>
  <c r="C98" i="5"/>
  <c r="D98" i="5"/>
  <c r="G98" i="5"/>
  <c r="E98" i="5"/>
  <c r="H98" i="5"/>
  <c r="B97" i="5"/>
  <c r="C97" i="5"/>
  <c r="D97" i="5"/>
  <c r="G97" i="5"/>
  <c r="E97" i="5"/>
  <c r="H97" i="5"/>
  <c r="B96" i="5"/>
  <c r="C96" i="5"/>
  <c r="D96" i="5"/>
  <c r="G96" i="5"/>
  <c r="E96" i="5"/>
  <c r="H96" i="5"/>
  <c r="B95" i="5"/>
  <c r="C95" i="5"/>
  <c r="D95" i="5"/>
  <c r="E95" i="5"/>
  <c r="H95" i="5"/>
  <c r="G95" i="5"/>
  <c r="B94" i="5"/>
  <c r="C94" i="5"/>
  <c r="D94" i="5"/>
  <c r="E94" i="5"/>
  <c r="H94" i="5"/>
  <c r="G94" i="5"/>
  <c r="B93" i="5"/>
  <c r="C93" i="5"/>
  <c r="D93" i="5"/>
  <c r="E93" i="5"/>
  <c r="H93" i="5"/>
  <c r="G93" i="5"/>
  <c r="H92" i="5"/>
  <c r="B92" i="5"/>
  <c r="C92" i="5"/>
  <c r="D92" i="5"/>
  <c r="G92" i="5"/>
  <c r="B91" i="5"/>
  <c r="C91" i="5"/>
  <c r="D91" i="5"/>
  <c r="E91" i="5"/>
  <c r="H91" i="5"/>
  <c r="G91" i="5"/>
  <c r="B90" i="5"/>
  <c r="C90" i="5"/>
  <c r="D90" i="5"/>
  <c r="E90" i="5"/>
  <c r="H90" i="5"/>
  <c r="G90" i="5"/>
  <c r="B89" i="5"/>
  <c r="C89" i="5"/>
  <c r="D89" i="5"/>
  <c r="E89" i="5"/>
  <c r="H89" i="5"/>
  <c r="G89" i="5"/>
  <c r="B88" i="5"/>
  <c r="C88" i="5"/>
  <c r="D88" i="5"/>
  <c r="G88" i="5"/>
  <c r="E88" i="5"/>
  <c r="H88" i="5"/>
  <c r="H87" i="5"/>
  <c r="B87" i="5"/>
  <c r="C87" i="5"/>
  <c r="D87" i="5"/>
  <c r="G87" i="5"/>
  <c r="B86" i="5"/>
  <c r="C86" i="5"/>
  <c r="D86" i="5"/>
  <c r="E86" i="5"/>
  <c r="H86" i="5"/>
  <c r="G86" i="5"/>
  <c r="B85" i="5"/>
  <c r="C85" i="5"/>
  <c r="D85" i="5"/>
  <c r="E85" i="5"/>
  <c r="H85" i="5"/>
  <c r="G85" i="5"/>
  <c r="B84" i="5"/>
  <c r="C84" i="5"/>
  <c r="D84" i="5"/>
  <c r="G84" i="5"/>
  <c r="E84" i="5"/>
  <c r="H84" i="5"/>
  <c r="B83" i="5"/>
  <c r="C83" i="5"/>
  <c r="D83" i="5"/>
  <c r="G83" i="5"/>
  <c r="E83" i="5"/>
  <c r="H83" i="5"/>
  <c r="B82" i="5"/>
  <c r="C82" i="5"/>
  <c r="D82" i="5"/>
  <c r="E82" i="5"/>
  <c r="H82" i="5"/>
  <c r="G82" i="5"/>
  <c r="B81" i="5"/>
  <c r="C81" i="5"/>
  <c r="D81" i="5"/>
  <c r="G81" i="5"/>
  <c r="E81" i="5"/>
  <c r="H81" i="5"/>
  <c r="B80" i="5"/>
  <c r="C80" i="5"/>
  <c r="D80" i="5"/>
  <c r="E80" i="5"/>
  <c r="H80" i="5"/>
  <c r="G80" i="5"/>
  <c r="B79" i="5"/>
  <c r="C79" i="5"/>
  <c r="D79" i="5"/>
  <c r="G79" i="5"/>
  <c r="E79" i="5"/>
  <c r="H79" i="5"/>
  <c r="B78" i="5"/>
  <c r="C78" i="5"/>
  <c r="D78" i="5"/>
  <c r="G78" i="5"/>
  <c r="E78" i="5"/>
  <c r="H78" i="5"/>
  <c r="B77" i="5"/>
  <c r="C77" i="5"/>
  <c r="D77" i="5"/>
  <c r="G77" i="5"/>
  <c r="E77" i="5"/>
  <c r="H77" i="5"/>
  <c r="B76" i="5"/>
  <c r="C76" i="5"/>
  <c r="D76" i="5"/>
  <c r="G76" i="5"/>
  <c r="E76" i="5"/>
  <c r="H76" i="5"/>
  <c r="B75" i="5"/>
  <c r="C75" i="5"/>
  <c r="D75" i="5"/>
  <c r="G75" i="5"/>
  <c r="E75" i="5"/>
  <c r="H75" i="5"/>
  <c r="B74" i="5"/>
  <c r="C74" i="5"/>
  <c r="D74" i="5"/>
  <c r="G74" i="5"/>
  <c r="E74" i="5"/>
  <c r="H74" i="5"/>
  <c r="B73" i="5"/>
  <c r="C73" i="5"/>
  <c r="D73" i="5"/>
  <c r="G73" i="5"/>
  <c r="E73" i="5"/>
  <c r="H73" i="5"/>
  <c r="B72" i="5"/>
  <c r="C72" i="5"/>
  <c r="D72" i="5"/>
  <c r="G72" i="5"/>
  <c r="E72" i="5"/>
  <c r="H72" i="5"/>
  <c r="B71" i="5"/>
  <c r="C71" i="5"/>
  <c r="D71" i="5"/>
  <c r="G71" i="5"/>
  <c r="E71" i="5"/>
  <c r="H71" i="5"/>
  <c r="H70" i="5"/>
  <c r="B70" i="5"/>
  <c r="C70" i="5"/>
  <c r="D70" i="5"/>
  <c r="G70" i="5"/>
  <c r="B69" i="5"/>
  <c r="C69" i="5"/>
  <c r="D69" i="5"/>
  <c r="G69" i="5"/>
  <c r="E69" i="5"/>
  <c r="H69" i="5"/>
  <c r="B68" i="5"/>
  <c r="C68" i="5"/>
  <c r="D68" i="5"/>
  <c r="G68" i="5"/>
  <c r="E68" i="5"/>
  <c r="H68" i="5"/>
  <c r="B67" i="5"/>
  <c r="C67" i="5"/>
  <c r="D67" i="5"/>
  <c r="G67" i="5"/>
  <c r="E67" i="5"/>
  <c r="H67" i="5"/>
  <c r="B66" i="5"/>
  <c r="C66" i="5"/>
  <c r="D66" i="5"/>
  <c r="G66" i="5"/>
  <c r="E66" i="5"/>
  <c r="H66" i="5"/>
  <c r="H65" i="5"/>
  <c r="B65" i="5"/>
  <c r="C65" i="5"/>
  <c r="D65" i="5"/>
  <c r="G65" i="5"/>
  <c r="H64" i="5"/>
  <c r="B64" i="5"/>
  <c r="C64" i="5"/>
  <c r="D64" i="5"/>
  <c r="G64" i="5"/>
  <c r="B63" i="5"/>
  <c r="C63" i="5"/>
  <c r="D63" i="5"/>
  <c r="G63" i="5"/>
  <c r="E63" i="5"/>
  <c r="H63" i="5"/>
  <c r="B62" i="5"/>
  <c r="C62" i="5"/>
  <c r="D62" i="5"/>
  <c r="G62" i="5"/>
  <c r="E62" i="5"/>
  <c r="H62" i="5"/>
  <c r="B61" i="5"/>
  <c r="C61" i="5"/>
  <c r="D61" i="5"/>
  <c r="G61" i="5"/>
  <c r="E61" i="5"/>
  <c r="H61" i="5"/>
  <c r="B60" i="5"/>
  <c r="C60" i="5"/>
  <c r="D60" i="5"/>
  <c r="G60" i="5"/>
  <c r="E60" i="5"/>
  <c r="H60" i="5"/>
  <c r="B59" i="5"/>
  <c r="C59" i="5"/>
  <c r="D59" i="5"/>
  <c r="G59" i="5"/>
  <c r="E59" i="5"/>
  <c r="H59" i="5"/>
  <c r="B58" i="5"/>
  <c r="C58" i="5"/>
  <c r="D58" i="5"/>
  <c r="G58" i="5"/>
  <c r="E58" i="5"/>
  <c r="H58" i="5"/>
  <c r="B57" i="5"/>
  <c r="C57" i="5"/>
  <c r="D57" i="5"/>
  <c r="G57" i="5"/>
  <c r="E57" i="5"/>
  <c r="H57" i="5"/>
  <c r="B56" i="5"/>
  <c r="C56" i="5"/>
  <c r="D56" i="5"/>
  <c r="G56" i="5"/>
  <c r="E56" i="5"/>
  <c r="H56" i="5"/>
  <c r="H55" i="5"/>
  <c r="B55" i="5"/>
  <c r="C55" i="5"/>
  <c r="D55" i="5"/>
  <c r="G55" i="5"/>
  <c r="B54" i="5"/>
  <c r="C54" i="5"/>
  <c r="D54" i="5"/>
  <c r="G54" i="5"/>
  <c r="E54" i="5"/>
  <c r="H54" i="5"/>
  <c r="B53" i="5"/>
  <c r="C53" i="5"/>
  <c r="D53" i="5"/>
  <c r="G53" i="5"/>
  <c r="E53" i="5"/>
  <c r="H53" i="5"/>
  <c r="B52" i="5"/>
  <c r="C52" i="5"/>
  <c r="D52" i="5"/>
  <c r="G52" i="5"/>
  <c r="E52" i="5"/>
  <c r="H52" i="5"/>
  <c r="B51" i="5"/>
  <c r="C51" i="5"/>
  <c r="D51" i="5"/>
  <c r="G51" i="5"/>
  <c r="E51" i="5"/>
  <c r="H51" i="5"/>
  <c r="H50" i="5"/>
  <c r="B50" i="5"/>
  <c r="C50" i="5"/>
  <c r="D50" i="5"/>
  <c r="G50" i="5"/>
  <c r="B49" i="5"/>
  <c r="C49" i="5"/>
  <c r="D49" i="5"/>
  <c r="G49" i="5"/>
  <c r="E49" i="5"/>
  <c r="H49" i="5"/>
  <c r="H48" i="5"/>
  <c r="B48" i="5"/>
  <c r="C48" i="5"/>
  <c r="D48" i="5"/>
  <c r="G48" i="5"/>
  <c r="B47" i="5"/>
  <c r="C47" i="5"/>
  <c r="D47" i="5"/>
  <c r="G47" i="5"/>
  <c r="E47" i="5"/>
  <c r="H47" i="5"/>
  <c r="B46" i="5"/>
  <c r="C46" i="5"/>
  <c r="D46" i="5"/>
  <c r="G46" i="5"/>
  <c r="E46" i="5"/>
  <c r="H46" i="5"/>
  <c r="B45" i="5"/>
  <c r="C45" i="5"/>
  <c r="D45" i="5"/>
  <c r="G45" i="5"/>
  <c r="E45" i="5"/>
  <c r="H45" i="5"/>
  <c r="B44" i="5"/>
  <c r="C44" i="5"/>
  <c r="D44" i="5"/>
  <c r="G44" i="5"/>
  <c r="E44" i="5"/>
  <c r="H44" i="5"/>
  <c r="B43" i="5"/>
  <c r="C43" i="5"/>
  <c r="D43" i="5"/>
  <c r="G43" i="5"/>
  <c r="E43" i="5"/>
  <c r="H43" i="5"/>
  <c r="B42" i="5"/>
  <c r="C42" i="5"/>
  <c r="D42" i="5"/>
  <c r="E42" i="5"/>
  <c r="H42" i="5"/>
  <c r="G42" i="5"/>
  <c r="B41" i="5"/>
  <c r="C41" i="5"/>
  <c r="D41" i="5"/>
  <c r="G41" i="5"/>
  <c r="E41" i="5"/>
  <c r="H41" i="5"/>
  <c r="B40" i="5"/>
  <c r="C40" i="5"/>
  <c r="D40" i="5"/>
  <c r="G40" i="5"/>
  <c r="E40" i="5"/>
  <c r="H40" i="5"/>
  <c r="B39" i="5"/>
  <c r="C39" i="5"/>
  <c r="D39" i="5"/>
  <c r="G39" i="5"/>
  <c r="E39" i="5"/>
  <c r="H39" i="5"/>
  <c r="H38" i="5"/>
  <c r="B38" i="5"/>
  <c r="C38" i="5"/>
  <c r="D38" i="5"/>
  <c r="G38" i="5"/>
  <c r="B37" i="5"/>
  <c r="C37" i="5"/>
  <c r="D37" i="5"/>
  <c r="G37" i="5"/>
  <c r="E37" i="5"/>
  <c r="H37" i="5"/>
  <c r="B36" i="5"/>
  <c r="C36" i="5"/>
  <c r="D36" i="5"/>
  <c r="G36" i="5"/>
  <c r="E36" i="5"/>
  <c r="H36" i="5"/>
  <c r="B35" i="5"/>
  <c r="C35" i="5"/>
  <c r="D35" i="5"/>
  <c r="E35" i="5"/>
  <c r="H35" i="5"/>
  <c r="G35" i="5"/>
  <c r="B34" i="5"/>
  <c r="C34" i="5"/>
  <c r="D34" i="5"/>
  <c r="G34" i="5"/>
  <c r="E34" i="5"/>
  <c r="H34" i="5"/>
  <c r="B33" i="5"/>
  <c r="C33" i="5"/>
  <c r="D33" i="5"/>
  <c r="G33" i="5"/>
  <c r="E33" i="5"/>
  <c r="H33" i="5"/>
  <c r="H32" i="5"/>
  <c r="B32" i="5"/>
  <c r="C32" i="5"/>
  <c r="D32" i="5"/>
  <c r="G32" i="5"/>
  <c r="B31" i="5"/>
  <c r="C31" i="5"/>
  <c r="D31" i="5"/>
  <c r="G31" i="5"/>
  <c r="E31" i="5"/>
  <c r="H31" i="5"/>
  <c r="B30" i="5"/>
  <c r="C30" i="5"/>
  <c r="D30" i="5"/>
  <c r="G30" i="5"/>
  <c r="E30" i="5"/>
  <c r="H30" i="5"/>
  <c r="B29" i="5"/>
  <c r="C29" i="5"/>
  <c r="D29" i="5"/>
  <c r="G29" i="5"/>
  <c r="E29" i="5"/>
  <c r="H29" i="5"/>
  <c r="B28" i="5"/>
  <c r="C28" i="5"/>
  <c r="D28" i="5"/>
  <c r="G28" i="5"/>
  <c r="E28" i="5"/>
  <c r="H28" i="5"/>
  <c r="B27" i="5"/>
  <c r="C27" i="5"/>
  <c r="D27" i="5"/>
  <c r="G27" i="5"/>
  <c r="E27" i="5"/>
  <c r="H27" i="5"/>
  <c r="B26" i="5"/>
  <c r="C26" i="5"/>
  <c r="D26" i="5"/>
  <c r="G26" i="5"/>
  <c r="E26" i="5"/>
  <c r="H26" i="5"/>
  <c r="B25" i="5"/>
  <c r="C25" i="5"/>
  <c r="D25" i="5"/>
  <c r="G25" i="5"/>
  <c r="E25" i="5"/>
  <c r="H25" i="5"/>
  <c r="B24" i="5"/>
  <c r="C24" i="5"/>
  <c r="D24" i="5"/>
  <c r="G24" i="5"/>
  <c r="E24" i="5"/>
  <c r="H24" i="5"/>
  <c r="B23" i="5"/>
  <c r="C23" i="5"/>
  <c r="D23" i="5"/>
  <c r="G23" i="5"/>
  <c r="E23" i="5"/>
  <c r="H23" i="5"/>
  <c r="B22" i="5"/>
  <c r="C22" i="5"/>
  <c r="D22" i="5"/>
  <c r="G22" i="5"/>
  <c r="E22" i="5"/>
  <c r="H22" i="5"/>
  <c r="B21" i="5"/>
  <c r="C21" i="5"/>
  <c r="D21" i="5"/>
  <c r="G21" i="5"/>
  <c r="E21" i="5"/>
  <c r="H21" i="5"/>
  <c r="B20" i="5"/>
  <c r="C20" i="5"/>
  <c r="D20" i="5"/>
  <c r="G20" i="5"/>
  <c r="E20" i="5"/>
  <c r="H20" i="5"/>
  <c r="B19" i="5"/>
  <c r="C19" i="5"/>
  <c r="D19" i="5"/>
  <c r="G19" i="5"/>
  <c r="E19" i="5"/>
  <c r="H19" i="5"/>
  <c r="B18" i="5"/>
  <c r="C18" i="5"/>
  <c r="D18" i="5"/>
  <c r="G18" i="5"/>
  <c r="E18" i="5"/>
  <c r="H18" i="5"/>
  <c r="B17" i="5"/>
  <c r="C17" i="5"/>
  <c r="D17" i="5"/>
  <c r="G17" i="5"/>
  <c r="E17" i="5"/>
  <c r="H17" i="5"/>
  <c r="B16" i="5"/>
  <c r="C16" i="5"/>
  <c r="D16" i="5"/>
  <c r="G16" i="5"/>
  <c r="E16" i="5"/>
  <c r="H16" i="5"/>
  <c r="B15" i="5"/>
  <c r="C15" i="5"/>
  <c r="D15" i="5"/>
  <c r="G15" i="5"/>
  <c r="E15" i="5"/>
  <c r="H15" i="5"/>
  <c r="B14" i="5"/>
  <c r="C14" i="5"/>
  <c r="D14" i="5"/>
  <c r="G14" i="5"/>
  <c r="E14" i="5"/>
  <c r="H14" i="5"/>
  <c r="B13" i="5"/>
  <c r="C13" i="5"/>
  <c r="D13" i="5"/>
  <c r="G13" i="5"/>
  <c r="E13" i="5"/>
  <c r="H13" i="5"/>
  <c r="B12" i="5"/>
  <c r="C12" i="5"/>
  <c r="D12" i="5"/>
  <c r="G12" i="5"/>
  <c r="E12" i="5"/>
  <c r="H12" i="5"/>
  <c r="B11" i="5"/>
  <c r="C11" i="5"/>
  <c r="D11" i="5"/>
  <c r="G11" i="5"/>
  <c r="E11" i="5"/>
  <c r="H11" i="5"/>
  <c r="B10" i="5"/>
  <c r="C10" i="5"/>
  <c r="D10" i="5"/>
  <c r="G10" i="5"/>
  <c r="E10" i="5"/>
  <c r="H10" i="5"/>
  <c r="B9" i="5"/>
  <c r="C9" i="5"/>
  <c r="D9" i="5"/>
  <c r="G9" i="5"/>
  <c r="E9" i="5"/>
  <c r="H9" i="5"/>
  <c r="B8" i="5"/>
  <c r="C8" i="5"/>
  <c r="D8" i="5"/>
  <c r="G8" i="5"/>
  <c r="E8" i="5"/>
  <c r="H8" i="5"/>
  <c r="B7" i="5"/>
  <c r="C7" i="5"/>
  <c r="D7" i="5"/>
  <c r="G7" i="5"/>
  <c r="E7" i="5"/>
  <c r="H7" i="5"/>
  <c r="B6" i="5"/>
  <c r="C6" i="5"/>
  <c r="D6" i="5"/>
  <c r="G6" i="5"/>
  <c r="E6" i="5"/>
  <c r="H6" i="5"/>
  <c r="B5" i="5"/>
  <c r="C5" i="5"/>
  <c r="D5" i="5"/>
  <c r="G5" i="5"/>
  <c r="E5" i="5"/>
  <c r="H5" i="5"/>
  <c r="B4" i="5"/>
  <c r="C4" i="5"/>
  <c r="D4" i="5"/>
  <c r="G4" i="5"/>
  <c r="E4" i="5"/>
  <c r="H4" i="5"/>
  <c r="B3" i="5"/>
  <c r="C3" i="5"/>
  <c r="D3" i="5"/>
  <c r="G3" i="5"/>
  <c r="E3" i="5"/>
  <c r="H3" i="5"/>
  <c r="M15" i="1"/>
  <c r="L15" i="1"/>
  <c r="L11" i="1"/>
  <c r="M3" i="1"/>
  <c r="M6" i="1"/>
  <c r="M7" i="1"/>
  <c r="M8" i="1"/>
  <c r="M10" i="1"/>
  <c r="M12" i="1"/>
  <c r="L3" i="1"/>
  <c r="L6" i="1"/>
  <c r="L7" i="1"/>
  <c r="L8" i="1"/>
  <c r="L10" i="1"/>
  <c r="L12" i="1"/>
  <c r="L4" i="1"/>
  <c r="M4" i="1"/>
  <c r="L5" i="1"/>
  <c r="M5" i="1"/>
  <c r="L9" i="1"/>
  <c r="M9" i="1"/>
  <c r="M11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<sst xmlns="http://schemas.openxmlformats.org/spreadsheetml/2006/main" count="16593" uniqueCount="3325">
  <si>
    <t>Position</t>
  </si>
  <si>
    <t>Name</t>
  </si>
  <si>
    <t>Salary</t>
  </si>
  <si>
    <t>GameInfo</t>
  </si>
  <si>
    <t>AvgPointsPerGame</t>
  </si>
  <si>
    <t>teamAbbrev</t>
  </si>
  <si>
    <t>WR</t>
  </si>
  <si>
    <t>Julio Jones</t>
  </si>
  <si>
    <t>Atl@Dal 01:00PM ET</t>
  </si>
  <si>
    <t>Atl</t>
  </si>
  <si>
    <t>Antonio Brown</t>
  </si>
  <si>
    <t>Pit@StL 01:00PM ET</t>
  </si>
  <si>
    <t>Pit</t>
  </si>
  <si>
    <t>Dez Bryant</t>
  </si>
  <si>
    <t>Dal</t>
  </si>
  <si>
    <t>QB</t>
  </si>
  <si>
    <t>Aaron Rodgers</t>
  </si>
  <si>
    <t>KC@GB 08:30PM ET</t>
  </si>
  <si>
    <t>GB</t>
  </si>
  <si>
    <t>Demaryius Thomas</t>
  </si>
  <si>
    <t>Den@Det 08:30PM ET</t>
  </si>
  <si>
    <t>Den</t>
  </si>
  <si>
    <t>Calvin Johnson</t>
  </si>
  <si>
    <t>Det</t>
  </si>
  <si>
    <t>Andrew Luck</t>
  </si>
  <si>
    <t>Ind@Ten 01:00PM ET</t>
  </si>
  <si>
    <t>Ind</t>
  </si>
  <si>
    <t>Tom Brady</t>
  </si>
  <si>
    <t>Jax@NE 01:00PM ET</t>
  </si>
  <si>
    <t>NE</t>
  </si>
  <si>
    <t>Emmanuel Sanders</t>
  </si>
  <si>
    <t>Drew Brees</t>
  </si>
  <si>
    <t>NO@Car 01:00PM ET</t>
  </si>
  <si>
    <t>NO</t>
  </si>
  <si>
    <t>RB</t>
  </si>
  <si>
    <t>Adrian Peterson</t>
  </si>
  <si>
    <t>SD@Min 01:00PM ET</t>
  </si>
  <si>
    <t>Min</t>
  </si>
  <si>
    <t>Le'Veon Bell</t>
  </si>
  <si>
    <t>Peyton Manning</t>
  </si>
  <si>
    <t>Marshawn Lynch</t>
  </si>
  <si>
    <t>Chi@Sea 04:25PM ET</t>
  </si>
  <si>
    <t>Sea</t>
  </si>
  <si>
    <t>Jamaal Charles</t>
  </si>
  <si>
    <t>KC</t>
  </si>
  <si>
    <t>TE</t>
  </si>
  <si>
    <t>Rob Gronkowski</t>
  </si>
  <si>
    <t>DeAndre Hopkins</t>
  </si>
  <si>
    <t>TB@Hou 01:00PM ET</t>
  </si>
  <si>
    <t>Hou</t>
  </si>
  <si>
    <t>Matt Forte</t>
  </si>
  <si>
    <t>Chi</t>
  </si>
  <si>
    <t>Randall Cobb</t>
  </si>
  <si>
    <t>Jeremy Hill</t>
  </si>
  <si>
    <t>Cin@Bal 01:00PM ET</t>
  </si>
  <si>
    <t>Cin</t>
  </si>
  <si>
    <t>Ben Roethlisberger</t>
  </si>
  <si>
    <t>A.J. Green</t>
  </si>
  <si>
    <t>Eddie Lacy</t>
  </si>
  <si>
    <t>Matt Ryan</t>
  </si>
  <si>
    <t>Arian Foster</t>
  </si>
  <si>
    <t>Brandin Cooks</t>
  </si>
  <si>
    <t>Julian Edelman</t>
  </si>
  <si>
    <t>Russell Wilson</t>
  </si>
  <si>
    <t>Alshon Jeffery</t>
  </si>
  <si>
    <t>Jordan Matthews</t>
  </si>
  <si>
    <t>Phi@NYJ 01:00PM ET</t>
  </si>
  <si>
    <t>Phi</t>
  </si>
  <si>
    <t>Cam Newton</t>
  </si>
  <si>
    <t>Car</t>
  </si>
  <si>
    <t>Keenan Allen</t>
  </si>
  <si>
    <t>SD</t>
  </si>
  <si>
    <t>Ryan Tannehill</t>
  </si>
  <si>
    <t>Buf@Mia 04:25PM ET</t>
  </si>
  <si>
    <t>Mia</t>
  </si>
  <si>
    <t>T.Y. Hilton</t>
  </si>
  <si>
    <t>Carson Palmer</t>
  </si>
  <si>
    <t>SF@Ari 04:05PM ET</t>
  </si>
  <si>
    <t>Ari</t>
  </si>
  <si>
    <t>DeMarco Murray</t>
  </si>
  <si>
    <t>Mike Evans</t>
  </si>
  <si>
    <t>TB</t>
  </si>
  <si>
    <t>Tony Romo</t>
  </si>
  <si>
    <t>Philip Rivers</t>
  </si>
  <si>
    <t>Jarvis Landry</t>
  </si>
  <si>
    <t>Steve Smith Sr.</t>
  </si>
  <si>
    <t>Bal</t>
  </si>
  <si>
    <t>Matthew Stafford</t>
  </si>
  <si>
    <t>Colin Kaepernick</t>
  </si>
  <si>
    <t>SF</t>
  </si>
  <si>
    <t>Sam Bradford</t>
  </si>
  <si>
    <t>Brandon Marshall</t>
  </si>
  <si>
    <t>NYJ</t>
  </si>
  <si>
    <t>Joe Flacco</t>
  </si>
  <si>
    <t>Teddy Bridgewater</t>
  </si>
  <si>
    <t>C.J. Anderson</t>
  </si>
  <si>
    <t>Amari Cooper</t>
  </si>
  <si>
    <t>Oak@Cle 01:00PM ET</t>
  </si>
  <si>
    <t>Oak</t>
  </si>
  <si>
    <t>LeSean McCoy</t>
  </si>
  <si>
    <t>Buf</t>
  </si>
  <si>
    <t>Sammy Watkins</t>
  </si>
  <si>
    <t>Marcus Mariota</t>
  </si>
  <si>
    <t>Ten</t>
  </si>
  <si>
    <t>Alex Smith</t>
  </si>
  <si>
    <t>Justin Forsett</t>
  </si>
  <si>
    <t>Jeremy Maclin</t>
  </si>
  <si>
    <t>Mark Ingram</t>
  </si>
  <si>
    <t>Larry Fitzgerald</t>
  </si>
  <si>
    <t>Jimmy Graham</t>
  </si>
  <si>
    <t>Tyrod Taylor</t>
  </si>
  <si>
    <t>Latavius Murray</t>
  </si>
  <si>
    <t>Andy Dalton</t>
  </si>
  <si>
    <t>Golden Tate</t>
  </si>
  <si>
    <t>Andre Ellington</t>
  </si>
  <si>
    <t>Jay Cutler</t>
  </si>
  <si>
    <t>Andre Johnson</t>
  </si>
  <si>
    <t>Anquan Boldin</t>
  </si>
  <si>
    <t>Vincent Jackson</t>
  </si>
  <si>
    <t>Torrey Smith</t>
  </si>
  <si>
    <t>Carlos Hyde</t>
  </si>
  <si>
    <t>Jameis Winston</t>
  </si>
  <si>
    <t>Marques Colston</t>
  </si>
  <si>
    <t>Derek Carr</t>
  </si>
  <si>
    <t>Ronnie Hillman</t>
  </si>
  <si>
    <t>Brandon Weeden</t>
  </si>
  <si>
    <t>Nick Foles</t>
  </si>
  <si>
    <t>StL</t>
  </si>
  <si>
    <t>Lamar Miller</t>
  </si>
  <si>
    <t>Allen Robinson</t>
  </si>
  <si>
    <t>Jax</t>
  </si>
  <si>
    <t>Ryan Fitzpatrick</t>
  </si>
  <si>
    <t>Doug Martin</t>
  </si>
  <si>
    <t>John Brown</t>
  </si>
  <si>
    <t>Joseph Randle</t>
  </si>
  <si>
    <t>Blake Bortles</t>
  </si>
  <si>
    <t>Johnny Manziel</t>
  </si>
  <si>
    <t>Cle</t>
  </si>
  <si>
    <t>Matt Hasselbeck</t>
  </si>
  <si>
    <t>Michael Vick</t>
  </si>
  <si>
    <t>Josh McCown</t>
  </si>
  <si>
    <t>Matt Cassel</t>
  </si>
  <si>
    <t>Charlie Whitehurst</t>
  </si>
  <si>
    <t>Tarvaris Jackson</t>
  </si>
  <si>
    <t>Derek Anderson</t>
  </si>
  <si>
    <t>Dan Orlovsky</t>
  </si>
  <si>
    <t>Roddy White</t>
  </si>
  <si>
    <t>Kellen Clemens</t>
  </si>
  <si>
    <t>Shaun Hill</t>
  </si>
  <si>
    <t>Matt Moore</t>
  </si>
  <si>
    <t>Drew Stanton</t>
  </si>
  <si>
    <t>Matt Schaub</t>
  </si>
  <si>
    <t>Luke McCown</t>
  </si>
  <si>
    <t>Brian Hoyer</t>
  </si>
  <si>
    <t>Chad Henne</t>
  </si>
  <si>
    <t>Joe Webb</t>
  </si>
  <si>
    <t>Mark Sanchez</t>
  </si>
  <si>
    <t>Chase Daniel</t>
  </si>
  <si>
    <t>Scott Tolzien</t>
  </si>
  <si>
    <t>Chris Ivory</t>
  </si>
  <si>
    <t>Case Keenum</t>
  </si>
  <si>
    <t>Jimmy Clausen</t>
  </si>
  <si>
    <t>Ryan Mallett</t>
  </si>
  <si>
    <t>Kellen Moore</t>
  </si>
  <si>
    <t>Austin Davis</t>
  </si>
  <si>
    <t>Landry Jones</t>
  </si>
  <si>
    <t>Travis Kelce</t>
  </si>
  <si>
    <t>Kendall Wright</t>
  </si>
  <si>
    <t>EJ Manuel</t>
  </si>
  <si>
    <t>Blaine Gabbert</t>
  </si>
  <si>
    <t>Sean Renfree</t>
  </si>
  <si>
    <t>Mike Glennon</t>
  </si>
  <si>
    <t>Ryan Griffin</t>
  </si>
  <si>
    <t>Matt McGloin</t>
  </si>
  <si>
    <t>Matt Barkley</t>
  </si>
  <si>
    <t>Zach Mettenberger</t>
  </si>
  <si>
    <t>Aaron Murray</t>
  </si>
  <si>
    <t>Brock Osweiler</t>
  </si>
  <si>
    <t>Bryce Petty</t>
  </si>
  <si>
    <t>AJ McCarron</t>
  </si>
  <si>
    <t>Geno Smith</t>
  </si>
  <si>
    <t>Stephen Morris</t>
  </si>
  <si>
    <t>Garrett Grayson</t>
  </si>
  <si>
    <t>Trevor Siemian</t>
  </si>
  <si>
    <t>Jimmy Garoppolo</t>
  </si>
  <si>
    <t>Sean Mannion</t>
  </si>
  <si>
    <t>Brett Hundley</t>
  </si>
  <si>
    <t>Taylor Heinicke</t>
  </si>
  <si>
    <t>Melvin Gordon</t>
  </si>
  <si>
    <t>Davante Adams</t>
  </si>
  <si>
    <t>Nelson Agholor</t>
  </si>
  <si>
    <t>Jonathan Stewart</t>
  </si>
  <si>
    <t>Eric Decker</t>
  </si>
  <si>
    <t>James Jones</t>
  </si>
  <si>
    <t>Greg Olsen</t>
  </si>
  <si>
    <t>C.J. Spiller</t>
  </si>
  <si>
    <t>Tyler Eifert</t>
  </si>
  <si>
    <t>Donte Moncrief</t>
  </si>
  <si>
    <t>Mike Wallace</t>
  </si>
  <si>
    <t>Giovani Bernard</t>
  </si>
  <si>
    <t>Todd Gurley</t>
  </si>
  <si>
    <t>Martellus Bennett</t>
  </si>
  <si>
    <t>Michael Crabtree</t>
  </si>
  <si>
    <t>Terrance Williams</t>
  </si>
  <si>
    <t>Devonta Freeman</t>
  </si>
  <si>
    <t>Bishop Sankey</t>
  </si>
  <si>
    <t>Breshad Perriman</t>
  </si>
  <si>
    <t>Frank Gore</t>
  </si>
  <si>
    <t>Jason Witten</t>
  </si>
  <si>
    <t>Julius Thomas</t>
  </si>
  <si>
    <t>Ameer Abdullah</t>
  </si>
  <si>
    <t>Isaiah Crowell</t>
  </si>
  <si>
    <t>Tevin Coleman</t>
  </si>
  <si>
    <t>DeAngelo Williams</t>
  </si>
  <si>
    <t>Percy Harvin</t>
  </si>
  <si>
    <t>Danny Woodhead</t>
  </si>
  <si>
    <t>T.J. Yeldon</t>
  </si>
  <si>
    <t>Stevie Johnson</t>
  </si>
  <si>
    <t>Tre Mason</t>
  </si>
  <si>
    <t>Travis Benjamin</t>
  </si>
  <si>
    <t>Dion Lewis</t>
  </si>
  <si>
    <t>Joique Bell</t>
  </si>
  <si>
    <t>Austin Seferian-Jenkins</t>
  </si>
  <si>
    <t>Chris Johnson</t>
  </si>
  <si>
    <t>Darren McFadden</t>
  </si>
  <si>
    <t>Charles Johnson</t>
  </si>
  <si>
    <t>Doug Baldwin</t>
  </si>
  <si>
    <t>LeGarrette Blount</t>
  </si>
  <si>
    <t>Michael Floyd</t>
  </si>
  <si>
    <t>Benny Cunningham</t>
  </si>
  <si>
    <t>David Johnson</t>
  </si>
  <si>
    <t>Malcom Floyd</t>
  </si>
  <si>
    <t>Darren Sproles</t>
  </si>
  <si>
    <t>Reggie Bush</t>
  </si>
  <si>
    <t>Kenny Britt</t>
  </si>
  <si>
    <t>Leonard Hankerson</t>
  </si>
  <si>
    <t>Jordan Cameron</t>
  </si>
  <si>
    <t>Rishard Matthews</t>
  </si>
  <si>
    <t>Eddie Royal</t>
  </si>
  <si>
    <t>Markus Wheaton</t>
  </si>
  <si>
    <t>Tavon Austin</t>
  </si>
  <si>
    <t>Allen Hurns</t>
  </si>
  <si>
    <t>Brandon Coleman</t>
  </si>
  <si>
    <t>Nate Washington</t>
  </si>
  <si>
    <t>Marvin Jones</t>
  </si>
  <si>
    <t>Alfred Blue</t>
  </si>
  <si>
    <t>Heath Miller</t>
  </si>
  <si>
    <t>Darrius Heyward-Bey</t>
  </si>
  <si>
    <t>Jermaine Kearse</t>
  </si>
  <si>
    <t>Zach Ertz</t>
  </si>
  <si>
    <t>Cecil Shorts III</t>
  </si>
  <si>
    <t>DST</t>
  </si>
  <si>
    <t xml:space="preserve">Seahawks </t>
  </si>
  <si>
    <t>Delanie Walker</t>
  </si>
  <si>
    <t>Dwayne Bowe</t>
  </si>
  <si>
    <t>Brian Quick</t>
  </si>
  <si>
    <t>Kamar Aiken</t>
  </si>
  <si>
    <t>Chris Polk</t>
  </si>
  <si>
    <t>Charles Sims</t>
  </si>
  <si>
    <t>Justin Hunter</t>
  </si>
  <si>
    <t>Kenny Stills</t>
  </si>
  <si>
    <t>Corey Brown</t>
  </si>
  <si>
    <t>Terrance West</t>
  </si>
  <si>
    <t>Marqise Lee</t>
  </si>
  <si>
    <t>Tyler Lockett</t>
  </si>
  <si>
    <t>Duke Johnson Jr.</t>
  </si>
  <si>
    <t>Greg Jennings</t>
  </si>
  <si>
    <t>Ted Ginn Jr.</t>
  </si>
  <si>
    <t>Danny Amendola</t>
  </si>
  <si>
    <t>Andrew Hawkins</t>
  </si>
  <si>
    <t>Ryan Mathews</t>
  </si>
  <si>
    <t>Cole Beasley</t>
  </si>
  <si>
    <t>Dwayne Allen</t>
  </si>
  <si>
    <t>Ladarius Green</t>
  </si>
  <si>
    <t>Kyle Rudolph</t>
  </si>
  <si>
    <t>Mohamed Sanu</t>
  </si>
  <si>
    <t>Crockett Gillmore</t>
  </si>
  <si>
    <t>Robert Woods</t>
  </si>
  <si>
    <t>James White</t>
  </si>
  <si>
    <t>Phillip Dorsett</t>
  </si>
  <si>
    <t>Eric Ebron</t>
  </si>
  <si>
    <t>Dorial Green-Beckham</t>
  </si>
  <si>
    <t xml:space="preserve">Texans </t>
  </si>
  <si>
    <t>Vernon Davis</t>
  </si>
  <si>
    <t>Devin Hester</t>
  </si>
  <si>
    <t>Louis Murphy</t>
  </si>
  <si>
    <t>Marcel Reece</t>
  </si>
  <si>
    <t>Lance Dunbar</t>
  </si>
  <si>
    <t>Marquess Wilson</t>
  </si>
  <si>
    <t>Chris Conley</t>
  </si>
  <si>
    <t>DeVante Parker</t>
  </si>
  <si>
    <t>Karlos Williams</t>
  </si>
  <si>
    <t>Mike Davis</t>
  </si>
  <si>
    <t xml:space="preserve">Patriots </t>
  </si>
  <si>
    <t xml:space="preserve">Cardinals </t>
  </si>
  <si>
    <t xml:space="preserve">Panthers </t>
  </si>
  <si>
    <t>Jerricho Cotchery</t>
  </si>
  <si>
    <t>Charles Clay</t>
  </si>
  <si>
    <t>Jonathan Grimes</t>
  </si>
  <si>
    <t>Theo Riddick</t>
  </si>
  <si>
    <t>Joshua Bellamy</t>
  </si>
  <si>
    <t>Javorius Allen</t>
  </si>
  <si>
    <t>Devin Funchess</t>
  </si>
  <si>
    <t xml:space="preserve">Bills </t>
  </si>
  <si>
    <t xml:space="preserve">Bengals </t>
  </si>
  <si>
    <t xml:space="preserve">Broncos </t>
  </si>
  <si>
    <t xml:space="preserve">Jets </t>
  </si>
  <si>
    <t xml:space="preserve">Steelers </t>
  </si>
  <si>
    <t>Lance Moore</t>
  </si>
  <si>
    <t>Jason Avant</t>
  </si>
  <si>
    <t>Miles Austin</t>
  </si>
  <si>
    <t>Andre Caldwell</t>
  </si>
  <si>
    <t>Tyler Clutts</t>
  </si>
  <si>
    <t>Harry Douglas</t>
  </si>
  <si>
    <t>Eric Weems</t>
  </si>
  <si>
    <t>Matthew Slater</t>
  </si>
  <si>
    <t>Benjamin Watson</t>
  </si>
  <si>
    <t>Jerome Felton</t>
  </si>
  <si>
    <t>Marcus Thigpen</t>
  </si>
  <si>
    <t>Cedric Peerman</t>
  </si>
  <si>
    <t>Mike Tolbert</t>
  </si>
  <si>
    <t>John Kuhn</t>
  </si>
  <si>
    <t>Seyi Ajirotutu</t>
  </si>
  <si>
    <t>Marlon Moore</t>
  </si>
  <si>
    <t>James Starks</t>
  </si>
  <si>
    <t>Brandon Tate</t>
  </si>
  <si>
    <t>Brian Hartline</t>
  </si>
  <si>
    <t>Donald Brown</t>
  </si>
  <si>
    <t>Jorvorskie Lane</t>
  </si>
  <si>
    <t>Jordan Norwood</t>
  </si>
  <si>
    <t>Shaun Draughn</t>
  </si>
  <si>
    <t>Bruce Miller</t>
  </si>
  <si>
    <t>Marc Mariani</t>
  </si>
  <si>
    <t>Jacoby Jones</t>
  </si>
  <si>
    <t>Riley Cooper</t>
  </si>
  <si>
    <t>Fred Jackson</t>
  </si>
  <si>
    <t>Boobie Dixon</t>
  </si>
  <si>
    <t>Toby Gerhart</t>
  </si>
  <si>
    <t>Chase Reynolds</t>
  </si>
  <si>
    <t>Joseph Morgan</t>
  </si>
  <si>
    <t>Dexter McCluster</t>
  </si>
  <si>
    <t>Fozzy Whittaker</t>
  </si>
  <si>
    <t>Marcus Easley</t>
  </si>
  <si>
    <t>Matt Asiata</t>
  </si>
  <si>
    <t>Taiwan Jones</t>
  </si>
  <si>
    <t>Dontrelle Inman</t>
  </si>
  <si>
    <t>Coby Fleener</t>
  </si>
  <si>
    <t>Greg Little</t>
  </si>
  <si>
    <t>Jeremy Kerley</t>
  </si>
  <si>
    <t>Travaris Cadet</t>
  </si>
  <si>
    <t>Anthony Sherman</t>
  </si>
  <si>
    <t>Will Tukuafu</t>
  </si>
  <si>
    <t>Robert Turbin</t>
  </si>
  <si>
    <t>Bilal Powell</t>
  </si>
  <si>
    <t>Will Johnson</t>
  </si>
  <si>
    <t>Bobby Rainey</t>
  </si>
  <si>
    <t>Roy Helu Jr.</t>
  </si>
  <si>
    <t>Patrick DiMarco</t>
  </si>
  <si>
    <t>Isaiah Pead</t>
  </si>
  <si>
    <t>Austin Johnson</t>
  </si>
  <si>
    <t>Jacquizz Rodgers</t>
  </si>
  <si>
    <t>Jarryd Hayne</t>
  </si>
  <si>
    <t>Kenjon Barner</t>
  </si>
  <si>
    <t>Brice Butler</t>
  </si>
  <si>
    <t>Zach Line</t>
  </si>
  <si>
    <t>Chris Owusu</t>
  </si>
  <si>
    <t>Griff Whalen</t>
  </si>
  <si>
    <t>Derrick Coleman</t>
  </si>
  <si>
    <t>Frankie Hammond Jr.</t>
  </si>
  <si>
    <t>Jaron Brown</t>
  </si>
  <si>
    <t>Chris Givens</t>
  </si>
  <si>
    <t>Keshawn Martin</t>
  </si>
  <si>
    <t>B.J. Daniels</t>
  </si>
  <si>
    <t>Jordan Todman</t>
  </si>
  <si>
    <t>Jarius Wright</t>
  </si>
  <si>
    <t>Brandon Bolden</t>
  </si>
  <si>
    <t>Russell Shepard</t>
  </si>
  <si>
    <t>Knile Davis</t>
  </si>
  <si>
    <t>Mike James</t>
  </si>
  <si>
    <t>Tommy Bohanon</t>
  </si>
  <si>
    <t>Rex Burkhead</t>
  </si>
  <si>
    <t>Michael Campanaro</t>
  </si>
  <si>
    <t>Kyle Juszczyk</t>
  </si>
  <si>
    <t>Stepfan Taylor</t>
  </si>
  <si>
    <t>Zac Stacy</t>
  </si>
  <si>
    <t>Branden Oliver</t>
  </si>
  <si>
    <t>Dri Archer</t>
  </si>
  <si>
    <t>Marquise Goodwin</t>
  </si>
  <si>
    <t>Kerwynn Williams</t>
  </si>
  <si>
    <t>Brandon Wegher</t>
  </si>
  <si>
    <t>Kevin Norwood</t>
  </si>
  <si>
    <t>Ricardo Lockette</t>
  </si>
  <si>
    <t>Christine Michael</t>
  </si>
  <si>
    <t>Denard Robinson</t>
  </si>
  <si>
    <t>Bennie Fowler</t>
  </si>
  <si>
    <t>Nick Williams</t>
  </si>
  <si>
    <t>Devin Street</t>
  </si>
  <si>
    <t>Marlon Brown</t>
  </si>
  <si>
    <t>Chris Matthews</t>
  </si>
  <si>
    <t>Aaron Dobson</t>
  </si>
  <si>
    <t>Bernard Pierce</t>
  </si>
  <si>
    <t>Stedman Bailey</t>
  </si>
  <si>
    <t>Quincy Enunwa</t>
  </si>
  <si>
    <t>Jay Prosch</t>
  </si>
  <si>
    <t>Jalston Fowler</t>
  </si>
  <si>
    <t>TJ Jones</t>
  </si>
  <si>
    <t>Roosevelt Nix</t>
  </si>
  <si>
    <t>Rod Streater</t>
  </si>
  <si>
    <t>Marcus Murphy</t>
  </si>
  <si>
    <t>Malcolm Johnson</t>
  </si>
  <si>
    <t>Josh Huff</t>
  </si>
  <si>
    <t>Juwan Thompson</t>
  </si>
  <si>
    <t>Michael Burton</t>
  </si>
  <si>
    <t>Albert Wilson</t>
  </si>
  <si>
    <t>Corey Grant</t>
  </si>
  <si>
    <t>DeAndrew White</t>
  </si>
  <si>
    <t>Tyler Murphy</t>
  </si>
  <si>
    <t>Matt Hazel</t>
  </si>
  <si>
    <t>Keith Mumphery</t>
  </si>
  <si>
    <t>Jeremy Langford</t>
  </si>
  <si>
    <t>Justin Hardy</t>
  </si>
  <si>
    <t>J.J. Nelson</t>
  </si>
  <si>
    <t>Andre Holmes</t>
  </si>
  <si>
    <t>Corey Fuller</t>
  </si>
  <si>
    <t>Jamize Olawale</t>
  </si>
  <si>
    <t>Cameron Meredith</t>
  </si>
  <si>
    <t>Jerick McKinnon</t>
  </si>
  <si>
    <t>Antonio Andrews</t>
  </si>
  <si>
    <t>Chris Hogan</t>
  </si>
  <si>
    <t>Zach Zenner</t>
  </si>
  <si>
    <t>Terrence Magee</t>
  </si>
  <si>
    <t>Terron Ward</t>
  </si>
  <si>
    <t>Willie Snead</t>
  </si>
  <si>
    <t>Quinton Patton</t>
  </si>
  <si>
    <t>Sammie Coates</t>
  </si>
  <si>
    <t>Ka'Deem Carey</t>
  </si>
  <si>
    <t>Ty Montgomery</t>
  </si>
  <si>
    <t>Darren Waller</t>
  </si>
  <si>
    <t>Adam Humphries</t>
  </si>
  <si>
    <t>Alonzo Harris</t>
  </si>
  <si>
    <t>Bruce Ellington</t>
  </si>
  <si>
    <t>Aaron Ripkowski</t>
  </si>
  <si>
    <t>Bradley Marquez</t>
  </si>
  <si>
    <t>Rashad Greene</t>
  </si>
  <si>
    <t>Thomas Rawls</t>
  </si>
  <si>
    <t>Devin Smith</t>
  </si>
  <si>
    <t>Raheem Mostert</t>
  </si>
  <si>
    <t>Josh Robinson</t>
  </si>
  <si>
    <t>De'Anthony Thomas</t>
  </si>
  <si>
    <t>Cody Latimer</t>
  </si>
  <si>
    <t>Chandler Worthy</t>
  </si>
  <si>
    <t>Brittan Golden</t>
  </si>
  <si>
    <t>Tyler Varga</t>
  </si>
  <si>
    <t>Cordarrelle Patterson</t>
  </si>
  <si>
    <t>Damien Williams</t>
  </si>
  <si>
    <t>Stefon Diggs</t>
  </si>
  <si>
    <t>Lorenzo Taliaferro</t>
  </si>
  <si>
    <t>Seth Roberts</t>
  </si>
  <si>
    <t>Cameron Artis-Payne</t>
  </si>
  <si>
    <t>Lucky Whitehead</t>
  </si>
  <si>
    <t>Jaelen Strong</t>
  </si>
  <si>
    <t>Adam Thielen</t>
  </si>
  <si>
    <t>Khiry Robinson</t>
  </si>
  <si>
    <t>Mario Alford</t>
  </si>
  <si>
    <t>Taylor Gabriel</t>
  </si>
  <si>
    <t>Charcandrick West</t>
  </si>
  <si>
    <t>Jeff Janis</t>
  </si>
  <si>
    <t xml:space="preserve">Falcons </t>
  </si>
  <si>
    <t xml:space="preserve">Browns </t>
  </si>
  <si>
    <t xml:space="preserve">Packers </t>
  </si>
  <si>
    <t xml:space="preserve">Titans </t>
  </si>
  <si>
    <t xml:space="preserve">Chiefs </t>
  </si>
  <si>
    <t xml:space="preserve">Rams </t>
  </si>
  <si>
    <t xml:space="preserve">Dolphins </t>
  </si>
  <si>
    <t xml:space="preserve">Ravens </t>
  </si>
  <si>
    <t>Owen Daniels</t>
  </si>
  <si>
    <t xml:space="preserve">Cowboys </t>
  </si>
  <si>
    <t xml:space="preserve">Colts </t>
  </si>
  <si>
    <t xml:space="preserve">Vikings </t>
  </si>
  <si>
    <t xml:space="preserve">Chargers </t>
  </si>
  <si>
    <t>Anthony Fasano</t>
  </si>
  <si>
    <t>Jacob Tamme</t>
  </si>
  <si>
    <t>Jared Cook</t>
  </si>
  <si>
    <t xml:space="preserve">Lions </t>
  </si>
  <si>
    <t xml:space="preserve">Raiders </t>
  </si>
  <si>
    <t xml:space="preserve">Saints </t>
  </si>
  <si>
    <t xml:space="preserve">Eagles </t>
  </si>
  <si>
    <t xml:space="preserve">49ers </t>
  </si>
  <si>
    <t>Scott Chandler</t>
  </si>
  <si>
    <t>Lance Kendricks</t>
  </si>
  <si>
    <t xml:space="preserve">Bears </t>
  </si>
  <si>
    <t xml:space="preserve">Jaguars </t>
  </si>
  <si>
    <t>Chase Coffman</t>
  </si>
  <si>
    <t>Gavin Escobar</t>
  </si>
  <si>
    <t xml:space="preserve">Buccaneers </t>
  </si>
  <si>
    <t>Mike Leach</t>
  </si>
  <si>
    <t>Craig Stevens</t>
  </si>
  <si>
    <t>Marcedes Lewis</t>
  </si>
  <si>
    <t>Matt Spaeth</t>
  </si>
  <si>
    <t>Clark Harris</t>
  </si>
  <si>
    <t>Brent Celek</t>
  </si>
  <si>
    <t>Zach Miller</t>
  </si>
  <si>
    <t>Brandon Pettigrew</t>
  </si>
  <si>
    <t>Kellen Davis</t>
  </si>
  <si>
    <t>Brandon Myers</t>
  </si>
  <si>
    <t>Darren Fells</t>
  </si>
  <si>
    <t>Gary Barnidge</t>
  </si>
  <si>
    <t>Clay Harbor</t>
  </si>
  <si>
    <t>Ed Dickson</t>
  </si>
  <si>
    <t>Garrett Graham</t>
  </si>
  <si>
    <t>Andrew DePaola</t>
  </si>
  <si>
    <t>Richie Brockel</t>
  </si>
  <si>
    <t>Jim Dray</t>
  </si>
  <si>
    <t>Virgil Green</t>
  </si>
  <si>
    <t>John Phillips</t>
  </si>
  <si>
    <t>Rob Housler</t>
  </si>
  <si>
    <t>Kyle Nelson</t>
  </si>
  <si>
    <t>Matthew Mulligan</t>
  </si>
  <si>
    <t>Jermaine Gresham</t>
  </si>
  <si>
    <t>Jeff Cumberland</t>
  </si>
  <si>
    <t>Michael Hoomanawanui</t>
  </si>
  <si>
    <t>Lee Smith</t>
  </si>
  <si>
    <t>Luke Stocker</t>
  </si>
  <si>
    <t>Andrew Quarless</t>
  </si>
  <si>
    <t>James Casey</t>
  </si>
  <si>
    <t>Rhett Ellison</t>
  </si>
  <si>
    <t>Garrett Celek</t>
  </si>
  <si>
    <t>James Hanna</t>
  </si>
  <si>
    <t>Jake Stoneburner</t>
  </si>
  <si>
    <t>Mychal Rivera</t>
  </si>
  <si>
    <t>Cory Harkey</t>
  </si>
  <si>
    <t>Beau Brinkley</t>
  </si>
  <si>
    <t>Kevin McDermott</t>
  </si>
  <si>
    <t>MarQueis Gray</t>
  </si>
  <si>
    <t>Tim Wright</t>
  </si>
  <si>
    <t>Michael Williams</t>
  </si>
  <si>
    <t>Chris Gragg</t>
  </si>
  <si>
    <t>Luke Willson</t>
  </si>
  <si>
    <t>Josh Hill</t>
  </si>
  <si>
    <t>James Winchester</t>
  </si>
  <si>
    <t>Jack Doyle</t>
  </si>
  <si>
    <t>Vance McDonald</t>
  </si>
  <si>
    <t>Ryan Hewitt</t>
  </si>
  <si>
    <t>Levine Toilolo</t>
  </si>
  <si>
    <t>Dion Sims</t>
  </si>
  <si>
    <t>Nic Jacobs</t>
  </si>
  <si>
    <t>Brandon Williams</t>
  </si>
  <si>
    <t>Cooper Helfet</t>
  </si>
  <si>
    <t>Trey Burton</t>
  </si>
  <si>
    <t>Blake Bell</t>
  </si>
  <si>
    <t>James O'Shaughnessy</t>
  </si>
  <si>
    <t>MyCole Pruitt</t>
  </si>
  <si>
    <t>Chase Ford</t>
  </si>
  <si>
    <t>Clive Walford</t>
  </si>
  <si>
    <t>C.J. Fiedorowicz</t>
  </si>
  <si>
    <t>Brian Parker</t>
  </si>
  <si>
    <t>Tyler Kroft</t>
  </si>
  <si>
    <t>C.J. Uzomah</t>
  </si>
  <si>
    <t>Demetrius Harris</t>
  </si>
  <si>
    <t>Mitchell Henry</t>
  </si>
  <si>
    <t>Richard Rodgers</t>
  </si>
  <si>
    <t>Nick Boyle</t>
  </si>
  <si>
    <t>Kennard Backman</t>
  </si>
  <si>
    <t>Troy Niklas</t>
  </si>
  <si>
    <t>Phillip Supernaw</t>
  </si>
  <si>
    <t>Maxx Williams</t>
  </si>
  <si>
    <t>Jesse James</t>
  </si>
  <si>
    <t>Geoff Swaim</t>
  </si>
  <si>
    <t>E.J. Bibbs</t>
  </si>
  <si>
    <t>Khari Lee</t>
  </si>
  <si>
    <t>$/pt</t>
  </si>
  <si>
    <t>FLEX</t>
  </si>
  <si>
    <t>DEF</t>
  </si>
  <si>
    <t>Pts</t>
  </si>
  <si>
    <t>Broncos</t>
  </si>
  <si>
    <t>Denver Broncos</t>
  </si>
  <si>
    <t>KCMon 8:30</t>
  </si>
  <si>
    <t>DAL</t>
  </si>
  <si>
    <t>ATLSun 1:00</t>
  </si>
  <si>
    <t>Odell Beckham</t>
  </si>
  <si>
    <t>NYG</t>
  </si>
  <si>
    <t>WAS</t>
  </si>
  <si>
    <t>CHI</t>
  </si>
  <si>
    <t>@SEASun 4:25</t>
  </si>
  <si>
    <t>PIT</t>
  </si>
  <si>
    <t>@STLSun 1:00</t>
  </si>
  <si>
    <t>MIN</t>
  </si>
  <si>
    <t>SDSun 1:00</t>
  </si>
  <si>
    <t>@HOUSun 1:00</t>
  </si>
  <si>
    <t>DEN</t>
  </si>
  <si>
    <t>@DETSun 8:30</t>
  </si>
  <si>
    <t>MIA</t>
  </si>
  <si>
    <t>BUFSun 4:25</t>
  </si>
  <si>
    <t>CIN</t>
  </si>
  <si>
    <t>@BALSun 1:00</t>
  </si>
  <si>
    <t>HOU</t>
  </si>
  <si>
    <t>TBSun 1:00</t>
  </si>
  <si>
    <t>ATL</t>
  </si>
  <si>
    <t>@DALSun 1:00</t>
  </si>
  <si>
    <t>@GBMon 8:30</t>
  </si>
  <si>
    <t>SEA</t>
  </si>
  <si>
    <t>CHISun 4:25</t>
  </si>
  <si>
    <t>@CARSun 1:00</t>
  </si>
  <si>
    <t>ARI</t>
  </si>
  <si>
    <t>SFSun 4:05</t>
  </si>
  <si>
    <t>IND</t>
  </si>
  <si>
    <t>@TENSun 1:00</t>
  </si>
  <si>
    <t xml:space="preserve"> Previous1234567Next </t>
  </si>
  <si>
    <t>BUF</t>
  </si>
  <si>
    <t>@MIASun 4:25</t>
  </si>
  <si>
    <t>JAC</t>
  </si>
  <si>
    <t>@NESun 1:00</t>
  </si>
  <si>
    <t>DET</t>
  </si>
  <si>
    <t>DENSun 8:30</t>
  </si>
  <si>
    <t>PHISun 1:00</t>
  </si>
  <si>
    <t>Pierre Garcon</t>
  </si>
  <si>
    <t>@NYG</t>
  </si>
  <si>
    <t>PHI</t>
  </si>
  <si>
    <t>@NYJSun 1:00</t>
  </si>
  <si>
    <t>OAK</t>
  </si>
  <si>
    <t>@CLESun 1:00</t>
  </si>
  <si>
    <t>Rashad Jennings</t>
  </si>
  <si>
    <t>CAR</t>
  </si>
  <si>
    <t>NOSun 1:00</t>
  </si>
  <si>
    <t>Steve Smith</t>
  </si>
  <si>
    <t>BAL</t>
  </si>
  <si>
    <t>CINSun 1:00</t>
  </si>
  <si>
    <t>JACSun 1:00</t>
  </si>
  <si>
    <t>TEN</t>
  </si>
  <si>
    <t>INDSun 1:00</t>
  </si>
  <si>
    <t>@MINSun 1:00</t>
  </si>
  <si>
    <t>@ARISun 4:05</t>
  </si>
  <si>
    <t>Larry Donnell</t>
  </si>
  <si>
    <t>Rueben Randle</t>
  </si>
  <si>
    <t>Alfred Morris</t>
  </si>
  <si>
    <t>CLE</t>
  </si>
  <si>
    <t>OAKSun 1:00</t>
  </si>
  <si>
    <t>Cecil Shorts</t>
  </si>
  <si>
    <t>Matt Jones</t>
  </si>
  <si>
    <t xml:space="preserve"> Previous2345678Next </t>
  </si>
  <si>
    <t>STL</t>
  </si>
  <si>
    <t>PITSun 1:00</t>
  </si>
  <si>
    <t>Shane Vereen</t>
  </si>
  <si>
    <t xml:space="preserve"> Previous3456789Next </t>
  </si>
  <si>
    <t xml:space="preserve"> Previous45678910Next </t>
  </si>
  <si>
    <t>Jordan Reed</t>
  </si>
  <si>
    <t>Andre Roberts</t>
  </si>
  <si>
    <t xml:space="preserve"> Previous567891011Next </t>
  </si>
  <si>
    <t>Steve Johnson</t>
  </si>
  <si>
    <t>Andre Williams</t>
  </si>
  <si>
    <t xml:space="preserve"> Previous6789101112Next </t>
  </si>
  <si>
    <t>Timothy Wright</t>
  </si>
  <si>
    <t>Duke Johnson</t>
  </si>
  <si>
    <t xml:space="preserve"> Previous78910111213Next </t>
  </si>
  <si>
    <t>Ted Ginn</t>
  </si>
  <si>
    <t xml:space="preserve"> Previous891011121314Next </t>
  </si>
  <si>
    <t>Dwayne Harris</t>
  </si>
  <si>
    <t>Jamison Crowder</t>
  </si>
  <si>
    <t>Roy Helu</t>
  </si>
  <si>
    <t xml:space="preserve"> Previous91011121314Next </t>
  </si>
  <si>
    <t>Paul Richardson</t>
  </si>
  <si>
    <t>Ryan Grant</t>
  </si>
  <si>
    <t xml:space="preserve"> Previous1011121314Next </t>
  </si>
  <si>
    <t>25/38</t>
  </si>
  <si>
    <t>32/48</t>
  </si>
  <si>
    <t>20/30</t>
  </si>
  <si>
    <t>19/31</t>
  </si>
  <si>
    <t>18/29</t>
  </si>
  <si>
    <t>29/42</t>
  </si>
  <si>
    <t>27/44</t>
  </si>
  <si>
    <t>23/33</t>
  </si>
  <si>
    <t>22/36</t>
  </si>
  <si>
    <t>20/34</t>
  </si>
  <si>
    <t>22/35</t>
  </si>
  <si>
    <t>21/33</t>
  </si>
  <si>
    <t>24/35</t>
  </si>
  <si>
    <t>21/34</t>
  </si>
  <si>
    <t>22/33</t>
  </si>
  <si>
    <t>23/35</t>
  </si>
  <si>
    <t>19/30</t>
  </si>
  <si>
    <t>Eli Manning</t>
  </si>
  <si>
    <t>20/32</t>
  </si>
  <si>
    <t xml:space="preserve"> Previous12Next </t>
  </si>
  <si>
    <t>17/29</t>
  </si>
  <si>
    <t>14/28</t>
  </si>
  <si>
    <t>21/31</t>
  </si>
  <si>
    <t>19/32</t>
  </si>
  <si>
    <t>20/33</t>
  </si>
  <si>
    <t>17/27</t>
  </si>
  <si>
    <t>18/33</t>
  </si>
  <si>
    <t>16/28</t>
  </si>
  <si>
    <t>Kirk Cousins</t>
  </si>
  <si>
    <t>15/23</t>
  </si>
  <si>
    <t>St. Louis Rams</t>
  </si>
  <si>
    <t>D/ST</t>
  </si>
  <si>
    <t>Carolina Panthers</t>
  </si>
  <si>
    <t>Cincinnati Bengals</t>
  </si>
  <si>
    <t>Minnesota Vikings</t>
  </si>
  <si>
    <t>Kansas City Chiefs</t>
  </si>
  <si>
    <t>New York Jets</t>
  </si>
  <si>
    <t>Detroit Lions</t>
  </si>
  <si>
    <t>Houston Texans</t>
  </si>
  <si>
    <t>Tennessee Titans</t>
  </si>
  <si>
    <t>Atlanta Falcons</t>
  </si>
  <si>
    <t>Buffalo Bills</t>
  </si>
  <si>
    <t>Chicago Bears</t>
  </si>
  <si>
    <t>Cleveland Browns</t>
  </si>
  <si>
    <t>Green Bay Packers</t>
  </si>
  <si>
    <t>Indianapolis Colts</t>
  </si>
  <si>
    <t>Jacksonville Jaguars</t>
  </si>
  <si>
    <t>Miami Dolphins</t>
  </si>
  <si>
    <t>Oakland Raiders</t>
  </si>
  <si>
    <t>Philadelphia Eagles</t>
  </si>
  <si>
    <t>Seattle Seahawks</t>
  </si>
  <si>
    <t>New England Patriots</t>
  </si>
  <si>
    <t>Arizona Cardinals</t>
  </si>
  <si>
    <t>Baltimore Ravens</t>
  </si>
  <si>
    <t>Dallas Cowboys</t>
  </si>
  <si>
    <t>New Orleans Saints</t>
  </si>
  <si>
    <t>Pittsburgh Steelers</t>
  </si>
  <si>
    <t>San Diego Chargers</t>
  </si>
  <si>
    <t>San Francisco 49ers</t>
  </si>
  <si>
    <t>Tampa Bay Buccaneers</t>
  </si>
  <si>
    <t>Washington Redskins</t>
  </si>
  <si>
    <t>New York Giants</t>
  </si>
  <si>
    <t>Passing</t>
  </si>
  <si>
    <t>Rushing</t>
  </si>
  <si>
    <t>Fantasy</t>
  </si>
  <si>
    <t>Chg</t>
  </si>
  <si>
    <t>Player
Sort First: 
		Last:</t>
  </si>
  <si>
    <t>Team</t>
  </si>
  <si>
    <t>Opp</t>
  </si>
  <si>
    <t>Comp</t>
  </si>
  <si>
    <t>Att</t>
  </si>
  <si>
    <t>Yard</t>
  </si>
  <si>
    <t>TD</t>
  </si>
  <si>
    <t>INT</t>
  </si>
  <si>
    <t>FFPts</t>
  </si>
  <si>
    <t>@TEN</t>
  </si>
  <si>
    <t>@STL</t>
  </si>
  <si>
    <t>@DAL</t>
  </si>
  <si>
    <t>@NE</t>
  </si>
  <si>
    <t>@MIN</t>
  </si>
  <si>
    <t>@DET</t>
  </si>
  <si>
    <t>@HOU</t>
  </si>
  <si>
    <t>@ARI</t>
  </si>
  <si>
    <t>@GB</t>
  </si>
  <si>
    <t>@MIA</t>
  </si>
  <si>
    <t>@CLE</t>
  </si>
  <si>
    <t>@NYJ</t>
  </si>
  <si>
    <t>@CAR</t>
  </si>
  <si>
    <t>@BAL</t>
  </si>
  <si>
    <t>@SEA</t>
  </si>
  <si>
    <t>Receiving</t>
  </si>
  <si>
    <t>Rec</t>
  </si>
  <si>
    <t>Anthony Dixon</t>
  </si>
  <si>
    <t>Odell Beckham Jr.</t>
  </si>
  <si>
    <t>Philly Brown</t>
  </si>
  <si>
    <t>Ben Watson</t>
  </si>
  <si>
    <t>PLAYER, TEAM POS</t>
  </si>
  <si>
    <t>OPP</t>
  </si>
  <si>
    <t>STATUS ET</t>
  </si>
  <si>
    <t>C/A</t>
  </si>
  <si>
    <t>YDS</t>
  </si>
  <si>
    <t>RUSH</t>
  </si>
  <si>
    <t>REC</t>
  </si>
  <si>
    <t>PTS</t>
  </si>
  <si>
    <t>Russell Wilson, SeaQB</t>
  </si>
  <si>
    <t>Sun 4:25</t>
  </si>
  <si>
    <t>17.2/27</t>
  </si>
  <si>
    <t>Aaron Rodgers, GBQB</t>
  </si>
  <si>
    <t>Mon 8:30</t>
  </si>
  <si>
    <t>20.9/32.7</t>
  </si>
  <si>
    <t>Tom Brady, NEQB</t>
  </si>
  <si>
    <t>Jac</t>
  </si>
  <si>
    <t>Sun 1:00</t>
  </si>
  <si>
    <t>23.8/35.5</t>
  </si>
  <si>
    <t>Andrew Luck, IndQB</t>
  </si>
  <si>
    <t>@Ten</t>
  </si>
  <si>
    <t>21.6/36.5</t>
  </si>
  <si>
    <t>Cam Newton, CarQB</t>
  </si>
  <si>
    <t>18.7/30.6</t>
  </si>
  <si>
    <t>Ben Roethlisberger, PitQB</t>
  </si>
  <si>
    <t>@StL</t>
  </si>
  <si>
    <t>24.7/36.7</t>
  </si>
  <si>
    <t>Peyton Manning, DenQBP</t>
  </si>
  <si>
    <t>@Det</t>
  </si>
  <si>
    <t>Sun 8:30</t>
  </si>
  <si>
    <t>24.8/38.5</t>
  </si>
  <si>
    <t>Carson Palmer, AriQB</t>
  </si>
  <si>
    <t>Sun 4:05</t>
  </si>
  <si>
    <t>21.9/34.6</t>
  </si>
  <si>
    <t>Colin Kaepernick, SFQB</t>
  </si>
  <si>
    <t>@Ari</t>
  </si>
  <si>
    <t>Eli Manning, NYGQB</t>
  </si>
  <si>
    <t>Wsh</t>
  </si>
  <si>
    <t>W 32-21</t>
  </si>
  <si>
    <t>23.7/36.9</t>
  </si>
  <si>
    <t>Matthew Stafford, DetQBP</t>
  </si>
  <si>
    <t>24.7/40.1</t>
  </si>
  <si>
    <t>Matt Ryan, AtlQB</t>
  </si>
  <si>
    <t>@Dal</t>
  </si>
  <si>
    <t>24.6/37.5</t>
  </si>
  <si>
    <t>Philip Rivers, SDQB</t>
  </si>
  <si>
    <t>@Min</t>
  </si>
  <si>
    <t>22.5/35.1</t>
  </si>
  <si>
    <t>Marcus Mariota, TenQB</t>
  </si>
  <si>
    <t>21/33.5</t>
  </si>
  <si>
    <t>Adrian Peterson, MinRB</t>
  </si>
  <si>
    <t>0/0</t>
  </si>
  <si>
    <t>Teddy Bridgewater, MinQB</t>
  </si>
  <si>
    <t>19.3/31.4</t>
  </si>
  <si>
    <t>Marshawn Lynch, SeaRBQ</t>
  </si>
  <si>
    <t>Patriots D/STD/ST</t>
  </si>
  <si>
    <t>Joe Flacco, BalQB</t>
  </si>
  <si>
    <t>22.2/34.7</t>
  </si>
  <si>
    <t>Ryan Mallett, HouQB</t>
  </si>
  <si>
    <t>20.8/32.3</t>
  </si>
  <si>
    <t>Ryan Tannehill, MiaQBP</t>
  </si>
  <si>
    <t>24/37.5</t>
  </si>
  <si>
    <t>Alex Smith, KCQB</t>
  </si>
  <si>
    <t>22/35.8</t>
  </si>
  <si>
    <t>Ryan Fitzpatrick, NYJQB</t>
  </si>
  <si>
    <t>Blake Bortles, JacQB</t>
  </si>
  <si>
    <t>22.1/36.6</t>
  </si>
  <si>
    <t>Antonio Brown, PitWR</t>
  </si>
  <si>
    <t>Nick Foles, StLQB</t>
  </si>
  <si>
    <t>20.8/32.9</t>
  </si>
  <si>
    <t>Le'Veon Bell, PitRB</t>
  </si>
  <si>
    <t>Tyrod Taylor, BufQBP</t>
  </si>
  <si>
    <t>@Mia</t>
  </si>
  <si>
    <t>18/27.7</t>
  </si>
  <si>
    <t>Brandon Weeden, DalQB</t>
  </si>
  <si>
    <t>20.5/31.9</t>
  </si>
  <si>
    <t>Jamaal Charles, KCRB</t>
  </si>
  <si>
    <t>Seahawks D/STD/ST</t>
  </si>
  <si>
    <t>Jameis Winston, TBQB</t>
  </si>
  <si>
    <t>@Hou</t>
  </si>
  <si>
    <t>19.8/33.3</t>
  </si>
  <si>
    <t>Latavius Murray, OakRB</t>
  </si>
  <si>
    <t>@Cle</t>
  </si>
  <si>
    <t>Andy Dalton, CinQB</t>
  </si>
  <si>
    <t>@Bal</t>
  </si>
  <si>
    <t>21.1/33.6</t>
  </si>
  <si>
    <t>Derek Carr, OakQB</t>
  </si>
  <si>
    <t>23.2/38.1</t>
  </si>
  <si>
    <t>Julio Jones, AtlWRP</t>
  </si>
  <si>
    <t>Sam Bradford, PhiQB</t>
  </si>
  <si>
    <t>22.7/38.2</t>
  </si>
  <si>
    <t>Demaryius Thomas, DenWR</t>
  </si>
  <si>
    <t>Josh McCown, CleQBP</t>
  </si>
  <si>
    <t>16.9/28.1</t>
  </si>
  <si>
    <t>Jonathan Stewart, CarRBQ</t>
  </si>
  <si>
    <t>Calvin Johnson, DetWR</t>
  </si>
  <si>
    <t>Randall Cobb, GBWRP</t>
  </si>
  <si>
    <t>Matt Forte, ChiRBP</t>
  </si>
  <si>
    <t>@Sea</t>
  </si>
  <si>
    <t>Justin Forsett, BalRB</t>
  </si>
  <si>
    <t>Luke McCown, NOQB</t>
  </si>
  <si>
    <t>@Car</t>
  </si>
  <si>
    <t>22.3/36.5</t>
  </si>
  <si>
    <t>DeMarco Murray, PhiRBQ</t>
  </si>
  <si>
    <t>Bills D/STD/ST</t>
  </si>
  <si>
    <t>Emmanuel Sanders, DenWR</t>
  </si>
  <si>
    <t>Odell Beckham Jr., NYGWR</t>
  </si>
  <si>
    <t>Texans D/STD/ST</t>
  </si>
  <si>
    <t>Devonta Freeman, AtlRB</t>
  </si>
  <si>
    <t>LeSean McCoy, BufRBP</t>
  </si>
  <si>
    <t>Kirk Cousins, WshQB</t>
  </si>
  <si>
    <t>L 21-32</t>
  </si>
  <si>
    <t>20.9/34.3</t>
  </si>
  <si>
    <t>Jimmy Clausen, ChiQB</t>
  </si>
  <si>
    <t>20.3/35.1</t>
  </si>
  <si>
    <t>James Starks, GBRB</t>
  </si>
  <si>
    <t>Brandon Marshall, NYJWR</t>
  </si>
  <si>
    <t>C.J. Anderson, DenRBP</t>
  </si>
  <si>
    <t>Lamar Miller, MiaRBQ</t>
  </si>
  <si>
    <t>Rob Gronkowski, NETE</t>
  </si>
  <si>
    <t>Carlos Hyde, SFRBP</t>
  </si>
  <si>
    <t>Isaiah Crowell, CleRB</t>
  </si>
  <si>
    <t>Frank Gore, IndRB</t>
  </si>
  <si>
    <t>Joseph Randle, DalRB</t>
  </si>
  <si>
    <t>Dion Lewis, NERB</t>
  </si>
  <si>
    <t>Chris Johnson, AriRB</t>
  </si>
  <si>
    <t>A.J. Green, CinWRP</t>
  </si>
  <si>
    <t>Bilal Powell, NYJRB</t>
  </si>
  <si>
    <t>Ameer Abdullah, DetRB</t>
  </si>
  <si>
    <t>Mike Evans, TBWRP</t>
  </si>
  <si>
    <t>DeAndre Hopkins, HouWRP</t>
  </si>
  <si>
    <t>Melvin Gordon, SDRB</t>
  </si>
  <si>
    <t>T.J. Yeldon, JacRB</t>
  </si>
  <si>
    <t>Phil Dawson, SFK</t>
  </si>
  <si>
    <t>Stephen Gostkowski, NEK</t>
  </si>
  <si>
    <t>Larry Fitzgerald, AriWR</t>
  </si>
  <si>
    <t>Doug Martin, TBRB</t>
  </si>
  <si>
    <t>Julian Edelman, NEWR</t>
  </si>
  <si>
    <t>Jeremy Hill, CinRB</t>
  </si>
  <si>
    <t>Josh Scobee, PitK</t>
  </si>
  <si>
    <t>Allen Robinson, JacWR</t>
  </si>
  <si>
    <t>LeGarrette Blount, NERB</t>
  </si>
  <si>
    <t>T.Y. Hilton, IndWR</t>
  </si>
  <si>
    <t>Duke Johnson Jr., CleRB</t>
  </si>
  <si>
    <t>Colts D/STD/ST</t>
  </si>
  <si>
    <t>Greg Zuerlein, StLK</t>
  </si>
  <si>
    <t>Matt Bryant, AtlK</t>
  </si>
  <si>
    <t>Browns D/STD/ST</t>
  </si>
  <si>
    <t>Broncos D/STD/ST</t>
  </si>
  <si>
    <t>Josh Brown, NYGK</t>
  </si>
  <si>
    <t>Zach Hocker, NOK</t>
  </si>
  <si>
    <t>Chandler Catanzaro, AriK</t>
  </si>
  <si>
    <t>Andrew Franks, MiaK</t>
  </si>
  <si>
    <t>Tre Mason, StLRB</t>
  </si>
  <si>
    <t>Steve Smith Sr., BalWR</t>
  </si>
  <si>
    <t>Justin Tucker, BalK</t>
  </si>
  <si>
    <t>Jarvis Landry, MiaWR</t>
  </si>
  <si>
    <t>Mason Crosby, GBK</t>
  </si>
  <si>
    <t>Blair Walsh, MinK</t>
  </si>
  <si>
    <t>Jeremy Maclin, KCWRP</t>
  </si>
  <si>
    <t>Dan Bailey, DalK</t>
  </si>
  <si>
    <t>Cody Parkey, PhiK</t>
  </si>
  <si>
    <t>Graham Gano, CarK</t>
  </si>
  <si>
    <t>Steven Hauschka, SeaK</t>
  </si>
  <si>
    <t>Cardinals D/STD/ST</t>
  </si>
  <si>
    <t>Randy Bullock, HouK</t>
  </si>
  <si>
    <t>Eagles D/STD/ST</t>
  </si>
  <si>
    <t>Sammy Watkins, BufWR</t>
  </si>
  <si>
    <t>Chris Polk, HouRB</t>
  </si>
  <si>
    <t>Keenan Allen, SDWR</t>
  </si>
  <si>
    <t>Adam Vinatieri, IndK</t>
  </si>
  <si>
    <t>Dan Carpenter, BufKP</t>
  </si>
  <si>
    <t>Nick Folk, NYJK</t>
  </si>
  <si>
    <t>Josh Lambo, SDK</t>
  </si>
  <si>
    <t>Donte Moncrief, IndWR</t>
  </si>
  <si>
    <t>49ers D/STD/ST</t>
  </si>
  <si>
    <t>Mike Nugent, CinK</t>
  </si>
  <si>
    <t>Kyle Brindza, TBK</t>
  </si>
  <si>
    <t>Rashad Jennings, NYGRB</t>
  </si>
  <si>
    <t>Matt Jones, WshRB</t>
  </si>
  <si>
    <t>Matt Prater, DetK</t>
  </si>
  <si>
    <t>John Brown, AriWR</t>
  </si>
  <si>
    <t>David Johnson, AriRB</t>
  </si>
  <si>
    <t>Sebastian Janikowski, OakK</t>
  </si>
  <si>
    <t>Pierre Garcon, WshWR</t>
  </si>
  <si>
    <t>James Jones, GBWR</t>
  </si>
  <si>
    <t>Dolphins D/STD/ST</t>
  </si>
  <si>
    <t>Ryan Succop, TenK</t>
  </si>
  <si>
    <t>Brandon McManus, DenK</t>
  </si>
  <si>
    <t>Davante Adams, GBWRQ</t>
  </si>
  <si>
    <t>Jimmy Graham, SeaTE</t>
  </si>
  <si>
    <t>Travis Coons, CleK</t>
  </si>
  <si>
    <t>Travis Kelce, KCTE</t>
  </si>
  <si>
    <t>Anquan Boldin, SFWR</t>
  </si>
  <si>
    <t>Mark Ingram, NORB</t>
  </si>
  <si>
    <t>Dustin Hopkins, WshK</t>
  </si>
  <si>
    <t>Shane Vereen, NYGRB</t>
  </si>
  <si>
    <t>Jordan Matthews, PhiWR</t>
  </si>
  <si>
    <t>Danny Woodhead, SDRB</t>
  </si>
  <si>
    <t>Cairo Santos, KCK</t>
  </si>
  <si>
    <t>Terrance Williams, DalWR</t>
  </si>
  <si>
    <t>Bishop Sankey, TenRB</t>
  </si>
  <si>
    <t>Jason Witten, DalTEP</t>
  </si>
  <si>
    <t>Rams D/STD/ST</t>
  </si>
  <si>
    <t>Robbie Gould, ChiK</t>
  </si>
  <si>
    <t>Doug Baldwin, SeaWR</t>
  </si>
  <si>
    <t>Malcom Floyd, SDWR</t>
  </si>
  <si>
    <t>Stevie Johnson, SDWR</t>
  </si>
  <si>
    <t>Greg Olsen, CarTE</t>
  </si>
  <si>
    <t>Jason Myers, JacK</t>
  </si>
  <si>
    <t>Michael Crabtree, OakWR</t>
  </si>
  <si>
    <t>Amari Cooper, OakWR</t>
  </si>
  <si>
    <t>Kendall Wright, TenWR</t>
  </si>
  <si>
    <t>Mike Wallace, MinWR</t>
  </si>
  <si>
    <t>Tyler Eifert, CinTE</t>
  </si>
  <si>
    <t>Nate Washington, HouWR</t>
  </si>
  <si>
    <t>Giovani Bernard, CinRB</t>
  </si>
  <si>
    <t>Vincent Jackson, TBWR</t>
  </si>
  <si>
    <t>Roddy White, AtlWR</t>
  </si>
  <si>
    <t>Giants D/STD/ST</t>
  </si>
  <si>
    <t>Rueben Randle, NYGWR</t>
  </si>
  <si>
    <t>Andre Johnson, IndWRP</t>
  </si>
  <si>
    <t>Golden Tate, DetWR</t>
  </si>
  <si>
    <t>Steelers D/STD/ST</t>
  </si>
  <si>
    <t>Jets D/STD/ST</t>
  </si>
  <si>
    <t>Packers D/STD/ST</t>
  </si>
  <si>
    <t>Markus Wheaton, PitWRP</t>
  </si>
  <si>
    <t>Ronnie Hillman, DenRB</t>
  </si>
  <si>
    <t>Eddie Royal, ChiWRQ</t>
  </si>
  <si>
    <t>Torrey Smith, SFWRP</t>
  </si>
  <si>
    <t>Allen Hurns, JacWRP</t>
  </si>
  <si>
    <t>Alfred Morris, WshRB</t>
  </si>
  <si>
    <t>Vikings D/STD/ST</t>
  </si>
  <si>
    <t>Aaron Dobson, NEWR</t>
  </si>
  <si>
    <t>Delanie Walker, TenTEP</t>
  </si>
  <si>
    <t>Eric Ebron, DetTE</t>
  </si>
  <si>
    <t>Alfred Blue, HouRB</t>
  </si>
  <si>
    <t>Jared Cook, StLTE</t>
  </si>
  <si>
    <t>Ted Ginn Jr., CarWR</t>
  </si>
  <si>
    <t>Michael Floyd, AriWR</t>
  </si>
  <si>
    <t>Ravens D/STD/ST</t>
  </si>
  <si>
    <t>Tavon Austin, StLWR</t>
  </si>
  <si>
    <t>Heath Miller, PitTE</t>
  </si>
  <si>
    <t>Chargers D/STD/ST</t>
  </si>
  <si>
    <t>Darrius Heyward-Bey, PitWR</t>
  </si>
  <si>
    <t>Charles Johnson, MinWR</t>
  </si>
  <si>
    <t>Kenny Britt, StLWR</t>
  </si>
  <si>
    <t>Cecil Shorts III, HouWR</t>
  </si>
  <si>
    <t>Harry Douglas, TenWR</t>
  </si>
  <si>
    <t>Zac Stacy, NYJRB</t>
  </si>
  <si>
    <t>Travis Benjamin, CleWR</t>
  </si>
  <si>
    <t>Jordan Cameron, MiaTEQ</t>
  </si>
  <si>
    <t>Jordan Reed, WshTE</t>
  </si>
  <si>
    <t>Zach Ertz, PhiTE</t>
  </si>
  <si>
    <t>Brandin Cooks, NOWRP</t>
  </si>
  <si>
    <t>Rishard Matthews, MiaWR</t>
  </si>
  <si>
    <t>Ryan Grant, WshWR</t>
  </si>
  <si>
    <t>Leonard Hankerson, AtlWR</t>
  </si>
  <si>
    <t>Coby Fleener, IndTE</t>
  </si>
  <si>
    <t>Marques Colston, NOWR</t>
  </si>
  <si>
    <t>Martellus Bennett, ChiTE</t>
  </si>
  <si>
    <t>Saints D/STD/ST</t>
  </si>
  <si>
    <t>Vernon Davis, SFTE</t>
  </si>
  <si>
    <t>Richard Rodgers, GBTE</t>
  </si>
  <si>
    <t>C.J. Spiller, NORB</t>
  </si>
  <si>
    <t>Marqise Lee, JacWRP</t>
  </si>
  <si>
    <t>Jermaine Kearse, SeaWR</t>
  </si>
  <si>
    <t>Larry Donnell, NYGTE</t>
  </si>
  <si>
    <t>Charles Sims, TBRB</t>
  </si>
  <si>
    <t>Todd Gurley, StLRBQ</t>
  </si>
  <si>
    <t>Crockett Gillmore, BalTE</t>
  </si>
  <si>
    <t>Kyle Rudolph, MinTE</t>
  </si>
  <si>
    <t>Bengals D/STD/ST</t>
  </si>
  <si>
    <t>Buccaneers D/STD/ST</t>
  </si>
  <si>
    <t>Lions D/STD/ST</t>
  </si>
  <si>
    <t>Joique Bell, DetRB</t>
  </si>
  <si>
    <t>Cowboys D/STD/ST</t>
  </si>
  <si>
    <t>Darren McFadden, DalRB</t>
  </si>
  <si>
    <t>Devin Funchess, CarWR</t>
  </si>
  <si>
    <t>Owen Daniels, DenTE</t>
  </si>
  <si>
    <t>Lorenzo Taliaferro, BalRBQ</t>
  </si>
  <si>
    <t>Josh Robinson, IndRB</t>
  </si>
  <si>
    <t>Andre Williams, NYGRB</t>
  </si>
  <si>
    <t>Preston Parker, NYGWR</t>
  </si>
  <si>
    <t>Kamar Aiken, BalWR</t>
  </si>
  <si>
    <t>Quincy Enunwa, NYJWR</t>
  </si>
  <si>
    <t>Dexter McCluster, TenWR, RB</t>
  </si>
  <si>
    <t>Panthers D/STD/ST</t>
  </si>
  <si>
    <t>Redskins D/STD/ST</t>
  </si>
  <si>
    <t>Raiders D/STD/ST</t>
  </si>
  <si>
    <t>Charles Clay, BufTE</t>
  </si>
  <si>
    <t>Jordan Norwood, DenWR</t>
  </si>
  <si>
    <t>Dwayne Harris, NYGWR</t>
  </si>
  <si>
    <t>Brandon Coleman, NOWR</t>
  </si>
  <si>
    <t>Marlon Brown, BalWR</t>
  </si>
  <si>
    <t>Nelson Agholor, PhiWR</t>
  </si>
  <si>
    <t>Devin Smith, NYJWRP</t>
  </si>
  <si>
    <t>Marvin Jones, CinWR</t>
  </si>
  <si>
    <t>Cole Beasley, DalWR</t>
  </si>
  <si>
    <t>Percy Harvin, BufWRP</t>
  </si>
  <si>
    <t>Corey Brown, CarWR</t>
  </si>
  <si>
    <t>Jonathan Grimes, HouRBQ</t>
  </si>
  <si>
    <t>Stedman Bailey, StLWR</t>
  </si>
  <si>
    <t>Jacob Tamme, AtlTE</t>
  </si>
  <si>
    <t>Darren Sproles, PhiRB</t>
  </si>
  <si>
    <t>Jarius Wright, MinWR</t>
  </si>
  <si>
    <t>Brian Hartline, CleWR</t>
  </si>
  <si>
    <t>Andrew Hawkins, CleWR</t>
  </si>
  <si>
    <t>Marquess Wilson, ChiWRP</t>
  </si>
  <si>
    <t>Lance Dunbar, DalRB</t>
  </si>
  <si>
    <t>Andre Roberts, WshWR</t>
  </si>
  <si>
    <t>Chiefs D/STD/ST</t>
  </si>
  <si>
    <t>Terron Ward, AtlRB</t>
  </si>
  <si>
    <t>Darren Fells, AriTE</t>
  </si>
  <si>
    <t>Tyler Lockett, SeaWR</t>
  </si>
  <si>
    <t>Karlos Williams, BufRB</t>
  </si>
  <si>
    <t>John Phillips, SDTE</t>
  </si>
  <si>
    <t>Garrett Graham, HouTE</t>
  </si>
  <si>
    <t>Lance Kendricks, StLTE</t>
  </si>
  <si>
    <t>Danny Amendola, NEWR</t>
  </si>
  <si>
    <t>Jeremy Kerley, NYJWR</t>
  </si>
  <si>
    <t>Benjamin Cunningham, StLRB</t>
  </si>
  <si>
    <t>Phillip Dorsett, IndWR</t>
  </si>
  <si>
    <t>Justin Hunter, TenWR</t>
  </si>
  <si>
    <t>Damien Williams, MiaRB</t>
  </si>
  <si>
    <t>Marcedes Lewis, JacTE</t>
  </si>
  <si>
    <t>Lance Moore, DetWR</t>
  </si>
  <si>
    <t>Terrance West, TenRB</t>
  </si>
  <si>
    <t>Benjamin Watson, NOTE</t>
  </si>
  <si>
    <t>Jaron Brown, AriWR</t>
  </si>
  <si>
    <t>Louis Murphy, TBWR</t>
  </si>
  <si>
    <t>Mychal Rivera, OakTE</t>
  </si>
  <si>
    <t>Brice Butler, DalWR</t>
  </si>
  <si>
    <t>Brandon Myers, TBTE</t>
  </si>
  <si>
    <t>Greg Jennings, MiaWR</t>
  </si>
  <si>
    <t>Gary Barnidge, CleTE</t>
  </si>
  <si>
    <t>Robert Woods, BufWR</t>
  </si>
  <si>
    <t>Albert Wilson, KCWRP</t>
  </si>
  <si>
    <t>Jerick McKinnon, MinRB</t>
  </si>
  <si>
    <t>Khiry Robinson, NORB</t>
  </si>
  <si>
    <t>Taiwan Jones, OakRB, CB</t>
  </si>
  <si>
    <t>Theo Riddick, DetRB</t>
  </si>
  <si>
    <t>DeAngelo Williams, PitRB</t>
  </si>
  <si>
    <t>Jaguars D/STD/ST</t>
  </si>
  <si>
    <t>Kenny Stills, MiaWR</t>
  </si>
  <si>
    <t>Willie Snead, NOWR</t>
  </si>
  <si>
    <t>Joshua Bellamy, ChiWR</t>
  </si>
  <si>
    <t>Seth Roberts, OakWR</t>
  </si>
  <si>
    <t>Knile Davis, KCRB</t>
  </si>
  <si>
    <t>Quinton Patton, SFWR</t>
  </si>
  <si>
    <t>Gavin Escobar, DalTE</t>
  </si>
  <si>
    <t>Mike Tolbert, CarRB</t>
  </si>
  <si>
    <t>De'Anthony Thomas, KCRB, WRP</t>
  </si>
  <si>
    <t>Titans D/STD/ST</t>
  </si>
  <si>
    <t>Fred Jackson, SeaRB</t>
  </si>
  <si>
    <t>Jeff Cumberland, NYJTE</t>
  </si>
  <si>
    <t>Scott Chandler, NETE</t>
  </si>
  <si>
    <t>Alonzo Harris, GBRB</t>
  </si>
  <si>
    <t>Anthony Fasano, TenTE</t>
  </si>
  <si>
    <t>David Johnson, SDTE</t>
  </si>
  <si>
    <t>Daniel Fells, NYGTEP</t>
  </si>
  <si>
    <t>Bears D/STD/ST</t>
  </si>
  <si>
    <t>Mohamed Sanu, CinWR</t>
  </si>
  <si>
    <t>Dorial Green-Beckham, TenWR</t>
  </si>
  <si>
    <t>Jake Stoneburner, MiaTE</t>
  </si>
  <si>
    <t>Ryan Mathews, PhiRB</t>
  </si>
  <si>
    <t>Jermaine Gresham, AriTE</t>
  </si>
  <si>
    <t>Ty Montgomery, GBWR</t>
  </si>
  <si>
    <t>Keith Mumphery, HouWR</t>
  </si>
  <si>
    <t>Marcel Reece, OakRB</t>
  </si>
  <si>
    <t>Geremy Davis, NYGWR</t>
  </si>
  <si>
    <t>Clive Walford, OakTE</t>
  </si>
  <si>
    <t>Mike Davis, SFRB</t>
  </si>
  <si>
    <t>Ed Dickson, CarTE</t>
  </si>
  <si>
    <t>Riley Cooper, PhiWR</t>
  </si>
  <si>
    <t>Josh Huff, PhiWR</t>
  </si>
  <si>
    <t>Michael Campanaro, BalWR</t>
  </si>
  <si>
    <t>Jeremy Langford, ChiRB</t>
  </si>
  <si>
    <t>Maxx Williams, BalTE</t>
  </si>
  <si>
    <t>Toby Gerhart, JacRBP</t>
  </si>
  <si>
    <t>Chris Thompson, WshRB</t>
  </si>
  <si>
    <t>Kevin Norwood, CarWR</t>
  </si>
  <si>
    <t>Dwayne Bowe, CleWR</t>
  </si>
  <si>
    <t>Luke Stocker, TBTE</t>
  </si>
  <si>
    <t>DeVante Parker, MiaWR</t>
  </si>
  <si>
    <t>James O'Shaughnessy, KCTE</t>
  </si>
  <si>
    <t>Clay Harbor, JacTE</t>
  </si>
  <si>
    <t>John Kuhn, GBRB</t>
  </si>
  <si>
    <t>Bruce Ellington, SFWRQ</t>
  </si>
  <si>
    <t>Jamison Crowder, WshWR</t>
  </si>
  <si>
    <t>Taylor Gabriel, CleWR</t>
  </si>
  <si>
    <t>Andre Holmes, OakWR</t>
  </si>
  <si>
    <t>Kyle Juszczyk, BalRB</t>
  </si>
  <si>
    <t>Cameron Meredith, ChiWR</t>
  </si>
  <si>
    <t>Falcons D/STD/ST</t>
  </si>
  <si>
    <t>Garrett Celek, SFTE</t>
  </si>
  <si>
    <t>Bryan Walters, JacWR</t>
  </si>
  <si>
    <t>Brandon Bolden, NERB</t>
  </si>
  <si>
    <t>Matt Asiata, MinRB</t>
  </si>
  <si>
    <t>Patrick DiMarco, AtlRB</t>
  </si>
  <si>
    <t>Luke Willson, SeaTEQ</t>
  </si>
  <si>
    <t>Bobby Rainey, TBRB</t>
  </si>
  <si>
    <t>Jarryd Hayne, SFRB</t>
  </si>
  <si>
    <t>Andrew Quarless, GBTE</t>
  </si>
  <si>
    <t>Virgil Green, DenTE</t>
  </si>
  <si>
    <t>Josh Hill, NOTE</t>
  </si>
  <si>
    <t>Cordarrelle Patterson, MinWR</t>
  </si>
  <si>
    <t>Fozzy Whittaker, CarRBQ</t>
  </si>
  <si>
    <t>Chris Matthews, SeaWR</t>
  </si>
  <si>
    <t>Andre Caldwell, DenWR</t>
  </si>
  <si>
    <t>Devin Street, DalWR</t>
  </si>
  <si>
    <t>C.J. Fiedorowicz, HouTEQ</t>
  </si>
  <si>
    <t>Jack Doyle, IndTE</t>
  </si>
  <si>
    <t>Javorius Allen, BalRB</t>
  </si>
  <si>
    <t>Marcus Thigpen, BufRB</t>
  </si>
  <si>
    <t>Branden Oliver, SDRB</t>
  </si>
  <si>
    <t>Thomas Rawls, SeaRB</t>
  </si>
  <si>
    <t>Brittan Golden, AriWR</t>
  </si>
  <si>
    <t>Jim Dray, CleTE</t>
  </si>
  <si>
    <t>Zach Miller, SeaTE</t>
  </si>
  <si>
    <t>Brent Celek, PhiTE</t>
  </si>
  <si>
    <t>Rhett Ellison, MinTE</t>
  </si>
  <si>
    <t>Jacquizz Rodgers, ChiRB</t>
  </si>
  <si>
    <t>Chris Givens, StLWR</t>
  </si>
  <si>
    <t>Boobie Dixon, BufRB</t>
  </si>
  <si>
    <t>Nick Williams, AtlWR</t>
  </si>
  <si>
    <t>Devin Hester*, AtlWRO</t>
  </si>
  <si>
    <t>Marcus Murphy, NORB</t>
  </si>
  <si>
    <t>Jacoby Jones*, SDWRO</t>
  </si>
  <si>
    <t>Derrick Coleman, SeaRB</t>
  </si>
  <si>
    <t>Jay Prosch, HouRB</t>
  </si>
  <si>
    <t>Miles Austin, PhiWR</t>
  </si>
  <si>
    <t>Austin Johnson, NORB</t>
  </si>
  <si>
    <t>Levine Toilolo, AtlTE</t>
  </si>
  <si>
    <t>Darren Waller, BalWR</t>
  </si>
  <si>
    <t>Tyler Varga, IndRB</t>
  </si>
  <si>
    <t>Dontrelle Inman, SDWR</t>
  </si>
  <si>
    <t>Anthony Sherman, KCRB</t>
  </si>
  <si>
    <t>Tommy Bohanon, NYJRB</t>
  </si>
  <si>
    <t>Vance McDonald, SFTEQ</t>
  </si>
  <si>
    <t>Jalston Fowler, TenRB</t>
  </si>
  <si>
    <t>Roy Helu, OakRB</t>
  </si>
  <si>
    <t>Bernard Pierce, JacRB</t>
  </si>
  <si>
    <t>Marc Mariani, ChiWR</t>
  </si>
  <si>
    <t>Darrel Young, WshRB</t>
  </si>
  <si>
    <t>Jamize Olawale, OakRBQ</t>
  </si>
  <si>
    <t>Bruce Miller, SFRB</t>
  </si>
  <si>
    <t>Brandon Tate, CinWR</t>
  </si>
  <si>
    <t>Travaris Cadet, NERB</t>
  </si>
  <si>
    <t>Rob Housler, CleTE</t>
  </si>
  <si>
    <t>Jorvorskie Lane, TBRB</t>
  </si>
  <si>
    <t>Jason Avant, KCWR</t>
  </si>
  <si>
    <t>Dri Archer, PitRB</t>
  </si>
  <si>
    <t>Kellen Davis, NYJTE</t>
  </si>
  <si>
    <t>Derek Carrier, WshTE</t>
  </si>
  <si>
    <t>Griff Whalen, IndWR</t>
  </si>
  <si>
    <t>Will Johnson, PitRB</t>
  </si>
  <si>
    <t>Corey Grant, JacRB</t>
  </si>
  <si>
    <t>Blake Bell, SFTEP</t>
  </si>
  <si>
    <t>Michael Burton, DetRB</t>
  </si>
  <si>
    <t>Juwan Thompson, DenRB</t>
  </si>
  <si>
    <t>Rashad Greene*, JacWRIR</t>
  </si>
  <si>
    <t>Shaun Draughn, CleRB</t>
  </si>
  <si>
    <t>Timothy Wright, DetTE</t>
  </si>
  <si>
    <t>Ryan Hewitt, CinTE</t>
  </si>
  <si>
    <t>Craig Stevens, TenTE</t>
  </si>
  <si>
    <t>Malcolm Johnson, CleTE</t>
  </si>
  <si>
    <t>Lucky Whitehead, DalWR</t>
  </si>
  <si>
    <t>Jerome Felton, BufRB</t>
  </si>
  <si>
    <t>Matthew Mulligan, BufTE</t>
  </si>
  <si>
    <t>Rex Burkhead, CinRB</t>
  </si>
  <si>
    <t>Geoff Swaim, DalTE</t>
  </si>
  <si>
    <t>Sammie Coates, PitWR</t>
  </si>
  <si>
    <t>Ricardo Lockette, SeaWR</t>
  </si>
  <si>
    <t>Lee Smith, OakTE</t>
  </si>
  <si>
    <t>Jonas Gray, MiaRB</t>
  </si>
  <si>
    <t>Cory Harkey, StLTE</t>
  </si>
  <si>
    <t>Chris Conley, KCWR</t>
  </si>
  <si>
    <t>Raheem Mostert, MiaRB</t>
  </si>
  <si>
    <t>Nic Jacobs, JacTE</t>
  </si>
  <si>
    <t>Michael Hoomanawanui, NETE</t>
  </si>
  <si>
    <t>Michael Williams, NETE</t>
  </si>
  <si>
    <t>Chris Owusu*, NYJWRO</t>
  </si>
  <si>
    <t>MarQueis Gray, BufTE</t>
  </si>
  <si>
    <t>Rod Streater, OakWR</t>
  </si>
  <si>
    <t>Joseph Morgan, NOWR</t>
  </si>
  <si>
    <t>Troy Niklas, AriTE</t>
  </si>
  <si>
    <t>James Casey, DenTE</t>
  </si>
  <si>
    <t>Keshawn Martin, NEWR</t>
  </si>
  <si>
    <t>Matt Spaeth, PitTE</t>
  </si>
  <si>
    <t>Cameron Artis-Payne, CarRB</t>
  </si>
  <si>
    <t>Russell Shepard, TBWR</t>
  </si>
  <si>
    <t>Cooper Helfet, SeaTE</t>
  </si>
  <si>
    <t>Adam Humphries, TBWR</t>
  </si>
  <si>
    <t>Zach Zenner, DetRB</t>
  </si>
  <si>
    <t>Nick Boyle, BalTE</t>
  </si>
  <si>
    <t>Chris Hogan, BufWR</t>
  </si>
  <si>
    <t>Reggie Bush, SFRBD</t>
  </si>
  <si>
    <t>Cody Latimer, DenWR</t>
  </si>
  <si>
    <t>Brock Osweiler, DenQB</t>
  </si>
  <si>
    <t>0.1/0.2</t>
  </si>
  <si>
    <t>Brandon Williams, CarTE</t>
  </si>
  <si>
    <t>Demetrius Harris, KCTEP</t>
  </si>
  <si>
    <t>Corey Fuller, DetWR</t>
  </si>
  <si>
    <t>MyCole Pruitt, MinTE</t>
  </si>
  <si>
    <t>Stepfan Taylor, AriRB</t>
  </si>
  <si>
    <t>Isaiah Pead, StLRB</t>
  </si>
  <si>
    <t>Tyler Kroft, CinTE</t>
  </si>
  <si>
    <t>DeAndrew White, SFWR</t>
  </si>
  <si>
    <t>Adam Thielen, MinWR</t>
  </si>
  <si>
    <t>Zach Line, MinRB</t>
  </si>
  <si>
    <t>Khari Lee, ChiTE</t>
  </si>
  <si>
    <t>Jordan Todman, PitRB</t>
  </si>
  <si>
    <t>Rashad Ross, WshWR</t>
  </si>
  <si>
    <t>TJ Jones, DetWR</t>
  </si>
  <si>
    <t>Matt Hasselbeck, IndQB</t>
  </si>
  <si>
    <t>Denard Robinson, JacRBD</t>
  </si>
  <si>
    <t>Drew Stanton, AriQB</t>
  </si>
  <si>
    <t>Scott Tolzien, GBQB</t>
  </si>
  <si>
    <t>Jimmy Garoppolo, NEQB</t>
  </si>
  <si>
    <t>Tarvaris Jackson, SeaQBP</t>
  </si>
  <si>
    <t>0.1/0.1</t>
  </si>
  <si>
    <t>Charcandrick West, KCRBP</t>
  </si>
  <si>
    <t>Dan Orlovsky, DetQB</t>
  </si>
  <si>
    <t>Brian Hoyer, HouQB</t>
  </si>
  <si>
    <t>Case Keenum, StLQB</t>
  </si>
  <si>
    <t>Matt Schaub, BalQB</t>
  </si>
  <si>
    <t>Kellen Clemens, SDQB</t>
  </si>
  <si>
    <t>Derek Anderson, CarQB</t>
  </si>
  <si>
    <t>Zach Mettenberger, TenQB</t>
  </si>
  <si>
    <t>Shaun Hill, MinQB</t>
  </si>
  <si>
    <t>Michael Vick, PitQB</t>
  </si>
  <si>
    <t>Mike Glennon, TBQB</t>
  </si>
  <si>
    <t>Bryce Petty, NYJQB</t>
  </si>
  <si>
    <t>Ryan Nassib, NYGQB</t>
  </si>
  <si>
    <t>Eric Decker, NYJWRQ</t>
  </si>
  <si>
    <t>Kellen Moore, DalQB</t>
  </si>
  <si>
    <t>Chase Daniel, KCQB</t>
  </si>
  <si>
    <t>Matt Moore, MiaQB</t>
  </si>
  <si>
    <t>EJ Manuel, BufQB</t>
  </si>
  <si>
    <t>Chase Reynolds, StLRBP</t>
  </si>
  <si>
    <t>Garrett Grayson, NOQB</t>
  </si>
  <si>
    <t>Sean Renfree, AtlQB</t>
  </si>
  <si>
    <t>Eric Weems, AtlWR</t>
  </si>
  <si>
    <t>Matt McGloin, OakQB</t>
  </si>
  <si>
    <t>Marlon Moore, CleWR</t>
  </si>
  <si>
    <t>AJ McCarron, CinQB</t>
  </si>
  <si>
    <t>Johnny Manziel, CleQBP</t>
  </si>
  <si>
    <t>Chad Henne, JacQB</t>
  </si>
  <si>
    <t>Mark Sanchez, PhiQB</t>
  </si>
  <si>
    <t>Blaine Gabbert, SFQB</t>
  </si>
  <si>
    <t>Colt McCoy, WshQB</t>
  </si>
  <si>
    <t>Drew Brees*, NOQBO</t>
  </si>
  <si>
    <t>Tony Romo*, DalQBIR</t>
  </si>
  <si>
    <t>Antonio Gates, SDTESSPD</t>
  </si>
  <si>
    <t>Jerricho Cotchery*, CarWRO</t>
  </si>
  <si>
    <t>Matt Cassel, DalQB</t>
  </si>
  <si>
    <t>Jay Cutler*, ChiQBO</t>
  </si>
  <si>
    <t>Charlie Whitehurst, TenQB</t>
  </si>
  <si>
    <t>Bruce Gradkowski*, PitQBIR</t>
  </si>
  <si>
    <t>Jordy Nelson*, GBWRIR</t>
  </si>
  <si>
    <t>Jerome Simpson, SFWRSSPD</t>
  </si>
  <si>
    <t>DeSean Jackson*, WshWRO</t>
  </si>
  <si>
    <t>Matthew Slater, NEWR</t>
  </si>
  <si>
    <t>Donald Brown, SDRB</t>
  </si>
  <si>
    <t>Arian Foster*, HouRBO</t>
  </si>
  <si>
    <t>Cedric Peerman, CinRB</t>
  </si>
  <si>
    <t>Chase Coffman, TenTE</t>
  </si>
  <si>
    <t>Brandon Pettigrew*, DetTEO</t>
  </si>
  <si>
    <t>Brandon Gibson*, NEWRIR</t>
  </si>
  <si>
    <t>Brandon LaFell*, NEWRO</t>
  </si>
  <si>
    <t>Kevin Brock*, NOTEIR</t>
  </si>
  <si>
    <t>Dez Bryant*, DalWRO</t>
  </si>
  <si>
    <t>Arrelious Benn*, JacWRIR</t>
  </si>
  <si>
    <t>Marcus Easley, BufWRQ</t>
  </si>
  <si>
    <t>Dennis Pitta*, BalTEO</t>
  </si>
  <si>
    <t>Dorin Dickerson*, TenTEIR</t>
  </si>
  <si>
    <t>Anthony McCoy, WshTE</t>
  </si>
  <si>
    <t>Joe Webb, CarQB</t>
  </si>
  <si>
    <t>Seyi Ajirotutu, PhiWRP</t>
  </si>
  <si>
    <t>Victor Cruz*, NYGWRO</t>
  </si>
  <si>
    <t>Chris Ivory, NYJRBQ</t>
  </si>
  <si>
    <t>David Nelson*, PitWRIR</t>
  </si>
  <si>
    <t>James Develin*, NERBIR</t>
  </si>
  <si>
    <t>Tyler Clutts, DalRB</t>
  </si>
  <si>
    <t>Greg Little, CinWR</t>
  </si>
  <si>
    <t>Stevan Ridley*, NYJRBO</t>
  </si>
  <si>
    <t>Ricky Stanzi, NYGQB</t>
  </si>
  <si>
    <t>Niles Paul*, WshTEIR</t>
  </si>
  <si>
    <t>Julius Thomas*, JacTEO</t>
  </si>
  <si>
    <t>Armon Binns, KCWR</t>
  </si>
  <si>
    <t>DuJuan Harris, MinRB</t>
  </si>
  <si>
    <t>Kyle Miller, SDTE</t>
  </si>
  <si>
    <t>Allen Reisner*, BalTEIR</t>
  </si>
  <si>
    <t>Jeremy Ross, DetWR</t>
  </si>
  <si>
    <t>Robert Griffin*, WshQBO</t>
  </si>
  <si>
    <t>Robert Turbin*, CleRBO</t>
  </si>
  <si>
    <t>Vick Ballard, IndRB</t>
  </si>
  <si>
    <t>Dwayne Allen*, IndTEO</t>
  </si>
  <si>
    <t>Ladarius Green, SDTEQ</t>
  </si>
  <si>
    <t>James Hanna, DalTEP</t>
  </si>
  <si>
    <t>Justin Blackmon, JacWRSSPD</t>
  </si>
  <si>
    <t>Stephen Hill*, CarWRIR</t>
  </si>
  <si>
    <t>Alshon Jeffery*, ChiWRO</t>
  </si>
  <si>
    <t>Brian Quick, StLWR</t>
  </si>
  <si>
    <t>Daryl Richardson, NYJRB</t>
  </si>
  <si>
    <t>Collin Mooney*, AtlRBIR</t>
  </si>
  <si>
    <t>Austin Davis, CleQB</t>
  </si>
  <si>
    <t>Brian Tyms*, NEWRIR</t>
  </si>
  <si>
    <t>Phillip Supernaw, TenTE</t>
  </si>
  <si>
    <t>Dominique Jones, DenTE</t>
  </si>
  <si>
    <t>Matt Simms, BufQB</t>
  </si>
  <si>
    <t>Deonte Thompson, BufWRQ</t>
  </si>
  <si>
    <t>Sean McGrath, IndTE</t>
  </si>
  <si>
    <t>LaRon Byrd, MiaWR</t>
  </si>
  <si>
    <t>Chase Ford, MinTE</t>
  </si>
  <si>
    <t>Brandon Bostick, MinTE</t>
  </si>
  <si>
    <t>Josh Gordon, CleWRSSPD</t>
  </si>
  <si>
    <t>Ifeanyi Momah*, AriWRIR</t>
  </si>
  <si>
    <t>Marquise Goodwin*, BufWRO</t>
  </si>
  <si>
    <t>Eddie Lacy, GBRBQ</t>
  </si>
  <si>
    <t>Christine Michael, DalRB</t>
  </si>
  <si>
    <t>Geno Smith, NYJQBP</t>
  </si>
  <si>
    <t>Ryan Griffin*, HouTEIR</t>
  </si>
  <si>
    <t>Andre Ellington, AriRBD</t>
  </si>
  <si>
    <t>B.J. Daniels, SeaQB, WR</t>
  </si>
  <si>
    <t>Landry Jones, PitQB</t>
  </si>
  <si>
    <t>Kenjon Barner, PhiRB</t>
  </si>
  <si>
    <t>Zac Dysert, ChiQB</t>
  </si>
  <si>
    <t>Chris Gragg, BufTE</t>
  </si>
  <si>
    <t>Matt Barkley, AriQB</t>
  </si>
  <si>
    <t>Mike Gillislee, MiaRB</t>
  </si>
  <si>
    <t>Mike James, TBRB</t>
  </si>
  <si>
    <t>Dion Sims, MiaTED</t>
  </si>
  <si>
    <t>Justice Cunningham, StLTE</t>
  </si>
  <si>
    <t>Josh Boyce*, NEWRIR</t>
  </si>
  <si>
    <t>Alan Bonner, HouWR</t>
  </si>
  <si>
    <t>Brad Sorensen, SDQB</t>
  </si>
  <si>
    <t>Spencer Ware, KCRB</t>
  </si>
  <si>
    <t>Kerwynn Williams, AriRB</t>
  </si>
  <si>
    <t>Kendall Gaskins, SFRB</t>
  </si>
  <si>
    <t>Michael Hill*, DalRBIR</t>
  </si>
  <si>
    <t>Ryan Griffin, TBQB</t>
  </si>
  <si>
    <t>Chris Pantale, ChiTE</t>
  </si>
  <si>
    <t>Matthew Tucker*, PhiRBIR</t>
  </si>
  <si>
    <t>Tyler Bray*, KCQBO</t>
  </si>
  <si>
    <t>Joseph Fauria, AriTE</t>
  </si>
  <si>
    <t>Rodney Smith, CleWR</t>
  </si>
  <si>
    <t>Kenbrell Thompkins, OakWR</t>
  </si>
  <si>
    <t>Zach Sudfeld*, NYJTEIR</t>
  </si>
  <si>
    <t>George Winn, DetRB</t>
  </si>
  <si>
    <t>Cierre Wood, BufRB</t>
  </si>
  <si>
    <t>Myles White, GBWR</t>
  </si>
  <si>
    <t>Kelvin Benjamin*, CarWRIR</t>
  </si>
  <si>
    <t>Paul Richardson*, SeaWRO</t>
  </si>
  <si>
    <t>Jace Amaro*, NYJTEIR</t>
  </si>
  <si>
    <t>Austin Seferian-Jenkins*, TBTEO</t>
  </si>
  <si>
    <t>Garrett Gilbert, DetQB</t>
  </si>
  <si>
    <t>Logan Thomas, MiaQB</t>
  </si>
  <si>
    <t>Jared Abbrederis, GBWR</t>
  </si>
  <si>
    <t>Tyler Gaffney*, NERBIR</t>
  </si>
  <si>
    <t>Martavis Bryant, PitWRSSPD</t>
  </si>
  <si>
    <t>James White, NERB</t>
  </si>
  <si>
    <t>Keith Wenning, CinQB</t>
  </si>
  <si>
    <t>Jalen Saunders, NEWR</t>
  </si>
  <si>
    <t>Ka'Deem Carey, ChiRB</t>
  </si>
  <si>
    <t>Tom Savage*, HouQBIR</t>
  </si>
  <si>
    <t>Aaron Murray, KCQB</t>
  </si>
  <si>
    <t>Jeff Janis, GBWR</t>
  </si>
  <si>
    <t>Kapri Bibbs, DenRB</t>
  </si>
  <si>
    <t>Marcus Harris*, NYGWRIR</t>
  </si>
  <si>
    <t>Arthur Lynch, NYJTE</t>
  </si>
  <si>
    <t>Antonio Andrews, TenRBP</t>
  </si>
  <si>
    <t>Tevin Reese, CinWR</t>
  </si>
  <si>
    <t>Brenton Bersin, CarWR</t>
  </si>
  <si>
    <t>Frankie Hammond, KCWR</t>
  </si>
  <si>
    <t>Trey Watts, StLRBSSPD</t>
  </si>
  <si>
    <t>James Wright*, CinWRIR</t>
  </si>
  <si>
    <t>Isaiah Burse, DenWR</t>
  </si>
  <si>
    <t>Trey Burton, PhiTEP</t>
  </si>
  <si>
    <t>Alex Bayer, StLTE</t>
  </si>
  <si>
    <t>Jeremy Butler, BalWR</t>
  </si>
  <si>
    <t>Damian Copeland, JacWR</t>
  </si>
  <si>
    <t>Jonathan Krause*, NEWRIR</t>
  </si>
  <si>
    <t>Matt Blanchard, GBQB</t>
  </si>
  <si>
    <t>Dustin Vaughan, DalQB</t>
  </si>
  <si>
    <t>Orleans Darkwa, NYGRB</t>
  </si>
  <si>
    <t>Senorise Perry*, ChiRBIR</t>
  </si>
  <si>
    <t>Glenn Winston*, CleRBO</t>
  </si>
  <si>
    <t>Zurlon Tipton, IndRB</t>
  </si>
  <si>
    <t>Fitzgerald Toussaint, BalRB</t>
  </si>
  <si>
    <t>Julian Talley, NYGWR</t>
  </si>
  <si>
    <t>Marcel Jensen, DenTE</t>
  </si>
  <si>
    <t>Asante Cleveland, NETE</t>
  </si>
  <si>
    <t>Freddie Martino, PhiWR</t>
  </si>
  <si>
    <t>RaShaun Allen, SeaTE</t>
  </si>
  <si>
    <t>Justin Perillo, GBTE</t>
  </si>
  <si>
    <t>Connor Shaw*, CleQBIR</t>
  </si>
  <si>
    <t>Kevin Smith, SeaWR</t>
  </si>
  <si>
    <t>Andre Debose*, OakWRIR</t>
  </si>
  <si>
    <t>DiAndre Campbell, SFWR</t>
  </si>
  <si>
    <t>Randall Telfer*, CleTEO</t>
  </si>
  <si>
    <t>Trevor Siemian, DenQB</t>
  </si>
  <si>
    <t>Gerald Christian*, AriTEIR</t>
  </si>
  <si>
    <t>Da'Ron Brown, KCWR</t>
  </si>
  <si>
    <t>Neal Sterling, JacWR</t>
  </si>
  <si>
    <t>Kenny Bell*, TBWRIR</t>
  </si>
  <si>
    <t>Dres Anderson*, SFWRIR</t>
  </si>
  <si>
    <t>J.J. Nelson*, AriWRO</t>
  </si>
  <si>
    <t>Dylan Thompson, SFQB</t>
  </si>
  <si>
    <t>Kaelin Clay, TBWR</t>
  </si>
  <si>
    <t>Sean Mannion, StLQB</t>
  </si>
  <si>
    <t>Justin Hardy, AtlWR</t>
  </si>
  <si>
    <t>Chris Manhertz, NOTE</t>
  </si>
  <si>
    <t>Tre McBride, TenWR</t>
  </si>
  <si>
    <t>Dezmin Lewis, BufWR</t>
  </si>
  <si>
    <t>Jay Ajayi*, MiaRBIR</t>
  </si>
  <si>
    <t>Quan Bray, IndRB</t>
  </si>
  <si>
    <t>C.J. Uzomah, CinTE</t>
  </si>
  <si>
    <t>David Cobb*, TenRBIR</t>
  </si>
  <si>
    <t>Jeff Heuerman*, DenTEIR</t>
  </si>
  <si>
    <t>Evan Spencer, WshWR</t>
  </si>
  <si>
    <t>Nick O'Leary, BufTE</t>
  </si>
  <si>
    <t>Brett Hundley, GBQB</t>
  </si>
  <si>
    <t>Kenny Hilliard, HouRB</t>
  </si>
  <si>
    <t>Aaron Ripkowski, GBRB</t>
  </si>
  <si>
    <t>Ben Koyack, JacTE</t>
  </si>
  <si>
    <t>Kennard Backman, GBTE</t>
  </si>
  <si>
    <t>Breshad Perriman*, BalWRO</t>
  </si>
  <si>
    <t>Stefon Diggs, MinWR</t>
  </si>
  <si>
    <t>Tevin Coleman*, AtlRBO</t>
  </si>
  <si>
    <t>Jesse James, PitTE</t>
  </si>
  <si>
    <t>Kevin White*, ChiWRO</t>
  </si>
  <si>
    <t>Jaelen Strong, HouWR</t>
  </si>
  <si>
    <t>Vince Mayle, CleWR</t>
  </si>
  <si>
    <t>Mario Alford, CinWR</t>
  </si>
  <si>
    <t>DeAndre Smelter*, SFWRO</t>
  </si>
  <si>
    <t>Duron Carter, IndWR</t>
  </si>
  <si>
    <t>John Crockett, GBRB</t>
  </si>
  <si>
    <t>Terrence Magee, BalRB</t>
  </si>
  <si>
    <t>Seantavius Jones, NOWR</t>
  </si>
  <si>
    <t>Gus Johnson, DalRB</t>
  </si>
  <si>
    <t>Malcolm Brown, StLRB</t>
  </si>
  <si>
    <t>Brandon Wegher, CarRB</t>
  </si>
  <si>
    <t>Bennie Fowler, DenWR</t>
  </si>
  <si>
    <t>E.J. Bibbs, CleTE</t>
  </si>
  <si>
    <t>Nikita Whitlock, NYGRB</t>
  </si>
  <si>
    <t>Jerome Cunningham*, NYGTEO</t>
  </si>
  <si>
    <t>Matt Hazel, MiaWR</t>
  </si>
  <si>
    <t>Tyrell Williams, SDWR</t>
  </si>
  <si>
    <t>Chris Harper, NEWR</t>
  </si>
  <si>
    <t>David Fales, ChiQB</t>
  </si>
  <si>
    <t>John Kasay, FAK</t>
  </si>
  <si>
    <t>** BYE **</t>
  </si>
  <si>
    <t>--/--</t>
  </si>
  <si>
    <t>--</t>
  </si>
  <si>
    <t>Jason Hanson, FAK</t>
  </si>
  <si>
    <t>Mark Brunell, FAQB</t>
  </si>
  <si>
    <t>Terrell Owens, FAWR</t>
  </si>
  <si>
    <t>Olindo Mare, FAK</t>
  </si>
  <si>
    <t>Tony Gonzalez, AtlTE</t>
  </si>
  <si>
    <t>Ryan Longwell, FAK</t>
  </si>
  <si>
    <t>Jon Kitna, DalQB</t>
  </si>
  <si>
    <t>Todd Bouman, FAQB</t>
  </si>
  <si>
    <t>Randy Moss, FAWR</t>
  </si>
  <si>
    <t>Charlie Batch, FAQB</t>
  </si>
  <si>
    <t>Mike Sellers, FARB</t>
  </si>
  <si>
    <t>Jake Delhomme, FAQB</t>
  </si>
  <si>
    <t>David Akers, FAK</t>
  </si>
  <si>
    <t>Donovan McNabb, FAQB</t>
  </si>
  <si>
    <t>Daunte Culpepper, FAQB</t>
  </si>
  <si>
    <t>Reggie Kelly, FATE</t>
  </si>
  <si>
    <t>Jimmy Kleinsasser, FATE</t>
  </si>
  <si>
    <t>Kevin Faulk, FARB</t>
  </si>
  <si>
    <t>Brandon Stokley, BalWR</t>
  </si>
  <si>
    <t>Desmond Clark, FATE</t>
  </si>
  <si>
    <t>Donald Driver, FAWR</t>
  </si>
  <si>
    <t>Kris Brown, FAK</t>
  </si>
  <si>
    <t>Chris Greisen, FAQB</t>
  </si>
  <si>
    <t>Jeff Garcia, FAQB</t>
  </si>
  <si>
    <t>Brian Finneran, FAWR</t>
  </si>
  <si>
    <t>Thomas Jones, FARB</t>
  </si>
  <si>
    <t>Plaxico Burress, PitWR</t>
  </si>
  <si>
    <t>Anthony Becht, FATE</t>
  </si>
  <si>
    <t>Chris Redman, FAQB</t>
  </si>
  <si>
    <t>Sammy Morris, FARB</t>
  </si>
  <si>
    <t>Neil Rackers, FAK</t>
  </si>
  <si>
    <t>Brian Jennings, FATE</t>
  </si>
  <si>
    <t>Billy Volek, FAQB</t>
  </si>
  <si>
    <t>Justin Snow, FATE</t>
  </si>
  <si>
    <t>Rian Lindell, TBK</t>
  </si>
  <si>
    <t>Jay Feely, FAK</t>
  </si>
  <si>
    <t>LaDainian Tomlinson, FARB</t>
  </si>
  <si>
    <t>Santana Moss, WshWR</t>
  </si>
  <si>
    <t>Reggie Wayne, FAWR</t>
  </si>
  <si>
    <t>Todd Heap, FATE</t>
  </si>
  <si>
    <t>Alge Crumpler, FATE</t>
  </si>
  <si>
    <t>Chad Johnson, FAWR</t>
  </si>
  <si>
    <t>Chris Chambers, FAWR</t>
  </si>
  <si>
    <t>Sage Rosenfels, FAQB</t>
  </si>
  <si>
    <t>Moran Norris, FARB</t>
  </si>
  <si>
    <t>Correll Buckhalter, FARB</t>
  </si>
  <si>
    <t>Brandon Manumaleuna, FATE</t>
  </si>
  <si>
    <t>Tony Stewart, FATE</t>
  </si>
  <si>
    <t>A.J. Feeley, FAQB</t>
  </si>
  <si>
    <t>David Martin, FATE</t>
  </si>
  <si>
    <t>T.J. Houshmandzadeh, FAWR</t>
  </si>
  <si>
    <t>Chris Taylor, FARB</t>
  </si>
  <si>
    <t>Dominic Rhodes, FARB</t>
  </si>
  <si>
    <t>Lawrence Tynes, FAK</t>
  </si>
  <si>
    <t>Shayne Graham, FAK</t>
  </si>
  <si>
    <t>David Carr, FAQB</t>
  </si>
  <si>
    <t>Donte' Stallworth, FAWR</t>
  </si>
  <si>
    <t>Jeremy Shockey, FATE</t>
  </si>
  <si>
    <t>Daniel Graham, FATE</t>
  </si>
  <si>
    <t>Jabar Gaffney, FAWR</t>
  </si>
  <si>
    <t>Andre Davis, FAWR</t>
  </si>
  <si>
    <t>Clinton Portis, FARB</t>
  </si>
  <si>
    <t>Maurice Morris, FARB</t>
  </si>
  <si>
    <t>Ladell Betts, FARB</t>
  </si>
  <si>
    <t>Antwaan Randle El, FAWR</t>
  </si>
  <si>
    <t>Deion Branch, FAWR</t>
  </si>
  <si>
    <t>Chris Baker, FATE</t>
  </si>
  <si>
    <t>Brian Westbrook, FARB</t>
  </si>
  <si>
    <t>Justin Peelle, FATE</t>
  </si>
  <si>
    <t>David Garrard, FAQB</t>
  </si>
  <si>
    <t>From ESPN</t>
  </si>
  <si>
    <t>Player</t>
  </si>
  <si>
    <t>Player_1</t>
  </si>
  <si>
    <t>Player_2</t>
  </si>
  <si>
    <t>Player ID</t>
  </si>
  <si>
    <t>Drew Brees, NOQBP</t>
  </si>
  <si>
    <t>Tony Romo*, DalQBO</t>
  </si>
  <si>
    <t>Ryan Tannehill, MiaQBQ</t>
  </si>
  <si>
    <t>Matt Forte, ChiRB</t>
  </si>
  <si>
    <t>Jay Cutler, ChiQBQ</t>
  </si>
  <si>
    <t>Matthew Stafford, DetQBQ</t>
  </si>
  <si>
    <t>Derek Carr, OakQBP</t>
  </si>
  <si>
    <t>Tyrod Taylor, BufQB</t>
  </si>
  <si>
    <t>DeMarco Murray, PhiRB</t>
  </si>
  <si>
    <t>Justin Forsett, BalRBP</t>
  </si>
  <si>
    <t>Marshawn Lynch, SeaRBP</t>
  </si>
  <si>
    <t>Nick Foles, StLQBP</t>
  </si>
  <si>
    <t>Jonathan Stewart, CarRBP</t>
  </si>
  <si>
    <t>Demaryius Thomas, DenWRP</t>
  </si>
  <si>
    <t>A.J. Green, CinWR</t>
  </si>
  <si>
    <t>Tevin Coleman, AtlRBQ</t>
  </si>
  <si>
    <t>DeAndre Hopkins, HouWR</t>
  </si>
  <si>
    <t>Tre Mason, StLRBP</t>
  </si>
  <si>
    <t>Brandin Cooks, NOWR</t>
  </si>
  <si>
    <t>Eric Decker, NYJWR</t>
  </si>
  <si>
    <t>Golden Tate, DetWRP</t>
  </si>
  <si>
    <t>Jason Witten, DalTE</t>
  </si>
  <si>
    <t>Dan Carpenter, BufK</t>
  </si>
  <si>
    <t>Travis Kelce, KCTEP</t>
  </si>
  <si>
    <t>Andre Johnson, IndWR</t>
  </si>
  <si>
    <t>Markus Wheaton, PitWR</t>
  </si>
  <si>
    <t>Torrey Smith, SFWR</t>
  </si>
  <si>
    <t>Nate Washington, HouWRP</t>
  </si>
  <si>
    <t>Michael Floyd, AriWRP</t>
  </si>
  <si>
    <t>Ladarius Green, SDTE</t>
  </si>
  <si>
    <t>Austin Seferian-Jenkins, TBTE</t>
  </si>
  <si>
    <t>Jerricho Cotchery, CarWR</t>
  </si>
  <si>
    <t>Jordan Reed, WshTEP</t>
  </si>
  <si>
    <t>Allen Hurns, JacWR</t>
  </si>
  <si>
    <t>Dwayne Allen, IndTE</t>
  </si>
  <si>
    <t>Eddie Royal, ChiWR</t>
  </si>
  <si>
    <t>T.Y. Hilton, IndWRQ</t>
  </si>
  <si>
    <t>TY Hilton</t>
  </si>
  <si>
    <t>C.J. Spiller, NORBP</t>
  </si>
  <si>
    <t>Chris Owusu, NYJWR</t>
  </si>
  <si>
    <t>Marquess Wilson, ChiWR</t>
  </si>
  <si>
    <t>Rashad Greene, JacWRP</t>
  </si>
  <si>
    <t>Jonathan Grimes, HouRB</t>
  </si>
  <si>
    <t>Lorenzo Taliaferro, BalRBP</t>
  </si>
  <si>
    <t>Josh Bellamy</t>
  </si>
  <si>
    <t>Jerick McKinnon, MinRBP</t>
  </si>
  <si>
    <t>Denard Robinson, JacRBP</t>
  </si>
  <si>
    <t>Jerome Cunningham, NYGTE</t>
  </si>
  <si>
    <t>Fozzy Whittaker, CarRB</t>
  </si>
  <si>
    <t>Jermaine Gresham, AriTEP</t>
  </si>
  <si>
    <t>Dwayne Bowe, CleWRP</t>
  </si>
  <si>
    <t>C.J. Fiedorowicz, HouTE</t>
  </si>
  <si>
    <t>Rod Streater*, OakWRO</t>
  </si>
  <si>
    <t>Jason Avant, KCWRP</t>
  </si>
  <si>
    <t>Luke Willson, SeaTE</t>
  </si>
  <si>
    <t>J.J. Nelson, AriWRQ</t>
  </si>
  <si>
    <t>Robert Housler</t>
  </si>
  <si>
    <t>Troy Niklas, AriTEP</t>
  </si>
  <si>
    <t>Travaris Cadet, NERBP</t>
  </si>
  <si>
    <t>Kennard Backman*, GBTEO</t>
  </si>
  <si>
    <t>Reggie Bush*, SFRBO</t>
  </si>
  <si>
    <t>Bruce Ellington*, SFWRO</t>
  </si>
  <si>
    <t>Alonzo Harris*, GBRBO</t>
  </si>
  <si>
    <t>TJ Jones*, DetWRO</t>
  </si>
  <si>
    <t>Tarvaris Jackson, SeaQB</t>
  </si>
  <si>
    <t>Matt Cassel, BufQB</t>
  </si>
  <si>
    <t>Keshawn Martin*, NEWRO</t>
  </si>
  <si>
    <t>Brittan Golden*, AriWRO</t>
  </si>
  <si>
    <t>Chase Reynolds*, StLRBO</t>
  </si>
  <si>
    <t>Josh McCown*, CleQBO</t>
  </si>
  <si>
    <t>Charlie Whitehurst*, TenQBO</t>
  </si>
  <si>
    <t>Delanie Walker*, TenTEO</t>
  </si>
  <si>
    <t>Daniel Fells*, NYGTEO</t>
  </si>
  <si>
    <t>Tim Hightower, NORB</t>
  </si>
  <si>
    <t>Donald Brown*, SDRBO</t>
  </si>
  <si>
    <t>Toby Gerhart*, JacRBO</t>
  </si>
  <si>
    <t>Marcus Easley, BufWR</t>
  </si>
  <si>
    <t>Mike Kafka*, MinQBIR</t>
  </si>
  <si>
    <t>Seyi Ajirotutu*, PhiWRO</t>
  </si>
  <si>
    <t>Greg Little*, CinWRO</t>
  </si>
  <si>
    <t>Ryan Williams*, DalRBIR</t>
  </si>
  <si>
    <t>Kendall Hunter*, SFRBO</t>
  </si>
  <si>
    <t>Richard Gordon, KCTEQ</t>
  </si>
  <si>
    <t>Kellen Moore, DetQB</t>
  </si>
  <si>
    <t>Vick Ballard*, IndRBIR</t>
  </si>
  <si>
    <t>James Hanna*, DalTEO</t>
  </si>
  <si>
    <t>Brian Quick*, StLWRO</t>
  </si>
  <si>
    <t>Bryce Brown, BufRB</t>
  </si>
  <si>
    <t>Nathan Palmer, DenWR</t>
  </si>
  <si>
    <t>G.J. Kinne, PhiQB</t>
  </si>
  <si>
    <t>Saalim Hakim, NYJWR</t>
  </si>
  <si>
    <t>Chase Ford*, MinTEO</t>
  </si>
  <si>
    <t>Jamize Olawale*, OakRBO</t>
  </si>
  <si>
    <t>EJ Manuel*, BufQBO</t>
  </si>
  <si>
    <t>Le'Veon Bell*, PitRBO</t>
  </si>
  <si>
    <t>Christine Michael*, DalRBO</t>
  </si>
  <si>
    <t>Geno Smith*, NYJQBO</t>
  </si>
  <si>
    <t>Andre Ellington*, AriRBO</t>
  </si>
  <si>
    <t>B.J. Daniels*, SeaQB, WRO</t>
  </si>
  <si>
    <t>Landry Jones*, PitQBO</t>
  </si>
  <si>
    <t>Chris Gragg*, BufTEO</t>
  </si>
  <si>
    <t>Matt Barkley*, AriQBO</t>
  </si>
  <si>
    <t>Mike James*, TBRBO</t>
  </si>
  <si>
    <t>Dion Sims*, MiaTEO</t>
  </si>
  <si>
    <t>Chris Harper*, NYGWRIR</t>
  </si>
  <si>
    <t>Ryan Griffin*, TBQBO</t>
  </si>
  <si>
    <t>James White*, NERBO</t>
  </si>
  <si>
    <t>Ka'Deem Carey*, ChiRBO</t>
  </si>
  <si>
    <t>Aaron Murray*, KCQBO</t>
  </si>
  <si>
    <t>Antonio Andrews*, TenRBO</t>
  </si>
  <si>
    <t>Frankie Hammond*, KCWRO</t>
  </si>
  <si>
    <t>Ray Agnew, DalRB</t>
  </si>
  <si>
    <t>Blake Annen, ChiTE</t>
  </si>
  <si>
    <t>Jeremy Kelley, ChiWR</t>
  </si>
  <si>
    <t>Bryn Renner, BalQB</t>
  </si>
  <si>
    <t>Trevor Siemian*, DenQBO</t>
  </si>
  <si>
    <t>Blake Bell, SFTE</t>
  </si>
  <si>
    <t>Sean Mannion*, StLQBO</t>
  </si>
  <si>
    <t>Justin Hardy*, AtlWRO</t>
  </si>
  <si>
    <t>Sammie Coates*, PitWRO</t>
  </si>
  <si>
    <t>C.J. Uzomah*, CinTEO</t>
  </si>
  <si>
    <t>Garrett Grayson*, NOQBO</t>
  </si>
  <si>
    <t>Darren Waller, BalWRP</t>
  </si>
  <si>
    <t>Brett Hundley*, GBQBO</t>
  </si>
  <si>
    <t>Stefon Diggs*, MinWRO</t>
  </si>
  <si>
    <t>Todd Gurley*, StLRBO</t>
  </si>
  <si>
    <t>Jesse James*, PitTEO</t>
  </si>
  <si>
    <t>Cameron Artis-Payne*, CarRBO</t>
  </si>
  <si>
    <t>Jaelen Strong*, HouWRO</t>
  </si>
  <si>
    <t>Mario Alford*, CinWRO</t>
  </si>
  <si>
    <t>Terrence Magee*, BalRBO</t>
  </si>
  <si>
    <t>Brandon Wegher*, CarRBO</t>
  </si>
  <si>
    <t>E.J. Bibbs*, CleTEO</t>
  </si>
  <si>
    <t>Matt Hazel*, MiaWRO</t>
  </si>
  <si>
    <t>Draft Kings</t>
  </si>
  <si>
    <t>Player_id</t>
  </si>
  <si>
    <t>Benjamin Cunningham</t>
  </si>
  <si>
    <t>Seahawks</t>
  </si>
  <si>
    <t>Texans</t>
  </si>
  <si>
    <t>Patriots</t>
  </si>
  <si>
    <t>Cardinals</t>
  </si>
  <si>
    <t>Panthers</t>
  </si>
  <si>
    <t>Bills</t>
  </si>
  <si>
    <t>Bengals</t>
  </si>
  <si>
    <t>Jets</t>
  </si>
  <si>
    <t>Steelers</t>
  </si>
  <si>
    <t>Frankie Hammond</t>
  </si>
  <si>
    <t>Falcons</t>
  </si>
  <si>
    <t>Browns</t>
  </si>
  <si>
    <t>Packers</t>
  </si>
  <si>
    <t>Titans</t>
  </si>
  <si>
    <t>Chiefs</t>
  </si>
  <si>
    <t>Rams</t>
  </si>
  <si>
    <t>Dolphins</t>
  </si>
  <si>
    <t>Ravens</t>
  </si>
  <si>
    <t>Cowboys</t>
  </si>
  <si>
    <t>Colts</t>
  </si>
  <si>
    <t>Vikings</t>
  </si>
  <si>
    <t>Chargers</t>
  </si>
  <si>
    <t>Lions</t>
  </si>
  <si>
    <t>Raiders</t>
  </si>
  <si>
    <t>Saints</t>
  </si>
  <si>
    <t>Eagles</t>
  </si>
  <si>
    <t>49ers</t>
  </si>
  <si>
    <t>Bears</t>
  </si>
  <si>
    <t>Jaguars</t>
  </si>
  <si>
    <t>Buccaneers</t>
  </si>
  <si>
    <t>FF Today</t>
  </si>
  <si>
    <t>ESPN</t>
  </si>
  <si>
    <t>Fleaflicker</t>
  </si>
  <si>
    <t>Russell Wilson QB - SEA</t>
  </si>
  <si>
    <t>-</t>
  </si>
  <si>
    <t>Aaron Rodgers QB - GB View Videos</t>
  </si>
  <si>
    <t>Cam Newton QB - CAR View Videos</t>
  </si>
  <si>
    <t>Eddie Lacy RB - GB LP View News</t>
  </si>
  <si>
    <t>Peyton Manning QB - DEN P</t>
  </si>
  <si>
    <t>Brandon Weeden QB - DAL View Videos</t>
  </si>
  <si>
    <t>Colin Kaepernick QB - SF</t>
  </si>
  <si>
    <t>Matt Ryan QB - ATL View Videos</t>
  </si>
  <si>
    <t>Matt Forte RB - CHI P View News</t>
  </si>
  <si>
    <t>Tom Brady QB - NE View Videos</t>
  </si>
  <si>
    <t>Matthew Stafford QB - DET P View Videos</t>
  </si>
  <si>
    <t>Andrew Luck QB - IND</t>
  </si>
  <si>
    <t>Marcus Mariota QB - TEN View Videos</t>
  </si>
  <si>
    <t>Odell Beckham WR - NYG View Videos</t>
  </si>
  <si>
    <t>Le'Veon Bell RB - PIT View Videos</t>
  </si>
  <si>
    <t>Carson Palmer QB - ARI View Videos</t>
  </si>
  <si>
    <t>Mike Evans WR - TB P View Videos</t>
  </si>
  <si>
    <t>Adrian Peterson RB - MIN View Videos</t>
  </si>
  <si>
    <t>Ben Roethlisberger QB - PIT View Videos</t>
  </si>
  <si>
    <t>Joe Flacco QB - BAL View Videos</t>
  </si>
  <si>
    <t>Nick Foles QB - STL</t>
  </si>
  <si>
    <t>Sam Bradford QB - PHI View Videos</t>
  </si>
  <si>
    <t>Philip Rivers QB - SD View Videos</t>
  </si>
  <si>
    <t>Teddy Bridgewater QB - MIN View Videos</t>
  </si>
  <si>
    <t>Antonio Brown WR - PIT View Videos</t>
  </si>
  <si>
    <t>Demaryius Thomas WR - DEN</t>
  </si>
  <si>
    <t>Ryan Tannehill QB - MIA P View News View Videos</t>
  </si>
  <si>
    <t>Eli Manning QB - NYG View Videos</t>
  </si>
  <si>
    <t>Jamaal Charles RB - KC View Videos</t>
  </si>
  <si>
    <t>Jeremy Hill RB - CIN</t>
  </si>
  <si>
    <t>Lamar Miller RB - MIA Q</t>
  </si>
  <si>
    <t>Ryan Fitzpatrick QB - NYJ View Videos</t>
  </si>
  <si>
    <t>Luke McCown QB - NO View Videos</t>
  </si>
  <si>
    <t>A.J. Green WR - CIN P View Videos</t>
  </si>
  <si>
    <t>Alex Smith QB - KC View Videos</t>
  </si>
  <si>
    <t>LeSean McCoy RB - BUF P View Videos</t>
  </si>
  <si>
    <t>DeAndre Hopkins WR - HOU P View News View Videos</t>
  </si>
  <si>
    <t>Julio Jones WR - ATL P View Videos</t>
  </si>
  <si>
    <t>Emmanuel Sanders WR - DEN View Videos</t>
  </si>
  <si>
    <t>Jimmy Graham TE - SEA</t>
  </si>
  <si>
    <t>Mark Ingram RB - NO</t>
  </si>
  <si>
    <t>Jameis Winston QB - TB View Videos</t>
  </si>
  <si>
    <t>Frank Gore RB - IND</t>
  </si>
  <si>
    <t>David Johnson RB - ARI View Videos</t>
  </si>
  <si>
    <t>Calvin Johnson WR - DET View Videos</t>
  </si>
  <si>
    <t>T.J. Yeldon RB - JAC</t>
  </si>
  <si>
    <t>Eric Decker WR - NYJ Q</t>
  </si>
  <si>
    <t>Randall Cobb WR - GB FP</t>
  </si>
  <si>
    <t>Amari Cooper WR - OAK View Videos</t>
  </si>
  <si>
    <t>Pierre Garcon WR - WAS View Videos</t>
  </si>
  <si>
    <t>Rashad Jennings RB - NYG View Videos</t>
  </si>
  <si>
    <t>Jordan Matthews WR - PHI View Videos</t>
  </si>
  <si>
    <t>Brandin Cooks WR - NO P</t>
  </si>
  <si>
    <t>Tyler Eifert TE - CIN</t>
  </si>
  <si>
    <t>Alfred Blue RB - HOU</t>
  </si>
  <si>
    <t>Mike Wallace WR - MIN</t>
  </si>
  <si>
    <t>Terrance Williams WR - DAL</t>
  </si>
  <si>
    <t>Markus Wheaton WR - PIT P</t>
  </si>
  <si>
    <t>Devin Funchess WR - CAR</t>
  </si>
  <si>
    <t>Marshawn Lynch RB - SEA Q View News View Videos</t>
  </si>
  <si>
    <t>Brandon Marshall WR - NYJ</t>
  </si>
  <si>
    <t>Marques Colston WR - NO</t>
  </si>
  <si>
    <t>Larry Fitzgerald WR - ARI</t>
  </si>
  <si>
    <t>Ronnie Hillman RB - DEN</t>
  </si>
  <si>
    <t>Chris Ivory RB - NYJ Q View Videos</t>
  </si>
  <si>
    <t>Steve Smith WR - BAL View Videos</t>
  </si>
  <si>
    <t>Julian Edelman WR - NE</t>
  </si>
  <si>
    <t>Rob Gronkowski TE - NE View Videos</t>
  </si>
  <si>
    <t>Andre Johnson WR - IND P View Videos</t>
  </si>
  <si>
    <t>Latavius Murray RB - OAK</t>
  </si>
  <si>
    <t>Delanie Walker TE - TEN P</t>
  </si>
  <si>
    <t>Andy Dalton QB - CIN</t>
  </si>
  <si>
    <t>Justin Forsett RB - BAL</t>
  </si>
  <si>
    <t>Melvin Gordon RB - SD</t>
  </si>
  <si>
    <t>DeMarco Murray RB - PHI Q View Videos</t>
  </si>
  <si>
    <t>Carlos Hyde RB - SF P View Videos</t>
  </si>
  <si>
    <t>Josh McCown QB - CLE P View Videos</t>
  </si>
  <si>
    <t>Jeremy Maclin WR - KC FP</t>
  </si>
  <si>
    <t>Allen Robinson WR - JAC</t>
  </si>
  <si>
    <t>Torrey Smith WR - SF P</t>
  </si>
  <si>
    <t>Blake Bortles QB - JAC</t>
  </si>
  <si>
    <t>Keenan Allen WR - SD</t>
  </si>
  <si>
    <t>C.J. Anderson RB - DEN P</t>
  </si>
  <si>
    <t>Isaiah Crowell RB - CLE</t>
  </si>
  <si>
    <t>Golden Tate WR - DET</t>
  </si>
  <si>
    <t>Anquan Boldin WR - SF</t>
  </si>
  <si>
    <t>Jordan Cameron TE - MIA Q View Videos</t>
  </si>
  <si>
    <t>Larry Donnell TE - NYG View Videos</t>
  </si>
  <si>
    <t>Bishop Sankey RB - TEN</t>
  </si>
  <si>
    <t>Kenny Stills WR - MIA</t>
  </si>
  <si>
    <t>Nelson Agholor WR - PHI</t>
  </si>
  <si>
    <t>Michael Crabtree WR - OAK</t>
  </si>
  <si>
    <t>Devonta Freeman RB - ATL View Videos</t>
  </si>
  <si>
    <t>Joseph Randle RB - DAL</t>
  </si>
  <si>
    <t>Roddy White WR - ATL View Videos</t>
  </si>
  <si>
    <t>James Jones WR - GB View Videos</t>
  </si>
  <si>
    <t>Jarvis Landry WR - MIA</t>
  </si>
  <si>
    <t>Zach Ertz TE - PHI</t>
  </si>
  <si>
    <t>Vincent Jackson WR - TB</t>
  </si>
  <si>
    <t>Charles Johnson WR - MIN</t>
  </si>
  <si>
    <t>C.J. Spiller RB - NO</t>
  </si>
  <si>
    <t>Tyrod Taylor QB - BUF P View Videos</t>
  </si>
  <si>
    <t>LeGarrette Blount RB - NE</t>
  </si>
  <si>
    <t>Travis Kelce TE - KC</t>
  </si>
  <si>
    <t>Doug Martin RB - TB</t>
  </si>
  <si>
    <t>Rueben Randle WR - NYG View Videos</t>
  </si>
  <si>
    <t>Alfred Morris RB - WAS</t>
  </si>
  <si>
    <t>Greg Olsen TE - CAR</t>
  </si>
  <si>
    <t>Sammy Watkins WR - BUF</t>
  </si>
  <si>
    <t>Danny Woodhead RB - SD</t>
  </si>
  <si>
    <t>Martellus Bennett TE - CHI</t>
  </si>
  <si>
    <t>Cecil Shorts WR - HOU</t>
  </si>
  <si>
    <t>Michael Floyd WR - ARI</t>
  </si>
  <si>
    <t>Malcom Floyd WR - SD</t>
  </si>
  <si>
    <t>T.Y. Hilton WR - IND View Videos</t>
  </si>
  <si>
    <t>Davante Adams WR - GB LP View News</t>
  </si>
  <si>
    <t>Jason Witten TE - DAL P View Videos</t>
  </si>
  <si>
    <t>John Brown WR - ARI</t>
  </si>
  <si>
    <t>Ladarius Green TE - SD Q View News View Videos</t>
  </si>
  <si>
    <t>Kyle Rudolph TE - MIN</t>
  </si>
  <si>
    <t>Ryan Mallett QB - HOU View Videos</t>
  </si>
  <si>
    <t>Percy Harvin WR - BUF P</t>
  </si>
  <si>
    <t>Matt Jones RB - WAS</t>
  </si>
  <si>
    <t>Eddie Royal WR - CHI Q</t>
  </si>
  <si>
    <t>Derek Carr QB - OAK View Videos</t>
  </si>
  <si>
    <t>Phillip Dorsett WR - IND View Videos</t>
  </si>
  <si>
    <t>Donte Moncrief WR - IND</t>
  </si>
  <si>
    <t>Kirk Cousins QB - WAS View Videos</t>
  </si>
  <si>
    <t>Owen Daniels TE - DEN</t>
  </si>
  <si>
    <t>Dion Lewis RB - NE</t>
  </si>
  <si>
    <t>Jimmy Clausen QB - CHI View Videos</t>
  </si>
  <si>
    <t>Charles Clay TE - BUF</t>
  </si>
  <si>
    <t>Ryan Mathews RB - PHI View Videos</t>
  </si>
  <si>
    <t>Darren Sproles RB - PHI</t>
  </si>
  <si>
    <t>Tre Mason RB - STL View Videos</t>
  </si>
  <si>
    <t>Jonathan Stewart RB - CAR Q</t>
  </si>
  <si>
    <t>Dexter McCluster RB - TEN</t>
  </si>
  <si>
    <t>Denard Robinson RB - JAC D</t>
  </si>
  <si>
    <t>Charles Sims RB - TB</t>
  </si>
  <si>
    <t>Jermaine Kearse WR - SEA</t>
  </si>
  <si>
    <t>Tavon Austin WR - STL View Videos</t>
  </si>
  <si>
    <t>Shane Vereen RB - NYG View Videos</t>
  </si>
  <si>
    <t>Kendall Wright WR - TEN</t>
  </si>
  <si>
    <t>Mohamed Sanu WR - CIN</t>
  </si>
  <si>
    <t>Cole Beasley WR - DAL</t>
  </si>
  <si>
    <t>Chris Givens WR - STL</t>
  </si>
  <si>
    <t>Fozzy Whittaker RB - CAR Q</t>
  </si>
  <si>
    <t>Brandon Bolden RB - NE</t>
  </si>
  <si>
    <t>Jeremy Kerley WR - NYJ</t>
  </si>
  <si>
    <t>Marcedes Lewis TE - JAC</t>
  </si>
  <si>
    <t>Chris Johnson RB - ARI</t>
  </si>
  <si>
    <t>Garrett Graham TE - HOU</t>
  </si>
  <si>
    <t>Travis Benjamin WR - CLE View Videos</t>
  </si>
  <si>
    <t>Harry Douglas WR - TEN</t>
  </si>
  <si>
    <t>Andrew Hawkins WR - CLE</t>
  </si>
  <si>
    <t>Jacquizz Rodgers RB - CHI</t>
  </si>
  <si>
    <t>Giovani Bernard RB - CIN</t>
  </si>
  <si>
    <t>Jarius Wright WR - MIN</t>
  </si>
  <si>
    <t>Joique Bell RB - DET</t>
  </si>
  <si>
    <t>Jaelen Strong WR - HOU</t>
  </si>
  <si>
    <t>Ameer Abdullah RB - DET</t>
  </si>
  <si>
    <t>Kenny Britt WR - STL</t>
  </si>
  <si>
    <t>Darrius Heyward-Bey WR - PIT View Videos</t>
  </si>
  <si>
    <t>Rishard Matthews WR - MIA</t>
  </si>
  <si>
    <t>Danny Amendola WR - NE</t>
  </si>
  <si>
    <t>Chris Polk RB - HOU</t>
  </si>
  <si>
    <t>Scott Chandler TE - NE</t>
  </si>
  <si>
    <t>Jeremy Langford RB - CHI</t>
  </si>
  <si>
    <t>Marqise Lee WR - JAC P</t>
  </si>
  <si>
    <t>Ty Montgomery WR - GB</t>
  </si>
  <si>
    <t>Theo Riddick RB - DET</t>
  </si>
  <si>
    <t>Marlon Brown WR - BAL</t>
  </si>
  <si>
    <t>Cordarrelle Patterson WR - MIN</t>
  </si>
  <si>
    <t>Zac Stacy RB - NYJ</t>
  </si>
  <si>
    <t>Terrance West RB - TEN</t>
  </si>
  <si>
    <t>Corey Brown WR - CAR</t>
  </si>
  <si>
    <t>Vernon Davis TE - SF</t>
  </si>
  <si>
    <t>Heath Miller TE - PIT</t>
  </si>
  <si>
    <t>Brandon Coleman WR - NO</t>
  </si>
  <si>
    <t>Benny Cunningham RB - STL View Videos</t>
  </si>
  <si>
    <t>Josh Huff WR - PHI View News</t>
  </si>
  <si>
    <t>Greg Jennings WR - MIA</t>
  </si>
  <si>
    <t>Brian Quick WR - STL</t>
  </si>
  <si>
    <t>Bobby Rainey RB - TB</t>
  </si>
  <si>
    <t>Jared Cook TE - STL</t>
  </si>
  <si>
    <t>Jordan Reed TE - WAS</t>
  </si>
  <si>
    <t>Maxx Williams TE - BAL</t>
  </si>
  <si>
    <t>Dri Archer RB - PIT</t>
  </si>
  <si>
    <t>Lance Dunbar RB - DAL</t>
  </si>
  <si>
    <t>Darren McFadden RB - DAL</t>
  </si>
  <si>
    <t>Andre Roberts WR - WAS View Videos</t>
  </si>
  <si>
    <t>De'Anthony Thomas RB - KC FP</t>
  </si>
  <si>
    <t>Dwayne Bowe WR - CLE</t>
  </si>
  <si>
    <t>Dorial Green-Beckham WR - TEN View Videos</t>
  </si>
  <si>
    <t>Allen Hurns WR - JAC P</t>
  </si>
  <si>
    <t>Steve Johnson WR - SD</t>
  </si>
  <si>
    <t>Mychal Rivera TE - OAK</t>
  </si>
  <si>
    <t>Stedman Bailey WR - STL</t>
  </si>
  <si>
    <t>Doug Baldwin WR - SEA View Videos</t>
  </si>
  <si>
    <t>Andre Caldwell WR - DEN</t>
  </si>
  <si>
    <t>Brian Hartline WR - CLE</t>
  </si>
  <si>
    <t>Justin Hunter WR - TEN</t>
  </si>
  <si>
    <t>Mike Tolbert RB - CAR</t>
  </si>
  <si>
    <t>Andre Williams RB - NYG View Videos</t>
  </si>
  <si>
    <t>Toby Gerhart RB - JAC P</t>
  </si>
  <si>
    <t>Lance Kendricks TE - STL</t>
  </si>
  <si>
    <t>Matt Asiata RB - MIN</t>
  </si>
  <si>
    <t>Brent Celek TE - PHI</t>
  </si>
  <si>
    <t>Marvin Jones WR - CIN</t>
  </si>
  <si>
    <t>Christine Michael RB - DAL</t>
  </si>
  <si>
    <t>Knile Davis RB - KC</t>
  </si>
  <si>
    <t>Aaron Dobson WR - NE</t>
  </si>
  <si>
    <t>Gavin Escobar TE - DAL</t>
  </si>
  <si>
    <t>Jason Avant WR - KC</t>
  </si>
  <si>
    <t>Nate Washington WR - HOU</t>
  </si>
  <si>
    <t>Robert Woods WR - BUF</t>
  </si>
  <si>
    <t>Anthony Fasano TE - TEN</t>
  </si>
  <si>
    <t>Coby Fleener TE - IND</t>
  </si>
  <si>
    <t>Jerick McKinnon RB - MIN</t>
  </si>
  <si>
    <t>Timothy Wright TE - DET</t>
  </si>
  <si>
    <t>Ka'Deem Carey RB - CHI</t>
  </si>
  <si>
    <t>Branden Oliver RB - SD</t>
  </si>
  <si>
    <t>Jeff Cumberland TE - NYJ</t>
  </si>
  <si>
    <t>Rob Housler TE - CLE</t>
  </si>
  <si>
    <t>Duke Johnson RB - CLE</t>
  </si>
  <si>
    <t>DeAngelo Williams RB - PIT View Videos</t>
  </si>
  <si>
    <t>Ed Dickson TE - CAR</t>
  </si>
  <si>
    <t>Jermaine Gresham TE - ARI</t>
  </si>
  <si>
    <t>Josh Robinson RB - IND</t>
  </si>
  <si>
    <t>James White RB - NE</t>
  </si>
  <si>
    <t>Marquess Wilson WR - CHI P View News</t>
  </si>
  <si>
    <t>Eric Ebron TE - DET View News</t>
  </si>
  <si>
    <t>Tyler Lockett WR - SEA View Videos</t>
  </si>
  <si>
    <t>Jordan Norwood WR - DEN</t>
  </si>
  <si>
    <t>James Starks RB - GB View Videos</t>
  </si>
  <si>
    <t>Travaris Cadet RB - NE</t>
  </si>
  <si>
    <t>Rod Streater WR - OAK</t>
  </si>
  <si>
    <t>Fred Jackson RB - SEA</t>
  </si>
  <si>
    <t>Ricardo Lockette WR - SEA</t>
  </si>
  <si>
    <t>Richard Rodgers TE - GB</t>
  </si>
  <si>
    <t>Devin Smith WR - NYJ P</t>
  </si>
  <si>
    <t>Levine Toilolo TE - ATL</t>
  </si>
  <si>
    <t>Cameron Artis-Payne RB - CAR</t>
  </si>
  <si>
    <t>Ted Ginn WR - CAR</t>
  </si>
  <si>
    <t>Andre Holmes WR - OAK</t>
  </si>
  <si>
    <t>Jacob Tamme TE - ATL</t>
  </si>
  <si>
    <t>Leonard Hankerson WR - ATL</t>
  </si>
  <si>
    <t>DeVante Parker WR - MIA View News</t>
  </si>
  <si>
    <t>Stepfan Taylor RB - ARI</t>
  </si>
  <si>
    <t>Benjamin Watson TE - NO</t>
  </si>
  <si>
    <t>Luke Willson TE - SEA Q View News</t>
  </si>
  <si>
    <t>Jamison Crowder WR - WAS</t>
  </si>
  <si>
    <t>Bruce Ellington WR - SF Q View News</t>
  </si>
  <si>
    <t>Crockett Gillmore TE - BAL</t>
  </si>
  <si>
    <t>Clay Harbor TE - JAC</t>
  </si>
  <si>
    <t>Dwayne Harris WR - NYG</t>
  </si>
  <si>
    <t>Chris Hogan WR - BUF</t>
  </si>
  <si>
    <t>Chris Matthews WR - SEA</t>
  </si>
  <si>
    <t>Bilal Powell RB - NYJ</t>
  </si>
  <si>
    <t>Damien Williams RB - MIA</t>
  </si>
  <si>
    <t>Karlos Williams RB - BUF</t>
  </si>
  <si>
    <t>C.J. Fiedorowicz TE - HOU Q</t>
  </si>
  <si>
    <t>Brandon Myers TE - TB</t>
  </si>
  <si>
    <t>Andrew Quarless TE - GB</t>
  </si>
  <si>
    <t>Khiry Robinson RB - NO</t>
  </si>
  <si>
    <t>Darren Fells TE - ARI</t>
  </si>
  <si>
    <t>Roy Helu RB - OAK</t>
  </si>
  <si>
    <t>Marcel Reece RB - OAK</t>
  </si>
  <si>
    <t>Willie Snead WR - NO</t>
  </si>
  <si>
    <t>Taylor Gabriel WR - CLE</t>
  </si>
  <si>
    <t>Albert Wilson WR - KC FP</t>
  </si>
  <si>
    <t>Miles Austin WR - PHI</t>
  </si>
  <si>
    <t>Donald Brown RB - SD</t>
  </si>
  <si>
    <t>Sammie Coates WR - PIT</t>
  </si>
  <si>
    <t>Riley Cooper WR - PHI</t>
  </si>
  <si>
    <t>Chase Ford TE - MIN</t>
  </si>
  <si>
    <t>Justin Hardy WR - ATL</t>
  </si>
  <si>
    <t>Cody Latimer WR - DEN</t>
  </si>
  <si>
    <t>Chris Conley WR - KC</t>
  </si>
  <si>
    <t>Josh Hill TE - NO</t>
  </si>
  <si>
    <t>Tyler Kroft TE - CIN</t>
  </si>
  <si>
    <t>Lance Moore WR - DET</t>
  </si>
  <si>
    <t>Paul Richardson WR - SEA PUP</t>
  </si>
  <si>
    <t>Dion Sims TE - MIA D View News</t>
  </si>
  <si>
    <t>Clive Walford TE - OAK</t>
  </si>
  <si>
    <t>Javorius Allen RB - BAL</t>
  </si>
  <si>
    <t>Michael Campanaro WR - BAL</t>
  </si>
  <si>
    <t>Jonathan Grimes RB - HOU Q</t>
  </si>
  <si>
    <t>MyCole Pruitt TE - MIN</t>
  </si>
  <si>
    <t>Lorenzo Taliaferro RB - BAL Q</t>
  </si>
  <si>
    <t>Anthony Dixon RB - BUF</t>
  </si>
  <si>
    <t>Mike James RB - TB</t>
  </si>
  <si>
    <t>Bernard Pierce RB - JAC</t>
  </si>
  <si>
    <t>Juwan Thompson RB - DEN</t>
  </si>
  <si>
    <t>John Kuhn RB - GB</t>
  </si>
  <si>
    <t>Kamar Aiken WR - BAL</t>
  </si>
  <si>
    <t>Derek Anderson QB - CAR</t>
  </si>
  <si>
    <t>Matt Barkley QB - ARI</t>
  </si>
  <si>
    <t>Brenton Bersin WR - CAR View News</t>
  </si>
  <si>
    <t>Rex Burkhead RB - CIN</t>
  </si>
  <si>
    <t>Matt Cassel QB - DAL View Videos</t>
  </si>
  <si>
    <t>Kellen Clemens QB - SD</t>
  </si>
  <si>
    <t>Chase Daniel QB - KC</t>
  </si>
  <si>
    <t>Austin Davis QB - CLE</t>
  </si>
  <si>
    <t>Stefon Diggs WR - MIN</t>
  </si>
  <si>
    <t>Andre Ellington RB - ARI D View News</t>
  </si>
  <si>
    <t>Rhett Ellison TE - MIN</t>
  </si>
  <si>
    <t>Blaine Gabbert QB - SF</t>
  </si>
  <si>
    <t>Jimmy Garoppolo QB - NE</t>
  </si>
  <si>
    <t>Mike Glennon QB - TB</t>
  </si>
  <si>
    <t>Jonas Gray RB - MIA</t>
  </si>
  <si>
    <t>Todd Gurley RB - STL Q View Videos</t>
  </si>
  <si>
    <t>Demetrius Harris TE - KC FP</t>
  </si>
  <si>
    <t>Matt Hasselbeck QB - IND</t>
  </si>
  <si>
    <t>Chad Henne QB - JAC</t>
  </si>
  <si>
    <t>Shaun Hill QB - MIN</t>
  </si>
  <si>
    <t>Brian Hoyer QB - HOU</t>
  </si>
  <si>
    <t>Tarvaris Jackson QB - SEA P</t>
  </si>
  <si>
    <t>Jesse James TE - PIT</t>
  </si>
  <si>
    <t>Jeff Janis WR - GB</t>
  </si>
  <si>
    <t>Case Keenum QB - STL</t>
  </si>
  <si>
    <t>Brandon LaFell WR - NE PUP</t>
  </si>
  <si>
    <t>EJ Manuel QB - BUF</t>
  </si>
  <si>
    <t>Johnny Manziel QB - CLE P View Videos</t>
  </si>
  <si>
    <t>Colt McCoy QB - WAS</t>
  </si>
  <si>
    <t>Matt McGloin QB - OAK</t>
  </si>
  <si>
    <t>Zach Mettenberger QB - TEN</t>
  </si>
  <si>
    <t>Matt Moore QB - MIA</t>
  </si>
  <si>
    <t>Dan Orlovsky QB - DET</t>
  </si>
  <si>
    <t>Brock Osweiler QB - DEN</t>
  </si>
  <si>
    <t>Cedric Peerman RB - CIN</t>
  </si>
  <si>
    <t>Bryce Petty QB - NYJ</t>
  </si>
  <si>
    <t>Dennis Pitta TE - BAL PUP</t>
  </si>
  <si>
    <t>Stevan Ridley RB - NYJ PUP</t>
  </si>
  <si>
    <t>Mark Sanchez QB - PHI</t>
  </si>
  <si>
    <t>Matt Schaub QB - BAL</t>
  </si>
  <si>
    <t>Geno Smith QB - NYJ P View Videos</t>
  </si>
  <si>
    <t>Drew Stanton QB - ARI</t>
  </si>
  <si>
    <t>Jordan Todman RB - PIT</t>
  </si>
  <si>
    <t>Michael Vick QB - PIT</t>
  </si>
  <si>
    <t>Kevin White WR - CHI PUP</t>
  </si>
  <si>
    <t>Charlie Whitehurst QB - TEN</t>
  </si>
  <si>
    <t>Jared Abbrederis WR - GB</t>
  </si>
  <si>
    <t>Jay Ajayi RB - MIA IR</t>
  </si>
  <si>
    <t>Seyi Ajirotutu WR - PHI P</t>
  </si>
  <si>
    <t>Mario Alford WR - CIN</t>
  </si>
  <si>
    <t>Dwayne Allen TE - IND O</t>
  </si>
  <si>
    <t>RaShaun Allen TE - SEA</t>
  </si>
  <si>
    <t>Jace Amaro TE - NYJ IR</t>
  </si>
  <si>
    <t>Rory Anderson TE - SF IR</t>
  </si>
  <si>
    <t>Antonio Andrews RB - TEN P</t>
  </si>
  <si>
    <t>David Ausberry TE - OAK</t>
  </si>
  <si>
    <t>Donnie Avery WR</t>
  </si>
  <si>
    <t>Bye</t>
  </si>
  <si>
    <t>Kennard Backman TE - GB</t>
  </si>
  <si>
    <t>Billy Bajema TE</t>
  </si>
  <si>
    <t>Edwin Baker RB</t>
  </si>
  <si>
    <t>Jon Baldwin WR</t>
  </si>
  <si>
    <t>Montee Ball RB</t>
  </si>
  <si>
    <t>Jake Ballard TE</t>
  </si>
  <si>
    <t>Vick Ballard RB</t>
  </si>
  <si>
    <t>Joe Banyard RB</t>
  </si>
  <si>
    <t>Kenjon Barner RB - PHI</t>
  </si>
  <si>
    <t>Gary Barnidge TE - CLE</t>
  </si>
  <si>
    <t>Jackie Battle RB</t>
  </si>
  <si>
    <t>Blake Bell TE - SF P</t>
  </si>
  <si>
    <t>Kenny Bell WR - TB IR</t>
  </si>
  <si>
    <t>Josh Bellamy WR - CHI</t>
  </si>
  <si>
    <t>Kelvin Benjamin WR - CAR IR</t>
  </si>
  <si>
    <t>Earl Bennett WR</t>
  </si>
  <si>
    <t>Davone Bess WR</t>
  </si>
  <si>
    <t>E.J. Bibbs TE - CLE</t>
  </si>
  <si>
    <t>Justin Blackmon WR - JAC SUS</t>
  </si>
  <si>
    <t>Tommy Bohanon RB - NYJ</t>
  </si>
  <si>
    <t>Brandon Bostick TE</t>
  </si>
  <si>
    <t>Josh Boyce WR - NE IR</t>
  </si>
  <si>
    <t>Jarrett Boykin WR</t>
  </si>
  <si>
    <t>Nick Boyle TE - BAL</t>
  </si>
  <si>
    <t>Ahmad Bradshaw RB</t>
  </si>
  <si>
    <t>LaVon Brazill WR SUS</t>
  </si>
  <si>
    <t>Drew Brees QB - NO O View Videos</t>
  </si>
  <si>
    <t>Andre Brown RB</t>
  </si>
  <si>
    <t>Bryce Brown RB</t>
  </si>
  <si>
    <t>Da'Ron Brown WR - KC</t>
  </si>
  <si>
    <t>Jaron Brown WR - ARI</t>
  </si>
  <si>
    <t>Justin Brown WR IR</t>
  </si>
  <si>
    <t>Malcolm Brown RB - STL</t>
  </si>
  <si>
    <t>Mike Brown WR</t>
  </si>
  <si>
    <t>Ronnie Brown RB</t>
  </si>
  <si>
    <t>Vincent Brown WR</t>
  </si>
  <si>
    <t>Ryan Broyles WR</t>
  </si>
  <si>
    <t>Dez Bryant WR - DAL O View News View Videos</t>
  </si>
  <si>
    <t>Martavis Bryant WR - PIT SUS</t>
  </si>
  <si>
    <t>Nate Burleson WR</t>
  </si>
  <si>
    <t>Isaiah Burse WR</t>
  </si>
  <si>
    <t>Michael Burton RB - DET</t>
  </si>
  <si>
    <t>Stephen Burton WR IR</t>
  </si>
  <si>
    <t>Trey Burton TE - PHI P</t>
  </si>
  <si>
    <t>Michael Bush RB</t>
  </si>
  <si>
    <t>Reggie Bush RB - SF D View News</t>
  </si>
  <si>
    <t>Brice Butler WR - DAL</t>
  </si>
  <si>
    <t>Jeremy Butler WR - BAL</t>
  </si>
  <si>
    <t>Nate Byham TE</t>
  </si>
  <si>
    <t>Jason Campbell QB</t>
  </si>
  <si>
    <t>John Carlson TE</t>
  </si>
  <si>
    <t>Derek Carrier TE - WAS View Videos</t>
  </si>
  <si>
    <t>DeAndre Carter WR - OAK</t>
  </si>
  <si>
    <t>Duron Carter WR - IND</t>
  </si>
  <si>
    <t>James Casey TE - DEN</t>
  </si>
  <si>
    <t>Garrett Celek TE - SF</t>
  </si>
  <si>
    <t>Orson Charles TE</t>
  </si>
  <si>
    <t>Tashard Choice RB</t>
  </si>
  <si>
    <t>Gerald Christian TE - ARI IR</t>
  </si>
  <si>
    <t>Dallas Clark TE</t>
  </si>
  <si>
    <t>Kaelin Clay WR - DET</t>
  </si>
  <si>
    <t>Tyler Clutts RB - DAL</t>
  </si>
  <si>
    <t>David Cobb RB - TEN IR</t>
  </si>
  <si>
    <t>Chase Coffman TE - TEN</t>
  </si>
  <si>
    <t>Derrick Coleman RB - SEA</t>
  </si>
  <si>
    <t>Tevin Coleman RB - ATL O</t>
  </si>
  <si>
    <t>Austin Collie WR</t>
  </si>
  <si>
    <t>Jed Collins RB</t>
  </si>
  <si>
    <t>Kevin Cone WR</t>
  </si>
  <si>
    <t>John Conner RB</t>
  </si>
  <si>
    <t>Josh Cooper WR</t>
  </si>
  <si>
    <t>Jerricho Cotchery WR - CAR O</t>
  </si>
  <si>
    <t>Michael Cox RB</t>
  </si>
  <si>
    <t>Tom Crabtree TE</t>
  </si>
  <si>
    <t>Josh Cribbs WR</t>
  </si>
  <si>
    <t>Juron Criner WR</t>
  </si>
  <si>
    <t>John Crockett RB - GB</t>
  </si>
  <si>
    <t>Victor Cruz WR - NYG IA View Videos</t>
  </si>
  <si>
    <t>Jerome Cunningham TE - NYG IA</t>
  </si>
  <si>
    <t>Justice Cunningham TE - STL</t>
  </si>
  <si>
    <t>Jay Cutler QB - CHI O</t>
  </si>
  <si>
    <t>B.J. Daniels WR - SEA</t>
  </si>
  <si>
    <t>Orleans Darkwa RB - NYG</t>
  </si>
  <si>
    <t>Devante Davis WR</t>
  </si>
  <si>
    <t>Dominique Davis QB</t>
  </si>
  <si>
    <t>Drew Davis WR</t>
  </si>
  <si>
    <t>Fred Davis TE</t>
  </si>
  <si>
    <t>Geremy Davis WR - NYG</t>
  </si>
  <si>
    <t>Kellen Davis TE - NYJ</t>
  </si>
  <si>
    <t>Mike Davis RB - SF</t>
  </si>
  <si>
    <t>Andre Debose WR - OAK IR</t>
  </si>
  <si>
    <t>Jeff Demps RB</t>
  </si>
  <si>
    <t>A.J. Derby TE - NE IR</t>
  </si>
  <si>
    <t>James Develin RB - NE IR</t>
  </si>
  <si>
    <t>Dorin Dickerson TE - TEN IR</t>
  </si>
  <si>
    <t>Patrick DiMarco RB - ATL</t>
  </si>
  <si>
    <t>Kevin Dorsey WR</t>
  </si>
  <si>
    <t>Tandon Doss WR</t>
  </si>
  <si>
    <t>Jack Doyle TE - IND</t>
  </si>
  <si>
    <t>Shaun Draughn RB - CLE</t>
  </si>
  <si>
    <t>Jim Dray TE - CLE</t>
  </si>
  <si>
    <t>Joel Dreessen TE</t>
  </si>
  <si>
    <t>Kris Durham WR</t>
  </si>
  <si>
    <t>Jonathan Dwyer RB</t>
  </si>
  <si>
    <t>Michael Dyer RB</t>
  </si>
  <si>
    <t>Marcus Easley WR - BUF Q</t>
  </si>
  <si>
    <t>Armanti Edwards WR</t>
  </si>
  <si>
    <t>Pat Edwards WR</t>
  </si>
  <si>
    <t>Michael Egnew TE</t>
  </si>
  <si>
    <t>Quincy Enunwa WR - NYJ</t>
  </si>
  <si>
    <t>Joseph Fauria TE - ARI</t>
  </si>
  <si>
    <t>Daniel Fells TE - NYG</t>
  </si>
  <si>
    <t>Jerome Felton RB - BUF</t>
  </si>
  <si>
    <t>Jermichael Finley TE</t>
  </si>
  <si>
    <t>Matt Flynn QB</t>
  </si>
  <si>
    <t>Jacoby Ford WR</t>
  </si>
  <si>
    <t>Arian Foster RB - HOU O</t>
  </si>
  <si>
    <t>Bennie Fowler WR - DEN</t>
  </si>
  <si>
    <t>Jalston Fowler RB - TEN</t>
  </si>
  <si>
    <t>Johnathan Franklin RB</t>
  </si>
  <si>
    <t>Josh Freeman QB</t>
  </si>
  <si>
    <t>Isaac Fruechte WR - MIN</t>
  </si>
  <si>
    <t>Quarterbacks Week 3 Standard Stats -- Average</t>
  </si>
  <si>
    <t>Misc</t>
  </si>
  <si>
    <t>Cmp</t>
  </si>
  <si>
    <t>Yd</t>
  </si>
  <si>
    <t>CmpPct</t>
  </si>
  <si>
    <t>YAtt</t>
  </si>
  <si>
    <t>Avg</t>
  </si>
  <si>
    <t>FL</t>
  </si>
  <si>
    <t>FPTS</t>
  </si>
  <si>
    <t>Bryce Petty,NYJ</t>
  </si>
  <si>
    <t>Chase Daniel,KC</t>
  </si>
  <si>
    <t>Derek Anderson,CAR</t>
  </si>
  <si>
    <t>Joe Flacco,BAL</t>
  </si>
  <si>
    <t>Austin Davis,CLE</t>
  </si>
  <si>
    <t>Andy Dalton,CIN</t>
  </si>
  <si>
    <t>Ryan Tannehill,MIA</t>
  </si>
  <si>
    <t>Landry Jones,PIT</t>
  </si>
  <si>
    <t>Alex Smith,KC</t>
  </si>
  <si>
    <t>Robert Griffin III,WAS</t>
  </si>
  <si>
    <t>Tarvaris Jackson,SEA</t>
  </si>
  <si>
    <t>Josh McCown,CLE</t>
  </si>
  <si>
    <t>Matthew Stafford,DET</t>
  </si>
  <si>
    <t>Thad Lewis,PHI</t>
  </si>
  <si>
    <t>Trevor Siemian,DEN</t>
  </si>
  <si>
    <t>Tyrod Taylor,BUF</t>
  </si>
  <si>
    <t>Ryan Nassib,NYG</t>
  </si>
  <si>
    <t>Philip Rivers,SD</t>
  </si>
  <si>
    <t>Sean Renfree,ATL</t>
  </si>
  <si>
    <t>Jameis Winston,TB</t>
  </si>
  <si>
    <t>Dan Orlovsky,DET</t>
  </si>
  <si>
    <t>Peyton Manning,DEN</t>
  </si>
  <si>
    <t>Mike Glennon,TB</t>
  </si>
  <si>
    <t>Matt Barkley,ARI</t>
  </si>
  <si>
    <t>Brandon Weeden,DAL</t>
  </si>
  <si>
    <t>Eli Manning,NYG</t>
  </si>
  <si>
    <t>B.J. Daniels,SEA</t>
  </si>
  <si>
    <t>Jimmy Garoppolo,NE</t>
  </si>
  <si>
    <t>Sean Mannion,STL</t>
  </si>
  <si>
    <t>David Fales,CHI</t>
  </si>
  <si>
    <t>Tom Brady,NE</t>
  </si>
  <si>
    <t>Cam Newton,CAR</t>
  </si>
  <si>
    <t>Matt Schaub,BAL</t>
  </si>
  <si>
    <t>Charlie Whitehurst,TEN</t>
  </si>
  <si>
    <t>Drew Stanton,ARI</t>
  </si>
  <si>
    <t>Chad Henne,JAC</t>
  </si>
  <si>
    <t>Joe Webb,CAR</t>
  </si>
  <si>
    <t>Matt Hasselbeck,IND</t>
  </si>
  <si>
    <t>Scott Tolzien,GB</t>
  </si>
  <si>
    <t>Aaron Rodgers,GB</t>
  </si>
  <si>
    <t>Ben Roethlisberger,PIT</t>
  </si>
  <si>
    <t>Russell Wilson,SEA</t>
  </si>
  <si>
    <t>Kellen Clemens,SD</t>
  </si>
  <si>
    <t>Nick Foles,STL</t>
  </si>
  <si>
    <t>Stephen Morris,PHI</t>
  </si>
  <si>
    <t>Michael Vick,PIT</t>
  </si>
  <si>
    <t>Brian Hoyer,HOU</t>
  </si>
  <si>
    <t>Jimmy Clausen,CHI</t>
  </si>
  <si>
    <t>Brett Hundley,GB</t>
  </si>
  <si>
    <t>Logan Thomas,MIA</t>
  </si>
  <si>
    <t>Sam Bradford,PHI</t>
  </si>
  <si>
    <t>Garrett Grayson,NO</t>
  </si>
  <si>
    <t>Johnny Manziel,CLE</t>
  </si>
  <si>
    <t>EJ Manuel,BUF</t>
  </si>
  <si>
    <t>Matt Ryan,ATL</t>
  </si>
  <si>
    <t>Taylor Heinicke,MIN</t>
  </si>
  <si>
    <t>Ryan Mallett,HOU</t>
  </si>
  <si>
    <t>Teddy Bridgewater,MIN</t>
  </si>
  <si>
    <t>Luke McCown,NO</t>
  </si>
  <si>
    <t>Colin Kaepernick,SF</t>
  </si>
  <si>
    <t>Ryan Fitzpatrick,NYJ</t>
  </si>
  <si>
    <t>Carson Palmer,ARI</t>
  </si>
  <si>
    <t>Case Keenum,STL</t>
  </si>
  <si>
    <t>Shaun Hill,MIN</t>
  </si>
  <si>
    <t>Colt McCoy,WAS</t>
  </si>
  <si>
    <t>AJ McCarron,CIN</t>
  </si>
  <si>
    <t>Zach Mettenberger,TEN</t>
  </si>
  <si>
    <t>Matt McGloin,OAK</t>
  </si>
  <si>
    <t>Derek Carr,OAK</t>
  </si>
  <si>
    <t>Kellen Moore,DAL</t>
  </si>
  <si>
    <t>Kirk Cousins,WAS</t>
  </si>
  <si>
    <t>Mark Sanchez,PHI</t>
  </si>
  <si>
    <t>Brock Osweiler,DEN</t>
  </si>
  <si>
    <t>Ryan Griffin,TB</t>
  </si>
  <si>
    <t>Blaine Gabbert,SF</t>
  </si>
  <si>
    <t>Matt Moore,MIA</t>
  </si>
  <si>
    <t>Andrew Luck,IND</t>
  </si>
  <si>
    <t>Matt Cassel,DAL</t>
  </si>
  <si>
    <t>Blake Bortles,JAC</t>
  </si>
  <si>
    <t>Aaron Murray,KC</t>
  </si>
  <si>
    <t>Marcus Mariota,TEN</t>
  </si>
  <si>
    <t>Pages: 1 2 All</t>
  </si>
  <si>
    <t>Running Backs Week 3 Standard Stats -- Average</t>
  </si>
  <si>
    <t>Recpt</t>
  </si>
  <si>
    <t>Jeremy Langford,CHI</t>
  </si>
  <si>
    <t>Jonathan Stewart,CAR</t>
  </si>
  <si>
    <t>Antonio Andrews,TEN</t>
  </si>
  <si>
    <t>Terrance West,TEN</t>
  </si>
  <si>
    <t>DeMarco Murray,PHI</t>
  </si>
  <si>
    <t>Alfred Blue,HOU</t>
  </si>
  <si>
    <t>Cedric Peerman,CIN</t>
  </si>
  <si>
    <t>Jordan Todman,PIT</t>
  </si>
  <si>
    <t>Mike James,TB</t>
  </si>
  <si>
    <t>Carlos Hyde,SF</t>
  </si>
  <si>
    <t>Jalston Fowler,TEN</t>
  </si>
  <si>
    <t>Bryce Brown,BUF</t>
  </si>
  <si>
    <t>Rex Burkhead,CIN</t>
  </si>
  <si>
    <t>LeSean McCoy,BUF</t>
  </si>
  <si>
    <t>Chase Reynolds,STL</t>
  </si>
  <si>
    <t>Branden Oliver,SD</t>
  </si>
  <si>
    <t>Jamaal Charles,KC</t>
  </si>
  <si>
    <t>Christine Michael,DAL</t>
  </si>
  <si>
    <t>Tim Hightower,NO</t>
  </si>
  <si>
    <t>Bernard Pierce,JAC</t>
  </si>
  <si>
    <t>Alonzo Harris,GB</t>
  </si>
  <si>
    <t>Melvin Gordon,SD</t>
  </si>
  <si>
    <t>Anthony Sherman,KC</t>
  </si>
  <si>
    <t>Zach Zenner,DET</t>
  </si>
  <si>
    <t>Mike Tolbert,CAR</t>
  </si>
  <si>
    <t>Shane Vereen,NYG</t>
  </si>
  <si>
    <t>Dexter McCluster,TEN</t>
  </si>
  <si>
    <t>Isaiah Pead,STL</t>
  </si>
  <si>
    <t>Mike Davis,SF</t>
  </si>
  <si>
    <t>Matt Asiata,MIN</t>
  </si>
  <si>
    <t>Jarryd Hayne,SF</t>
  </si>
  <si>
    <t>LaMichael James,MIA</t>
  </si>
  <si>
    <t>Bruce Miller,SF</t>
  </si>
  <si>
    <t>Matt Forte,CHI</t>
  </si>
  <si>
    <t>Marcus Murphy,NO</t>
  </si>
  <si>
    <t>Chris Johnson,ARI</t>
  </si>
  <si>
    <t>Khiry Robinson,NO</t>
  </si>
  <si>
    <t>Zac Stacy,NYJ</t>
  </si>
  <si>
    <t>Damien Williams,MIA</t>
  </si>
  <si>
    <t>John Kuhn,GB</t>
  </si>
  <si>
    <t>Justin Forsett,BAL</t>
  </si>
  <si>
    <t>Rashad Jennings,NYG</t>
  </si>
  <si>
    <t>Will Tukuafu,SEA</t>
  </si>
  <si>
    <t>Isaiah Crowell,CLE</t>
  </si>
  <si>
    <t>Charcandrick West,KC</t>
  </si>
  <si>
    <t>Jacquizz Rodgers,CHI</t>
  </si>
  <si>
    <t>C.J. Anderson,DEN</t>
  </si>
  <si>
    <t>Javorius Allen,BAL</t>
  </si>
  <si>
    <t>Darren Sproles,PHI</t>
  </si>
  <si>
    <t>Chris Ivory,NYJ</t>
  </si>
  <si>
    <t>C.J. Spiller,NO</t>
  </si>
  <si>
    <t>Orleans Darkwa,NYG</t>
  </si>
  <si>
    <t>Matt Jones,WAS</t>
  </si>
  <si>
    <t>Roy Helu,OAK</t>
  </si>
  <si>
    <t>Fred Jackson,SEA</t>
  </si>
  <si>
    <t>Tre Mason,STL</t>
  </si>
  <si>
    <t>Frank Gore,IND</t>
  </si>
  <si>
    <t>Jonathan Grimes,HOU</t>
  </si>
  <si>
    <t>Roosevelt Nix,PIT</t>
  </si>
  <si>
    <t>Joseph Randle,DAL</t>
  </si>
  <si>
    <t>Derrick Coleman,SEA</t>
  </si>
  <si>
    <t>Adrian Peterson,MIN</t>
  </si>
  <si>
    <t>Darrel Young,WAS</t>
  </si>
  <si>
    <t>Fozzy Whittaker,CAR</t>
  </si>
  <si>
    <t>Fitzgerald Toussaint,PIT</t>
  </si>
  <si>
    <t>Charles Sims,TB</t>
  </si>
  <si>
    <t>Anthony Dixon,BUF</t>
  </si>
  <si>
    <t>David Johnson,ARI</t>
  </si>
  <si>
    <t>Chris Thompson,WAS</t>
  </si>
  <si>
    <t>Jay Prosch,HOU</t>
  </si>
  <si>
    <t>Jonas Gray,MIA</t>
  </si>
  <si>
    <t>Reggie Bush,SF</t>
  </si>
  <si>
    <t>Bilal Powell,NYJ</t>
  </si>
  <si>
    <t>Donald Brown,SD</t>
  </si>
  <si>
    <t>Terrence Magee,BAL</t>
  </si>
  <si>
    <t>Stepfan Taylor,ARI</t>
  </si>
  <si>
    <t>Theo Riddick,DET</t>
  </si>
  <si>
    <t>Chris Polk,HOU</t>
  </si>
  <si>
    <t>Karlos Williams,BUF</t>
  </si>
  <si>
    <t>Bishop Sankey,TEN</t>
  </si>
  <si>
    <t>Benny Cunningham,STL</t>
  </si>
  <si>
    <t>DeAngelo Williams,PIT</t>
  </si>
  <si>
    <t>Andre Williams,NYG</t>
  </si>
  <si>
    <t>Ryan Mathews,PHI</t>
  </si>
  <si>
    <t>Lorenzo Taliaferro,BAL</t>
  </si>
  <si>
    <t>Giovani Bernard,CIN</t>
  </si>
  <si>
    <t>Dri Archer,PIT</t>
  </si>
  <si>
    <t>Will Johnson,PIT</t>
  </si>
  <si>
    <t>Marshawn Lynch,SEA</t>
  </si>
  <si>
    <t>Doug Martin,TB</t>
  </si>
  <si>
    <t>Zach Line,MIN</t>
  </si>
  <si>
    <t>Latavius Murray,OAK</t>
  </si>
  <si>
    <t>Ameer Abdullah,DET</t>
  </si>
  <si>
    <t>Eddie Lacy,GB</t>
  </si>
  <si>
    <t>Taiwan Jones,OAK</t>
  </si>
  <si>
    <t>Lamar Miller,MIA</t>
  </si>
  <si>
    <t>James Starks,GB</t>
  </si>
  <si>
    <t>Devonta Freeman,ATL</t>
  </si>
  <si>
    <t>Toby Gerhart,JAC</t>
  </si>
  <si>
    <t>Thomas Rawls,SEA</t>
  </si>
  <si>
    <t>Tommy Bohanon,NYJ</t>
  </si>
  <si>
    <t>Jeremy Hill,CIN</t>
  </si>
  <si>
    <t>Tyler Varga,IND</t>
  </si>
  <si>
    <t>Joique Bell,DET</t>
  </si>
  <si>
    <t>Jamize Olawale,OAK</t>
  </si>
  <si>
    <t>James White,NE</t>
  </si>
  <si>
    <t>Ka'Deem Carey,CHI</t>
  </si>
  <si>
    <t>Mark Ingram,NO</t>
  </si>
  <si>
    <t>Nikita Whitlock,NYG</t>
  </si>
  <si>
    <t>Bobby Rainey,TB</t>
  </si>
  <si>
    <t>Jerick McKinnon,MIN</t>
  </si>
  <si>
    <t>Lance Dunbar,DAL</t>
  </si>
  <si>
    <t>Austin Johnson,NO</t>
  </si>
  <si>
    <t>Dion Lewis,NE</t>
  </si>
  <si>
    <t>Alfred Morris,WAS</t>
  </si>
  <si>
    <t>Kyle Juszczyk,BAL</t>
  </si>
  <si>
    <t>Todd Gurley,STL</t>
  </si>
  <si>
    <t>Ronnie Hillman,DEN</t>
  </si>
  <si>
    <t>Le'Veon Bell,PIT</t>
  </si>
  <si>
    <t>Patrick DiMarco,ATL</t>
  </si>
  <si>
    <t>LeGarrette Blount,NE</t>
  </si>
  <si>
    <t>Michael Burton,DET</t>
  </si>
  <si>
    <t>Travaris Cadet,NE</t>
  </si>
  <si>
    <t>Josh Robinson,IND</t>
  </si>
  <si>
    <t>Terron Ward,ATL</t>
  </si>
  <si>
    <t>Tyler Clutts,DAL</t>
  </si>
  <si>
    <t>Danny Woodhead,SD</t>
  </si>
  <si>
    <t>Shaun Draughn,CLE</t>
  </si>
  <si>
    <t>Kenjon Barner,PHI</t>
  </si>
  <si>
    <t>Jorvorskie Lane,TB</t>
  </si>
  <si>
    <t>Darren McFadden,DAL</t>
  </si>
  <si>
    <t>Marcel Reece,OAK</t>
  </si>
  <si>
    <t>Cameron Artis-Payne,CAR</t>
  </si>
  <si>
    <t>Knile Davis,KC</t>
  </si>
  <si>
    <t>Brandon Bolden,NE</t>
  </si>
  <si>
    <t>Aaron Ripkowski,GB</t>
  </si>
  <si>
    <t>Juwan Thompson,DEN</t>
  </si>
  <si>
    <t>Corey Grant,JAC</t>
  </si>
  <si>
    <t>T.J. Yeldon,JAC</t>
  </si>
  <si>
    <t>Marcus Thigpen,BUF</t>
  </si>
  <si>
    <t>Duke Johnson,CLE</t>
  </si>
  <si>
    <t>Jerome Felton,BUF</t>
  </si>
  <si>
    <t>Pages: 1 2 3 All</t>
  </si>
  <si>
    <t>Wide Receivers Week 3 Standard Stats -- Average</t>
  </si>
  <si>
    <t>Phillip Dorsett,IND</t>
  </si>
  <si>
    <t>DeAndrew White,SF</t>
  </si>
  <si>
    <t>Stefon Diggs,MIN</t>
  </si>
  <si>
    <t>Marquess Wilson,CHI</t>
  </si>
  <si>
    <t>Markus Wheaton,PIT</t>
  </si>
  <si>
    <t>Larry Fitzgerald,ARI</t>
  </si>
  <si>
    <t>Andre Johnson,IND</t>
  </si>
  <si>
    <t>Jeremy Maclin,KC</t>
  </si>
  <si>
    <t>Ricardo Lockette,SEA</t>
  </si>
  <si>
    <t>Dwayne Bowe,CLE</t>
  </si>
  <si>
    <t>Terrelle Pryor,CLE</t>
  </si>
  <si>
    <t>Michael Crabtree,OAK</t>
  </si>
  <si>
    <t>Nate Washington,HOU</t>
  </si>
  <si>
    <t>Cordarrelle Patterson,MIN</t>
  </si>
  <si>
    <t>Cecil Shorts,HOU</t>
  </si>
  <si>
    <t>Kendall Wright,TEN</t>
  </si>
  <si>
    <t>Steve Smith,BAL</t>
  </si>
  <si>
    <t>Tony Lippett,MIA</t>
  </si>
  <si>
    <t>Mario Alford,CIN</t>
  </si>
  <si>
    <t>Chris Givens,STL</t>
  </si>
  <si>
    <t>Marcus Easley,BUF</t>
  </si>
  <si>
    <t>Pierre Garcon,WAS</t>
  </si>
  <si>
    <t>Rueben Randle,NYG</t>
  </si>
  <si>
    <t>Julio Jones,ATL</t>
  </si>
  <si>
    <t>Brian Quick,STL</t>
  </si>
  <si>
    <t>Jordan Norwood,DEN</t>
  </si>
  <si>
    <t>Stedman Bailey,STL</t>
  </si>
  <si>
    <t>Doug Baldwin,SEA</t>
  </si>
  <si>
    <t>Taylor Gabriel,CLE</t>
  </si>
  <si>
    <t>Marlon Moore,CLE</t>
  </si>
  <si>
    <t>Brian Hartline,CLE</t>
  </si>
  <si>
    <t>Adam Thielen,MIN</t>
  </si>
  <si>
    <t>Allen Robinson,JAC</t>
  </si>
  <si>
    <t>Mike Evans,TB</t>
  </si>
  <si>
    <t>Kevin Norwood,CAR</t>
  </si>
  <si>
    <t>Rod Streater,OAK</t>
  </si>
  <si>
    <t>Riley Cooper,PHI</t>
  </si>
  <si>
    <t>Sammy Watkins,BUF</t>
  </si>
  <si>
    <t>Jeremy Kerley,NYJ</t>
  </si>
  <si>
    <t>Allen Hurns,JAC</t>
  </si>
  <si>
    <t>Andrew Hawkins,CLE</t>
  </si>
  <si>
    <t>Kamar Aiken,BAL</t>
  </si>
  <si>
    <t>Matthew Slater,NE</t>
  </si>
  <si>
    <t>Jarvis Landry,MIA</t>
  </si>
  <si>
    <t>Greg Jennings,MIA</t>
  </si>
  <si>
    <t>Vincent Jackson,TB</t>
  </si>
  <si>
    <t>Kenny Stills,MIA</t>
  </si>
  <si>
    <t>Michael Floyd,ARI</t>
  </si>
  <si>
    <t>Geremy Davis,NYG</t>
  </si>
  <si>
    <t>Jaron Brown,ARI</t>
  </si>
  <si>
    <t>Roddy White,ATL</t>
  </si>
  <si>
    <t>Sammie Coates,PIT</t>
  </si>
  <si>
    <t>DeVante Parker,MIA</t>
  </si>
  <si>
    <t>Seyi Ajirotutu,PHI</t>
  </si>
  <si>
    <t>Cody Latimer,DEN</t>
  </si>
  <si>
    <t>Jason Avant,KC</t>
  </si>
  <si>
    <t>Michael Campanaro,BAL</t>
  </si>
  <si>
    <t>Chris Harper,NE</t>
  </si>
  <si>
    <t>Bryan Walters,JAC</t>
  </si>
  <si>
    <t>Andre Roberts,WAS</t>
  </si>
  <si>
    <t>Charles Johnson,MIN</t>
  </si>
  <si>
    <t>Josh Bellamy,CHI</t>
  </si>
  <si>
    <t>Keith Mumphery,HOU</t>
  </si>
  <si>
    <t>Davante Adams,GB</t>
  </si>
  <si>
    <t>Randall Cobb,GB</t>
  </si>
  <si>
    <t>Devin Street,DAL</t>
  </si>
  <si>
    <t>Chris Hogan,BUF</t>
  </si>
  <si>
    <t>Steve Johnson,SD</t>
  </si>
  <si>
    <t>Frankie Hammond,KC</t>
  </si>
  <si>
    <t>Jeff Janis,GB</t>
  </si>
  <si>
    <t>Calvin Johnson,DET</t>
  </si>
  <si>
    <t>Miles Austin,PHI</t>
  </si>
  <si>
    <t>Brittan Golden,ARI</t>
  </si>
  <si>
    <t>Amari Cooper,OAK</t>
  </si>
  <si>
    <t>Corey Brown,CAR</t>
  </si>
  <si>
    <t>Albert Wilson,KC</t>
  </si>
  <si>
    <t>Justin Hunter,TEN</t>
  </si>
  <si>
    <t>Greg Little,CIN</t>
  </si>
  <si>
    <t>Keshawn Martin,NE</t>
  </si>
  <si>
    <t>Ty Montgomery,GB</t>
  </si>
  <si>
    <t>Marqise Lee,JAC</t>
  </si>
  <si>
    <t>Jermaine Kearse,SEA</t>
  </si>
  <si>
    <t>Jarius Wright,MIN</t>
  </si>
  <si>
    <t>Robert Woods,BUF</t>
  </si>
  <si>
    <t>Leonard Hankerson,ATL</t>
  </si>
  <si>
    <t>Griff Whalen,IND</t>
  </si>
  <si>
    <t>Tyler Lockett,SEA</t>
  </si>
  <si>
    <t>Justin Hardy,ATL</t>
  </si>
  <si>
    <t>Mike Wallace,MIN</t>
  </si>
  <si>
    <t>Cole Beasley,DAL</t>
  </si>
  <si>
    <t>Malcom Floyd,SD</t>
  </si>
  <si>
    <t>Anquan Boldin,SF</t>
  </si>
  <si>
    <t>Cameron Meredith,CHI</t>
  </si>
  <si>
    <t>Mohamed Sanu,CIN</t>
  </si>
  <si>
    <t>Danny Amendola,NE</t>
  </si>
  <si>
    <t>Harry Douglas,TEN</t>
  </si>
  <si>
    <t>Odell Beckham,NYG</t>
  </si>
  <si>
    <t>Andre Holmes,OAK</t>
  </si>
  <si>
    <t>Louis Murphy,TB</t>
  </si>
  <si>
    <t>Kenny Britt,STL</t>
  </si>
  <si>
    <t>Eddie Royal,CHI</t>
  </si>
  <si>
    <t>Antonio Brown,PIT</t>
  </si>
  <si>
    <t>Demaryius Thomas,DEN</t>
  </si>
  <si>
    <t>Matt Hazel,MIA</t>
  </si>
  <si>
    <t>Dwayne Harris,NYG</t>
  </si>
  <si>
    <t>Bennie Fowler,DEN</t>
  </si>
  <si>
    <t>Quincy Enunwa,NYJ</t>
  </si>
  <si>
    <t>Josh Huff,PHI</t>
  </si>
  <si>
    <t>Seth Roberts,OAK</t>
  </si>
  <si>
    <t>Jaelen Strong,HOU</t>
  </si>
  <si>
    <t>Emmanuel Sanders,DEN</t>
  </si>
  <si>
    <t>Chris Matthews,SEA</t>
  </si>
  <si>
    <t>Brandon Marshall,NYJ</t>
  </si>
  <si>
    <t>T.Y. Hilton,IND</t>
  </si>
  <si>
    <t>Brandon Tate,CIN</t>
  </si>
  <si>
    <t>Terrance Williams,DAL</t>
  </si>
  <si>
    <t>Chris Conley,KC</t>
  </si>
  <si>
    <t>Ryan Grant,WAS</t>
  </si>
  <si>
    <t>Devin Smith,NYJ</t>
  </si>
  <si>
    <t>Lance Moore,DET</t>
  </si>
  <si>
    <t>Andre Caldwell,DEN</t>
  </si>
  <si>
    <t>Rishard Matthews,MIA</t>
  </si>
  <si>
    <t>Dorial Green-Beckham,TEN</t>
  </si>
  <si>
    <t>Corey Fuller,DET</t>
  </si>
  <si>
    <t>DeAndre Hopkins,HOU</t>
  </si>
  <si>
    <t>Nick Williams,ATL</t>
  </si>
  <si>
    <t>Torrey Smith,SF</t>
  </si>
  <si>
    <t>Marques Colston,NO</t>
  </si>
  <si>
    <t>Marlon Brown,BAL</t>
  </si>
  <si>
    <t>John Brown,ARI</t>
  </si>
  <si>
    <t>Tavon Austin,STL</t>
  </si>
  <si>
    <t>De'Andre Presley,CAR</t>
  </si>
  <si>
    <t>Jordan Matthews,PHI</t>
  </si>
  <si>
    <t>Nelson Agholor,PHI</t>
  </si>
  <si>
    <t>A.J. Green,CIN</t>
  </si>
  <si>
    <t>Ted Ginn,CAR</t>
  </si>
  <si>
    <t>Darrius Heyward-Bey,PIT</t>
  </si>
  <si>
    <t>Brice Butler,DAL</t>
  </si>
  <si>
    <t>Preston Parker,NYG</t>
  </si>
  <si>
    <t>Dontrelle Inman,SD</t>
  </si>
  <si>
    <t>Julian Edelman,NE</t>
  </si>
  <si>
    <t>Donte Moncrief,IND</t>
  </si>
  <si>
    <t>T.J. Jones,DET</t>
  </si>
  <si>
    <t>Brandin Cooks,NO</t>
  </si>
  <si>
    <t>James Jones,GB</t>
  </si>
  <si>
    <t>Devin Funchess,CAR</t>
  </si>
  <si>
    <t>Travis Benjamin,CLE</t>
  </si>
  <si>
    <t>De'Anthony Thomas,KC</t>
  </si>
  <si>
    <t>Marc Mariani,CHI</t>
  </si>
  <si>
    <t>Bruce Ellington,SF</t>
  </si>
  <si>
    <t>Russell Shepard,TB</t>
  </si>
  <si>
    <t>Percy Harvin,BUF</t>
  </si>
  <si>
    <t>Golden Tate,DET</t>
  </si>
  <si>
    <t>Aaron Dobson,NE</t>
  </si>
  <si>
    <t>Jamison Crowder,WAS</t>
  </si>
  <si>
    <t>Rashad Ross,WAS</t>
  </si>
  <si>
    <t>Eric Weems,ATL</t>
  </si>
  <si>
    <t>Quinton Patton,SF</t>
  </si>
  <si>
    <t>Brandon Coleman,NO</t>
  </si>
  <si>
    <t>Willie Snead,NO</t>
  </si>
  <si>
    <t>Keenan Allen,SD</t>
  </si>
  <si>
    <t>Darren Waller,BAL</t>
  </si>
  <si>
    <t>Marvin Jones,CIN</t>
  </si>
  <si>
    <t>Pages: 1 2 3 4 All</t>
  </si>
  <si>
    <t>Tight Ends Week 3 Standard Stats -- Average</t>
  </si>
  <si>
    <t>MarQueis Gray,BUF</t>
  </si>
  <si>
    <t>Jason Witten,DAL</t>
  </si>
  <si>
    <t>Geoff Swaim,DAL</t>
  </si>
  <si>
    <t>Kyle Rudolph,MIN</t>
  </si>
  <si>
    <t>Chase Coffman,TEN</t>
  </si>
  <si>
    <t>Jacob Tamme,ATL</t>
  </si>
  <si>
    <t>Charles Clay,BUF</t>
  </si>
  <si>
    <t>Martellus Bennett,CHI</t>
  </si>
  <si>
    <t>Delanie Walker,TEN</t>
  </si>
  <si>
    <t>Gabe Holmes,OAK</t>
  </si>
  <si>
    <t>Vance McDonald,SF</t>
  </si>
  <si>
    <t>Brandon Myers,TB</t>
  </si>
  <si>
    <t>Jake Stoneburner,MIA</t>
  </si>
  <si>
    <t>Jared Cook,STL</t>
  </si>
  <si>
    <t>Joseph Fauria,ARI</t>
  </si>
  <si>
    <t>Garrett Graham,HOU</t>
  </si>
  <si>
    <t>Heath Miller,PIT</t>
  </si>
  <si>
    <t>Michael Hoomanawanui,NE</t>
  </si>
  <si>
    <t>Jimmy Graham,SEA</t>
  </si>
  <si>
    <t>MyCole Pruitt,MIN</t>
  </si>
  <si>
    <t>Rob Gronkowski,NE</t>
  </si>
  <si>
    <t>Jim Dray,CLE</t>
  </si>
  <si>
    <t>Jack Doyle,IND</t>
  </si>
  <si>
    <t>Cory Harkey,STL</t>
  </si>
  <si>
    <t>Chase Ford,MIN</t>
  </si>
  <si>
    <t>David Johnson,SD</t>
  </si>
  <si>
    <t>Jeff Cumberland,NYJ</t>
  </si>
  <si>
    <t>Gavin Escobar,DAL</t>
  </si>
  <si>
    <t>Ladarius Green,SD</t>
  </si>
  <si>
    <t>Vernon Davis,SF</t>
  </si>
  <si>
    <t>Gary Barnidge,CLE</t>
  </si>
  <si>
    <t>Josh Hill,NO</t>
  </si>
  <si>
    <t>Trey Burton,PHI</t>
  </si>
  <si>
    <t>Chris Gragg,BUF</t>
  </si>
  <si>
    <t>Richard Rodgers,GB</t>
  </si>
  <si>
    <t>Kyle Miller,SD</t>
  </si>
  <si>
    <t>Maxx Williams,BAL</t>
  </si>
  <si>
    <t>C.J. Uzomah,CIN</t>
  </si>
  <si>
    <t>Levine Toilolo,ATL</t>
  </si>
  <si>
    <t>Anthony McCoy,WAS</t>
  </si>
  <si>
    <t>Lance Kendricks,STL</t>
  </si>
  <si>
    <t>Kellen Davis,NYJ</t>
  </si>
  <si>
    <t>Crockett Gillmore,BAL</t>
  </si>
  <si>
    <t>Lee Smith,OAK</t>
  </si>
  <si>
    <t>Tyler Eifert,CIN</t>
  </si>
  <si>
    <t>Jermaine Gresham,ARI</t>
  </si>
  <si>
    <t>E.J. Bibbs,CLE</t>
  </si>
  <si>
    <t>Tyler Kroft,CIN</t>
  </si>
  <si>
    <t>Jordan Cameron,MIA</t>
  </si>
  <si>
    <t>Matthew Mulligan,BUF</t>
  </si>
  <si>
    <t>Jesse James,PIT</t>
  </si>
  <si>
    <t>Owen Daniels,DEN</t>
  </si>
  <si>
    <t>Zach Miller,CHI</t>
  </si>
  <si>
    <t>Ed Dickson,CAR</t>
  </si>
  <si>
    <t>Malcolm Johnson,CLE</t>
  </si>
  <si>
    <t>Marcedes Lewis,JAC</t>
  </si>
  <si>
    <t>Rhett Ellison,MIN</t>
  </si>
  <si>
    <t>Virgil Green,DEN</t>
  </si>
  <si>
    <t>James O'Shaughnessy,KC</t>
  </si>
  <si>
    <t>Brandon Williams,CAR</t>
  </si>
  <si>
    <t>Zach Ertz,PHI</t>
  </si>
  <si>
    <t>Phillip Supernaw,TEN</t>
  </si>
  <si>
    <t>Darren Fells,ARI</t>
  </si>
  <si>
    <t>Kennard Backman,GB</t>
  </si>
  <si>
    <t>Richie Brockel,CAR</t>
  </si>
  <si>
    <t>Luke Willson,SEA</t>
  </si>
  <si>
    <t>Timothy Wright,DET</t>
  </si>
  <si>
    <t>Anthony Fasano,TEN</t>
  </si>
  <si>
    <t>Benjamin Watson,NO</t>
  </si>
  <si>
    <t>Matt Spaeth,PIT</t>
  </si>
  <si>
    <t>Daniel Fells,NYG</t>
  </si>
  <si>
    <t>John Phillips,SD</t>
  </si>
  <si>
    <t>Clive Walford,OAK</t>
  </si>
  <si>
    <t>C.J. Fiedorowicz,HOU</t>
  </si>
  <si>
    <t>Derek Carrier,WAS</t>
  </si>
  <si>
    <t>Nick O'Leary,BUF</t>
  </si>
  <si>
    <t>Luke Stocker,TB</t>
  </si>
  <si>
    <t>Mychal Rivera,OAK</t>
  </si>
  <si>
    <t>Andrew Quarless,GB</t>
  </si>
  <si>
    <t>Clay Harbor,JAC</t>
  </si>
  <si>
    <t>Rob Housler,CLE</t>
  </si>
  <si>
    <t>Brent Celek,PHI</t>
  </si>
  <si>
    <t>Brian Parker,KC</t>
  </si>
  <si>
    <t>Cooper Helfet,SEA</t>
  </si>
  <si>
    <t>Greg Olsen,CAR</t>
  </si>
  <si>
    <t>Jordan Reed,WAS</t>
  </si>
  <si>
    <t>Garrett Celek,SF</t>
  </si>
  <si>
    <t>Travis Kelce,KC</t>
  </si>
  <si>
    <t>Eric Ebron,DET</t>
  </si>
  <si>
    <t>Larry Donnell,NYG</t>
  </si>
  <si>
    <t>Mitchell Henry,DEN</t>
  </si>
  <si>
    <t>Craig Stevens,TEN</t>
  </si>
  <si>
    <t>James Hanna,DAL</t>
  </si>
  <si>
    <t>Scott Chandler,NE</t>
  </si>
  <si>
    <t>Troy Niklas,ARI</t>
  </si>
  <si>
    <t>Nic Jacobs,JAC</t>
  </si>
  <si>
    <t>Ryan Hewitt,CIN</t>
  </si>
  <si>
    <t>Coby Fleener,IND</t>
  </si>
  <si>
    <t>James Casey,DEN</t>
  </si>
  <si>
    <t>Nick Boyle,BAL</t>
  </si>
  <si>
    <t>Khari Lee,CHI</t>
  </si>
  <si>
    <t>Jerome Cunningham,NYG</t>
  </si>
  <si>
    <t>Demetrius Harris,KC</t>
  </si>
  <si>
    <t>Blake Bell,SF</t>
  </si>
  <si>
    <t>Defensive Special Teams Week 3 Standard Stats -- Average</t>
  </si>
  <si>
    <t>Int</t>
  </si>
  <si>
    <t>DFR</t>
  </si>
  <si>
    <t>FF</t>
  </si>
  <si>
    <t>SACK</t>
  </si>
  <si>
    <t>DTD</t>
  </si>
  <si>
    <t>STY</t>
  </si>
  <si>
    <t>PA</t>
  </si>
  <si>
    <t>TYdA</t>
  </si>
  <si>
    <t>Raiders,OAK</t>
  </si>
  <si>
    <t>Browns,CLE</t>
  </si>
  <si>
    <t>Falcons,ATL</t>
  </si>
  <si>
    <t>Texans,HOU</t>
  </si>
  <si>
    <t>Buccaneers,TB</t>
  </si>
  <si>
    <t>Broncos,DEN</t>
  </si>
  <si>
    <t>Redskins,WAS</t>
  </si>
  <si>
    <t>Chargers,SD</t>
  </si>
  <si>
    <t>Cowboys,DAL</t>
  </si>
  <si>
    <t>Chiefs,KC</t>
  </si>
  <si>
    <t>Jets,NYJ</t>
  </si>
  <si>
    <t>Lions,DET</t>
  </si>
  <si>
    <t>Steelers,PIT</t>
  </si>
  <si>
    <t>Ravens,BAL</t>
  </si>
  <si>
    <t>Vikings,MIN</t>
  </si>
  <si>
    <t>Panthers,CAR</t>
  </si>
  <si>
    <t>Eagles,PHI</t>
  </si>
  <si>
    <t>Rams,STL</t>
  </si>
  <si>
    <t>Cardinals,ARI</t>
  </si>
  <si>
    <t>Colts,IND</t>
  </si>
  <si>
    <t>Seahawks,SEA</t>
  </si>
  <si>
    <t>49ers,SF</t>
  </si>
  <si>
    <t>Bengals,CIN</t>
  </si>
  <si>
    <t>Titans,TEN</t>
  </si>
  <si>
    <t>Dolphins,MIA</t>
  </si>
  <si>
    <t>Saints,NO</t>
  </si>
  <si>
    <t>Bills,BUF</t>
  </si>
  <si>
    <t>Giants,NYG</t>
  </si>
  <si>
    <t>Jaguars,JAC</t>
  </si>
  <si>
    <t>Bears,CHI</t>
  </si>
  <si>
    <t>Patriots,NE</t>
  </si>
  <si>
    <t>Packers,GB</t>
  </si>
  <si>
    <t>DraftKings</t>
  </si>
  <si>
    <t>Player_ID</t>
  </si>
  <si>
    <t>pass yards</t>
  </si>
  <si>
    <t>pass td</t>
  </si>
  <si>
    <t>int</t>
  </si>
  <si>
    <t>ru yards</t>
  </si>
  <si>
    <t>ru tds</t>
  </si>
  <si>
    <t>rec yards</t>
  </si>
  <si>
    <t>rec tds</t>
  </si>
  <si>
    <t>fum td</t>
  </si>
  <si>
    <t>2pt</t>
  </si>
  <si>
    <t>fL</t>
  </si>
  <si>
    <t>NFL proj</t>
  </si>
  <si>
    <t>nfl</t>
  </si>
  <si>
    <t>CBS</t>
  </si>
  <si>
    <t>comp</t>
  </si>
  <si>
    <t>att</t>
  </si>
  <si>
    <t>rating</t>
  </si>
  <si>
    <t>rush</t>
  </si>
  <si>
    <t>ru TDS</t>
  </si>
  <si>
    <t>REC tds</t>
  </si>
  <si>
    <t>total yards</t>
  </si>
  <si>
    <t>total tds</t>
  </si>
  <si>
    <t>returning TDs</t>
  </si>
  <si>
    <t>FleaFlicker</t>
  </si>
  <si>
    <t>Player
Sort First: 
		Last:</t>
  </si>
  <si>
    <t>Fftoday</t>
  </si>
  <si>
    <t>Average</t>
  </si>
  <si>
    <t>max</t>
  </si>
  <si>
    <t>L 9-19</t>
  </si>
  <si>
    <t>W 39-28</t>
  </si>
  <si>
    <t>L 17-24</t>
  </si>
  <si>
    <t>L 24-28</t>
  </si>
  <si>
    <t>L 28-39</t>
  </si>
  <si>
    <t>W 24-17</t>
  </si>
  <si>
    <t>L 17-51</t>
  </si>
  <si>
    <t>L 6-12</t>
  </si>
  <si>
    <t>W 12-6</t>
  </si>
  <si>
    <t>L 20-27</t>
  </si>
  <si>
    <t>Antone Smith, AtlRBQ</t>
  </si>
  <si>
    <t>L 33-35</t>
  </si>
  <si>
    <t>Isaiah Williams, TenWR</t>
  </si>
  <si>
    <t>Tom Crabtree, TBTE</t>
  </si>
  <si>
    <t>W 19-9</t>
  </si>
  <si>
    <t>Zach Potter, HouTE</t>
  </si>
  <si>
    <t>FUML</t>
  </si>
  <si>
    <t>2PC</t>
  </si>
  <si>
    <t>TAR</t>
  </si>
  <si>
    <t>W 28-24</t>
  </si>
  <si>
    <t>Chris Pressley, CinRB</t>
  </si>
  <si>
    <t>Isaac Redman, PitRB</t>
  </si>
  <si>
    <t>L 22-27</t>
  </si>
  <si>
    <t>Frank Summers, BufRB</t>
  </si>
  <si>
    <t>LaRod Stephens-Howling, PitRB</t>
  </si>
  <si>
    <t>Bernard Scott, BalRB</t>
  </si>
  <si>
    <t>Zach Miller, ChiTE</t>
  </si>
  <si>
    <t>W 27-22</t>
  </si>
  <si>
    <t>Tiquan Underwood, CarWR</t>
  </si>
  <si>
    <t>Mike Thomas, HouWR</t>
  </si>
  <si>
    <t>Brian Robiskie, TenWR</t>
  </si>
  <si>
    <t>W 51-17</t>
  </si>
  <si>
    <t>Greg Orton, NEWR</t>
  </si>
  <si>
    <t>Hakeem Nicks, TenWR</t>
  </si>
  <si>
    <t>Austin Collie, NEWR</t>
  </si>
  <si>
    <t>W 31-14</t>
  </si>
  <si>
    <t>Kory Sperry, MinTE</t>
  </si>
  <si>
    <t>Richard Quinn, NOTE</t>
  </si>
  <si>
    <t>Bear Pascoe, ChiTE</t>
  </si>
  <si>
    <t>Cameron Morrah, DenTE</t>
  </si>
  <si>
    <t>Travis Beckum, NOTE</t>
  </si>
  <si>
    <t>W 27-20</t>
  </si>
  <si>
    <t>Kory Sheets, OakRB</t>
  </si>
  <si>
    <t>Quinn Johnson, TenRB</t>
  </si>
  <si>
    <t>Shonn Greene, TenRB</t>
  </si>
  <si>
    <t>Mike Goodson, NYJRB</t>
  </si>
  <si>
    <t>Tony Fiammetta, ChiRB</t>
  </si>
  <si>
    <t>Andre Brown, HouRB</t>
  </si>
  <si>
    <t>L 14-31</t>
  </si>
  <si>
    <t>Kahlil Bell, GBRB</t>
  </si>
  <si>
    <t>Graham Harrell, NYJQB</t>
  </si>
  <si>
    <t>Josh Freeman, MiaQB</t>
  </si>
  <si>
    <t>Anthony Armstrong, CleWR</t>
  </si>
  <si>
    <t>Darius Reynaud, ChiRB</t>
  </si>
  <si>
    <t>BenJarvus Green-Ellis, CinRB</t>
  </si>
  <si>
    <t>Davone Bess, CleWR</t>
  </si>
  <si>
    <t>Garrett Hartley*, PitKIR</t>
  </si>
  <si>
    <t>Caleb Jeffrey Hanie, DalQB</t>
  </si>
  <si>
    <t>Jed Collins, DetRB</t>
  </si>
  <si>
    <t>Matt Flynn, NYJQB</t>
  </si>
  <si>
    <t>Lex Hilliard, NYJRB</t>
  </si>
  <si>
    <t>Spencer Larsen, TBRB</t>
  </si>
  <si>
    <t>Jalen Parmele, CleRB</t>
  </si>
  <si>
    <t>Josh Morgan, NOWR</t>
  </si>
  <si>
    <t>Josh Johnson, NYJQB</t>
  </si>
  <si>
    <t>Dennis Dixon, AriQB</t>
  </si>
  <si>
    <t>Lavelle Hawkins, TBWR</t>
  </si>
  <si>
    <t>W 35-33</t>
  </si>
  <si>
    <t>Tashard Choice, IndRB</t>
  </si>
  <si>
    <t>Jermichael Finley, GBTE</t>
  </si>
  <si>
    <t>Earl Bennett, ChiWR</t>
  </si>
  <si>
    <t>John Carlson, AriTE</t>
  </si>
  <si>
    <t>Donnie Avery, KCWR</t>
  </si>
  <si>
    <t>Dustin Keller, MiaTE</t>
  </si>
  <si>
    <t>Rashard Mendenhall, AriRB</t>
  </si>
  <si>
    <t>Felix Jones, PitRB</t>
  </si>
  <si>
    <t>Jackie Battle, TenRB</t>
  </si>
  <si>
    <t>Pierre Thomas, NORB</t>
  </si>
  <si>
    <t>Jason Snelling, AtlRB</t>
  </si>
  <si>
    <t>Tyler Thigpen, CleQB</t>
  </si>
  <si>
    <t>Jordan Palmer, TenQB</t>
  </si>
  <si>
    <t>Dante Rosario, ChiTE</t>
  </si>
  <si>
    <t>Le'Ron McClain, SDRB</t>
  </si>
  <si>
    <t>Michael Bush, AriRB</t>
  </si>
  <si>
    <t>Trent Edwards, OakQB</t>
  </si>
  <si>
    <t>Brian Leonard, NORB</t>
  </si>
  <si>
    <t>Sidney Rice, SeaWR</t>
  </si>
  <si>
    <t>Kevin Kolb, BufQB</t>
  </si>
  <si>
    <t>Robert Meachem, NOWR</t>
  </si>
  <si>
    <t>Brady Quinn, MiaQB</t>
  </si>
  <si>
    <t>Micheal Spurlock, ChiWR</t>
  </si>
  <si>
    <t>Montell Owens, ChiRB</t>
  </si>
  <si>
    <t>Ben Obomanu, NYJWR</t>
  </si>
  <si>
    <t>Jeff King, AriTE</t>
  </si>
  <si>
    <t>Domenik Hixon, CarWR</t>
  </si>
  <si>
    <t>Leon Washington, TenRB</t>
  </si>
  <si>
    <t>Brad Smith, PhiWR</t>
  </si>
  <si>
    <t>Michael Robinson, SeaRB</t>
  </si>
  <si>
    <t>Derek Hagan, TenWR</t>
  </si>
  <si>
    <t>Tony Scheffler, DetTE</t>
  </si>
  <si>
    <t>Maurice Jones-Drew, OakRB</t>
  </si>
  <si>
    <t>Santonio Holmes, ChiWR</t>
  </si>
  <si>
    <t>Vince Young, GBQB</t>
  </si>
  <si>
    <t>Shaun Suisham*, PitKIR</t>
  </si>
  <si>
    <t>Joshua Cribbs, IndWR</t>
  </si>
  <si>
    <t>Billy Bajema, BalTE</t>
  </si>
  <si>
    <t>Joel Dreessen, DenTE</t>
  </si>
  <si>
    <t>Kyle Orton, BufQB</t>
  </si>
  <si>
    <t>Alex Smith, NOTE</t>
  </si>
  <si>
    <t>Courtney Roby, AtlWR</t>
  </si>
  <si>
    <t>Jason Campbell, CinQB</t>
  </si>
  <si>
    <t>Ronnie Brown, SDRB</t>
  </si>
  <si>
    <t>Vonta Leach, BalRB</t>
  </si>
  <si>
    <t>Wes Welker, DenWR</t>
  </si>
  <si>
    <t>Ben Hartsock, CarTE</t>
  </si>
  <si>
    <t>Greg Jones, NORB</t>
  </si>
  <si>
    <t>Steven Jackson, AtlRB</t>
  </si>
  <si>
    <t>Kellen Winslow, NYJTE</t>
  </si>
  <si>
    <t>Kassim Osgood, SFWR</t>
  </si>
  <si>
    <t>Kevin Walter, TenWR</t>
  </si>
  <si>
    <t>Brandon Lloyd, SFWR</t>
  </si>
  <si>
    <t>Seneca Wallace, GBQB</t>
  </si>
  <si>
    <t>Visanthe Shiancoe, TenTE</t>
  </si>
  <si>
    <t>Nate Burleson, CleWR</t>
  </si>
  <si>
    <t>Dallas Clark, BalTE</t>
  </si>
  <si>
    <t>Willis McGahee, CleRB</t>
  </si>
  <si>
    <t>Rex Grossman, AtlQB</t>
  </si>
  <si>
    <t>Corey Washington, NYGWRQ</t>
  </si>
  <si>
    <t>Michael Cox, NYGRB</t>
  </si>
  <si>
    <t>Matt Veldman, WshTE</t>
  </si>
  <si>
    <t>Juron Criner, NYGWR</t>
  </si>
  <si>
    <t>Marvin McNutt, WshWR</t>
  </si>
  <si>
    <t>Adrien Robinson, NYGTE</t>
  </si>
  <si>
    <t>David Wilson, NYGRBQ</t>
  </si>
  <si>
    <t>Kai Forbath, WshK</t>
  </si>
  <si>
    <t>Henry Hynoski, NYGRB</t>
  </si>
  <si>
    <t>Kris Adams, NYGWR</t>
  </si>
  <si>
    <t>D.J. Williams, WshTE</t>
  </si>
  <si>
    <t>Da'Rel Scott, NYGRB</t>
  </si>
  <si>
    <t>Gabe Miller, WshTE</t>
  </si>
  <si>
    <t>Jerrel Jernigan, NYGWR</t>
  </si>
  <si>
    <t>Logan Paulsen*, WshTEIR</t>
  </si>
  <si>
    <t>Mike Caussin*, WshTEIR</t>
  </si>
  <si>
    <t>Kevin Ogletree, NYGWR</t>
  </si>
  <si>
    <t>Chris Ogbonnaya, NYGRB</t>
  </si>
  <si>
    <t>Pat White, WshQB</t>
  </si>
  <si>
    <t>Curtis Painter, NYGQB</t>
  </si>
  <si>
    <t>Peyton Hillis, NYGRB</t>
  </si>
  <si>
    <t>Jacob Tamme, AtlTEQ</t>
  </si>
  <si>
    <t>Mario Manningham, NYGWR</t>
  </si>
  <si>
    <t>Fred Davis, WshTE</t>
  </si>
  <si>
    <t>Clark Harris, CinTE</t>
  </si>
  <si>
    <t>Brandon Jacobs, NYGRB</t>
  </si>
  <si>
    <t>13/24</t>
  </si>
  <si>
    <t>Sammy Watkins, BufWRQ</t>
  </si>
  <si>
    <t>20/24</t>
  </si>
  <si>
    <t>19/28</t>
  </si>
  <si>
    <t>22/26</t>
  </si>
  <si>
    <t>31/38</t>
  </si>
  <si>
    <t>24/39</t>
  </si>
  <si>
    <t>17/36</t>
  </si>
  <si>
    <t>30/49</t>
  </si>
  <si>
    <t>35/58</t>
  </si>
  <si>
    <t>17/33</t>
  </si>
  <si>
    <t>18/30</t>
  </si>
  <si>
    <t>23/32</t>
  </si>
  <si>
    <t>28/49</t>
  </si>
  <si>
    <t>32/49</t>
  </si>
  <si>
    <t>24/36</t>
  </si>
  <si>
    <t>33/42</t>
  </si>
  <si>
    <t>20/31</t>
  </si>
  <si>
    <t>Final</t>
  </si>
  <si>
    <t>Final Score</t>
  </si>
  <si>
    <t>Cost per point</t>
  </si>
  <si>
    <t>W 47-7</t>
  </si>
  <si>
    <t>W 41-14</t>
  </si>
  <si>
    <t>21/29</t>
  </si>
  <si>
    <t>L 14-41</t>
  </si>
  <si>
    <t>W 26-0</t>
  </si>
  <si>
    <t>26/49</t>
  </si>
  <si>
    <t>LeSean McCoy, BufRBQ</t>
  </si>
  <si>
    <t>L 0-26</t>
  </si>
  <si>
    <t>L 7-47</t>
  </si>
  <si>
    <t>Ben Roethlisberger*, PitQBO</t>
  </si>
  <si>
    <t>Jeff Cumberland, NYJTEQ</t>
  </si>
  <si>
    <t>Charles Johnson, MinWRQ</t>
  </si>
  <si>
    <t>Devonta Freeman, AtlRBQ</t>
  </si>
  <si>
    <t>W 38-28</t>
  </si>
  <si>
    <t>Julio Jones, AtlWRQ</t>
  </si>
  <si>
    <t>L 28-38</t>
  </si>
  <si>
    <t>Jeremy Maclin, KCWR</t>
  </si>
  <si>
    <t>W 24-12</t>
  </si>
  <si>
    <t>31/42</t>
  </si>
  <si>
    <t>24/40</t>
  </si>
  <si>
    <t>Andrew Luck, IndQBQ</t>
  </si>
  <si>
    <t>Ryan Tannehill, MiaQB</t>
  </si>
  <si>
    <t>Blake Bortles, JaxQB</t>
  </si>
  <si>
    <t>Allen Hurns, JaxWRQ</t>
  </si>
  <si>
    <t>Dan Carpenter, BufKQ</t>
  </si>
  <si>
    <t>Ryan Mallett, HouQBQ</t>
  </si>
  <si>
    <t>Antonio Andrews, TenRB</t>
  </si>
  <si>
    <t>Kenny Britt, StLWRQ</t>
  </si>
  <si>
    <t>Clay Harbor, JaxTE</t>
  </si>
  <si>
    <t>Mike Evans, TBWR</t>
  </si>
  <si>
    <t>Matthew Stafford, DetQB</t>
  </si>
  <si>
    <t>L 12-24</t>
  </si>
  <si>
    <t>31/45</t>
  </si>
  <si>
    <t>Travis Benjamin, CleWRQ</t>
  </si>
  <si>
    <t>Eddie Lacy, GBRBP</t>
  </si>
  <si>
    <t>Percy Harvin, BufWR</t>
  </si>
  <si>
    <t>Brandin Cooks, NOWRQ</t>
  </si>
  <si>
    <t>Delanie Walker, TenTE</t>
  </si>
  <si>
    <t>Carlos Hyde, SFRB</t>
  </si>
  <si>
    <t>Allen Robinson, JaxWR</t>
  </si>
  <si>
    <t>John Brown, AriWRQ</t>
  </si>
  <si>
    <t>Cody Parkey*, PhiKIR</t>
  </si>
  <si>
    <t>Jason Myers, JaxK</t>
  </si>
  <si>
    <t>Lamar Miller, MiaRB</t>
  </si>
  <si>
    <t>Jonas Gray, MiaRBQ</t>
  </si>
  <si>
    <t>Crockett Gillmore*, BalTEO</t>
  </si>
  <si>
    <t>Mike Tolbert, CarRBQ</t>
  </si>
  <si>
    <t>T.J. Yeldon, JaxRB</t>
  </si>
  <si>
    <t>Daniel Fells, NYGTEQ</t>
  </si>
  <si>
    <t>Bryan Walters, JaxWR</t>
  </si>
  <si>
    <t>Jarius Wright, MinWRQ</t>
  </si>
  <si>
    <t>Toby Gerhart, JaxRB</t>
  </si>
  <si>
    <t>Andrew Quarless*, GBTEIR</t>
  </si>
  <si>
    <t>Taiwan Jones, OakRB, CBQ</t>
  </si>
  <si>
    <t>C.J. Anderson, DenRB</t>
  </si>
  <si>
    <t>Marqise Lee, JaxWRQ</t>
  </si>
  <si>
    <t>De'Anthony Thomas, KCRB, WR</t>
  </si>
  <si>
    <t>Juwan Thompson, DenRBP</t>
  </si>
  <si>
    <t>Corey Brown, CarWRQ</t>
  </si>
  <si>
    <t>Chris Conley, KCWRP</t>
  </si>
  <si>
    <t>Drew Brees, NOQBQ</t>
  </si>
  <si>
    <t>Jerricho Cotchery, CarWRD</t>
  </si>
  <si>
    <t>Reggie Bush, SFRBP</t>
  </si>
  <si>
    <t>Vernon Davis, SFTEQ</t>
  </si>
  <si>
    <t>Marcedes Lewis, JaxTE</t>
  </si>
  <si>
    <t>Devin Hester, AtlWRQ</t>
  </si>
  <si>
    <t>Jacoby Jones, SDWRQ</t>
  </si>
  <si>
    <t>Matt Spaeth*, PitTEO</t>
  </si>
  <si>
    <t>DeSean Jackson, WshWRQ</t>
  </si>
  <si>
    <t>Chad Henne, JaxQB</t>
  </si>
  <si>
    <t>Arian Foster, HouRBQ</t>
  </si>
  <si>
    <t>Brandon Pettigrew, DetTEQ</t>
  </si>
  <si>
    <t>Ramses Barden, JaxWR</t>
  </si>
  <si>
    <t>Will Ta'ufo'ou, JaxRB</t>
  </si>
  <si>
    <t>Chad Hall, JaxWR</t>
  </si>
  <si>
    <t>Colt McCoy, WshQBP</t>
  </si>
  <si>
    <t>Jonathan Dwyer, AriRBSSPD</t>
  </si>
  <si>
    <t>Montario Hardesty, CleRB</t>
  </si>
  <si>
    <t>Joe McKnight, KCRB</t>
  </si>
  <si>
    <t>Ben Tate, PitRB</t>
  </si>
  <si>
    <t>Arrelious Benn*, JaxWRIR</t>
  </si>
  <si>
    <t>Damian Williams, StLWR</t>
  </si>
  <si>
    <t>Carlton Mitchell, AtlWR</t>
  </si>
  <si>
    <t>Taylor Price, JaxWR</t>
  </si>
  <si>
    <t>Riley Cooper, PhiWRQ</t>
  </si>
  <si>
    <t>Dezmon Briscoe, DalWR</t>
  </si>
  <si>
    <t>Armanti Edwards, ChiWR</t>
  </si>
  <si>
    <t>Tony Moeaki, AtlTE</t>
  </si>
  <si>
    <t>Nate Arthur Byham, TBTE</t>
  </si>
  <si>
    <t>John Conner, BufRB</t>
  </si>
  <si>
    <t>Jacoby Ford, TenWR</t>
  </si>
  <si>
    <t>David Alexander Gettis, TBWR</t>
  </si>
  <si>
    <t>Trindon Holliday, OakWR</t>
  </si>
  <si>
    <t>Deji Karim, IndRB</t>
  </si>
  <si>
    <t>Jameson Konz, DenTE</t>
  </si>
  <si>
    <t>Erik Lorig, NORB</t>
  </si>
  <si>
    <t>Fendi Onobun, JaxTE</t>
  </si>
  <si>
    <t>David Reed, SFWR</t>
  </si>
  <si>
    <t>Zac Robinson, CinQB</t>
  </si>
  <si>
    <t>Mickey Charles Shuler, AtlTE</t>
  </si>
  <si>
    <t>John Skelton, TenQB</t>
  </si>
  <si>
    <t>Rusty Smith, TenQB</t>
  </si>
  <si>
    <t>Kyle Williams*, DenWRIR</t>
  </si>
  <si>
    <t>Mike Williams, BufWRSSPD</t>
  </si>
  <si>
    <t>Stephen Williams, JaxWR</t>
  </si>
  <si>
    <t>Seyi Ajirotutu, PhiWR</t>
  </si>
  <si>
    <t>Jake Ballard, AriTE</t>
  </si>
  <si>
    <t>Richie Brockel, CarTE</t>
  </si>
  <si>
    <t>Victor Cruz, NYGWRQ</t>
  </si>
  <si>
    <t>Richard Goodman, SDWR</t>
  </si>
  <si>
    <t>Thaddeus Lewis, PhiQB</t>
  </si>
  <si>
    <t>Michael Palmer, PitTE</t>
  </si>
  <si>
    <t>Naaman Roosevelt, BufWR</t>
  </si>
  <si>
    <t>Alfonso Smith, SFRB</t>
  </si>
  <si>
    <t>Jeron Mastrud, ChiTE</t>
  </si>
  <si>
    <t>Preston Parker, FAWR</t>
  </si>
  <si>
    <t>Nathan Overbay, BalTE</t>
  </si>
  <si>
    <t>Steve Maneri, NYJTE</t>
  </si>
  <si>
    <t>Andy Tanner, NOWR</t>
  </si>
  <si>
    <t>Harvey Unga, JaxRB</t>
  </si>
  <si>
    <t>Danario Alexander, SDWR</t>
  </si>
  <si>
    <t>Josh Vaughan, AtlRB</t>
  </si>
  <si>
    <t>Christian Ponder, OakQB</t>
  </si>
  <si>
    <t>Jake Locker, TenQB</t>
  </si>
  <si>
    <t>Jonathan Baldwin, SFWR</t>
  </si>
  <si>
    <t>Vincent Brown, IndWR</t>
  </si>
  <si>
    <t>Austin Pettis, SDWR</t>
  </si>
  <si>
    <t>Mikel Leshoure, DetRB</t>
  </si>
  <si>
    <t>Alex Green, NYJRB</t>
  </si>
  <si>
    <t>Daniel Thomas, ChiRBP</t>
  </si>
  <si>
    <t>DeMarco Sampson, BufWR</t>
  </si>
  <si>
    <t>Delone Carter, JaxRB</t>
  </si>
  <si>
    <t>Shaun Chapas, BalRB</t>
  </si>
  <si>
    <t>Kris Durham, OakWR</t>
  </si>
  <si>
    <t>Luke Stocker, TBTEQ</t>
  </si>
  <si>
    <t>Greg McElroy, CinQB</t>
  </si>
  <si>
    <t>David Ausberry, DetTE</t>
  </si>
  <si>
    <t>Stanley Havili, SeaRB</t>
  </si>
  <si>
    <t>Evan Royster*, AtlRBIR</t>
  </si>
  <si>
    <t>Greg Salas, DetWRQ</t>
  </si>
  <si>
    <t>T.J. Yates, AtlQB</t>
  </si>
  <si>
    <t>Owen Marecic, SFRB</t>
  </si>
  <si>
    <t>Ryan Whalen, MinWR</t>
  </si>
  <si>
    <t>Kealoha Pilares, CarWR</t>
  </si>
  <si>
    <t>Denarius Moore, CinWR</t>
  </si>
  <si>
    <t>Aldrick Robinson, BalWR</t>
  </si>
  <si>
    <t>Tandon Doss, JaxWR</t>
  </si>
  <si>
    <t>Julius Thomas*, JaxTEO</t>
  </si>
  <si>
    <t>Clyde Gates, DalWR</t>
  </si>
  <si>
    <t>Stephen Burton, JaxWR</t>
  </si>
  <si>
    <t>Anthony Allen, BalRB</t>
  </si>
  <si>
    <t>Ryan Taylor, KCTE</t>
  </si>
  <si>
    <t>Kyle Adams, TBTE</t>
  </si>
  <si>
    <t>Pat Devlin, CleQB</t>
  </si>
  <si>
    <t>Robert Hughes, AriRB</t>
  </si>
  <si>
    <t>Jerrod Johnson, ChiQB</t>
  </si>
  <si>
    <t>Jamar Newsome, DalWR</t>
  </si>
  <si>
    <t>Dane Sanzenbacher, CinWR</t>
  </si>
  <si>
    <t>Weslye Saunders, IndTE</t>
  </si>
  <si>
    <t>Andre Phillip Smith, CleTE</t>
  </si>
  <si>
    <t>Josh Baker, NYJTE</t>
  </si>
  <si>
    <t>Vidal Hazelton, NYJWR</t>
  </si>
  <si>
    <t>Michael Higgins, MinTE</t>
  </si>
  <si>
    <t>William Powell, DetRB</t>
  </si>
  <si>
    <t>Konrad Reuland, BalTE</t>
  </si>
  <si>
    <t>Raymond Webber, MiaWR</t>
  </si>
  <si>
    <t>Michael Campbell, NYJWR</t>
  </si>
  <si>
    <t>Drew Davis, AtlWR</t>
  </si>
  <si>
    <t>LaQuan Williams, BalWR</t>
  </si>
  <si>
    <t>Brett Brackett, TenTE</t>
  </si>
  <si>
    <t>Kerry Taylor, DalWR</t>
  </si>
  <si>
    <t>Jake Rogers, MiaK</t>
  </si>
  <si>
    <t>Lestar Jean, HouWR</t>
  </si>
  <si>
    <t>Terrence Toliver, ChiWR</t>
  </si>
  <si>
    <t>Jeff Maehl, PhiWR</t>
  </si>
  <si>
    <t>McLeod Bethel-Thompson, MiaQB</t>
  </si>
  <si>
    <t>Tori Gurley, BufWR</t>
  </si>
  <si>
    <t>Michael Preston, MiaWR</t>
  </si>
  <si>
    <t>Phillip Tanner, SFRB</t>
  </si>
  <si>
    <t>Mike McNeill, CarTE</t>
  </si>
  <si>
    <t>David Gilreath, SeaWR</t>
  </si>
  <si>
    <t>John Griffin, NYJRB</t>
  </si>
  <si>
    <t>Armond Smith, CarRB</t>
  </si>
  <si>
    <t>Kevin Cone, MiaWR</t>
  </si>
  <si>
    <t>Chase Reynolds, StLRBQ</t>
  </si>
  <si>
    <t>Terrelle Pryor, CleWR</t>
  </si>
  <si>
    <t>Andre Hardy, AriTE</t>
  </si>
  <si>
    <t>Robert Griffin, WshQB</t>
  </si>
  <si>
    <t>Ryan Lindley, NEQB</t>
  </si>
  <si>
    <t>Trent Richardson, OakRB</t>
  </si>
  <si>
    <t>LaMike James, MiaRB</t>
  </si>
  <si>
    <t>Bernard Pierce, JaxRB</t>
  </si>
  <si>
    <t>Edwin Baker, NORB</t>
  </si>
  <si>
    <t>Tauren Poole, BalRB</t>
  </si>
  <si>
    <t>Chris Rainey, AriRB</t>
  </si>
  <si>
    <t>Cyrus Gray, KCRB</t>
  </si>
  <si>
    <t>Dwayne Allen, IndTEQ</t>
  </si>
  <si>
    <t>Orson Charles, NORBSSPD</t>
  </si>
  <si>
    <t>Michael Egnew, NOTE</t>
  </si>
  <si>
    <t>James Hanna, DalTE</t>
  </si>
  <si>
    <t>Justin Blackmon, JaxWRSSPD</t>
  </si>
  <si>
    <t>Alshon Jeffery, ChiWRQ</t>
  </si>
  <si>
    <t>Joe Adams, HouWR</t>
  </si>
  <si>
    <t>Ryan Broyles, DetWR</t>
  </si>
  <si>
    <t>T.J. Graham, NYJWR</t>
  </si>
  <si>
    <t>Nick Toon, NOWRQ</t>
  </si>
  <si>
    <t>Devon Wylie, OakWR</t>
  </si>
  <si>
    <t>A.J. Jenkins, DalWR</t>
  </si>
  <si>
    <t>DeVier Posey, NYJWR</t>
  </si>
  <si>
    <t>Evan Rodriguez, TBTE</t>
  </si>
  <si>
    <t>Chandler Harnish, AriQB</t>
  </si>
  <si>
    <t>Junior Hemingway, KCWR</t>
  </si>
  <si>
    <t>LaVon Brazill, IndWR</t>
  </si>
  <si>
    <t>Danny Coale, PitWR</t>
  </si>
  <si>
    <t>B.J. Cunningham, ChiWR</t>
  </si>
  <si>
    <t>Daniel Herron, IndRBQ</t>
  </si>
  <si>
    <t>David Paulson, SDTE</t>
  </si>
  <si>
    <t>Bradie Ewing, JaxRB</t>
  </si>
  <si>
    <t>Jeremy Ebert, AtlWR</t>
  </si>
  <si>
    <t>Brad Smelley, StLTE</t>
  </si>
  <si>
    <t>Tommy Streeter*, MiaWRIR</t>
  </si>
  <si>
    <t>Taylor Thompson, TenTE</t>
  </si>
  <si>
    <t>Greg Childs, MinWR</t>
  </si>
  <si>
    <t>Toney Clemons, CarWR</t>
  </si>
  <si>
    <t>John Potter*, MiaKIR</t>
  </si>
  <si>
    <t>Michael Smith, NYJRB</t>
  </si>
  <si>
    <t>Adam Nissley, AtlTE</t>
  </si>
  <si>
    <t>Dominique Davis, IndQB</t>
  </si>
  <si>
    <t>Kashif Moore, PitWR</t>
  </si>
  <si>
    <t>Aaron Corp, MiaQB</t>
  </si>
  <si>
    <t>Brandon Barden, DalTE</t>
  </si>
  <si>
    <t>Josh Cooper, CleWR</t>
  </si>
  <si>
    <t>Gerell Robinson, MiaWR</t>
  </si>
  <si>
    <t>Jewel Hampton, SFRB</t>
  </si>
  <si>
    <t>Giorgio Tavecchio, OakK</t>
  </si>
  <si>
    <t>Dale Moss, ChiWR</t>
  </si>
  <si>
    <t>Nick Stephens, BalQB</t>
  </si>
  <si>
    <t>Brandon Carswell, SFWR</t>
  </si>
  <si>
    <t>Joe Banyard, MinRB</t>
  </si>
  <si>
    <t>Kevin Elliott, BufWR</t>
  </si>
  <si>
    <t>Derek Moye, TenWR</t>
  </si>
  <si>
    <t>Andrew Szczerba, AtlTE</t>
  </si>
  <si>
    <t>Beau Brinkley, TenTE</t>
  </si>
  <si>
    <t>Jarrett Boykin, CarWR</t>
  </si>
  <si>
    <t>Tim Benford, PitWR</t>
  </si>
  <si>
    <t>Jabin Sambrano, AtlWR</t>
  </si>
  <si>
    <t>Eric Page, TBWR</t>
  </si>
  <si>
    <t>Kamar Jorden, MinWR</t>
  </si>
  <si>
    <t>Danny Noble, JaxTE</t>
  </si>
  <si>
    <t>Chris Givens, NOWR</t>
  </si>
  <si>
    <t>Jake Byrne, SDTE</t>
  </si>
  <si>
    <t>Carson Wiggs, SeaK</t>
  </si>
  <si>
    <t>Mike Brown, CarWR</t>
  </si>
  <si>
    <t>Patrick Edwards, DetWR</t>
  </si>
  <si>
    <t>Derek Dimke, NOK</t>
  </si>
  <si>
    <t>Jared Green, OakWR</t>
  </si>
  <si>
    <t>Jeremy Stewart, DenRB</t>
  </si>
  <si>
    <t>Emil Igwenagu, DetTE</t>
  </si>
  <si>
    <t>Damaris Johnson, HouWR</t>
  </si>
  <si>
    <t>Jerrell Jackson, KCWR</t>
  </si>
  <si>
    <t>Eddy Carmona, OakK</t>
  </si>
  <si>
    <t>Jourdan Brooks, CinRB</t>
  </si>
  <si>
    <t>Michael Willie, BalWR</t>
  </si>
  <si>
    <t>Jamize Olawale, OakRBP</t>
  </si>
  <si>
    <t>Joe Anderson, ChiWR</t>
  </si>
  <si>
    <t>Danny Hrapmann, MiaK</t>
  </si>
  <si>
    <t>Alex Tanney, TenQB</t>
  </si>
  <si>
    <t>Lamont Bryant, CarWR</t>
  </si>
  <si>
    <t>Lance Lewis, NOWR</t>
  </si>
  <si>
    <t>Jeff Demps, IndRB</t>
  </si>
  <si>
    <t>Brandon Bogotay, TBK</t>
  </si>
  <si>
    <t>Sederrik Cunningham, GBWR</t>
  </si>
  <si>
    <t>Marquise Goodwin, BufWRQ</t>
  </si>
  <si>
    <t>Vance McDonald, SFTEP</t>
  </si>
  <si>
    <t>Geno Smith, NYJQB</t>
  </si>
  <si>
    <t>D.C. Jefferson*, CarTEIR</t>
  </si>
  <si>
    <t>Andre Ellington, AriRBQ</t>
  </si>
  <si>
    <t>Kevin Dorsey, GBWR</t>
  </si>
  <si>
    <t>Tavarres King, TBWR</t>
  </si>
  <si>
    <t>Caleb Sturgis, PhiK</t>
  </si>
  <si>
    <t>Johnathan Franklin, GBRB</t>
  </si>
  <si>
    <t>Tyler Wilson, CinQB</t>
  </si>
  <si>
    <t>Aaron Mellette, BalWR</t>
  </si>
  <si>
    <t>Denard Robinson, JaxRBQ</t>
  </si>
  <si>
    <t>Nick Kasa, OakTE</t>
  </si>
  <si>
    <t>Dion Sims, MiaTEQ</t>
  </si>
  <si>
    <t>Cobi Hamilton, MiaWR</t>
  </si>
  <si>
    <t>Chris Harper, NYGWR</t>
  </si>
  <si>
    <t>Justin Brown, BufWR</t>
  </si>
  <si>
    <t>Marcus Lattimore*, SFRBO</t>
  </si>
  <si>
    <t>Jawan Jamison, PitRB</t>
  </si>
  <si>
    <t>Ace Sanders, JaxWRSSPD</t>
  </si>
  <si>
    <t>Jasper Collins, CinWR</t>
  </si>
  <si>
    <t>Reggie Dunn, DalWR</t>
  </si>
  <si>
    <t>Steven Miller, DetRB</t>
  </si>
  <si>
    <t>Keavon Milton, SeaTE</t>
  </si>
  <si>
    <t>Lamaar Thomas, JaxWR</t>
  </si>
  <si>
    <t>Michael Ford, AtlRB</t>
  </si>
  <si>
    <t>Mark Harrison, KCWR</t>
  </si>
  <si>
    <t>Ryan Otten, MinTE</t>
  </si>
  <si>
    <t>Jordan Rodgers, TBQB</t>
  </si>
  <si>
    <t>Da'Rick Rogers, KCWR</t>
  </si>
  <si>
    <t>Matt Scott, CinQB</t>
  </si>
  <si>
    <t>Darius Johnson, AtlWR</t>
  </si>
  <si>
    <t>Javone Lawson, AriWR</t>
  </si>
  <si>
    <t>Miguel Maysonet, PitRB</t>
  </si>
  <si>
    <t>Drew Smith, BufRBQ</t>
  </si>
  <si>
    <t>Ryan Spadola, AriWR</t>
  </si>
  <si>
    <t>Jeff Tuel, JaxQB</t>
  </si>
  <si>
    <t>Ronnie Wingo Jr., AtlRB</t>
  </si>
  <si>
    <t>Conner Vernon, DetWR</t>
  </si>
  <si>
    <t>C.J. Akins, StLWR</t>
  </si>
  <si>
    <t>Quinn Sharp, CinK</t>
  </si>
  <si>
    <t>Skye Dawson, DetWR</t>
  </si>
  <si>
    <t>Dan Moore*, IndRBO</t>
  </si>
  <si>
    <t>Matt Furstenburg, BalTE</t>
  </si>
  <si>
    <t>Chad Bumphis, JaxWR</t>
  </si>
  <si>
    <t>Lonnie Pryor, TBRB</t>
  </si>
  <si>
    <t>T.J. Moe, StLWR</t>
  </si>
  <si>
    <t>Quentin Hines, NERB</t>
  </si>
  <si>
    <t>Michael Zordich, NORB</t>
  </si>
  <si>
    <t>Alex Debniak, SFRB</t>
  </si>
  <si>
    <t>Dennis Johnson, HouRB</t>
  </si>
  <si>
    <t>Ray Graham, HouRB</t>
  </si>
  <si>
    <t>Alec Lemon, BalWR</t>
  </si>
  <si>
    <t>Greg Jenkins*, JaxWRIR</t>
  </si>
  <si>
    <t>R.J. Webb, CarWR</t>
  </si>
  <si>
    <t>Maikon Bonani, TenK</t>
  </si>
  <si>
    <t>Josh Huff, PhiWRQ</t>
  </si>
  <si>
    <t>Shaquelle Evans, NYJWR</t>
  </si>
  <si>
    <t>Tajh Boyd, PitQB</t>
  </si>
  <si>
    <t>Jeremy Gallon, NEWR</t>
  </si>
  <si>
    <t>Storm Johnson, JaxRB</t>
  </si>
  <si>
    <t>Lache Seastrunk, DalRB</t>
  </si>
  <si>
    <t>Bruce Ellington, SFWRP</t>
  </si>
  <si>
    <t>Lorenzo Taliaferro, BalRB</t>
  </si>
  <si>
    <t>Marion Grice, AriRBQ</t>
  </si>
  <si>
    <t>Carey Spear, CleK</t>
  </si>
  <si>
    <t>Robert Herron*, TBWRIR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</si>
</sst>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0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chariahtomazin/mystuff/table%20scraping/Week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ESPN.csv"/>
      <sheetName val="CBS.csv"/>
      <sheetName val="FFtoday.csv"/>
      <sheetName val="NFL.csv"/>
      <sheetName val="fleaflicker.csv"/>
      <sheetName val="player 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A2" t="str">
            <v>Eddie Lacy</v>
          </cell>
          <cell r="AB2">
            <v>28</v>
          </cell>
          <cell r="AC2">
            <v>28</v>
          </cell>
        </row>
        <row r="3">
          <cell r="AA3" t="str">
            <v>Joseph Randle</v>
          </cell>
          <cell r="AB3">
            <v>61</v>
          </cell>
          <cell r="AC3">
            <v>61</v>
          </cell>
        </row>
        <row r="4">
          <cell r="AA4" t="str">
            <v>Matt Forte</v>
          </cell>
          <cell r="AB4">
            <v>19</v>
          </cell>
          <cell r="AC4">
            <v>19</v>
          </cell>
        </row>
        <row r="5">
          <cell r="AA5" t="str">
            <v>Odell Beckham</v>
          </cell>
          <cell r="AB5" t="e">
            <v>#N/A</v>
          </cell>
          <cell r="AC5">
            <v>46</v>
          </cell>
        </row>
        <row r="6">
          <cell r="AA6" t="str">
            <v>Mike Evans</v>
          </cell>
          <cell r="AB6">
            <v>74</v>
          </cell>
          <cell r="AC6">
            <v>74</v>
          </cell>
        </row>
        <row r="7">
          <cell r="AA7" t="str">
            <v>Antonio Brown</v>
          </cell>
          <cell r="AB7">
            <v>26</v>
          </cell>
          <cell r="AC7">
            <v>26</v>
          </cell>
        </row>
        <row r="8">
          <cell r="AA8" t="str">
            <v>Adrian Peterson</v>
          </cell>
          <cell r="AB8">
            <v>29</v>
          </cell>
          <cell r="AC8">
            <v>29</v>
          </cell>
        </row>
        <row r="9">
          <cell r="AA9" t="str">
            <v>Randall Cobb</v>
          </cell>
          <cell r="AB9">
            <v>86</v>
          </cell>
          <cell r="AC9">
            <v>86</v>
          </cell>
        </row>
        <row r="10">
          <cell r="AA10" t="str">
            <v>Julio Jones</v>
          </cell>
          <cell r="AB10">
            <v>41</v>
          </cell>
          <cell r="AC10">
            <v>41</v>
          </cell>
        </row>
        <row r="11">
          <cell r="AA11" t="str">
            <v>DeMarco Murray</v>
          </cell>
          <cell r="AB11">
            <v>35</v>
          </cell>
          <cell r="AC11">
            <v>35</v>
          </cell>
        </row>
        <row r="12">
          <cell r="AA12" t="str">
            <v>Jamaal Charles</v>
          </cell>
          <cell r="AB12">
            <v>44</v>
          </cell>
          <cell r="AC12">
            <v>44</v>
          </cell>
        </row>
        <row r="13">
          <cell r="AA13" t="str">
            <v>C.J. Anderson</v>
          </cell>
          <cell r="AB13">
            <v>69</v>
          </cell>
          <cell r="AC13">
            <v>69</v>
          </cell>
        </row>
        <row r="14">
          <cell r="AA14" t="str">
            <v>Jeremy Hill</v>
          </cell>
          <cell r="AB14">
            <v>37</v>
          </cell>
          <cell r="AC14">
            <v>37</v>
          </cell>
        </row>
        <row r="15">
          <cell r="AA15" t="str">
            <v>T.J. Yeldon</v>
          </cell>
          <cell r="AB15">
            <v>103</v>
          </cell>
          <cell r="AC15">
            <v>103</v>
          </cell>
        </row>
        <row r="16">
          <cell r="AA16" t="str">
            <v>Amari Cooper</v>
          </cell>
          <cell r="AB16">
            <v>114</v>
          </cell>
          <cell r="AC16">
            <v>114</v>
          </cell>
        </row>
        <row r="17">
          <cell r="AA17" t="str">
            <v>Demaryius Thomas</v>
          </cell>
          <cell r="AB17">
            <v>54</v>
          </cell>
          <cell r="AC17">
            <v>54</v>
          </cell>
        </row>
        <row r="18">
          <cell r="AA18" t="str">
            <v>Jimmy Graham</v>
          </cell>
          <cell r="AB18">
            <v>137</v>
          </cell>
          <cell r="AC18">
            <v>137</v>
          </cell>
        </row>
        <row r="19">
          <cell r="AA19" t="str">
            <v>Mark Ingram</v>
          </cell>
          <cell r="AB19">
            <v>43</v>
          </cell>
          <cell r="AC19">
            <v>43</v>
          </cell>
        </row>
        <row r="20">
          <cell r="AA20" t="str">
            <v>DeAndre Hopkins</v>
          </cell>
          <cell r="AB20">
            <v>66</v>
          </cell>
          <cell r="AC20">
            <v>66</v>
          </cell>
        </row>
        <row r="21">
          <cell r="AA21" t="str">
            <v>Keenan Allen</v>
          </cell>
          <cell r="AB21">
            <v>79</v>
          </cell>
          <cell r="AC21">
            <v>79</v>
          </cell>
        </row>
        <row r="22">
          <cell r="AA22" t="str">
            <v xml:space="preserve"> Previous1234567Next </v>
          </cell>
          <cell r="AB22" t="e">
            <v>#N/A</v>
          </cell>
          <cell r="AC22" t="e">
            <v>#N/A</v>
          </cell>
        </row>
        <row r="23">
          <cell r="AA23">
            <v>0</v>
          </cell>
          <cell r="AB23" t="e">
            <v>#N/A</v>
          </cell>
          <cell r="AC23" t="e">
            <v>#N/A</v>
          </cell>
        </row>
        <row r="24">
          <cell r="AA24">
            <v>0</v>
          </cell>
          <cell r="AB24" t="e">
            <v>#N/A</v>
          </cell>
          <cell r="AC24" t="e">
            <v>#N/A</v>
          </cell>
        </row>
        <row r="25">
          <cell r="AA25" t="str">
            <v>Brandin Cooks</v>
          </cell>
          <cell r="AB25">
            <v>82</v>
          </cell>
          <cell r="AC25">
            <v>82</v>
          </cell>
        </row>
        <row r="26">
          <cell r="AA26" t="str">
            <v>C.J. Spiller</v>
          </cell>
          <cell r="AB26">
            <v>227</v>
          </cell>
          <cell r="AC26">
            <v>227</v>
          </cell>
        </row>
        <row r="27">
          <cell r="AA27" t="str">
            <v>Mike Wallace</v>
          </cell>
          <cell r="AB27">
            <v>157</v>
          </cell>
          <cell r="AC27">
            <v>157</v>
          </cell>
        </row>
        <row r="28">
          <cell r="AA28" t="str">
            <v>Larry Fitzgerald</v>
          </cell>
          <cell r="AB28">
            <v>132</v>
          </cell>
          <cell r="AC28">
            <v>132</v>
          </cell>
        </row>
        <row r="29">
          <cell r="AA29" t="str">
            <v>Terrance Williams</v>
          </cell>
          <cell r="AB29">
            <v>81</v>
          </cell>
          <cell r="AC29">
            <v>81</v>
          </cell>
        </row>
        <row r="30">
          <cell r="AA30" t="str">
            <v>Jordan Matthews</v>
          </cell>
          <cell r="AB30">
            <v>96</v>
          </cell>
          <cell r="AC30">
            <v>96</v>
          </cell>
        </row>
        <row r="31">
          <cell r="AA31" t="str">
            <v>Alfred Blue</v>
          </cell>
          <cell r="AB31">
            <v>164</v>
          </cell>
          <cell r="AC31">
            <v>164</v>
          </cell>
        </row>
        <row r="32">
          <cell r="AA32" t="str">
            <v>Marques Colston</v>
          </cell>
          <cell r="AB32">
            <v>141</v>
          </cell>
          <cell r="AC32">
            <v>141</v>
          </cell>
        </row>
        <row r="33">
          <cell r="AA33" t="str">
            <v>Tyler Eifert</v>
          </cell>
          <cell r="AB33">
            <v>178</v>
          </cell>
          <cell r="AC33">
            <v>178</v>
          </cell>
        </row>
        <row r="34">
          <cell r="AA34" t="str">
            <v>Devin Funchess</v>
          </cell>
          <cell r="AB34">
            <v>269</v>
          </cell>
          <cell r="AC34">
            <v>269</v>
          </cell>
        </row>
        <row r="35">
          <cell r="AA35" t="str">
            <v>Chris Ivory</v>
          </cell>
          <cell r="AB35">
            <v>51</v>
          </cell>
          <cell r="AC35">
            <v>51</v>
          </cell>
        </row>
        <row r="36">
          <cell r="AA36" t="str">
            <v>Calvin Johnson</v>
          </cell>
          <cell r="AB36">
            <v>58</v>
          </cell>
          <cell r="AC36">
            <v>58</v>
          </cell>
        </row>
        <row r="37">
          <cell r="AA37" t="str">
            <v>Markus Wheaton</v>
          </cell>
          <cell r="AB37">
            <v>156</v>
          </cell>
          <cell r="AC37">
            <v>156</v>
          </cell>
        </row>
        <row r="38">
          <cell r="AA38" t="str">
            <v>Brandon Marshall</v>
          </cell>
          <cell r="AB38">
            <v>124</v>
          </cell>
          <cell r="AC38">
            <v>124</v>
          </cell>
        </row>
        <row r="39">
          <cell r="AA39" t="str">
            <v>LeSean McCoy</v>
          </cell>
          <cell r="AB39">
            <v>67</v>
          </cell>
          <cell r="AC39">
            <v>67</v>
          </cell>
        </row>
        <row r="40">
          <cell r="AA40" t="str">
            <v>David Johnson</v>
          </cell>
          <cell r="AB40">
            <v>169</v>
          </cell>
          <cell r="AC40">
            <v>169</v>
          </cell>
        </row>
        <row r="41">
          <cell r="AA41" t="str">
            <v>Eric Decker</v>
          </cell>
          <cell r="AB41">
            <v>95</v>
          </cell>
          <cell r="AC41">
            <v>95</v>
          </cell>
        </row>
        <row r="42">
          <cell r="AA42" t="str">
            <v>A.J. Green</v>
          </cell>
          <cell r="AB42">
            <v>57</v>
          </cell>
          <cell r="AC42">
            <v>57</v>
          </cell>
        </row>
        <row r="43">
          <cell r="AA43" t="str">
            <v>Doug Martin</v>
          </cell>
          <cell r="AB43">
            <v>77</v>
          </cell>
          <cell r="AC43">
            <v>77</v>
          </cell>
        </row>
        <row r="44">
          <cell r="AA44" t="str">
            <v>Jason Witten</v>
          </cell>
          <cell r="AB44">
            <v>117</v>
          </cell>
          <cell r="AC44">
            <v>117</v>
          </cell>
        </row>
        <row r="45">
          <cell r="AA45" t="str">
            <v xml:space="preserve"> Previous1234567Next </v>
          </cell>
          <cell r="AB45" t="e">
            <v>#N/A</v>
          </cell>
          <cell r="AC45" t="e">
            <v>#N/A</v>
          </cell>
        </row>
        <row r="46">
          <cell r="AA46">
            <v>0</v>
          </cell>
          <cell r="AB46" t="e">
            <v>#N/A</v>
          </cell>
          <cell r="AC46" t="e">
            <v>#N/A</v>
          </cell>
        </row>
        <row r="47">
          <cell r="AA47">
            <v>0</v>
          </cell>
          <cell r="AB47" t="e">
            <v>#N/A</v>
          </cell>
          <cell r="AC47" t="e">
            <v>#N/A</v>
          </cell>
        </row>
        <row r="48">
          <cell r="AA48" t="str">
            <v>Tre Mason</v>
          </cell>
          <cell r="AB48">
            <v>76</v>
          </cell>
          <cell r="AC48">
            <v>76</v>
          </cell>
        </row>
        <row r="49">
          <cell r="AA49" t="str">
            <v>Julian Edelman</v>
          </cell>
          <cell r="AB49">
            <v>75</v>
          </cell>
          <cell r="AC49">
            <v>75</v>
          </cell>
        </row>
        <row r="50">
          <cell r="AA50" t="str">
            <v>Emmanuel Sanders</v>
          </cell>
          <cell r="AB50">
            <v>70</v>
          </cell>
          <cell r="AC50">
            <v>70</v>
          </cell>
        </row>
        <row r="51">
          <cell r="AA51" t="str">
            <v>Sammy Watkins</v>
          </cell>
          <cell r="AB51">
            <v>138</v>
          </cell>
          <cell r="AC51">
            <v>138</v>
          </cell>
        </row>
        <row r="52">
          <cell r="AA52" t="str">
            <v>Rob Gronkowski</v>
          </cell>
          <cell r="AB52">
            <v>56</v>
          </cell>
          <cell r="AC52">
            <v>56</v>
          </cell>
        </row>
        <row r="53">
          <cell r="AA53" t="str">
            <v>Justin Forsett</v>
          </cell>
          <cell r="AB53">
            <v>39</v>
          </cell>
          <cell r="AC53">
            <v>39</v>
          </cell>
        </row>
        <row r="54">
          <cell r="AA54" t="str">
            <v>Frank Gore</v>
          </cell>
          <cell r="AB54">
            <v>60</v>
          </cell>
          <cell r="AC54">
            <v>60</v>
          </cell>
        </row>
        <row r="55">
          <cell r="AA55" t="str">
            <v>Ronnie Hillman</v>
          </cell>
          <cell r="AB55">
            <v>186</v>
          </cell>
          <cell r="AC55">
            <v>186</v>
          </cell>
        </row>
        <row r="56">
          <cell r="AA56" t="str">
            <v>Melvin Gordon</v>
          </cell>
          <cell r="AB56">
            <v>125</v>
          </cell>
          <cell r="AC56">
            <v>125</v>
          </cell>
        </row>
        <row r="57">
          <cell r="AA57" t="str">
            <v>Alfred Morris</v>
          </cell>
          <cell r="AB57">
            <v>65</v>
          </cell>
          <cell r="AC57">
            <v>65</v>
          </cell>
        </row>
        <row r="58">
          <cell r="AA58" t="str">
            <v>Jeremy Maclin</v>
          </cell>
          <cell r="AB58">
            <v>100</v>
          </cell>
          <cell r="AC58">
            <v>100</v>
          </cell>
        </row>
        <row r="59">
          <cell r="AA59" t="str">
            <v>Torrey Smith</v>
          </cell>
          <cell r="AB59">
            <v>163</v>
          </cell>
          <cell r="AC59">
            <v>163</v>
          </cell>
        </row>
        <row r="60">
          <cell r="AA60" t="str">
            <v>Kenny Stills</v>
          </cell>
          <cell r="AB60">
            <v>287</v>
          </cell>
          <cell r="AC60">
            <v>287</v>
          </cell>
        </row>
        <row r="61">
          <cell r="AA61" t="str">
            <v>Jordan Cameron</v>
          </cell>
          <cell r="AB61">
            <v>185</v>
          </cell>
          <cell r="AC61">
            <v>185</v>
          </cell>
        </row>
        <row r="62">
          <cell r="AA62" t="str">
            <v>Rashad Jennings</v>
          </cell>
          <cell r="AB62">
            <v>64</v>
          </cell>
          <cell r="AC62">
            <v>64</v>
          </cell>
        </row>
        <row r="63">
          <cell r="AA63" t="str">
            <v>Michael Crabtree</v>
          </cell>
          <cell r="AB63">
            <v>200</v>
          </cell>
          <cell r="AC63">
            <v>200</v>
          </cell>
        </row>
        <row r="64">
          <cell r="AA64" t="str">
            <v>Golden Tate</v>
          </cell>
          <cell r="AB64">
            <v>108</v>
          </cell>
          <cell r="AC64">
            <v>108</v>
          </cell>
        </row>
        <row r="65">
          <cell r="AA65" t="str">
            <v>Marshawn Lynch</v>
          </cell>
          <cell r="AB65">
            <v>45</v>
          </cell>
          <cell r="AC65">
            <v>45</v>
          </cell>
        </row>
        <row r="66">
          <cell r="AA66" t="str">
            <v>Anquan Boldin</v>
          </cell>
          <cell r="AB66">
            <v>165</v>
          </cell>
          <cell r="AC66">
            <v>165</v>
          </cell>
        </row>
        <row r="67">
          <cell r="AA67" t="str">
            <v>Andre Johnson</v>
          </cell>
          <cell r="AB67">
            <v>154</v>
          </cell>
          <cell r="AC67">
            <v>154</v>
          </cell>
        </row>
        <row r="68">
          <cell r="AA68" t="str">
            <v xml:space="preserve"> Previous1234567Next </v>
          </cell>
          <cell r="AB68" t="e">
            <v>#N/A</v>
          </cell>
          <cell r="AC68" t="e">
            <v>#N/A</v>
          </cell>
        </row>
        <row r="69">
          <cell r="AA69">
            <v>0</v>
          </cell>
          <cell r="AB69" t="e">
            <v>#N/A</v>
          </cell>
          <cell r="AC69" t="e">
            <v>#N/A</v>
          </cell>
        </row>
        <row r="70">
          <cell r="AA70">
            <v>0</v>
          </cell>
          <cell r="AB70" t="e">
            <v>#N/A</v>
          </cell>
          <cell r="AC70" t="e">
            <v>#N/A</v>
          </cell>
        </row>
        <row r="71">
          <cell r="AA71" t="str">
            <v>Dwayne Bowe</v>
          </cell>
          <cell r="AB71">
            <v>323</v>
          </cell>
          <cell r="AC71">
            <v>323</v>
          </cell>
        </row>
        <row r="72">
          <cell r="AA72" t="str">
            <v>Allen Robinson</v>
          </cell>
          <cell r="AB72">
            <v>120</v>
          </cell>
          <cell r="AC72">
            <v>120</v>
          </cell>
        </row>
        <row r="73">
          <cell r="AA73" t="str">
            <v>Larry Donnell</v>
          </cell>
          <cell r="AB73">
            <v>210</v>
          </cell>
          <cell r="AC73">
            <v>210</v>
          </cell>
        </row>
        <row r="74">
          <cell r="AA74" t="str">
            <v>Bishop Sankey</v>
          </cell>
          <cell r="AB74">
            <v>101</v>
          </cell>
          <cell r="AC74">
            <v>101</v>
          </cell>
        </row>
        <row r="75">
          <cell r="AA75" t="str">
            <v>Roddy White</v>
          </cell>
          <cell r="AB75">
            <v>99</v>
          </cell>
          <cell r="AC75">
            <v>99</v>
          </cell>
        </row>
        <row r="76">
          <cell r="AA76" t="str">
            <v>Pierre Garcon</v>
          </cell>
          <cell r="AB76">
            <v>121</v>
          </cell>
          <cell r="AC76">
            <v>121</v>
          </cell>
        </row>
        <row r="77">
          <cell r="AA77" t="str">
            <v>Jarvis Landry</v>
          </cell>
          <cell r="AB77">
            <v>94</v>
          </cell>
          <cell r="AC77">
            <v>94</v>
          </cell>
        </row>
        <row r="78">
          <cell r="AA78" t="str">
            <v>Austin Seferian-Jenkins</v>
          </cell>
          <cell r="AB78">
            <v>197</v>
          </cell>
          <cell r="AC78">
            <v>197</v>
          </cell>
        </row>
        <row r="79">
          <cell r="AA79" t="str">
            <v>Nelson Agholor</v>
          </cell>
          <cell r="AB79">
            <v>179</v>
          </cell>
          <cell r="AC79">
            <v>179</v>
          </cell>
        </row>
        <row r="80">
          <cell r="AA80" t="str">
            <v>Vincent Jackson</v>
          </cell>
          <cell r="AB80">
            <v>110</v>
          </cell>
          <cell r="AC80">
            <v>110</v>
          </cell>
        </row>
        <row r="81">
          <cell r="AA81" t="str">
            <v>James Jones</v>
          </cell>
          <cell r="AB81">
            <v>136</v>
          </cell>
          <cell r="AC81">
            <v>136</v>
          </cell>
        </row>
        <row r="82">
          <cell r="AA82" t="str">
            <v>Charles Johnson</v>
          </cell>
          <cell r="AB82">
            <v>152</v>
          </cell>
          <cell r="AC82">
            <v>152</v>
          </cell>
        </row>
        <row r="83">
          <cell r="AA83" t="str">
            <v>Tevin Coleman</v>
          </cell>
          <cell r="AB83">
            <v>59</v>
          </cell>
          <cell r="AC83">
            <v>59</v>
          </cell>
        </row>
        <row r="84">
          <cell r="AA84" t="str">
            <v>Shane Vereen</v>
          </cell>
          <cell r="AB84">
            <v>188</v>
          </cell>
          <cell r="AC84">
            <v>188</v>
          </cell>
        </row>
        <row r="85">
          <cell r="AA85" t="str">
            <v>Travis Kelce</v>
          </cell>
          <cell r="AB85">
            <v>140</v>
          </cell>
          <cell r="AC85">
            <v>140</v>
          </cell>
        </row>
        <row r="86">
          <cell r="AA86" t="str">
            <v>Latavius Murray</v>
          </cell>
          <cell r="AB86">
            <v>73</v>
          </cell>
          <cell r="AC86">
            <v>73</v>
          </cell>
        </row>
        <row r="87">
          <cell r="AA87" t="str">
            <v>Isaiah Crowell</v>
          </cell>
          <cell r="AB87">
            <v>72</v>
          </cell>
          <cell r="AC87">
            <v>72</v>
          </cell>
        </row>
        <row r="88">
          <cell r="AA88" t="str">
            <v>Danny Woodhead</v>
          </cell>
          <cell r="AB88">
            <v>105</v>
          </cell>
          <cell r="AC88">
            <v>105</v>
          </cell>
        </row>
        <row r="89">
          <cell r="AA89" t="str">
            <v>LeGarrette Blount</v>
          </cell>
          <cell r="AB89">
            <v>104</v>
          </cell>
          <cell r="AC89">
            <v>104</v>
          </cell>
        </row>
        <row r="90">
          <cell r="AA90" t="str">
            <v>Doug Baldwin</v>
          </cell>
          <cell r="AB90">
            <v>189</v>
          </cell>
          <cell r="AC90">
            <v>189</v>
          </cell>
        </row>
        <row r="91">
          <cell r="AA91" t="str">
            <v xml:space="preserve"> Previous1234567Next </v>
          </cell>
          <cell r="AB91" t="e">
            <v>#N/A</v>
          </cell>
          <cell r="AC91" t="e">
            <v>#N/A</v>
          </cell>
        </row>
        <row r="92">
          <cell r="AA92">
            <v>0</v>
          </cell>
          <cell r="AB92" t="e">
            <v>#N/A</v>
          </cell>
          <cell r="AC92" t="e">
            <v>#N/A</v>
          </cell>
        </row>
        <row r="93">
          <cell r="AA93">
            <v>0</v>
          </cell>
          <cell r="AB93" t="e">
            <v>#N/A</v>
          </cell>
          <cell r="AC93" t="e">
            <v>#N/A</v>
          </cell>
        </row>
        <row r="94">
          <cell r="AA94" t="str">
            <v>Kyle Rudolph</v>
          </cell>
          <cell r="AB94">
            <v>220</v>
          </cell>
          <cell r="AC94">
            <v>220</v>
          </cell>
        </row>
        <row r="95">
          <cell r="AA95" t="str">
            <v>De'Anthony Thomas</v>
          </cell>
          <cell r="AB95">
            <v>295</v>
          </cell>
          <cell r="AC95">
            <v>295</v>
          </cell>
        </row>
        <row r="96">
          <cell r="AA96" t="str">
            <v>Greg Olsen</v>
          </cell>
          <cell r="AB96">
            <v>159</v>
          </cell>
          <cell r="AC96">
            <v>159</v>
          </cell>
        </row>
        <row r="97">
          <cell r="AA97" t="str">
            <v>Michael Floyd</v>
          </cell>
          <cell r="AB97">
            <v>180</v>
          </cell>
          <cell r="AC97">
            <v>180</v>
          </cell>
        </row>
        <row r="98">
          <cell r="AA98" t="str">
            <v>Cole Beasley</v>
          </cell>
          <cell r="AB98">
            <v>155</v>
          </cell>
          <cell r="AC98">
            <v>155</v>
          </cell>
        </row>
        <row r="99">
          <cell r="AA99" t="str">
            <v>John Brown</v>
          </cell>
          <cell r="AB99">
            <v>148</v>
          </cell>
          <cell r="AC99">
            <v>148</v>
          </cell>
        </row>
        <row r="100">
          <cell r="AA100" t="str">
            <v>Malcom Floyd</v>
          </cell>
          <cell r="AB100">
            <v>151</v>
          </cell>
          <cell r="AC100">
            <v>151</v>
          </cell>
        </row>
        <row r="101">
          <cell r="AA101" t="str">
            <v>Brandon Bolden</v>
          </cell>
          <cell r="AB101">
            <v>337</v>
          </cell>
          <cell r="AC101">
            <v>337</v>
          </cell>
        </row>
        <row r="102">
          <cell r="AA102" t="str">
            <v>Charles Sims</v>
          </cell>
          <cell r="AB102">
            <v>244</v>
          </cell>
          <cell r="AC102">
            <v>244</v>
          </cell>
        </row>
        <row r="103">
          <cell r="AA103" t="str">
            <v>Steve Smith</v>
          </cell>
          <cell r="AB103" t="e">
            <v>#N/A</v>
          </cell>
          <cell r="AC103">
            <v>142</v>
          </cell>
        </row>
        <row r="104">
          <cell r="AA104" t="str">
            <v>Martellus Bennett</v>
          </cell>
          <cell r="AB104">
            <v>149</v>
          </cell>
          <cell r="AC104">
            <v>149</v>
          </cell>
        </row>
        <row r="105">
          <cell r="AA105" t="str">
            <v>Zach Ertz</v>
          </cell>
          <cell r="AB105">
            <v>170</v>
          </cell>
          <cell r="AC105">
            <v>170</v>
          </cell>
        </row>
        <row r="106">
          <cell r="AA106" t="str">
            <v>Davante Adams</v>
          </cell>
          <cell r="AB106">
            <v>147</v>
          </cell>
          <cell r="AC106">
            <v>147</v>
          </cell>
        </row>
        <row r="107">
          <cell r="AA107" t="str">
            <v>Ladarius Green</v>
          </cell>
          <cell r="AB107">
            <v>191</v>
          </cell>
          <cell r="AC107">
            <v>191</v>
          </cell>
        </row>
        <row r="108">
          <cell r="AA108" t="str">
            <v>Percy Harvin</v>
          </cell>
          <cell r="AB108">
            <v>219</v>
          </cell>
          <cell r="AC108">
            <v>219</v>
          </cell>
        </row>
        <row r="109">
          <cell r="AA109" t="str">
            <v>Eddie Royal</v>
          </cell>
          <cell r="AB109">
            <v>208</v>
          </cell>
          <cell r="AC109">
            <v>208</v>
          </cell>
        </row>
        <row r="110">
          <cell r="AA110" t="str">
            <v>Stepfan Taylor</v>
          </cell>
          <cell r="AB110">
            <v>409</v>
          </cell>
          <cell r="AC110">
            <v>409</v>
          </cell>
        </row>
        <row r="111">
          <cell r="AA111" t="str">
            <v>Coby Fleener</v>
          </cell>
          <cell r="AB111">
            <v>250</v>
          </cell>
          <cell r="AC111">
            <v>250</v>
          </cell>
        </row>
        <row r="112">
          <cell r="AA112" t="str">
            <v>Donte Moncrief</v>
          </cell>
          <cell r="AB112">
            <v>167</v>
          </cell>
          <cell r="AC112">
            <v>167</v>
          </cell>
        </row>
        <row r="113">
          <cell r="AA113" t="str">
            <v>Phillip Dorsett</v>
          </cell>
          <cell r="AB113">
            <v>262</v>
          </cell>
          <cell r="AC113">
            <v>262</v>
          </cell>
        </row>
        <row r="114">
          <cell r="AA114" t="str">
            <v xml:space="preserve"> Previous2345678Next </v>
          </cell>
          <cell r="AB114" t="e">
            <v>#N/A</v>
          </cell>
          <cell r="AC114" t="e">
            <v>#N/A</v>
          </cell>
        </row>
        <row r="115">
          <cell r="AA115">
            <v>0</v>
          </cell>
          <cell r="AB115" t="e">
            <v>#N/A</v>
          </cell>
          <cell r="AC115" t="e">
            <v>#N/A</v>
          </cell>
        </row>
        <row r="116">
          <cell r="AA116">
            <v>0</v>
          </cell>
          <cell r="AB116" t="e">
            <v>#N/A</v>
          </cell>
          <cell r="AC116" t="e">
            <v>#N/A</v>
          </cell>
        </row>
        <row r="117">
          <cell r="AA117" t="str">
            <v>Heath Miller</v>
          </cell>
          <cell r="AB117">
            <v>144</v>
          </cell>
          <cell r="AC117">
            <v>144</v>
          </cell>
        </row>
        <row r="118">
          <cell r="AA118" t="str">
            <v>Maxx Williams</v>
          </cell>
          <cell r="AB118">
            <v>308</v>
          </cell>
          <cell r="AC118">
            <v>308</v>
          </cell>
        </row>
        <row r="119">
          <cell r="AA119" t="str">
            <v>Owen Daniels</v>
          </cell>
          <cell r="AB119">
            <v>255</v>
          </cell>
          <cell r="AC119">
            <v>255</v>
          </cell>
        </row>
        <row r="120">
          <cell r="AA120" t="str">
            <v>Charles Clay</v>
          </cell>
          <cell r="AB120">
            <v>216</v>
          </cell>
          <cell r="AC120">
            <v>216</v>
          </cell>
        </row>
        <row r="121">
          <cell r="AA121" t="str">
            <v>Darren Sproles</v>
          </cell>
          <cell r="AB121">
            <v>183</v>
          </cell>
          <cell r="AC121">
            <v>183</v>
          </cell>
        </row>
        <row r="122">
          <cell r="AA122" t="str">
            <v>Ryan Mathews</v>
          </cell>
          <cell r="AB122">
            <v>230</v>
          </cell>
          <cell r="AC122">
            <v>230</v>
          </cell>
        </row>
        <row r="123">
          <cell r="AA123" t="str">
            <v>Dexter McCluster</v>
          </cell>
          <cell r="AB123">
            <v>239</v>
          </cell>
          <cell r="AC123">
            <v>239</v>
          </cell>
        </row>
        <row r="124">
          <cell r="AA124" t="str">
            <v>Jonathan Stewart</v>
          </cell>
          <cell r="AB124">
            <v>52</v>
          </cell>
          <cell r="AC124">
            <v>52</v>
          </cell>
        </row>
        <row r="125">
          <cell r="AA125" t="str">
            <v>Denard Robinson</v>
          </cell>
          <cell r="AB125">
            <v>291</v>
          </cell>
          <cell r="AC125">
            <v>291</v>
          </cell>
        </row>
        <row r="126">
          <cell r="AA126" t="str">
            <v>DeAngelo Williams</v>
          </cell>
          <cell r="AB126">
            <v>49</v>
          </cell>
          <cell r="AC126">
            <v>49</v>
          </cell>
        </row>
        <row r="127">
          <cell r="AA127" t="str">
            <v>Lamar Miller</v>
          </cell>
          <cell r="AB127">
            <v>38</v>
          </cell>
          <cell r="AC127">
            <v>38</v>
          </cell>
        </row>
        <row r="128">
          <cell r="AA128" t="str">
            <v>Tavon Austin</v>
          </cell>
          <cell r="AB128">
            <v>190</v>
          </cell>
          <cell r="AC128">
            <v>190</v>
          </cell>
        </row>
        <row r="129">
          <cell r="AA129" t="str">
            <v>Carlos Hyde</v>
          </cell>
          <cell r="AB129">
            <v>50</v>
          </cell>
          <cell r="AC129">
            <v>50</v>
          </cell>
        </row>
        <row r="130">
          <cell r="AA130" t="str">
            <v>Rueben Randle</v>
          </cell>
          <cell r="AB130">
            <v>150</v>
          </cell>
          <cell r="AC130">
            <v>150</v>
          </cell>
        </row>
        <row r="131">
          <cell r="AA131" t="str">
            <v>Kendall Wright</v>
          </cell>
          <cell r="AB131">
            <v>166</v>
          </cell>
          <cell r="AC131">
            <v>166</v>
          </cell>
        </row>
        <row r="132">
          <cell r="AA132" t="str">
            <v>Giovani Bernard</v>
          </cell>
          <cell r="AB132">
            <v>145</v>
          </cell>
          <cell r="AC132">
            <v>145</v>
          </cell>
        </row>
        <row r="133">
          <cell r="AA133" t="str">
            <v>Mohamed Sanu</v>
          </cell>
          <cell r="AB133">
            <v>300</v>
          </cell>
          <cell r="AC133">
            <v>300</v>
          </cell>
        </row>
        <row r="134">
          <cell r="AA134" t="str">
            <v>Chris Givens</v>
          </cell>
          <cell r="AB134">
            <v>385</v>
          </cell>
          <cell r="AC134">
            <v>385</v>
          </cell>
        </row>
        <row r="135">
          <cell r="AA135" t="str">
            <v>Cecil Shorts</v>
          </cell>
          <cell r="AB135" t="e">
            <v>#N/A</v>
          </cell>
          <cell r="AC135">
            <v>205</v>
          </cell>
        </row>
        <row r="136">
          <cell r="AA136" t="str">
            <v>Jacquizz Rodgers</v>
          </cell>
          <cell r="AB136">
            <v>303</v>
          </cell>
          <cell r="AC136">
            <v>303</v>
          </cell>
        </row>
        <row r="137">
          <cell r="AA137" t="str">
            <v xml:space="preserve"> Previous3456789Next </v>
          </cell>
          <cell r="AB137" t="e">
            <v>#N/A</v>
          </cell>
          <cell r="AC137" t="e">
            <v>#N/A</v>
          </cell>
        </row>
        <row r="138">
          <cell r="AA138">
            <v>0</v>
          </cell>
          <cell r="AB138" t="e">
            <v>#N/A</v>
          </cell>
          <cell r="AC138" t="e">
            <v>#N/A</v>
          </cell>
        </row>
        <row r="139">
          <cell r="AA139">
            <v>0</v>
          </cell>
          <cell r="AB139" t="e">
            <v>#N/A</v>
          </cell>
          <cell r="AC139" t="e">
            <v>#N/A</v>
          </cell>
        </row>
        <row r="140">
          <cell r="AA140" t="str">
            <v>Jeremy Kerley</v>
          </cell>
          <cell r="AB140">
            <v>415</v>
          </cell>
          <cell r="AC140">
            <v>415</v>
          </cell>
        </row>
        <row r="141">
          <cell r="AA141" t="str">
            <v>Chris Johnson</v>
          </cell>
          <cell r="AB141">
            <v>71</v>
          </cell>
          <cell r="AC141">
            <v>71</v>
          </cell>
        </row>
        <row r="142">
          <cell r="AA142" t="str">
            <v>Fozzy Whittaker</v>
          </cell>
          <cell r="AB142">
            <v>311</v>
          </cell>
          <cell r="AC142">
            <v>311</v>
          </cell>
        </row>
        <row r="143">
          <cell r="AA143" t="str">
            <v>Marcedes Lewis</v>
          </cell>
          <cell r="AB143">
            <v>271</v>
          </cell>
          <cell r="AC143">
            <v>271</v>
          </cell>
        </row>
        <row r="144">
          <cell r="AA144" t="str">
            <v>Joique Bell</v>
          </cell>
          <cell r="AB144">
            <v>182</v>
          </cell>
          <cell r="AC144">
            <v>182</v>
          </cell>
        </row>
        <row r="145">
          <cell r="AA145" t="str">
            <v>Andrew Hawkins</v>
          </cell>
          <cell r="AB145">
            <v>251</v>
          </cell>
          <cell r="AC145">
            <v>251</v>
          </cell>
        </row>
        <row r="146">
          <cell r="AA146" t="str">
            <v>Jarius Wright</v>
          </cell>
          <cell r="AB146">
            <v>241</v>
          </cell>
          <cell r="AC146">
            <v>241</v>
          </cell>
        </row>
        <row r="147">
          <cell r="AA147" t="str">
            <v>Ameer Abdullah</v>
          </cell>
          <cell r="AB147">
            <v>55</v>
          </cell>
          <cell r="AC147">
            <v>55</v>
          </cell>
        </row>
        <row r="148">
          <cell r="AA148" t="str">
            <v>Theo Riddick</v>
          </cell>
          <cell r="AB148">
            <v>326</v>
          </cell>
          <cell r="AC148">
            <v>326</v>
          </cell>
        </row>
        <row r="149">
          <cell r="AA149" t="str">
            <v>Jeremy Langford</v>
          </cell>
          <cell r="AB149">
            <v>372</v>
          </cell>
          <cell r="AC149">
            <v>372</v>
          </cell>
        </row>
        <row r="150">
          <cell r="AA150" t="str">
            <v>Devonta Freeman</v>
          </cell>
          <cell r="AB150">
            <v>160</v>
          </cell>
          <cell r="AC150">
            <v>160</v>
          </cell>
        </row>
        <row r="151">
          <cell r="AA151" t="str">
            <v>Kenny Britt</v>
          </cell>
          <cell r="AB151">
            <v>192</v>
          </cell>
          <cell r="AC151">
            <v>192</v>
          </cell>
        </row>
        <row r="152">
          <cell r="AA152" t="str">
            <v>Robert Woods</v>
          </cell>
          <cell r="AB152">
            <v>268</v>
          </cell>
          <cell r="AC152">
            <v>268</v>
          </cell>
        </row>
        <row r="153">
          <cell r="AA153" t="str">
            <v>Chris Polk</v>
          </cell>
          <cell r="AB153">
            <v>285</v>
          </cell>
          <cell r="AC153">
            <v>285</v>
          </cell>
        </row>
        <row r="154">
          <cell r="AA154" t="str">
            <v>Roy Helu</v>
          </cell>
          <cell r="AB154">
            <v>249</v>
          </cell>
          <cell r="AC154">
            <v>249</v>
          </cell>
        </row>
        <row r="155">
          <cell r="AA155" t="str">
            <v>Zac Stacy</v>
          </cell>
          <cell r="AB155">
            <v>578</v>
          </cell>
          <cell r="AC155">
            <v>578</v>
          </cell>
        </row>
        <row r="156">
          <cell r="AA156" t="str">
            <v>Terrance West</v>
          </cell>
          <cell r="AB156">
            <v>265</v>
          </cell>
          <cell r="AC156">
            <v>265</v>
          </cell>
        </row>
        <row r="157">
          <cell r="AA157" t="str">
            <v>Danny Amendola</v>
          </cell>
          <cell r="AB157">
            <v>195</v>
          </cell>
          <cell r="AC157">
            <v>195</v>
          </cell>
        </row>
        <row r="158">
          <cell r="AA158" t="str">
            <v>Marlon Brown</v>
          </cell>
          <cell r="AB158">
            <v>228</v>
          </cell>
          <cell r="AC158">
            <v>228</v>
          </cell>
        </row>
        <row r="159">
          <cell r="AA159" t="str">
            <v>Ty Montgomery</v>
          </cell>
          <cell r="AB159">
            <v>376</v>
          </cell>
          <cell r="AC159">
            <v>376</v>
          </cell>
        </row>
        <row r="160">
          <cell r="AA160" t="str">
            <v xml:space="preserve"> Previous45678910Next </v>
          </cell>
          <cell r="AB160" t="e">
            <v>#N/A</v>
          </cell>
          <cell r="AC160" t="e">
            <v>#N/A</v>
          </cell>
        </row>
        <row r="161">
          <cell r="AA161">
            <v>0</v>
          </cell>
          <cell r="AB161" t="e">
            <v>#N/A</v>
          </cell>
          <cell r="AC161" t="e">
            <v>#N/A</v>
          </cell>
        </row>
        <row r="162">
          <cell r="AA162">
            <v>0</v>
          </cell>
          <cell r="AB162" t="e">
            <v>#N/A</v>
          </cell>
          <cell r="AC162" t="e">
            <v>#N/A</v>
          </cell>
        </row>
        <row r="163">
          <cell r="AA163" t="str">
            <v>Bobby Rainey</v>
          </cell>
          <cell r="AB163">
            <v>342</v>
          </cell>
          <cell r="AC163">
            <v>342</v>
          </cell>
        </row>
        <row r="164">
          <cell r="AA164" t="str">
            <v>Greg Jennings</v>
          </cell>
          <cell r="AB164">
            <v>236</v>
          </cell>
          <cell r="AC164">
            <v>236</v>
          </cell>
        </row>
        <row r="165">
          <cell r="AA165" t="str">
            <v>Cordarrelle Patterson</v>
          </cell>
          <cell r="AB165">
            <v>341</v>
          </cell>
          <cell r="AC165">
            <v>341</v>
          </cell>
        </row>
        <row r="166">
          <cell r="AA166" t="str">
            <v>Philly Brown</v>
          </cell>
          <cell r="AB166" t="e">
            <v>#N/A</v>
          </cell>
          <cell r="AC166">
            <v>273</v>
          </cell>
        </row>
        <row r="167">
          <cell r="AA167" t="str">
            <v>Brandon Coleman</v>
          </cell>
          <cell r="AB167">
            <v>171</v>
          </cell>
          <cell r="AC167">
            <v>171</v>
          </cell>
        </row>
        <row r="168">
          <cell r="AA168" t="str">
            <v>Vernon Davis</v>
          </cell>
          <cell r="AB168">
            <v>193</v>
          </cell>
          <cell r="AC168">
            <v>193</v>
          </cell>
        </row>
        <row r="169">
          <cell r="AA169" t="str">
            <v>Scott Chandler</v>
          </cell>
          <cell r="AB169">
            <v>275</v>
          </cell>
          <cell r="AC169">
            <v>275</v>
          </cell>
        </row>
        <row r="170">
          <cell r="AA170" t="str">
            <v>Marqise Lee</v>
          </cell>
          <cell r="AB170">
            <v>286</v>
          </cell>
          <cell r="AC170">
            <v>286</v>
          </cell>
        </row>
        <row r="171">
          <cell r="AA171" t="str">
            <v>Benny Cunningham</v>
          </cell>
          <cell r="AB171" t="e">
            <v>#N/A</v>
          </cell>
          <cell r="AC171">
            <v>162</v>
          </cell>
        </row>
        <row r="172">
          <cell r="AA172" t="str">
            <v>Jermaine Kearse</v>
          </cell>
          <cell r="AB172">
            <v>177</v>
          </cell>
          <cell r="AC172">
            <v>177</v>
          </cell>
        </row>
        <row r="173">
          <cell r="AA173" t="str">
            <v>Josh Huff</v>
          </cell>
          <cell r="AB173">
            <v>312</v>
          </cell>
          <cell r="AC173">
            <v>312</v>
          </cell>
        </row>
        <row r="174">
          <cell r="AA174" t="str">
            <v>Harry Douglas</v>
          </cell>
          <cell r="AB174">
            <v>235</v>
          </cell>
          <cell r="AC174">
            <v>235</v>
          </cell>
        </row>
        <row r="175">
          <cell r="AA175" t="str">
            <v>Brent Celek</v>
          </cell>
          <cell r="AB175">
            <v>306</v>
          </cell>
          <cell r="AC175">
            <v>306</v>
          </cell>
        </row>
        <row r="176">
          <cell r="AA176" t="str">
            <v>Javorius Allen</v>
          </cell>
          <cell r="AB176">
            <v>340</v>
          </cell>
          <cell r="AC176">
            <v>340</v>
          </cell>
        </row>
        <row r="177">
          <cell r="AA177" t="str">
            <v>Darren McFadden</v>
          </cell>
          <cell r="AB177">
            <v>214</v>
          </cell>
          <cell r="AC177">
            <v>214</v>
          </cell>
        </row>
        <row r="178">
          <cell r="AA178" t="str">
            <v>Lance Dunbar</v>
          </cell>
          <cell r="AB178">
            <v>238</v>
          </cell>
          <cell r="AC178">
            <v>238</v>
          </cell>
        </row>
        <row r="179">
          <cell r="AA179" t="str">
            <v>Dri Archer</v>
          </cell>
          <cell r="AB179">
            <v>346</v>
          </cell>
          <cell r="AC179">
            <v>346</v>
          </cell>
        </row>
        <row r="180">
          <cell r="AA180" t="str">
            <v>Mychal Rivera</v>
          </cell>
          <cell r="AB180">
            <v>279</v>
          </cell>
          <cell r="AC180">
            <v>279</v>
          </cell>
        </row>
        <row r="181">
          <cell r="AA181" t="str">
            <v>Andre Williams</v>
          </cell>
          <cell r="AB181">
            <v>257</v>
          </cell>
          <cell r="AC181">
            <v>257</v>
          </cell>
        </row>
        <row r="182">
          <cell r="AA182" t="str">
            <v>Stevie Johnson</v>
          </cell>
          <cell r="AB182">
            <v>158</v>
          </cell>
          <cell r="AC182" t="e">
            <v>#N/A</v>
          </cell>
        </row>
        <row r="183">
          <cell r="AA183" t="str">
            <v xml:space="preserve"> Previous567891011Next </v>
          </cell>
          <cell r="AB183" t="e">
            <v>#N/A</v>
          </cell>
          <cell r="AC183" t="e">
            <v>#N/A</v>
          </cell>
        </row>
        <row r="184">
          <cell r="AA184">
            <v>0</v>
          </cell>
          <cell r="AB184" t="e">
            <v>#N/A</v>
          </cell>
          <cell r="AC184" t="e">
            <v>#N/A</v>
          </cell>
        </row>
        <row r="185">
          <cell r="AA185">
            <v>0</v>
          </cell>
          <cell r="AB185" t="e">
            <v>#N/A</v>
          </cell>
          <cell r="AC185" t="e">
            <v>#N/A</v>
          </cell>
        </row>
        <row r="186">
          <cell r="AA186" t="str">
            <v>Andre Roberts</v>
          </cell>
          <cell r="AB186">
            <v>206</v>
          </cell>
          <cell r="AC186">
            <v>206</v>
          </cell>
        </row>
        <row r="187">
          <cell r="AA187" t="str">
            <v>Andre Caldwell</v>
          </cell>
          <cell r="AB187">
            <v>418</v>
          </cell>
          <cell r="AC187">
            <v>418</v>
          </cell>
        </row>
        <row r="188">
          <cell r="AA188" t="str">
            <v>Brian Hartline</v>
          </cell>
          <cell r="AB188">
            <v>278</v>
          </cell>
          <cell r="AC188">
            <v>278</v>
          </cell>
        </row>
        <row r="189">
          <cell r="AA189" t="str">
            <v>Stedman Bailey</v>
          </cell>
          <cell r="AB189">
            <v>245</v>
          </cell>
          <cell r="AC189">
            <v>245</v>
          </cell>
        </row>
        <row r="190">
          <cell r="AA190" t="str">
            <v>Dorial Green-Beckham</v>
          </cell>
          <cell r="AB190">
            <v>315</v>
          </cell>
          <cell r="AC190">
            <v>315</v>
          </cell>
        </row>
        <row r="191">
          <cell r="AA191" t="str">
            <v>Garrett Graham</v>
          </cell>
          <cell r="AB191">
            <v>290</v>
          </cell>
          <cell r="AC191">
            <v>290</v>
          </cell>
        </row>
        <row r="192">
          <cell r="AA192" t="str">
            <v>Jeff Cumberland</v>
          </cell>
          <cell r="AB192">
            <v>260</v>
          </cell>
          <cell r="AC192">
            <v>260</v>
          </cell>
        </row>
        <row r="193">
          <cell r="AA193" t="str">
            <v>Mike Tolbert</v>
          </cell>
          <cell r="AB193">
            <v>334</v>
          </cell>
          <cell r="AC193">
            <v>334</v>
          </cell>
        </row>
        <row r="194">
          <cell r="AA194" t="str">
            <v>Justin Hunter</v>
          </cell>
          <cell r="AB194">
            <v>267</v>
          </cell>
          <cell r="AC194">
            <v>267</v>
          </cell>
        </row>
        <row r="195">
          <cell r="AA195" t="str">
            <v>Allen Hurns</v>
          </cell>
          <cell r="AB195">
            <v>204</v>
          </cell>
          <cell r="AC195">
            <v>204</v>
          </cell>
        </row>
        <row r="196">
          <cell r="AA196" t="str">
            <v>Jason Avant</v>
          </cell>
          <cell r="AB196">
            <v>355</v>
          </cell>
          <cell r="AC196">
            <v>355</v>
          </cell>
        </row>
        <row r="197">
          <cell r="AA197" t="str">
            <v>Jeff Janis</v>
          </cell>
          <cell r="AB197">
            <v>445</v>
          </cell>
          <cell r="AC197">
            <v>445</v>
          </cell>
        </row>
        <row r="198">
          <cell r="AA198" t="str">
            <v>Marvin Jones</v>
          </cell>
          <cell r="AB198">
            <v>232</v>
          </cell>
          <cell r="AC198">
            <v>232</v>
          </cell>
        </row>
        <row r="199">
          <cell r="AA199" t="str">
            <v>Jared Cook</v>
          </cell>
          <cell r="AB199">
            <v>229</v>
          </cell>
          <cell r="AC199">
            <v>229</v>
          </cell>
        </row>
        <row r="200">
          <cell r="AA200" t="str">
            <v>Dwayne Allen</v>
          </cell>
          <cell r="AB200">
            <v>207</v>
          </cell>
          <cell r="AC200">
            <v>207</v>
          </cell>
        </row>
        <row r="201">
          <cell r="AA201" t="str">
            <v>Gavin Escobar</v>
          </cell>
          <cell r="AB201">
            <v>292</v>
          </cell>
          <cell r="AC201">
            <v>292</v>
          </cell>
        </row>
        <row r="202">
          <cell r="AA202" t="str">
            <v>Matt Asiata</v>
          </cell>
          <cell r="AB202">
            <v>339</v>
          </cell>
          <cell r="AC202">
            <v>339</v>
          </cell>
        </row>
        <row r="203">
          <cell r="AA203" t="str">
            <v>Nate Washington</v>
          </cell>
          <cell r="AB203">
            <v>174</v>
          </cell>
          <cell r="AC203">
            <v>174</v>
          </cell>
        </row>
        <row r="204">
          <cell r="AA204" t="str">
            <v>Aaron Dobson</v>
          </cell>
          <cell r="AB204">
            <v>264</v>
          </cell>
          <cell r="AC204">
            <v>264</v>
          </cell>
        </row>
        <row r="205">
          <cell r="AA205" t="str">
            <v>Jerricho Cotchery</v>
          </cell>
          <cell r="AB205">
            <v>198</v>
          </cell>
          <cell r="AC205">
            <v>198</v>
          </cell>
        </row>
        <row r="206">
          <cell r="AA206" t="str">
            <v xml:space="preserve"> Previous6789101112Next </v>
          </cell>
          <cell r="AB206" t="e">
            <v>#N/A</v>
          </cell>
          <cell r="AC206" t="e">
            <v>#N/A</v>
          </cell>
        </row>
        <row r="207">
          <cell r="AA207">
            <v>0</v>
          </cell>
          <cell r="AB207" t="e">
            <v>#N/A</v>
          </cell>
          <cell r="AC207" t="e">
            <v>#N/A</v>
          </cell>
        </row>
        <row r="208">
          <cell r="AA208">
            <v>0</v>
          </cell>
          <cell r="AB208" t="e">
            <v>#N/A</v>
          </cell>
          <cell r="AC208" t="e">
            <v>#N/A</v>
          </cell>
        </row>
        <row r="209">
          <cell r="AA209" t="str">
            <v>Cody Latimer</v>
          </cell>
          <cell r="AB209">
            <v>388</v>
          </cell>
          <cell r="AC209">
            <v>388</v>
          </cell>
        </row>
        <row r="210">
          <cell r="AA210" t="str">
            <v>Jordan Reed</v>
          </cell>
          <cell r="AB210">
            <v>199</v>
          </cell>
          <cell r="AC210">
            <v>199</v>
          </cell>
        </row>
        <row r="211">
          <cell r="AA211" t="str">
            <v>Branden Oliver</v>
          </cell>
          <cell r="AB211">
            <v>348</v>
          </cell>
          <cell r="AC211">
            <v>348</v>
          </cell>
        </row>
        <row r="212">
          <cell r="AA212" t="str">
            <v>Jerick McKinnon</v>
          </cell>
          <cell r="AB212">
            <v>283</v>
          </cell>
          <cell r="AC212">
            <v>283</v>
          </cell>
        </row>
        <row r="213">
          <cell r="AA213" t="str">
            <v>Duke Johnson</v>
          </cell>
          <cell r="AB213" t="e">
            <v>#N/A</v>
          </cell>
          <cell r="AC213">
            <v>194</v>
          </cell>
        </row>
        <row r="214">
          <cell r="AA214" t="str">
            <v>Marquess Wilson</v>
          </cell>
          <cell r="AB214">
            <v>242</v>
          </cell>
          <cell r="AC214">
            <v>242</v>
          </cell>
        </row>
        <row r="215">
          <cell r="AA215" t="str">
            <v>Jermaine Gresham</v>
          </cell>
          <cell r="AB215">
            <v>318</v>
          </cell>
          <cell r="AC215">
            <v>318</v>
          </cell>
        </row>
        <row r="216">
          <cell r="AA216" t="str">
            <v>Rob Housler</v>
          </cell>
          <cell r="AB216">
            <v>387</v>
          </cell>
          <cell r="AC216" t="e">
            <v>#N/A</v>
          </cell>
        </row>
        <row r="217">
          <cell r="AA217" t="str">
            <v>Ed Dickson</v>
          </cell>
          <cell r="AB217">
            <v>319</v>
          </cell>
          <cell r="AC217">
            <v>319</v>
          </cell>
        </row>
        <row r="218">
          <cell r="AA218" t="str">
            <v>Eric Ebron</v>
          </cell>
          <cell r="AB218">
            <v>223</v>
          </cell>
          <cell r="AC218">
            <v>223</v>
          </cell>
        </row>
        <row r="219">
          <cell r="AA219" t="str">
            <v>Josh Robinson</v>
          </cell>
          <cell r="AB219">
            <v>221</v>
          </cell>
          <cell r="AC219">
            <v>221</v>
          </cell>
        </row>
        <row r="220">
          <cell r="AA220" t="str">
            <v>James Starks</v>
          </cell>
          <cell r="AB220">
            <v>310</v>
          </cell>
          <cell r="AC220">
            <v>310</v>
          </cell>
        </row>
        <row r="221">
          <cell r="AA221" t="str">
            <v>Travaris Cadet</v>
          </cell>
          <cell r="AB221">
            <v>423</v>
          </cell>
          <cell r="AC221">
            <v>423</v>
          </cell>
        </row>
        <row r="222">
          <cell r="AA222" t="str">
            <v>Levine Toilolo</v>
          </cell>
          <cell r="AB222">
            <v>314</v>
          </cell>
          <cell r="AC222">
            <v>314</v>
          </cell>
        </row>
        <row r="223">
          <cell r="AA223" t="str">
            <v>Tyler Lockett</v>
          </cell>
          <cell r="AB223">
            <v>213</v>
          </cell>
          <cell r="AC223">
            <v>213</v>
          </cell>
        </row>
        <row r="224">
          <cell r="AA224" t="str">
            <v>Andrew Quarless</v>
          </cell>
          <cell r="AB224">
            <v>298</v>
          </cell>
          <cell r="AC224">
            <v>298</v>
          </cell>
        </row>
        <row r="225">
          <cell r="AA225" t="str">
            <v>Fred Jackson</v>
          </cell>
          <cell r="AB225">
            <v>304</v>
          </cell>
          <cell r="AC225">
            <v>304</v>
          </cell>
        </row>
        <row r="226">
          <cell r="AA226" t="str">
            <v>Ted Ginn</v>
          </cell>
          <cell r="AB226" t="e">
            <v>#N/A</v>
          </cell>
          <cell r="AC226">
            <v>226</v>
          </cell>
        </row>
        <row r="227">
          <cell r="AA227" t="str">
            <v>Leonard Hankerson</v>
          </cell>
          <cell r="AB227">
            <v>201</v>
          </cell>
          <cell r="AC227">
            <v>201</v>
          </cell>
        </row>
        <row r="228">
          <cell r="AA228" t="str">
            <v>Ricardo Lockette</v>
          </cell>
          <cell r="AB228">
            <v>392</v>
          </cell>
          <cell r="AC228">
            <v>392</v>
          </cell>
        </row>
        <row r="229">
          <cell r="AA229" t="str">
            <v xml:space="preserve"> Previous78910111213Next </v>
          </cell>
          <cell r="AB229" t="e">
            <v>#N/A</v>
          </cell>
          <cell r="AC229" t="e">
            <v>#N/A</v>
          </cell>
        </row>
        <row r="230">
          <cell r="AA230">
            <v>0</v>
          </cell>
          <cell r="AB230" t="e">
            <v>#N/A</v>
          </cell>
          <cell r="AC230" t="e">
            <v>#N/A</v>
          </cell>
        </row>
        <row r="231">
          <cell r="AA231">
            <v>0</v>
          </cell>
          <cell r="AB231" t="e">
            <v>#N/A</v>
          </cell>
          <cell r="AC231" t="e">
            <v>#N/A</v>
          </cell>
        </row>
        <row r="232">
          <cell r="AA232" t="str">
            <v>Andre Holmes</v>
          </cell>
          <cell r="AB232">
            <v>389</v>
          </cell>
          <cell r="AC232">
            <v>389</v>
          </cell>
        </row>
        <row r="233">
          <cell r="AA233" t="str">
            <v>Devin Smith</v>
          </cell>
          <cell r="AB233">
            <v>277</v>
          </cell>
          <cell r="AC233">
            <v>277</v>
          </cell>
        </row>
        <row r="234">
          <cell r="AA234" t="str">
            <v>Benjamin Watson</v>
          </cell>
          <cell r="AB234">
            <v>254</v>
          </cell>
          <cell r="AC234" t="e">
            <v>#N/A</v>
          </cell>
        </row>
        <row r="235">
          <cell r="AA235" t="str">
            <v>Jacob Tamme</v>
          </cell>
          <cell r="AB235">
            <v>237</v>
          </cell>
          <cell r="AC235">
            <v>237</v>
          </cell>
        </row>
        <row r="236">
          <cell r="AA236" t="str">
            <v>Richard Rodgers</v>
          </cell>
          <cell r="AB236">
            <v>212</v>
          </cell>
          <cell r="AC236">
            <v>212</v>
          </cell>
        </row>
        <row r="237">
          <cell r="AA237" t="str">
            <v>Preston Parker</v>
          </cell>
          <cell r="AB237">
            <v>225</v>
          </cell>
          <cell r="AC237">
            <v>225</v>
          </cell>
        </row>
        <row r="238">
          <cell r="AA238" t="str">
            <v>Chris Hogan</v>
          </cell>
          <cell r="AB238">
            <v>408</v>
          </cell>
          <cell r="AC238">
            <v>408</v>
          </cell>
        </row>
        <row r="239">
          <cell r="AA239" t="str">
            <v>DeVante Parker</v>
          </cell>
          <cell r="AB239">
            <v>240</v>
          </cell>
          <cell r="AC239">
            <v>240</v>
          </cell>
        </row>
        <row r="240">
          <cell r="AA240" t="str">
            <v>Anthony Fasano</v>
          </cell>
          <cell r="AB240">
            <v>258</v>
          </cell>
          <cell r="AC240">
            <v>258</v>
          </cell>
        </row>
        <row r="241">
          <cell r="AA241" t="str">
            <v>Tim Wright</v>
          </cell>
          <cell r="AB241" t="e">
            <v>#N/A</v>
          </cell>
          <cell r="AC241">
            <v>420</v>
          </cell>
        </row>
        <row r="242">
          <cell r="AA242" t="str">
            <v>Bilal Powell</v>
          </cell>
          <cell r="AB242">
            <v>203</v>
          </cell>
          <cell r="AC242">
            <v>203</v>
          </cell>
        </row>
        <row r="243">
          <cell r="AA243" t="str">
            <v>Knile Davis</v>
          </cell>
          <cell r="AB243">
            <v>294</v>
          </cell>
          <cell r="AC243">
            <v>294</v>
          </cell>
        </row>
        <row r="244">
          <cell r="AA244" t="str">
            <v>Damien Williams</v>
          </cell>
          <cell r="AB244">
            <v>297</v>
          </cell>
          <cell r="AC244">
            <v>297</v>
          </cell>
        </row>
        <row r="245">
          <cell r="AA245" t="str">
            <v>Dwayne Harris</v>
          </cell>
          <cell r="AB245">
            <v>296</v>
          </cell>
          <cell r="AC245">
            <v>296</v>
          </cell>
        </row>
        <row r="246">
          <cell r="AA246" t="str">
            <v>Jamison Crowder</v>
          </cell>
          <cell r="AB246">
            <v>325</v>
          </cell>
          <cell r="AC246">
            <v>325</v>
          </cell>
        </row>
        <row r="247">
          <cell r="AA247" t="str">
            <v>Lance Kendricks</v>
          </cell>
          <cell r="AB247">
            <v>301</v>
          </cell>
          <cell r="AC247">
            <v>301</v>
          </cell>
        </row>
        <row r="248">
          <cell r="AA248" t="str">
            <v>Luke Willson</v>
          </cell>
          <cell r="AB248">
            <v>357</v>
          </cell>
          <cell r="AC248">
            <v>357</v>
          </cell>
        </row>
        <row r="249">
          <cell r="AA249" t="str">
            <v>Crockett Gillmore</v>
          </cell>
          <cell r="AB249">
            <v>209</v>
          </cell>
          <cell r="AC249">
            <v>209</v>
          </cell>
        </row>
        <row r="250">
          <cell r="AA250" t="str">
            <v>Karlos Williams</v>
          </cell>
          <cell r="AB250">
            <v>256</v>
          </cell>
          <cell r="AC250">
            <v>256</v>
          </cell>
        </row>
        <row r="251">
          <cell r="AA251" t="str">
            <v>Clay Harbor</v>
          </cell>
          <cell r="AB251">
            <v>324</v>
          </cell>
          <cell r="AC251">
            <v>324</v>
          </cell>
        </row>
        <row r="252">
          <cell r="AA252" t="str">
            <v xml:space="preserve"> Previous8910111213Next </v>
          </cell>
          <cell r="AB252" t="e">
            <v>#N/A</v>
          </cell>
          <cell r="AC252" t="e">
            <v>#N/A</v>
          </cell>
        </row>
        <row r="253">
          <cell r="AA253">
            <v>0</v>
          </cell>
          <cell r="AB253" t="e">
            <v>#N/A</v>
          </cell>
          <cell r="AC253" t="e">
            <v>#N/A</v>
          </cell>
        </row>
        <row r="254">
          <cell r="AA254">
            <v>0</v>
          </cell>
          <cell r="AB254" t="e">
            <v>#N/A</v>
          </cell>
          <cell r="AC254" t="e">
            <v>#N/A</v>
          </cell>
        </row>
        <row r="255">
          <cell r="AA255" t="str">
            <v>Brandon Myers</v>
          </cell>
          <cell r="AB255">
            <v>451</v>
          </cell>
          <cell r="AC255">
            <v>451</v>
          </cell>
        </row>
        <row r="256">
          <cell r="AA256" t="str">
            <v>Khiry Robinson</v>
          </cell>
          <cell r="AB256">
            <v>176</v>
          </cell>
          <cell r="AC256">
            <v>176</v>
          </cell>
        </row>
        <row r="257">
          <cell r="AA257" t="str">
            <v>Matt Jones</v>
          </cell>
          <cell r="AB257">
            <v>299</v>
          </cell>
          <cell r="AC257">
            <v>299</v>
          </cell>
        </row>
        <row r="258">
          <cell r="AA258" t="str">
            <v>Marcel Reece</v>
          </cell>
          <cell r="AB258">
            <v>320</v>
          </cell>
          <cell r="AC258">
            <v>320</v>
          </cell>
        </row>
        <row r="259">
          <cell r="AA259" t="str">
            <v>Taylor Gabriel</v>
          </cell>
          <cell r="AB259">
            <v>358</v>
          </cell>
          <cell r="AC259">
            <v>358</v>
          </cell>
        </row>
        <row r="260">
          <cell r="AA260" t="str">
            <v>Albert Wilson</v>
          </cell>
          <cell r="AB260">
            <v>274</v>
          </cell>
          <cell r="AC260">
            <v>274</v>
          </cell>
        </row>
        <row r="261">
          <cell r="AA261" t="str">
            <v>Miles Austin</v>
          </cell>
          <cell r="AB261">
            <v>349</v>
          </cell>
          <cell r="AC261">
            <v>349</v>
          </cell>
        </row>
        <row r="262">
          <cell r="AA262" t="str">
            <v>Riley Cooper</v>
          </cell>
          <cell r="AB262">
            <v>263</v>
          </cell>
          <cell r="AC262">
            <v>263</v>
          </cell>
        </row>
        <row r="263">
          <cell r="AA263" t="str">
            <v>Travis Benjamin</v>
          </cell>
          <cell r="AB263">
            <v>259</v>
          </cell>
          <cell r="AC263">
            <v>259</v>
          </cell>
        </row>
        <row r="264">
          <cell r="AA264" t="str">
            <v>Zach Miller</v>
          </cell>
          <cell r="AB264">
            <v>347</v>
          </cell>
          <cell r="AC264">
            <v>347</v>
          </cell>
        </row>
        <row r="265">
          <cell r="AA265" t="str">
            <v>Lance Moore</v>
          </cell>
          <cell r="AB265">
            <v>284</v>
          </cell>
          <cell r="AC265">
            <v>284</v>
          </cell>
        </row>
        <row r="266">
          <cell r="AA266" t="str">
            <v>Paul Richardson</v>
          </cell>
          <cell r="AB266">
            <v>598</v>
          </cell>
          <cell r="AC266">
            <v>598</v>
          </cell>
        </row>
        <row r="267">
          <cell r="AA267" t="str">
            <v>Ryan Grant</v>
          </cell>
          <cell r="AB267">
            <v>252</v>
          </cell>
          <cell r="AC267">
            <v>252</v>
          </cell>
        </row>
        <row r="268">
          <cell r="AA268" t="str">
            <v>Chris Conley</v>
          </cell>
          <cell r="AB268">
            <v>400</v>
          </cell>
          <cell r="AC268">
            <v>400</v>
          </cell>
        </row>
        <row r="269">
          <cell r="AA269" t="str">
            <v>Josh Hill</v>
          </cell>
          <cell r="AB269">
            <v>305</v>
          </cell>
          <cell r="AC269">
            <v>305</v>
          </cell>
        </row>
        <row r="270">
          <cell r="AA270" t="str">
            <v>Tyler Kroft</v>
          </cell>
          <cell r="AB270">
            <v>427</v>
          </cell>
          <cell r="AC270">
            <v>427</v>
          </cell>
        </row>
        <row r="271">
          <cell r="AA271" t="str">
            <v>Clive Walford</v>
          </cell>
          <cell r="AB271">
            <v>317</v>
          </cell>
          <cell r="AC271">
            <v>317</v>
          </cell>
        </row>
        <row r="272">
          <cell r="AA272" t="str">
            <v>Bernard Pierce</v>
          </cell>
          <cell r="AB272">
            <v>386</v>
          </cell>
          <cell r="AC272">
            <v>386</v>
          </cell>
        </row>
        <row r="273">
          <cell r="AA273" t="str">
            <v>Jonathan Grimes</v>
          </cell>
          <cell r="AB273">
            <v>247</v>
          </cell>
          <cell r="AC273">
            <v>247</v>
          </cell>
        </row>
        <row r="274">
          <cell r="AA274" t="str">
            <v>Rex Burkhead</v>
          </cell>
          <cell r="AB274">
            <v>393</v>
          </cell>
          <cell r="AC274">
            <v>393</v>
          </cell>
        </row>
        <row r="275">
          <cell r="AA275" t="str">
            <v xml:space="preserve"> Previous910111213Next </v>
          </cell>
          <cell r="AB275" t="e">
            <v>#N/A</v>
          </cell>
          <cell r="AC275" t="e">
            <v>#N/A</v>
          </cell>
        </row>
        <row r="276">
          <cell r="AA276">
            <v>0</v>
          </cell>
          <cell r="AB276" t="e">
            <v>#N/A</v>
          </cell>
          <cell r="AC276" t="e">
            <v>#N/A</v>
          </cell>
        </row>
        <row r="277">
          <cell r="AA277">
            <v>0</v>
          </cell>
          <cell r="AB277" t="e">
            <v>#N/A</v>
          </cell>
          <cell r="AC277" t="e">
            <v>#N/A</v>
          </cell>
        </row>
        <row r="278">
          <cell r="AA278" t="str">
            <v>Juwan Thompson</v>
          </cell>
          <cell r="AB278">
            <v>338</v>
          </cell>
          <cell r="AC278">
            <v>338</v>
          </cell>
        </row>
        <row r="279">
          <cell r="AA279" t="str">
            <v>Michael Campanaro</v>
          </cell>
          <cell r="AB279">
            <v>302</v>
          </cell>
          <cell r="AC279">
            <v>302</v>
          </cell>
        </row>
        <row r="280">
          <cell r="AA280" t="str">
            <v>MyCole Pruitt</v>
          </cell>
          <cell r="AB280">
            <v>428</v>
          </cell>
          <cell r="AC280">
            <v>428</v>
          </cell>
        </row>
        <row r="281">
          <cell r="AA281" t="str">
            <v>Anthony Dixon</v>
          </cell>
          <cell r="AB281" t="e">
            <v>#N/A</v>
          </cell>
          <cell r="AC281">
            <v>336</v>
          </cell>
        </row>
        <row r="282">
          <cell r="AA282" t="str">
            <v>Dion Lewis</v>
          </cell>
          <cell r="AB282">
            <v>143</v>
          </cell>
          <cell r="AC282">
            <v>143</v>
          </cell>
        </row>
        <row r="283">
          <cell r="AA283" t="str">
            <v>John Kuhn</v>
          </cell>
          <cell r="AB283">
            <v>367</v>
          </cell>
          <cell r="AC283">
            <v>367</v>
          </cell>
        </row>
        <row r="284">
          <cell r="AA284" t="str">
            <v xml:space="preserve"> Previous10111213Next </v>
          </cell>
          <cell r="AB284" t="e">
            <v>#N/A</v>
          </cell>
          <cell r="AC284" t="e">
            <v>#N/A</v>
          </cell>
        </row>
        <row r="285">
          <cell r="AA285">
            <v>0</v>
          </cell>
          <cell r="AB285" t="e">
            <v>#N/A</v>
          </cell>
          <cell r="AC285" t="e">
            <v>#N/A</v>
          </cell>
        </row>
        <row r="286">
          <cell r="AA286">
            <v>0</v>
          </cell>
          <cell r="AB286" t="e">
            <v>#N/A</v>
          </cell>
          <cell r="AC286" t="e">
            <v>#N/A</v>
          </cell>
        </row>
        <row r="287">
          <cell r="AA287" t="str">
            <v>Andrew Luck</v>
          </cell>
          <cell r="AB287">
            <v>2</v>
          </cell>
          <cell r="AC287">
            <v>2</v>
          </cell>
        </row>
        <row r="288">
          <cell r="AA288" t="str">
            <v>Tony Romo</v>
          </cell>
          <cell r="AB288">
            <v>3</v>
          </cell>
          <cell r="AC288">
            <v>3</v>
          </cell>
        </row>
        <row r="289">
          <cell r="AA289" t="str">
            <v>Drew Brees</v>
          </cell>
          <cell r="AB289">
            <v>1</v>
          </cell>
          <cell r="AC289">
            <v>1</v>
          </cell>
        </row>
        <row r="290">
          <cell r="AA290" t="str">
            <v>Matt Ryan</v>
          </cell>
          <cell r="AB290">
            <v>12</v>
          </cell>
          <cell r="AC290">
            <v>12</v>
          </cell>
        </row>
        <row r="291">
          <cell r="AA291" t="str">
            <v>Matthew Stafford</v>
          </cell>
          <cell r="AB291">
            <v>24</v>
          </cell>
          <cell r="AC291">
            <v>24</v>
          </cell>
        </row>
        <row r="292">
          <cell r="AA292" t="str">
            <v>Peyton Manning</v>
          </cell>
          <cell r="AB292">
            <v>9</v>
          </cell>
          <cell r="AC292">
            <v>9</v>
          </cell>
        </row>
        <row r="293">
          <cell r="AA293" t="str">
            <v>Carson Palmer</v>
          </cell>
          <cell r="AB293">
            <v>16</v>
          </cell>
          <cell r="AC293">
            <v>16</v>
          </cell>
        </row>
        <row r="294">
          <cell r="AA294" t="str">
            <v>Alex Smith</v>
          </cell>
          <cell r="AB294">
            <v>18</v>
          </cell>
          <cell r="AC294">
            <v>18</v>
          </cell>
        </row>
        <row r="295">
          <cell r="AA295" t="str">
            <v>Tom Brady</v>
          </cell>
          <cell r="AB295">
            <v>14</v>
          </cell>
          <cell r="AC295">
            <v>14</v>
          </cell>
        </row>
        <row r="296">
          <cell r="AA296" t="str">
            <v>Aaron Rodgers</v>
          </cell>
          <cell r="AB296">
            <v>7</v>
          </cell>
          <cell r="AC296">
            <v>7</v>
          </cell>
        </row>
        <row r="297">
          <cell r="AA297" t="str">
            <v>Nick Foles</v>
          </cell>
          <cell r="AB297">
            <v>47</v>
          </cell>
          <cell r="AC297">
            <v>47</v>
          </cell>
        </row>
        <row r="298">
          <cell r="AA298" t="str">
            <v>Russell Wilson</v>
          </cell>
          <cell r="AB298">
            <v>4</v>
          </cell>
          <cell r="AC298">
            <v>4</v>
          </cell>
        </row>
        <row r="299">
          <cell r="AA299" t="str">
            <v>Marcus Mariota</v>
          </cell>
          <cell r="AB299">
            <v>22</v>
          </cell>
          <cell r="AC299">
            <v>22</v>
          </cell>
        </row>
        <row r="300">
          <cell r="AA300" t="str">
            <v>Cam Newton</v>
          </cell>
          <cell r="AB300">
            <v>11</v>
          </cell>
          <cell r="AC300">
            <v>11</v>
          </cell>
        </row>
        <row r="301">
          <cell r="AA301" t="str">
            <v>Colin Kaepernick</v>
          </cell>
          <cell r="AB301">
            <v>8</v>
          </cell>
          <cell r="AC301">
            <v>8</v>
          </cell>
        </row>
        <row r="302">
          <cell r="AA302" t="str">
            <v>Joe Flacco</v>
          </cell>
          <cell r="AB302">
            <v>20</v>
          </cell>
          <cell r="AC302">
            <v>20</v>
          </cell>
        </row>
        <row r="303">
          <cell r="AA303" t="str">
            <v>Ben Roethlisberger</v>
          </cell>
          <cell r="AB303">
            <v>5</v>
          </cell>
          <cell r="AC303">
            <v>5</v>
          </cell>
        </row>
        <row r="304">
          <cell r="AA304" t="str">
            <v>Eli Manning</v>
          </cell>
          <cell r="AB304">
            <v>6</v>
          </cell>
          <cell r="AC304">
            <v>6</v>
          </cell>
        </row>
        <row r="305">
          <cell r="AA305" t="str">
            <v>Andy Dalton</v>
          </cell>
          <cell r="AB305">
            <v>31</v>
          </cell>
          <cell r="AC305">
            <v>31</v>
          </cell>
        </row>
        <row r="306">
          <cell r="AA306" t="str">
            <v>Sam Bradford</v>
          </cell>
          <cell r="AB306">
            <v>15</v>
          </cell>
          <cell r="AC306">
            <v>15</v>
          </cell>
        </row>
        <row r="307">
          <cell r="AA307" t="str">
            <v xml:space="preserve"> Previous12Next </v>
          </cell>
          <cell r="AB307" t="e">
            <v>#N/A</v>
          </cell>
          <cell r="AC307" t="e">
            <v>#N/A</v>
          </cell>
        </row>
        <row r="308">
          <cell r="AA308">
            <v>0</v>
          </cell>
          <cell r="AB308" t="e">
            <v>#N/A</v>
          </cell>
          <cell r="AC308" t="e">
            <v>#N/A</v>
          </cell>
        </row>
        <row r="309">
          <cell r="AA309">
            <v>0</v>
          </cell>
          <cell r="AB309" t="e">
            <v>#N/A</v>
          </cell>
          <cell r="AC309" t="e">
            <v>#N/A</v>
          </cell>
        </row>
        <row r="310">
          <cell r="AA310" t="str">
            <v>Philip Rivers</v>
          </cell>
          <cell r="AB310">
            <v>17</v>
          </cell>
          <cell r="AC310">
            <v>17</v>
          </cell>
        </row>
        <row r="311">
          <cell r="AA311" t="str">
            <v>Teddy Bridgewater</v>
          </cell>
          <cell r="AB311">
            <v>21</v>
          </cell>
          <cell r="AC311">
            <v>21</v>
          </cell>
        </row>
        <row r="312">
          <cell r="AA312" t="str">
            <v>Brian Hoyer</v>
          </cell>
          <cell r="AB312">
            <v>489</v>
          </cell>
          <cell r="AC312">
            <v>489</v>
          </cell>
        </row>
        <row r="313">
          <cell r="AA313" t="str">
            <v>Ryan Fitzpatrick</v>
          </cell>
          <cell r="AB313">
            <v>13</v>
          </cell>
          <cell r="AC313">
            <v>13</v>
          </cell>
        </row>
        <row r="314">
          <cell r="AA314" t="str">
            <v>Ryan Tannehill</v>
          </cell>
          <cell r="AB314">
            <v>10</v>
          </cell>
          <cell r="AC314">
            <v>10</v>
          </cell>
        </row>
        <row r="315">
          <cell r="AA315" t="str">
            <v>Jay Cutler</v>
          </cell>
          <cell r="AB315">
            <v>23</v>
          </cell>
          <cell r="AC315">
            <v>23</v>
          </cell>
        </row>
        <row r="316">
          <cell r="AA316" t="str">
            <v>Jameis Winston</v>
          </cell>
          <cell r="AB316">
            <v>25</v>
          </cell>
          <cell r="AC316">
            <v>25</v>
          </cell>
        </row>
        <row r="317">
          <cell r="AA317" t="str">
            <v>Blake Bortles</v>
          </cell>
          <cell r="AB317">
            <v>27</v>
          </cell>
          <cell r="AC317">
            <v>27</v>
          </cell>
        </row>
        <row r="318">
          <cell r="AA318" t="str">
            <v>Tyrod Taylor</v>
          </cell>
          <cell r="AB318">
            <v>34</v>
          </cell>
          <cell r="AC318">
            <v>34</v>
          </cell>
        </row>
        <row r="319">
          <cell r="AA319" t="str">
            <v>Derek Carr</v>
          </cell>
          <cell r="AB319">
            <v>32</v>
          </cell>
          <cell r="AC319">
            <v>32</v>
          </cell>
        </row>
        <row r="320">
          <cell r="AA320" t="str">
            <v>Kirk Cousins</v>
          </cell>
          <cell r="AB320">
            <v>42</v>
          </cell>
          <cell r="AC320">
            <v>42</v>
          </cell>
        </row>
        <row r="321">
          <cell r="AA321" t="str">
            <v xml:space="preserve"> Previous12Next </v>
          </cell>
          <cell r="AB321" t="e">
            <v>#N/A</v>
          </cell>
          <cell r="AC321" t="e">
            <v>#N/A</v>
          </cell>
        </row>
        <row r="322">
          <cell r="AA322">
            <v>0</v>
          </cell>
          <cell r="AB322" t="e">
            <v>#N/A</v>
          </cell>
          <cell r="AC322" t="e">
            <v>#N/A</v>
          </cell>
        </row>
        <row r="323">
          <cell r="AA323">
            <v>0</v>
          </cell>
          <cell r="AB323" t="e">
            <v>#N/A</v>
          </cell>
          <cell r="AC323" t="e">
            <v>#N/A</v>
          </cell>
        </row>
        <row r="324">
          <cell r="AA324" t="str">
            <v>St. Louis Rams</v>
          </cell>
          <cell r="AB324" t="e">
            <v>#N/A</v>
          </cell>
          <cell r="AC324">
            <v>48</v>
          </cell>
        </row>
        <row r="325">
          <cell r="AA325" t="str">
            <v>Cincinnati Bengals</v>
          </cell>
          <cell r="AB325" t="e">
            <v>#N/A</v>
          </cell>
          <cell r="AC325">
            <v>172</v>
          </cell>
        </row>
        <row r="326">
          <cell r="AA326" t="str">
            <v>Minnesota Vikings</v>
          </cell>
          <cell r="AB326" t="e">
            <v>#N/A</v>
          </cell>
          <cell r="AC326">
            <v>139</v>
          </cell>
        </row>
        <row r="327">
          <cell r="AA327" t="str">
            <v>Buffalo Bills</v>
          </cell>
          <cell r="AB327" t="e">
            <v>#N/A</v>
          </cell>
          <cell r="AC327">
            <v>175</v>
          </cell>
        </row>
        <row r="328">
          <cell r="AA328" t="str">
            <v>Kansas City Chiefs</v>
          </cell>
          <cell r="AB328" t="e">
            <v>#N/A</v>
          </cell>
          <cell r="AC328">
            <v>266</v>
          </cell>
        </row>
        <row r="329">
          <cell r="AA329" t="str">
            <v>New York Jets</v>
          </cell>
          <cell r="AB329" t="e">
            <v>#N/A</v>
          </cell>
          <cell r="AC329">
            <v>168</v>
          </cell>
        </row>
        <row r="330">
          <cell r="AA330" t="str">
            <v>Carolina Panthers</v>
          </cell>
          <cell r="AB330" t="e">
            <v>#N/A</v>
          </cell>
          <cell r="AC330">
            <v>173</v>
          </cell>
        </row>
        <row r="331">
          <cell r="AA331" t="str">
            <v>Houston Texans</v>
          </cell>
          <cell r="AB331" t="e">
            <v>#N/A</v>
          </cell>
          <cell r="AC331">
            <v>90</v>
          </cell>
        </row>
        <row r="332">
          <cell r="AA332" t="str">
            <v>Philadelphia Eagles</v>
          </cell>
          <cell r="AB332" t="e">
            <v>#N/A</v>
          </cell>
          <cell r="AC332">
            <v>253</v>
          </cell>
        </row>
        <row r="333">
          <cell r="AA333" t="str">
            <v>Tennessee Titans</v>
          </cell>
          <cell r="AB333" t="e">
            <v>#N/A</v>
          </cell>
          <cell r="AC333">
            <v>187</v>
          </cell>
        </row>
        <row r="334">
          <cell r="AA334" t="str">
            <v>Atlanta Falcons</v>
          </cell>
          <cell r="AB334" t="e">
            <v>#N/A</v>
          </cell>
          <cell r="AC334">
            <v>276</v>
          </cell>
        </row>
        <row r="335">
          <cell r="AA335" t="str">
            <v>Chicago Bears</v>
          </cell>
          <cell r="AB335" t="e">
            <v>#N/A</v>
          </cell>
          <cell r="AC335">
            <v>184</v>
          </cell>
        </row>
        <row r="336">
          <cell r="AA336" t="str">
            <v>Cleveland Browns</v>
          </cell>
          <cell r="AB336" t="e">
            <v>#N/A</v>
          </cell>
          <cell r="AC336">
            <v>68</v>
          </cell>
        </row>
        <row r="337">
          <cell r="AA337" t="str">
            <v>Denver Broncos</v>
          </cell>
          <cell r="AB337" t="e">
            <v>#N/A</v>
          </cell>
          <cell r="AC337">
            <v>62</v>
          </cell>
        </row>
        <row r="338">
          <cell r="AA338" t="str">
            <v>Detroit Lions</v>
          </cell>
          <cell r="AB338" t="e">
            <v>#N/A</v>
          </cell>
          <cell r="AC338">
            <v>53</v>
          </cell>
        </row>
        <row r="339">
          <cell r="AA339" t="str">
            <v>Green Bay Packers</v>
          </cell>
          <cell r="AB339" t="e">
            <v>#N/A</v>
          </cell>
          <cell r="AC339">
            <v>211</v>
          </cell>
        </row>
        <row r="340">
          <cell r="AA340" t="str">
            <v>Indianapolis Colts</v>
          </cell>
          <cell r="AB340" t="e">
            <v>#N/A</v>
          </cell>
          <cell r="AC340">
            <v>135</v>
          </cell>
        </row>
        <row r="341">
          <cell r="AA341" t="str">
            <v>Jacksonville Jaguars</v>
          </cell>
          <cell r="AB341" t="e">
            <v>#N/A</v>
          </cell>
          <cell r="AC341">
            <v>123</v>
          </cell>
        </row>
        <row r="342">
          <cell r="AA342" t="str">
            <v>Miami Dolphins</v>
          </cell>
          <cell r="AB342" t="e">
            <v>#N/A</v>
          </cell>
          <cell r="AC342">
            <v>30</v>
          </cell>
        </row>
        <row r="343">
          <cell r="AA343" t="str">
            <v>Oakland Raiders</v>
          </cell>
          <cell r="AB343" t="e">
            <v>#N/A</v>
          </cell>
          <cell r="AC343">
            <v>307</v>
          </cell>
        </row>
        <row r="344">
          <cell r="AA344" t="str">
            <v xml:space="preserve"> Previous12Next </v>
          </cell>
          <cell r="AB344" t="e">
            <v>#N/A</v>
          </cell>
          <cell r="AC344" t="e">
            <v>#N/A</v>
          </cell>
        </row>
        <row r="345">
          <cell r="AA345">
            <v>0</v>
          </cell>
          <cell r="AB345" t="e">
            <v>#N/A</v>
          </cell>
          <cell r="AC345" t="e">
            <v>#N/A</v>
          </cell>
        </row>
        <row r="346">
          <cell r="AA346">
            <v>0</v>
          </cell>
          <cell r="AB346" t="e">
            <v>#N/A</v>
          </cell>
          <cell r="AC346" t="e">
            <v>#N/A</v>
          </cell>
        </row>
        <row r="347">
          <cell r="AA347" t="str">
            <v>Seattle Seahawks</v>
          </cell>
          <cell r="AB347" t="e">
            <v>#N/A</v>
          </cell>
          <cell r="AC347">
            <v>85</v>
          </cell>
        </row>
        <row r="348">
          <cell r="AA348" t="str">
            <v>Washington Redskins</v>
          </cell>
          <cell r="AB348" t="e">
            <v>#N/A</v>
          </cell>
          <cell r="AC348">
            <v>181</v>
          </cell>
        </row>
        <row r="349">
          <cell r="AA349" t="str">
            <v>New England Patriots</v>
          </cell>
          <cell r="AB349" t="e">
            <v>#N/A</v>
          </cell>
          <cell r="AC349">
            <v>112</v>
          </cell>
        </row>
        <row r="350">
          <cell r="AA350" t="str">
            <v>Arizona Cardinals</v>
          </cell>
          <cell r="AB350" t="e">
            <v>#N/A</v>
          </cell>
          <cell r="AC350">
            <v>63</v>
          </cell>
        </row>
        <row r="351">
          <cell r="AA351" t="str">
            <v>Baltimore Ravens</v>
          </cell>
          <cell r="AB351" t="e">
            <v>#N/A</v>
          </cell>
          <cell r="AC351">
            <v>36</v>
          </cell>
        </row>
        <row r="352">
          <cell r="AA352" t="str">
            <v>Dallas Cowboys</v>
          </cell>
          <cell r="AB352" t="e">
            <v>#N/A</v>
          </cell>
          <cell r="AC352">
            <v>261</v>
          </cell>
        </row>
        <row r="353">
          <cell r="AA353" t="str">
            <v>New Orleans Saints</v>
          </cell>
          <cell r="AB353" t="e">
            <v>#N/A</v>
          </cell>
          <cell r="AC353">
            <v>161</v>
          </cell>
        </row>
        <row r="354">
          <cell r="AA354" t="str">
            <v>Pittsburgh Steelers</v>
          </cell>
          <cell r="AB354" t="e">
            <v>#N/A</v>
          </cell>
          <cell r="AC354">
            <v>153</v>
          </cell>
        </row>
        <row r="355">
          <cell r="AA355" t="str">
            <v>San Diego Chargers</v>
          </cell>
          <cell r="AB355" t="e">
            <v>#N/A</v>
          </cell>
          <cell r="AC355">
            <v>222</v>
          </cell>
        </row>
        <row r="356">
          <cell r="AA356" t="str">
            <v>San Francisco 49ers</v>
          </cell>
          <cell r="AB356" t="e">
            <v>#N/A</v>
          </cell>
          <cell r="AC356">
            <v>202</v>
          </cell>
        </row>
        <row r="357">
          <cell r="AA357" t="str">
            <v>Tampa Bay Buccaneers</v>
          </cell>
          <cell r="AB357" t="e">
            <v>#N/A</v>
          </cell>
          <cell r="AC357">
            <v>243</v>
          </cell>
        </row>
        <row r="358">
          <cell r="AA358" t="str">
            <v>New York Giants</v>
          </cell>
          <cell r="AB358" t="e">
            <v>#N/A</v>
          </cell>
          <cell r="AC358">
            <v>272</v>
          </cell>
        </row>
      </sheetData>
      <sheetData sheetId="6">
        <row r="2">
          <cell r="D2" t="str">
            <v>Player_1</v>
          </cell>
          <cell r="E2" t="str">
            <v>Player_2</v>
          </cell>
          <cell r="F2" t="str">
            <v>Player ID</v>
          </cell>
        </row>
        <row r="3">
          <cell r="D3" t="str">
            <v>Drew Brees</v>
          </cell>
          <cell r="E3" t="str">
            <v>Drew Brees</v>
          </cell>
          <cell r="F3">
            <v>1</v>
          </cell>
        </row>
        <row r="4">
          <cell r="D4" t="str">
            <v>Andrew Luck</v>
          </cell>
          <cell r="E4" t="str">
            <v>Andrew Luck</v>
          </cell>
          <cell r="F4">
            <v>2</v>
          </cell>
        </row>
        <row r="5">
          <cell r="D5" t="str">
            <v>Tony Romo</v>
          </cell>
          <cell r="E5" t="str">
            <v>Tony Romo</v>
          </cell>
          <cell r="F5">
            <v>3</v>
          </cell>
        </row>
        <row r="6">
          <cell r="D6" t="str">
            <v>Russell Wilson</v>
          </cell>
          <cell r="E6" t="str">
            <v>Russell Wilson</v>
          </cell>
          <cell r="F6">
            <v>4</v>
          </cell>
        </row>
        <row r="7">
          <cell r="D7" t="str">
            <v>Ben Roethlisberger</v>
          </cell>
          <cell r="E7" t="str">
            <v>Ben Roethlisberger</v>
          </cell>
          <cell r="F7">
            <v>5</v>
          </cell>
        </row>
        <row r="8">
          <cell r="D8" t="str">
            <v>Eli Manning</v>
          </cell>
          <cell r="E8" t="str">
            <v>Eli Manning</v>
          </cell>
          <cell r="F8">
            <v>6</v>
          </cell>
        </row>
        <row r="9">
          <cell r="D9" t="str">
            <v>Aaron Rodgers</v>
          </cell>
          <cell r="E9" t="str">
            <v>Aaron Rodgers</v>
          </cell>
          <cell r="F9">
            <v>7</v>
          </cell>
        </row>
        <row r="10">
          <cell r="D10" t="str">
            <v>Colin Kaepernick</v>
          </cell>
          <cell r="E10" t="str">
            <v>Colin Kaepernick</v>
          </cell>
          <cell r="F10">
            <v>8</v>
          </cell>
        </row>
        <row r="11">
          <cell r="D11" t="str">
            <v>Peyton Manning</v>
          </cell>
          <cell r="E11" t="str">
            <v>Peyton Manning</v>
          </cell>
          <cell r="F11">
            <v>9</v>
          </cell>
        </row>
        <row r="12">
          <cell r="D12" t="str">
            <v>Ryan Tannehill</v>
          </cell>
          <cell r="E12" t="str">
            <v>Ryan Tannehill</v>
          </cell>
          <cell r="F12">
            <v>10</v>
          </cell>
        </row>
        <row r="13">
          <cell r="D13" t="str">
            <v>Cam Newton</v>
          </cell>
          <cell r="E13" t="str">
            <v>Cam Newton</v>
          </cell>
          <cell r="F13">
            <v>11</v>
          </cell>
        </row>
        <row r="14">
          <cell r="D14" t="str">
            <v>Matt Ryan</v>
          </cell>
          <cell r="E14" t="str">
            <v>Matt Ryan</v>
          </cell>
          <cell r="F14">
            <v>12</v>
          </cell>
        </row>
        <row r="15">
          <cell r="D15" t="str">
            <v>Ryan Fitzpatrick</v>
          </cell>
          <cell r="E15" t="str">
            <v>Ryan Fitzpatrick</v>
          </cell>
          <cell r="F15">
            <v>13</v>
          </cell>
        </row>
        <row r="16">
          <cell r="D16" t="str">
            <v>Tom Brady</v>
          </cell>
          <cell r="E16" t="str">
            <v>Tom Brady</v>
          </cell>
          <cell r="F16">
            <v>14</v>
          </cell>
        </row>
        <row r="17">
          <cell r="D17" t="str">
            <v>Sam Bradford</v>
          </cell>
          <cell r="E17" t="str">
            <v>Sam Bradford</v>
          </cell>
          <cell r="F17">
            <v>15</v>
          </cell>
        </row>
        <row r="18">
          <cell r="D18" t="str">
            <v>Carson Palmer</v>
          </cell>
          <cell r="E18" t="str">
            <v>Carson Palmer</v>
          </cell>
          <cell r="F18">
            <v>16</v>
          </cell>
        </row>
        <row r="19">
          <cell r="D19" t="str">
            <v>Philip Rivers</v>
          </cell>
          <cell r="E19" t="str">
            <v>Philip Rivers</v>
          </cell>
          <cell r="F19">
            <v>17</v>
          </cell>
        </row>
        <row r="20">
          <cell r="D20" t="str">
            <v>Alex Smith</v>
          </cell>
          <cell r="E20" t="str">
            <v>Alex Smith</v>
          </cell>
          <cell r="F20">
            <v>18</v>
          </cell>
        </row>
        <row r="21">
          <cell r="D21" t="str">
            <v>Matt Forte</v>
          </cell>
          <cell r="E21" t="str">
            <v>Matt Forte</v>
          </cell>
          <cell r="F21">
            <v>19</v>
          </cell>
        </row>
        <row r="22">
          <cell r="D22" t="str">
            <v>Joe Flacco</v>
          </cell>
          <cell r="E22" t="str">
            <v>Joe Flacco</v>
          </cell>
          <cell r="F22">
            <v>20</v>
          </cell>
        </row>
        <row r="23">
          <cell r="D23" t="str">
            <v>Teddy Bridgewater</v>
          </cell>
          <cell r="E23" t="str">
            <v>Teddy Bridgewater</v>
          </cell>
          <cell r="F23">
            <v>21</v>
          </cell>
        </row>
        <row r="24">
          <cell r="D24" t="str">
            <v>Marcus Mariota</v>
          </cell>
          <cell r="E24" t="str">
            <v>Marcus Mariota</v>
          </cell>
          <cell r="F24">
            <v>22</v>
          </cell>
        </row>
        <row r="25">
          <cell r="D25" t="str">
            <v>Jay Cutler</v>
          </cell>
          <cell r="E25" t="str">
            <v>Jay Cutler</v>
          </cell>
          <cell r="F25">
            <v>23</v>
          </cell>
        </row>
        <row r="26">
          <cell r="D26" t="str">
            <v>Matthew Stafford</v>
          </cell>
          <cell r="E26" t="str">
            <v>Matthew Stafford</v>
          </cell>
          <cell r="F26">
            <v>24</v>
          </cell>
        </row>
        <row r="27">
          <cell r="D27" t="str">
            <v>Jameis Winston</v>
          </cell>
          <cell r="E27" t="str">
            <v>Jameis Winston</v>
          </cell>
          <cell r="F27">
            <v>25</v>
          </cell>
        </row>
        <row r="28">
          <cell r="D28" t="str">
            <v>Antonio Brown</v>
          </cell>
          <cell r="E28" t="str">
            <v>Antonio Brown</v>
          </cell>
          <cell r="F28">
            <v>26</v>
          </cell>
        </row>
        <row r="29">
          <cell r="D29" t="str">
            <v>Blake Bortles</v>
          </cell>
          <cell r="E29" t="str">
            <v>Blake Bortles</v>
          </cell>
          <cell r="F29">
            <v>27</v>
          </cell>
        </row>
        <row r="30">
          <cell r="D30" t="str">
            <v>Eddie Lacy</v>
          </cell>
          <cell r="E30" t="str">
            <v>Eddie Lacy</v>
          </cell>
          <cell r="F30">
            <v>28</v>
          </cell>
        </row>
        <row r="31">
          <cell r="D31" t="str">
            <v>Adrian Peterson</v>
          </cell>
          <cell r="E31" t="str">
            <v>Adrian Peterson</v>
          </cell>
          <cell r="F31">
            <v>29</v>
          </cell>
        </row>
        <row r="32">
          <cell r="D32" t="str">
            <v>Dolphins</v>
          </cell>
          <cell r="E32" t="str">
            <v>Miami Dolphins</v>
          </cell>
          <cell r="F32">
            <v>30</v>
          </cell>
        </row>
        <row r="33">
          <cell r="D33" t="str">
            <v>Andy Dalton</v>
          </cell>
          <cell r="E33" t="str">
            <v>Andy Dalton</v>
          </cell>
          <cell r="F33">
            <v>31</v>
          </cell>
        </row>
        <row r="34">
          <cell r="D34" t="str">
            <v>Derek Carr</v>
          </cell>
          <cell r="E34" t="str">
            <v>Derek Carr</v>
          </cell>
          <cell r="F34">
            <v>32</v>
          </cell>
        </row>
        <row r="35">
          <cell r="D35" t="str">
            <v>Johnny Manziel</v>
          </cell>
          <cell r="E35" t="str">
            <v>Johnny Manziel</v>
          </cell>
          <cell r="F35">
            <v>33</v>
          </cell>
        </row>
        <row r="36">
          <cell r="D36" t="str">
            <v>Tyrod Taylor</v>
          </cell>
          <cell r="E36" t="str">
            <v>Tyrod Taylor</v>
          </cell>
          <cell r="F36">
            <v>34</v>
          </cell>
        </row>
        <row r="37">
          <cell r="D37" t="str">
            <v>DeMarco Murray</v>
          </cell>
          <cell r="E37" t="str">
            <v>DeMarco Murray</v>
          </cell>
          <cell r="F37">
            <v>35</v>
          </cell>
        </row>
        <row r="38">
          <cell r="D38" t="str">
            <v>Ravens</v>
          </cell>
          <cell r="E38" t="str">
            <v>Baltimore Ravens</v>
          </cell>
          <cell r="F38">
            <v>36</v>
          </cell>
        </row>
        <row r="39">
          <cell r="D39" t="str">
            <v>Jeremy Hill</v>
          </cell>
          <cell r="E39" t="str">
            <v>Jeremy Hill</v>
          </cell>
          <cell r="F39">
            <v>37</v>
          </cell>
        </row>
        <row r="40">
          <cell r="D40" t="str">
            <v>Lamar Miller</v>
          </cell>
          <cell r="E40" t="str">
            <v>Lamar Miller</v>
          </cell>
          <cell r="F40">
            <v>38</v>
          </cell>
        </row>
        <row r="41">
          <cell r="D41" t="str">
            <v>Justin Forsett</v>
          </cell>
          <cell r="E41" t="str">
            <v>Justin Forsett</v>
          </cell>
          <cell r="F41">
            <v>39</v>
          </cell>
        </row>
        <row r="42">
          <cell r="D42" t="str">
            <v>Ryan Mallett</v>
          </cell>
          <cell r="E42" t="str">
            <v>Ryan Mallett</v>
          </cell>
          <cell r="F42">
            <v>40</v>
          </cell>
        </row>
        <row r="43">
          <cell r="D43" t="str">
            <v>Julio Jones</v>
          </cell>
          <cell r="E43" t="str">
            <v>Julio Jones</v>
          </cell>
          <cell r="F43">
            <v>41</v>
          </cell>
        </row>
        <row r="44">
          <cell r="D44" t="str">
            <v>Kirk Cousins</v>
          </cell>
          <cell r="E44" t="str">
            <v>Kirk Cousins</v>
          </cell>
          <cell r="F44">
            <v>42</v>
          </cell>
        </row>
        <row r="45">
          <cell r="D45" t="str">
            <v>Mark Ingram</v>
          </cell>
          <cell r="E45" t="str">
            <v>Mark Ingram</v>
          </cell>
          <cell r="F45">
            <v>43</v>
          </cell>
        </row>
        <row r="46">
          <cell r="D46" t="str">
            <v>Jamaal Charles</v>
          </cell>
          <cell r="E46" t="str">
            <v>Jamaal Charles</v>
          </cell>
          <cell r="F46">
            <v>44</v>
          </cell>
        </row>
        <row r="47">
          <cell r="D47" t="str">
            <v>Marshawn Lynch</v>
          </cell>
          <cell r="E47" t="str">
            <v>Marshawn Lynch</v>
          </cell>
          <cell r="F47">
            <v>45</v>
          </cell>
        </row>
        <row r="48">
          <cell r="D48" t="str">
            <v>Odell Beckham Jr.</v>
          </cell>
          <cell r="E48" t="str">
            <v>Odell Beckham</v>
          </cell>
          <cell r="F48">
            <v>46</v>
          </cell>
        </row>
        <row r="49">
          <cell r="D49" t="str">
            <v>Nick Foles</v>
          </cell>
          <cell r="E49" t="str">
            <v>Nick Foles</v>
          </cell>
          <cell r="F49">
            <v>47</v>
          </cell>
        </row>
        <row r="50">
          <cell r="D50" t="str">
            <v>Rams</v>
          </cell>
          <cell r="E50" t="str">
            <v>St. Louis Rams</v>
          </cell>
          <cell r="F50">
            <v>48</v>
          </cell>
        </row>
        <row r="51">
          <cell r="D51" t="str">
            <v>DeAngelo Williams</v>
          </cell>
          <cell r="E51" t="str">
            <v>DeAngelo Williams</v>
          </cell>
          <cell r="F51">
            <v>49</v>
          </cell>
        </row>
        <row r="52">
          <cell r="D52" t="str">
            <v>Carlos Hyde</v>
          </cell>
          <cell r="E52" t="str">
            <v>Carlos Hyde</v>
          </cell>
          <cell r="F52">
            <v>50</v>
          </cell>
        </row>
        <row r="53">
          <cell r="D53" t="str">
            <v>Chris Ivory</v>
          </cell>
          <cell r="E53" t="str">
            <v>Chris Ivory</v>
          </cell>
          <cell r="F53">
            <v>51</v>
          </cell>
        </row>
        <row r="54">
          <cell r="D54" t="str">
            <v>Jonathan Stewart</v>
          </cell>
          <cell r="E54" t="str">
            <v>Jonathan Stewart</v>
          </cell>
          <cell r="F54">
            <v>52</v>
          </cell>
        </row>
        <row r="55">
          <cell r="D55" t="str">
            <v>Lions</v>
          </cell>
          <cell r="E55" t="str">
            <v>Detroit Lions</v>
          </cell>
          <cell r="F55">
            <v>53</v>
          </cell>
        </row>
        <row r="56">
          <cell r="D56" t="str">
            <v>Demaryius Thomas</v>
          </cell>
          <cell r="E56" t="str">
            <v>Demaryius Thomas</v>
          </cell>
          <cell r="F56">
            <v>54</v>
          </cell>
        </row>
        <row r="57">
          <cell r="D57" t="str">
            <v>Ameer Abdullah</v>
          </cell>
          <cell r="E57" t="str">
            <v>Ameer Abdullah</v>
          </cell>
          <cell r="F57">
            <v>55</v>
          </cell>
        </row>
        <row r="58">
          <cell r="D58" t="str">
            <v>Rob Gronkowski</v>
          </cell>
          <cell r="E58" t="str">
            <v>Rob Gronkowski</v>
          </cell>
          <cell r="F58">
            <v>56</v>
          </cell>
        </row>
        <row r="59">
          <cell r="D59" t="str">
            <v>A.J. Green</v>
          </cell>
          <cell r="E59" t="str">
            <v>A.J. Green</v>
          </cell>
          <cell r="F59">
            <v>57</v>
          </cell>
        </row>
        <row r="60">
          <cell r="D60" t="str">
            <v>Calvin Johnson</v>
          </cell>
          <cell r="E60" t="str">
            <v>Calvin Johnson</v>
          </cell>
          <cell r="F60">
            <v>58</v>
          </cell>
        </row>
        <row r="61">
          <cell r="D61" t="str">
            <v>Tevin Coleman</v>
          </cell>
          <cell r="E61" t="str">
            <v>Tevin Coleman</v>
          </cell>
          <cell r="F61">
            <v>59</v>
          </cell>
        </row>
        <row r="62">
          <cell r="D62" t="str">
            <v>Frank Gore</v>
          </cell>
          <cell r="E62" t="str">
            <v>Frank Gore</v>
          </cell>
          <cell r="F62">
            <v>60</v>
          </cell>
        </row>
        <row r="63">
          <cell r="D63" t="str">
            <v>Joseph Randle</v>
          </cell>
          <cell r="E63" t="str">
            <v>Joseph Randle</v>
          </cell>
          <cell r="F63">
            <v>61</v>
          </cell>
        </row>
        <row r="64">
          <cell r="D64" t="str">
            <v>Broncos</v>
          </cell>
          <cell r="E64" t="str">
            <v>Denver Broncos</v>
          </cell>
          <cell r="F64">
            <v>62</v>
          </cell>
        </row>
        <row r="65">
          <cell r="D65" t="str">
            <v>Cardinals</v>
          </cell>
          <cell r="E65" t="str">
            <v>Arizona Cardinals</v>
          </cell>
          <cell r="F65">
            <v>63</v>
          </cell>
        </row>
        <row r="66">
          <cell r="D66" t="str">
            <v>Rashad Jennings</v>
          </cell>
          <cell r="E66" t="str">
            <v>Rashad Jennings</v>
          </cell>
          <cell r="F66">
            <v>64</v>
          </cell>
        </row>
        <row r="67">
          <cell r="D67" t="str">
            <v>Alfred Morris</v>
          </cell>
          <cell r="E67" t="str">
            <v>Alfred Morris</v>
          </cell>
          <cell r="F67">
            <v>65</v>
          </cell>
        </row>
        <row r="68">
          <cell r="D68" t="str">
            <v>DeAndre Hopkins</v>
          </cell>
          <cell r="E68" t="str">
            <v>DeAndre Hopkins</v>
          </cell>
          <cell r="F68">
            <v>66</v>
          </cell>
        </row>
        <row r="69">
          <cell r="D69" t="str">
            <v>LeSean McCoy</v>
          </cell>
          <cell r="E69" t="str">
            <v>LeSean McCoy</v>
          </cell>
          <cell r="F69">
            <v>67</v>
          </cell>
        </row>
        <row r="70">
          <cell r="D70" t="str">
            <v>Browns</v>
          </cell>
          <cell r="E70" t="str">
            <v>Cleveland Browns</v>
          </cell>
          <cell r="F70">
            <v>68</v>
          </cell>
        </row>
        <row r="71">
          <cell r="D71" t="str">
            <v>C.J. Anderson</v>
          </cell>
          <cell r="E71" t="str">
            <v>C.J. Anderson</v>
          </cell>
          <cell r="F71">
            <v>69</v>
          </cell>
        </row>
        <row r="72">
          <cell r="D72" t="str">
            <v>Emmanuel Sanders</v>
          </cell>
          <cell r="E72" t="str">
            <v>Emmanuel Sanders</v>
          </cell>
          <cell r="F72">
            <v>70</v>
          </cell>
        </row>
        <row r="73">
          <cell r="D73" t="str">
            <v>Chris Johnson</v>
          </cell>
          <cell r="E73" t="str">
            <v>Chris Johnson</v>
          </cell>
          <cell r="F73">
            <v>71</v>
          </cell>
        </row>
        <row r="74">
          <cell r="D74" t="str">
            <v>Isaiah Crowell</v>
          </cell>
          <cell r="E74" t="str">
            <v>Isaiah Crowell</v>
          </cell>
          <cell r="F74">
            <v>72</v>
          </cell>
        </row>
        <row r="75">
          <cell r="D75" t="str">
            <v>Latavius Murray</v>
          </cell>
          <cell r="E75" t="str">
            <v>Latavius Murray</v>
          </cell>
          <cell r="F75">
            <v>73</v>
          </cell>
        </row>
        <row r="76">
          <cell r="D76" t="str">
            <v>Mike Evans</v>
          </cell>
          <cell r="E76" t="str">
            <v>Mike Evans</v>
          </cell>
          <cell r="F76">
            <v>74</v>
          </cell>
        </row>
        <row r="77">
          <cell r="D77" t="str">
            <v>Julian Edelman</v>
          </cell>
          <cell r="E77" t="str">
            <v>Julian Edelman</v>
          </cell>
          <cell r="F77">
            <v>75</v>
          </cell>
        </row>
        <row r="78">
          <cell r="D78" t="str">
            <v>Tre Mason</v>
          </cell>
          <cell r="E78" t="str">
            <v>Tre Mason</v>
          </cell>
          <cell r="F78">
            <v>76</v>
          </cell>
        </row>
        <row r="79">
          <cell r="D79" t="str">
            <v>Doug Martin</v>
          </cell>
          <cell r="E79" t="str">
            <v>Doug Martin</v>
          </cell>
          <cell r="F79">
            <v>77</v>
          </cell>
        </row>
        <row r="80">
          <cell r="D80" t="str">
            <v>Phil Dawson</v>
          </cell>
          <cell r="E80" t="str">
            <v>Phil Dawson</v>
          </cell>
          <cell r="F80">
            <v>78</v>
          </cell>
        </row>
        <row r="81">
          <cell r="D81" t="str">
            <v>Keenan Allen</v>
          </cell>
          <cell r="E81" t="str">
            <v>Keenan Allen</v>
          </cell>
          <cell r="F81">
            <v>79</v>
          </cell>
        </row>
        <row r="82">
          <cell r="D82" t="str">
            <v>Andrew Franks</v>
          </cell>
          <cell r="E82" t="str">
            <v>Andrew Franks</v>
          </cell>
          <cell r="F82">
            <v>80</v>
          </cell>
        </row>
        <row r="83">
          <cell r="D83" t="str">
            <v>Terrance Williams</v>
          </cell>
          <cell r="E83" t="str">
            <v>Terrance Williams</v>
          </cell>
          <cell r="F83">
            <v>81</v>
          </cell>
        </row>
        <row r="84">
          <cell r="D84" t="str">
            <v>Brandin Cooks</v>
          </cell>
          <cell r="E84" t="str">
            <v>Brandin Cooks</v>
          </cell>
          <cell r="F84">
            <v>82</v>
          </cell>
        </row>
        <row r="85">
          <cell r="D85" t="str">
            <v>Zach Hocker</v>
          </cell>
          <cell r="E85" t="str">
            <v>Zach Hocker</v>
          </cell>
          <cell r="F85">
            <v>83</v>
          </cell>
        </row>
        <row r="86">
          <cell r="D86" t="str">
            <v>Blair Walsh</v>
          </cell>
          <cell r="E86" t="str">
            <v>Blair Walsh</v>
          </cell>
          <cell r="F86">
            <v>84</v>
          </cell>
        </row>
        <row r="87">
          <cell r="D87" t="str">
            <v>Seahawks</v>
          </cell>
          <cell r="E87" t="str">
            <v>Seattle Seahawks</v>
          </cell>
          <cell r="F87">
            <v>85</v>
          </cell>
        </row>
        <row r="88">
          <cell r="D88" t="str">
            <v>Randall Cobb</v>
          </cell>
          <cell r="E88" t="str">
            <v>Randall Cobb</v>
          </cell>
          <cell r="F88">
            <v>86</v>
          </cell>
        </row>
        <row r="89">
          <cell r="D89" t="str">
            <v>Justin Tucker</v>
          </cell>
          <cell r="E89" t="str">
            <v>Justin Tucker</v>
          </cell>
          <cell r="F89">
            <v>87</v>
          </cell>
        </row>
        <row r="90">
          <cell r="D90" t="str">
            <v>Matt Bryant</v>
          </cell>
          <cell r="E90" t="str">
            <v>Matt Bryant</v>
          </cell>
          <cell r="F90">
            <v>88</v>
          </cell>
        </row>
        <row r="91">
          <cell r="D91" t="str">
            <v>Josh Brown</v>
          </cell>
          <cell r="E91" t="str">
            <v>Josh Brown</v>
          </cell>
          <cell r="F91">
            <v>89</v>
          </cell>
        </row>
        <row r="92">
          <cell r="D92" t="str">
            <v>Texans</v>
          </cell>
          <cell r="E92" t="str">
            <v>Houston Texans</v>
          </cell>
          <cell r="F92">
            <v>90</v>
          </cell>
        </row>
        <row r="93">
          <cell r="D93" t="str">
            <v>Adam Vinatieri</v>
          </cell>
          <cell r="E93" t="str">
            <v>Adam Vinatieri</v>
          </cell>
          <cell r="F93">
            <v>91</v>
          </cell>
        </row>
        <row r="94">
          <cell r="D94" t="str">
            <v>Matt Prater</v>
          </cell>
          <cell r="E94" t="str">
            <v>Matt Prater</v>
          </cell>
          <cell r="F94">
            <v>92</v>
          </cell>
        </row>
        <row r="95">
          <cell r="D95" t="str">
            <v>Dan Bailey</v>
          </cell>
          <cell r="E95" t="str">
            <v>Dan Bailey</v>
          </cell>
          <cell r="F95">
            <v>93</v>
          </cell>
        </row>
        <row r="96">
          <cell r="D96" t="str">
            <v>Jarvis Landry</v>
          </cell>
          <cell r="E96" t="str">
            <v>Jarvis Landry</v>
          </cell>
          <cell r="F96">
            <v>94</v>
          </cell>
        </row>
        <row r="97">
          <cell r="D97" t="str">
            <v>Eric Decker</v>
          </cell>
          <cell r="E97" t="str">
            <v>Eric Decker</v>
          </cell>
          <cell r="F97">
            <v>95</v>
          </cell>
        </row>
        <row r="98">
          <cell r="D98" t="str">
            <v>Jordan Matthews</v>
          </cell>
          <cell r="E98" t="str">
            <v>Jordan Matthews</v>
          </cell>
          <cell r="F98">
            <v>96</v>
          </cell>
        </row>
        <row r="99">
          <cell r="D99" t="str">
            <v>Nick Folk</v>
          </cell>
          <cell r="E99" t="str">
            <v>Nick Folk</v>
          </cell>
          <cell r="F99">
            <v>97</v>
          </cell>
        </row>
        <row r="100">
          <cell r="D100" t="str">
            <v>Stephen Gostkowski</v>
          </cell>
          <cell r="E100" t="str">
            <v>Stephen Gostkowski</v>
          </cell>
          <cell r="F100">
            <v>98</v>
          </cell>
        </row>
        <row r="101">
          <cell r="D101" t="str">
            <v>Roddy White</v>
          </cell>
          <cell r="E101" t="str">
            <v>Roddy White</v>
          </cell>
          <cell r="F101">
            <v>99</v>
          </cell>
        </row>
        <row r="102">
          <cell r="D102" t="str">
            <v>Jeremy Maclin</v>
          </cell>
          <cell r="E102" t="str">
            <v>Jeremy Maclin</v>
          </cell>
          <cell r="F102">
            <v>100</v>
          </cell>
        </row>
        <row r="103">
          <cell r="D103" t="str">
            <v>Bishop Sankey</v>
          </cell>
          <cell r="E103" t="str">
            <v>Bishop Sankey</v>
          </cell>
          <cell r="F103">
            <v>101</v>
          </cell>
        </row>
        <row r="104">
          <cell r="D104" t="str">
            <v>Greg Zuerlein</v>
          </cell>
          <cell r="E104" t="str">
            <v>Greg Zuerlein</v>
          </cell>
          <cell r="F104">
            <v>102</v>
          </cell>
        </row>
        <row r="105">
          <cell r="D105" t="str">
            <v>T.J. Yeldon</v>
          </cell>
          <cell r="E105" t="str">
            <v>T.J. Yeldon</v>
          </cell>
          <cell r="F105">
            <v>103</v>
          </cell>
        </row>
        <row r="106">
          <cell r="D106" t="str">
            <v>LeGarrette Blount</v>
          </cell>
          <cell r="E106" t="str">
            <v>LeGarrette Blount</v>
          </cell>
          <cell r="F106">
            <v>104</v>
          </cell>
        </row>
        <row r="107">
          <cell r="D107" t="str">
            <v>Danny Woodhead</v>
          </cell>
          <cell r="E107" t="str">
            <v>Danny Woodhead</v>
          </cell>
          <cell r="F107">
            <v>105</v>
          </cell>
        </row>
        <row r="108">
          <cell r="D108" t="str">
            <v>Cody Parkey</v>
          </cell>
          <cell r="E108" t="str">
            <v>Cody Parkey</v>
          </cell>
          <cell r="F108">
            <v>106</v>
          </cell>
        </row>
        <row r="109">
          <cell r="D109" t="str">
            <v>Randy Bullock</v>
          </cell>
          <cell r="E109" t="str">
            <v>Randy Bullock</v>
          </cell>
          <cell r="F109">
            <v>107</v>
          </cell>
        </row>
        <row r="110">
          <cell r="D110" t="str">
            <v>Golden Tate</v>
          </cell>
          <cell r="E110" t="str">
            <v>Golden Tate</v>
          </cell>
          <cell r="F110">
            <v>108</v>
          </cell>
        </row>
        <row r="111">
          <cell r="D111" t="str">
            <v>Mason Crosby</v>
          </cell>
          <cell r="E111" t="str">
            <v>Mason Crosby</v>
          </cell>
          <cell r="F111">
            <v>109</v>
          </cell>
        </row>
        <row r="112">
          <cell r="D112" t="str">
            <v>Vincent Jackson</v>
          </cell>
          <cell r="E112" t="str">
            <v>Vincent Jackson</v>
          </cell>
          <cell r="F112">
            <v>110</v>
          </cell>
        </row>
        <row r="113">
          <cell r="D113" t="str">
            <v>Chandler Catanzaro</v>
          </cell>
          <cell r="E113" t="str">
            <v>Chandler Catanzaro</v>
          </cell>
          <cell r="F113">
            <v>111</v>
          </cell>
        </row>
        <row r="114">
          <cell r="D114" t="str">
            <v>Patriots</v>
          </cell>
          <cell r="E114" t="str">
            <v>New England Patriots</v>
          </cell>
          <cell r="F114">
            <v>112</v>
          </cell>
        </row>
        <row r="115">
          <cell r="D115" t="str">
            <v>Jason Myers</v>
          </cell>
          <cell r="E115" t="str">
            <v>Jason Myers</v>
          </cell>
          <cell r="F115">
            <v>113</v>
          </cell>
        </row>
        <row r="116">
          <cell r="D116" t="str">
            <v>Amari Cooper</v>
          </cell>
          <cell r="E116" t="str">
            <v>Amari Cooper</v>
          </cell>
          <cell r="F116">
            <v>114</v>
          </cell>
        </row>
        <row r="117">
          <cell r="D117" t="str">
            <v>Graham Gano</v>
          </cell>
          <cell r="E117" t="str">
            <v>Graham Gano</v>
          </cell>
          <cell r="F117">
            <v>115</v>
          </cell>
        </row>
        <row r="118">
          <cell r="D118" t="str">
            <v>Josh Scobee</v>
          </cell>
          <cell r="E118" t="str">
            <v>Josh Scobee</v>
          </cell>
          <cell r="F118">
            <v>116</v>
          </cell>
        </row>
        <row r="119">
          <cell r="D119" t="str">
            <v>Jason Witten</v>
          </cell>
          <cell r="E119" t="str">
            <v>Jason Witten</v>
          </cell>
          <cell r="F119">
            <v>117</v>
          </cell>
        </row>
        <row r="120">
          <cell r="D120" t="str">
            <v>Josh Lambo</v>
          </cell>
          <cell r="E120" t="str">
            <v>Josh Lambo</v>
          </cell>
          <cell r="F120">
            <v>118</v>
          </cell>
        </row>
        <row r="121">
          <cell r="D121" t="str">
            <v>Sebastian Janikowski</v>
          </cell>
          <cell r="E121" t="str">
            <v>Sebastian Janikowski</v>
          </cell>
          <cell r="F121">
            <v>119</v>
          </cell>
        </row>
        <row r="122">
          <cell r="D122" t="str">
            <v>Allen Robinson</v>
          </cell>
          <cell r="E122" t="str">
            <v>Allen Robinson</v>
          </cell>
          <cell r="F122">
            <v>120</v>
          </cell>
        </row>
        <row r="123">
          <cell r="D123" t="str">
            <v>Pierre Garcon</v>
          </cell>
          <cell r="E123" t="str">
            <v>Pierre Garcon</v>
          </cell>
          <cell r="F123">
            <v>121</v>
          </cell>
        </row>
        <row r="124">
          <cell r="D124" t="str">
            <v>Robbie Gould</v>
          </cell>
          <cell r="E124" t="str">
            <v>Robbie Gould</v>
          </cell>
          <cell r="F124">
            <v>122</v>
          </cell>
        </row>
        <row r="125">
          <cell r="D125" t="str">
            <v>Jaguars</v>
          </cell>
          <cell r="E125" t="str">
            <v>Jacksonville Jaguars</v>
          </cell>
          <cell r="F125">
            <v>123</v>
          </cell>
        </row>
        <row r="126">
          <cell r="D126" t="str">
            <v>Brandon Marshall</v>
          </cell>
          <cell r="E126" t="str">
            <v>Brandon Marshall</v>
          </cell>
          <cell r="F126">
            <v>124</v>
          </cell>
        </row>
        <row r="127">
          <cell r="D127" t="str">
            <v>Melvin Gordon</v>
          </cell>
          <cell r="E127" t="str">
            <v>Melvin Gordon</v>
          </cell>
          <cell r="F127">
            <v>125</v>
          </cell>
        </row>
        <row r="128">
          <cell r="D128" t="str">
            <v>Kyle Brindza</v>
          </cell>
          <cell r="E128" t="str">
            <v>Kyle Brindza</v>
          </cell>
          <cell r="F128">
            <v>126</v>
          </cell>
        </row>
        <row r="129">
          <cell r="D129" t="str">
            <v>Brandon McManus</v>
          </cell>
          <cell r="E129" t="str">
            <v>Brandon McManus</v>
          </cell>
          <cell r="F129">
            <v>127</v>
          </cell>
        </row>
        <row r="130">
          <cell r="D130" t="str">
            <v>Steven Hauschka</v>
          </cell>
          <cell r="E130" t="str">
            <v>Steven Hauschka</v>
          </cell>
          <cell r="F130">
            <v>128</v>
          </cell>
        </row>
        <row r="131">
          <cell r="D131" t="str">
            <v>Dan Carpenter</v>
          </cell>
          <cell r="E131" t="str">
            <v>Dan Carpenter</v>
          </cell>
          <cell r="F131">
            <v>129</v>
          </cell>
        </row>
        <row r="132">
          <cell r="D132" t="str">
            <v>Ryan Succop</v>
          </cell>
          <cell r="E132" t="str">
            <v>Ryan Succop</v>
          </cell>
          <cell r="F132">
            <v>130</v>
          </cell>
        </row>
        <row r="133">
          <cell r="D133" t="str">
            <v>Cairo Santos</v>
          </cell>
          <cell r="E133" t="str">
            <v>Cairo Santos</v>
          </cell>
          <cell r="F133">
            <v>131</v>
          </cell>
        </row>
        <row r="134">
          <cell r="D134" t="str">
            <v>Larry Fitzgerald</v>
          </cell>
          <cell r="E134" t="str">
            <v>Larry Fitzgerald</v>
          </cell>
          <cell r="F134">
            <v>132</v>
          </cell>
        </row>
        <row r="135">
          <cell r="D135" t="str">
            <v>Mike Nugent</v>
          </cell>
          <cell r="E135" t="str">
            <v>Mike Nugent</v>
          </cell>
          <cell r="F135">
            <v>133</v>
          </cell>
        </row>
        <row r="136">
          <cell r="D136" t="str">
            <v>Dustin Hopkins</v>
          </cell>
          <cell r="E136" t="str">
            <v>Dustin Hopkins</v>
          </cell>
          <cell r="F136">
            <v>134</v>
          </cell>
        </row>
        <row r="137">
          <cell r="D137" t="str">
            <v>Colts</v>
          </cell>
          <cell r="E137" t="str">
            <v>Indianapolis Colts</v>
          </cell>
          <cell r="F137">
            <v>135</v>
          </cell>
        </row>
        <row r="138">
          <cell r="D138" t="str">
            <v>James Jones</v>
          </cell>
          <cell r="E138" t="str">
            <v>James Jones</v>
          </cell>
          <cell r="F138">
            <v>136</v>
          </cell>
        </row>
        <row r="139">
          <cell r="D139" t="str">
            <v>Jimmy Graham</v>
          </cell>
          <cell r="E139" t="str">
            <v>Jimmy Graham</v>
          </cell>
          <cell r="F139">
            <v>137</v>
          </cell>
        </row>
        <row r="140">
          <cell r="D140" t="str">
            <v>Sammy Watkins</v>
          </cell>
          <cell r="E140" t="str">
            <v>Sammy Watkins</v>
          </cell>
          <cell r="F140">
            <v>138</v>
          </cell>
        </row>
        <row r="141">
          <cell r="D141" t="str">
            <v>Vikings</v>
          </cell>
          <cell r="E141" t="str">
            <v>Minnesota Vikings</v>
          </cell>
          <cell r="F141">
            <v>139</v>
          </cell>
        </row>
        <row r="142">
          <cell r="D142" t="str">
            <v>Travis Kelce</v>
          </cell>
          <cell r="E142" t="str">
            <v>Travis Kelce</v>
          </cell>
          <cell r="F142">
            <v>140</v>
          </cell>
        </row>
        <row r="143">
          <cell r="D143" t="str">
            <v>Marques Colston</v>
          </cell>
          <cell r="E143" t="str">
            <v>Marques Colston</v>
          </cell>
          <cell r="F143">
            <v>141</v>
          </cell>
        </row>
        <row r="144">
          <cell r="D144" t="str">
            <v>Steve Smith Sr.</v>
          </cell>
          <cell r="E144" t="str">
            <v>Steve Smith</v>
          </cell>
          <cell r="F144">
            <v>142</v>
          </cell>
        </row>
        <row r="145">
          <cell r="D145" t="str">
            <v>Dion Lewis</v>
          </cell>
          <cell r="E145" t="str">
            <v>Dion Lewis</v>
          </cell>
          <cell r="F145">
            <v>143</v>
          </cell>
        </row>
        <row r="146">
          <cell r="D146" t="str">
            <v>Heath Miller</v>
          </cell>
          <cell r="E146" t="str">
            <v>Heath Miller</v>
          </cell>
          <cell r="F146">
            <v>144</v>
          </cell>
        </row>
        <row r="147">
          <cell r="D147" t="str">
            <v>Giovani Bernard</v>
          </cell>
          <cell r="E147" t="str">
            <v>Giovani Bernard</v>
          </cell>
          <cell r="F147">
            <v>145</v>
          </cell>
        </row>
        <row r="148">
          <cell r="D148" t="str">
            <v>Travis Coons</v>
          </cell>
          <cell r="E148" t="str">
            <v>Travis Coons</v>
          </cell>
          <cell r="F148">
            <v>146</v>
          </cell>
        </row>
        <row r="149">
          <cell r="D149" t="str">
            <v>Davante Adams</v>
          </cell>
          <cell r="E149" t="str">
            <v>Davante Adams</v>
          </cell>
          <cell r="F149">
            <v>147</v>
          </cell>
        </row>
        <row r="150">
          <cell r="D150" t="str">
            <v>John Brown</v>
          </cell>
          <cell r="E150" t="str">
            <v>John Brown</v>
          </cell>
          <cell r="F150">
            <v>148</v>
          </cell>
        </row>
        <row r="151">
          <cell r="D151" t="str">
            <v>Martellus Bennett</v>
          </cell>
          <cell r="E151" t="str">
            <v>Martellus Bennett</v>
          </cell>
          <cell r="F151">
            <v>149</v>
          </cell>
        </row>
        <row r="152">
          <cell r="D152" t="str">
            <v>Rueben Randle</v>
          </cell>
          <cell r="E152" t="str">
            <v>Rueben Randle</v>
          </cell>
          <cell r="F152">
            <v>150</v>
          </cell>
        </row>
        <row r="153">
          <cell r="D153" t="str">
            <v>Malcom Floyd</v>
          </cell>
          <cell r="E153" t="str">
            <v>Malcom Floyd</v>
          </cell>
          <cell r="F153">
            <v>151</v>
          </cell>
        </row>
        <row r="154">
          <cell r="D154" t="str">
            <v>Charles Johnson</v>
          </cell>
          <cell r="E154" t="str">
            <v>Charles Johnson</v>
          </cell>
          <cell r="F154">
            <v>152</v>
          </cell>
        </row>
        <row r="155">
          <cell r="D155" t="str">
            <v>Steelers</v>
          </cell>
          <cell r="E155" t="str">
            <v>Pittsburgh Steelers</v>
          </cell>
          <cell r="F155">
            <v>153</v>
          </cell>
        </row>
        <row r="156">
          <cell r="D156" t="str">
            <v>Andre Johnson</v>
          </cell>
          <cell r="E156" t="str">
            <v>Andre Johnson</v>
          </cell>
          <cell r="F156">
            <v>154</v>
          </cell>
        </row>
        <row r="157">
          <cell r="D157" t="str">
            <v>Cole Beasley</v>
          </cell>
          <cell r="E157" t="str">
            <v>Cole Beasley</v>
          </cell>
          <cell r="F157">
            <v>155</v>
          </cell>
        </row>
        <row r="158">
          <cell r="D158" t="str">
            <v>Markus Wheaton</v>
          </cell>
          <cell r="E158" t="str">
            <v>Markus Wheaton</v>
          </cell>
          <cell r="F158">
            <v>156</v>
          </cell>
        </row>
        <row r="159">
          <cell r="D159" t="str">
            <v>Mike Wallace</v>
          </cell>
          <cell r="E159" t="str">
            <v>Mike Wallace</v>
          </cell>
          <cell r="F159">
            <v>157</v>
          </cell>
        </row>
        <row r="160">
          <cell r="D160" t="str">
            <v>Stevie Johnson</v>
          </cell>
          <cell r="E160" t="str">
            <v>Steve Johnson</v>
          </cell>
          <cell r="F160">
            <v>158</v>
          </cell>
        </row>
        <row r="161">
          <cell r="D161" t="str">
            <v>Greg Olsen</v>
          </cell>
          <cell r="E161" t="str">
            <v>Greg Olsen</v>
          </cell>
          <cell r="F161">
            <v>159</v>
          </cell>
        </row>
        <row r="162">
          <cell r="D162" t="str">
            <v>Devonta Freeman</v>
          </cell>
          <cell r="E162" t="str">
            <v>Devonta Freeman</v>
          </cell>
          <cell r="F162">
            <v>160</v>
          </cell>
        </row>
        <row r="163">
          <cell r="D163" t="str">
            <v>Saints</v>
          </cell>
          <cell r="E163" t="str">
            <v>New Orleans Saints</v>
          </cell>
          <cell r="F163">
            <v>161</v>
          </cell>
        </row>
        <row r="164">
          <cell r="D164" t="str">
            <v>Benjamin Cunningham</v>
          </cell>
          <cell r="E164" t="str">
            <v>Benny Cunningham</v>
          </cell>
          <cell r="F164">
            <v>162</v>
          </cell>
        </row>
        <row r="165">
          <cell r="D165" t="str">
            <v>Torrey Smith</v>
          </cell>
          <cell r="E165" t="str">
            <v>Torrey Smith</v>
          </cell>
          <cell r="F165">
            <v>163</v>
          </cell>
        </row>
        <row r="166">
          <cell r="D166" t="str">
            <v>Alfred Blue</v>
          </cell>
          <cell r="E166" t="str">
            <v>Alfred Blue</v>
          </cell>
          <cell r="F166">
            <v>164</v>
          </cell>
        </row>
        <row r="167">
          <cell r="D167" t="str">
            <v>Anquan Boldin</v>
          </cell>
          <cell r="E167" t="str">
            <v>Anquan Boldin</v>
          </cell>
          <cell r="F167">
            <v>165</v>
          </cell>
        </row>
        <row r="168">
          <cell r="D168" t="str">
            <v>Kendall Wright</v>
          </cell>
          <cell r="E168" t="str">
            <v>Kendall Wright</v>
          </cell>
          <cell r="F168">
            <v>166</v>
          </cell>
        </row>
        <row r="169">
          <cell r="D169" t="str">
            <v>Donte Moncrief</v>
          </cell>
          <cell r="E169" t="str">
            <v>Donte Moncrief</v>
          </cell>
          <cell r="F169">
            <v>167</v>
          </cell>
        </row>
        <row r="170">
          <cell r="D170" t="str">
            <v>Jets</v>
          </cell>
          <cell r="E170" t="str">
            <v>New York Jets</v>
          </cell>
          <cell r="F170">
            <v>168</v>
          </cell>
        </row>
        <row r="171">
          <cell r="D171" t="str">
            <v>David Johnson</v>
          </cell>
          <cell r="E171" t="str">
            <v>David Johnson</v>
          </cell>
          <cell r="F171">
            <v>169</v>
          </cell>
        </row>
        <row r="172">
          <cell r="D172" t="str">
            <v>Zach Ertz</v>
          </cell>
          <cell r="E172" t="str">
            <v>Zach Ertz</v>
          </cell>
          <cell r="F172">
            <v>170</v>
          </cell>
        </row>
        <row r="173">
          <cell r="D173" t="str">
            <v>Brandon Coleman</v>
          </cell>
          <cell r="E173" t="str">
            <v>Brandon Coleman</v>
          </cell>
          <cell r="F173">
            <v>171</v>
          </cell>
        </row>
        <row r="174">
          <cell r="D174" t="str">
            <v>Bengals</v>
          </cell>
          <cell r="E174" t="str">
            <v>Cincinnati Bengals</v>
          </cell>
          <cell r="F174">
            <v>172</v>
          </cell>
        </row>
        <row r="175">
          <cell r="D175" t="str">
            <v>Panthers</v>
          </cell>
          <cell r="E175" t="str">
            <v>Carolina Panthers</v>
          </cell>
          <cell r="F175">
            <v>173</v>
          </cell>
        </row>
        <row r="176">
          <cell r="D176" t="str">
            <v>Nate Washington</v>
          </cell>
          <cell r="E176" t="str">
            <v>Nate Washington</v>
          </cell>
          <cell r="F176">
            <v>174</v>
          </cell>
        </row>
        <row r="177">
          <cell r="D177" t="str">
            <v>Bills</v>
          </cell>
          <cell r="E177" t="str">
            <v>Buffalo Bills</v>
          </cell>
          <cell r="F177">
            <v>175</v>
          </cell>
        </row>
        <row r="178">
          <cell r="D178" t="str">
            <v>Khiry Robinson</v>
          </cell>
          <cell r="E178" t="str">
            <v>Khiry Robinson</v>
          </cell>
          <cell r="F178">
            <v>176</v>
          </cell>
        </row>
        <row r="179">
          <cell r="D179" t="str">
            <v>Jermaine Kearse</v>
          </cell>
          <cell r="E179" t="str">
            <v>Jermaine Kearse</v>
          </cell>
          <cell r="F179">
            <v>177</v>
          </cell>
        </row>
        <row r="180">
          <cell r="D180" t="str">
            <v>Tyler Eifert</v>
          </cell>
          <cell r="E180" t="str">
            <v>Tyler Eifert</v>
          </cell>
          <cell r="F180">
            <v>178</v>
          </cell>
        </row>
        <row r="181">
          <cell r="D181" t="str">
            <v>Nelson Agholor</v>
          </cell>
          <cell r="E181" t="str">
            <v>Nelson Agholor</v>
          </cell>
          <cell r="F181">
            <v>179</v>
          </cell>
        </row>
        <row r="182">
          <cell r="D182" t="str">
            <v>Michael Floyd</v>
          </cell>
          <cell r="E182" t="str">
            <v>Michael Floyd</v>
          </cell>
          <cell r="F182">
            <v>180</v>
          </cell>
        </row>
        <row r="183">
          <cell r="D183" t="str">
            <v>Redskins</v>
          </cell>
          <cell r="E183" t="str">
            <v>Washington Redskins</v>
          </cell>
          <cell r="F183">
            <v>181</v>
          </cell>
        </row>
        <row r="184">
          <cell r="D184" t="str">
            <v>Joique Bell</v>
          </cell>
          <cell r="E184" t="str">
            <v>Joique Bell</v>
          </cell>
          <cell r="F184">
            <v>182</v>
          </cell>
        </row>
        <row r="185">
          <cell r="D185" t="str">
            <v>Darren Sproles</v>
          </cell>
          <cell r="E185" t="str">
            <v>Darren Sproles</v>
          </cell>
          <cell r="F185">
            <v>183</v>
          </cell>
        </row>
        <row r="186">
          <cell r="D186" t="str">
            <v>Bears</v>
          </cell>
          <cell r="E186" t="str">
            <v>Chicago Bears</v>
          </cell>
          <cell r="F186">
            <v>184</v>
          </cell>
        </row>
        <row r="187">
          <cell r="D187" t="str">
            <v>Jordan Cameron</v>
          </cell>
          <cell r="E187" t="str">
            <v>Jordan Cameron</v>
          </cell>
          <cell r="F187">
            <v>185</v>
          </cell>
        </row>
        <row r="188">
          <cell r="D188" t="str">
            <v>Ronnie Hillman</v>
          </cell>
          <cell r="E188" t="str">
            <v>Ronnie Hillman</v>
          </cell>
          <cell r="F188">
            <v>186</v>
          </cell>
        </row>
        <row r="189">
          <cell r="D189" t="str">
            <v>Titans</v>
          </cell>
          <cell r="E189" t="str">
            <v>Tennessee Titans</v>
          </cell>
          <cell r="F189">
            <v>187</v>
          </cell>
        </row>
        <row r="190">
          <cell r="D190" t="str">
            <v>Shane Vereen</v>
          </cell>
          <cell r="E190" t="str">
            <v>Shane Vereen</v>
          </cell>
          <cell r="F190">
            <v>188</v>
          </cell>
        </row>
        <row r="191">
          <cell r="D191" t="str">
            <v>Doug Baldwin</v>
          </cell>
          <cell r="E191" t="str">
            <v>Doug Baldwin</v>
          </cell>
          <cell r="F191">
            <v>189</v>
          </cell>
        </row>
        <row r="192">
          <cell r="D192" t="str">
            <v>Tavon Austin</v>
          </cell>
          <cell r="E192" t="str">
            <v>Tavon Austin</v>
          </cell>
          <cell r="F192">
            <v>190</v>
          </cell>
        </row>
        <row r="193">
          <cell r="D193" t="str">
            <v>Ladarius Green</v>
          </cell>
          <cell r="E193" t="str">
            <v>Ladarius Green</v>
          </cell>
          <cell r="F193">
            <v>191</v>
          </cell>
        </row>
        <row r="194">
          <cell r="D194" t="str">
            <v>Kenny Britt</v>
          </cell>
          <cell r="E194" t="str">
            <v>Kenny Britt</v>
          </cell>
          <cell r="F194">
            <v>192</v>
          </cell>
        </row>
        <row r="195">
          <cell r="D195" t="str">
            <v>Vernon Davis</v>
          </cell>
          <cell r="E195" t="str">
            <v>Vernon Davis</v>
          </cell>
          <cell r="F195">
            <v>193</v>
          </cell>
        </row>
        <row r="196">
          <cell r="D196" t="str">
            <v>Duke Johnson Jr.</v>
          </cell>
          <cell r="E196" t="str">
            <v>Duke Johnson</v>
          </cell>
          <cell r="F196">
            <v>194</v>
          </cell>
        </row>
        <row r="197">
          <cell r="D197" t="str">
            <v>Danny Amendola</v>
          </cell>
          <cell r="E197" t="str">
            <v>Danny Amendola</v>
          </cell>
          <cell r="F197">
            <v>195</v>
          </cell>
        </row>
        <row r="198">
          <cell r="D198" t="str">
            <v>Jordan Norwood</v>
          </cell>
          <cell r="E198" t="str">
            <v>Jordan Norwood</v>
          </cell>
          <cell r="F198">
            <v>196</v>
          </cell>
        </row>
        <row r="199">
          <cell r="D199" t="str">
            <v>Austin Seferian-Jenkins</v>
          </cell>
          <cell r="E199" t="str">
            <v>Austin Seferian-Jenkins</v>
          </cell>
          <cell r="F199">
            <v>197</v>
          </cell>
        </row>
        <row r="200">
          <cell r="D200" t="str">
            <v>Jerricho Cotchery</v>
          </cell>
          <cell r="E200" t="str">
            <v>Jerricho Cotchery</v>
          </cell>
          <cell r="F200">
            <v>198</v>
          </cell>
        </row>
        <row r="201">
          <cell r="D201" t="str">
            <v>Jordan Reed</v>
          </cell>
          <cell r="E201" t="str">
            <v>Jordan Reed</v>
          </cell>
          <cell r="F201">
            <v>199</v>
          </cell>
        </row>
        <row r="202">
          <cell r="D202" t="str">
            <v>Michael Crabtree</v>
          </cell>
          <cell r="E202" t="str">
            <v>Michael Crabtree</v>
          </cell>
          <cell r="F202">
            <v>200</v>
          </cell>
        </row>
        <row r="203">
          <cell r="D203" t="str">
            <v>Leonard Hankerson</v>
          </cell>
          <cell r="E203" t="str">
            <v>Leonard Hankerson</v>
          </cell>
          <cell r="F203">
            <v>201</v>
          </cell>
        </row>
        <row r="204">
          <cell r="D204" t="str">
            <v>49ers</v>
          </cell>
          <cell r="E204" t="str">
            <v>San Francisco 49ers</v>
          </cell>
          <cell r="F204">
            <v>202</v>
          </cell>
        </row>
        <row r="205">
          <cell r="D205" t="str">
            <v>Bilal Powell</v>
          </cell>
          <cell r="E205" t="str">
            <v>Bilal Powell</v>
          </cell>
          <cell r="F205">
            <v>203</v>
          </cell>
        </row>
        <row r="206">
          <cell r="D206" t="str">
            <v>Allen Hurns</v>
          </cell>
          <cell r="E206" t="str">
            <v>Allen Hurns</v>
          </cell>
          <cell r="F206">
            <v>204</v>
          </cell>
        </row>
        <row r="207">
          <cell r="D207" t="str">
            <v>Cecil Shorts III</v>
          </cell>
          <cell r="E207" t="str">
            <v>Cecil Shorts</v>
          </cell>
          <cell r="F207">
            <v>205</v>
          </cell>
        </row>
        <row r="208">
          <cell r="D208" t="str">
            <v>Andre Roberts</v>
          </cell>
          <cell r="E208" t="str">
            <v>Andre Roberts</v>
          </cell>
          <cell r="F208">
            <v>206</v>
          </cell>
        </row>
        <row r="209">
          <cell r="D209" t="str">
            <v>Dwayne Allen</v>
          </cell>
          <cell r="E209" t="str">
            <v>Dwayne Allen</v>
          </cell>
          <cell r="F209">
            <v>207</v>
          </cell>
        </row>
        <row r="210">
          <cell r="D210" t="str">
            <v>Eddie Royal</v>
          </cell>
          <cell r="E210" t="str">
            <v>Eddie Royal</v>
          </cell>
          <cell r="F210">
            <v>208</v>
          </cell>
        </row>
        <row r="211">
          <cell r="D211" t="str">
            <v>Crockett Gillmore</v>
          </cell>
          <cell r="E211" t="str">
            <v>Crockett Gillmore</v>
          </cell>
          <cell r="F211">
            <v>209</v>
          </cell>
        </row>
        <row r="212">
          <cell r="D212" t="str">
            <v>Larry Donnell</v>
          </cell>
          <cell r="E212" t="str">
            <v>Larry Donnell</v>
          </cell>
          <cell r="F212">
            <v>210</v>
          </cell>
        </row>
        <row r="213">
          <cell r="D213" t="str">
            <v>Packers</v>
          </cell>
          <cell r="E213" t="str">
            <v>Green Bay Packers</v>
          </cell>
          <cell r="F213">
            <v>211</v>
          </cell>
        </row>
        <row r="214">
          <cell r="D214" t="str">
            <v>Richard Rodgers</v>
          </cell>
          <cell r="E214" t="str">
            <v>Richard Rodgers</v>
          </cell>
          <cell r="F214">
            <v>212</v>
          </cell>
        </row>
        <row r="215">
          <cell r="D215" t="str">
            <v>Tyler Lockett</v>
          </cell>
          <cell r="E215" t="str">
            <v>Tyler Lockett</v>
          </cell>
          <cell r="F215">
            <v>213</v>
          </cell>
        </row>
        <row r="216">
          <cell r="D216" t="str">
            <v>Darren McFadden</v>
          </cell>
          <cell r="E216" t="str">
            <v>Darren McFadden</v>
          </cell>
          <cell r="F216">
            <v>214</v>
          </cell>
        </row>
        <row r="217">
          <cell r="D217" t="str">
            <v>Darren Fells</v>
          </cell>
          <cell r="E217" t="str">
            <v>Darren Fells</v>
          </cell>
          <cell r="F217">
            <v>215</v>
          </cell>
        </row>
        <row r="218">
          <cell r="D218" t="str">
            <v>Charles Clay</v>
          </cell>
          <cell r="E218" t="str">
            <v>Charles Clay</v>
          </cell>
          <cell r="F218">
            <v>216</v>
          </cell>
        </row>
        <row r="219">
          <cell r="D219" t="str">
            <v>Darrius Heyward-Bey</v>
          </cell>
          <cell r="E219" t="str">
            <v>Darrius Heyward-Bey</v>
          </cell>
          <cell r="F219">
            <v>217</v>
          </cell>
        </row>
        <row r="220">
          <cell r="D220" t="str">
            <v>T.Y. Hilton</v>
          </cell>
          <cell r="E220" t="str">
            <v>TY Hilton</v>
          </cell>
          <cell r="F220">
            <v>218</v>
          </cell>
        </row>
        <row r="221">
          <cell r="D221" t="str">
            <v>Percy Harvin</v>
          </cell>
          <cell r="E221" t="str">
            <v>Percy Harvin</v>
          </cell>
          <cell r="F221">
            <v>219</v>
          </cell>
        </row>
        <row r="222">
          <cell r="D222" t="str">
            <v>Kyle Rudolph</v>
          </cell>
          <cell r="E222" t="str">
            <v>Kyle Rudolph</v>
          </cell>
          <cell r="F222">
            <v>220</v>
          </cell>
        </row>
        <row r="223">
          <cell r="D223" t="str">
            <v>Josh Robinson</v>
          </cell>
          <cell r="E223" t="str">
            <v>Josh Robinson</v>
          </cell>
          <cell r="F223">
            <v>221</v>
          </cell>
        </row>
        <row r="224">
          <cell r="D224" t="str">
            <v>Chargers</v>
          </cell>
          <cell r="E224" t="str">
            <v>San Diego Chargers</v>
          </cell>
          <cell r="F224">
            <v>222</v>
          </cell>
        </row>
        <row r="225">
          <cell r="D225" t="str">
            <v>Eric Ebron</v>
          </cell>
          <cell r="E225" t="str">
            <v>Eric Ebron</v>
          </cell>
          <cell r="F225">
            <v>223</v>
          </cell>
        </row>
        <row r="226">
          <cell r="D226" t="str">
            <v>Kamar Aiken</v>
          </cell>
          <cell r="E226" t="str">
            <v>Kamar Aiken</v>
          </cell>
          <cell r="F226">
            <v>224</v>
          </cell>
        </row>
        <row r="227">
          <cell r="D227" t="str">
            <v>Preston Parker</v>
          </cell>
          <cell r="E227" t="str">
            <v>Preston Parker</v>
          </cell>
          <cell r="F227">
            <v>225</v>
          </cell>
        </row>
        <row r="228">
          <cell r="D228" t="str">
            <v>Ted Ginn Jr.</v>
          </cell>
          <cell r="E228" t="str">
            <v>Ted Ginn</v>
          </cell>
          <cell r="F228">
            <v>226</v>
          </cell>
        </row>
        <row r="229">
          <cell r="D229" t="str">
            <v>C.J. Spiller</v>
          </cell>
          <cell r="E229" t="str">
            <v>C.J. Spiller</v>
          </cell>
          <cell r="F229">
            <v>227</v>
          </cell>
        </row>
        <row r="230">
          <cell r="D230" t="str">
            <v>Marlon Brown</v>
          </cell>
          <cell r="E230" t="str">
            <v>Marlon Brown</v>
          </cell>
          <cell r="F230">
            <v>228</v>
          </cell>
        </row>
        <row r="231">
          <cell r="D231" t="str">
            <v>Jared Cook</v>
          </cell>
          <cell r="E231" t="str">
            <v>Jared Cook</v>
          </cell>
          <cell r="F231">
            <v>229</v>
          </cell>
        </row>
        <row r="232">
          <cell r="D232" t="str">
            <v>Ryan Mathews</v>
          </cell>
          <cell r="E232" t="str">
            <v>Ryan Mathews</v>
          </cell>
          <cell r="F232">
            <v>230</v>
          </cell>
        </row>
        <row r="233">
          <cell r="D233" t="str">
            <v>Rishard Matthews</v>
          </cell>
          <cell r="E233" t="str">
            <v>Rishard Matthews</v>
          </cell>
          <cell r="F233">
            <v>231</v>
          </cell>
        </row>
        <row r="234">
          <cell r="D234" t="str">
            <v>Marvin Jones</v>
          </cell>
          <cell r="E234" t="str">
            <v>Marvin Jones</v>
          </cell>
          <cell r="F234">
            <v>232</v>
          </cell>
        </row>
        <row r="235">
          <cell r="D235" t="str">
            <v>Devin Street</v>
          </cell>
          <cell r="E235" t="str">
            <v>Devin Street</v>
          </cell>
          <cell r="F235">
            <v>233</v>
          </cell>
        </row>
        <row r="236">
          <cell r="D236" t="str">
            <v>Chris Owusu</v>
          </cell>
          <cell r="E236" t="str">
            <v>Chris Owusu</v>
          </cell>
          <cell r="F236">
            <v>234</v>
          </cell>
        </row>
        <row r="237">
          <cell r="D237" t="str">
            <v>Harry Douglas</v>
          </cell>
          <cell r="E237" t="str">
            <v>Harry Douglas</v>
          </cell>
          <cell r="F237">
            <v>235</v>
          </cell>
        </row>
        <row r="238">
          <cell r="D238" t="str">
            <v>Greg Jennings</v>
          </cell>
          <cell r="E238" t="str">
            <v>Greg Jennings</v>
          </cell>
          <cell r="F238">
            <v>236</v>
          </cell>
        </row>
        <row r="239">
          <cell r="D239" t="str">
            <v>Jacob Tamme</v>
          </cell>
          <cell r="E239" t="str">
            <v>Jacob Tamme</v>
          </cell>
          <cell r="F239">
            <v>237</v>
          </cell>
        </row>
        <row r="240">
          <cell r="D240" t="str">
            <v>Lance Dunbar</v>
          </cell>
          <cell r="E240" t="str">
            <v>Lance Dunbar</v>
          </cell>
          <cell r="F240">
            <v>238</v>
          </cell>
        </row>
        <row r="241">
          <cell r="D241" t="str">
            <v>Dexter McCluster</v>
          </cell>
          <cell r="E241" t="str">
            <v>Dexter McCluster</v>
          </cell>
          <cell r="F241">
            <v>239</v>
          </cell>
        </row>
        <row r="242">
          <cell r="D242" t="str">
            <v>DeVante Parker</v>
          </cell>
          <cell r="E242" t="str">
            <v>DeVante Parker</v>
          </cell>
          <cell r="F242">
            <v>240</v>
          </cell>
        </row>
        <row r="243">
          <cell r="D243" t="str">
            <v>Jarius Wright</v>
          </cell>
          <cell r="E243" t="str">
            <v>Jarius Wright</v>
          </cell>
          <cell r="F243">
            <v>241</v>
          </cell>
        </row>
        <row r="244">
          <cell r="D244" t="str">
            <v>Marquess Wilson</v>
          </cell>
          <cell r="E244" t="str">
            <v>Marquess Wilson</v>
          </cell>
          <cell r="F244">
            <v>242</v>
          </cell>
        </row>
        <row r="245">
          <cell r="D245" t="str">
            <v>Buccaneers</v>
          </cell>
          <cell r="E245" t="str">
            <v>Tampa Bay Buccaneers</v>
          </cell>
          <cell r="F245">
            <v>243</v>
          </cell>
        </row>
        <row r="246">
          <cell r="D246" t="str">
            <v>Charles Sims</v>
          </cell>
          <cell r="E246" t="str">
            <v>Charles Sims</v>
          </cell>
          <cell r="F246">
            <v>244</v>
          </cell>
        </row>
        <row r="247">
          <cell r="D247" t="str">
            <v>Stedman Bailey</v>
          </cell>
          <cell r="E247" t="str">
            <v>Stedman Bailey</v>
          </cell>
          <cell r="F247">
            <v>245</v>
          </cell>
        </row>
        <row r="248">
          <cell r="D248" t="str">
            <v>Rashad Greene</v>
          </cell>
          <cell r="E248" t="str">
            <v>Rashad Greene</v>
          </cell>
          <cell r="F248">
            <v>246</v>
          </cell>
        </row>
        <row r="249">
          <cell r="D249" t="str">
            <v>Jonathan Grimes</v>
          </cell>
          <cell r="E249" t="str">
            <v>Jonathan Grimes</v>
          </cell>
          <cell r="F249">
            <v>247</v>
          </cell>
        </row>
        <row r="250">
          <cell r="D250" t="str">
            <v>Lorenzo Taliaferro</v>
          </cell>
          <cell r="E250" t="str">
            <v>Lorenzo Taliaferro</v>
          </cell>
          <cell r="F250">
            <v>248</v>
          </cell>
        </row>
        <row r="251">
          <cell r="D251" t="str">
            <v>Roy Helu</v>
          </cell>
          <cell r="E251" t="str">
            <v>Roy Helu</v>
          </cell>
          <cell r="F251">
            <v>249</v>
          </cell>
        </row>
        <row r="252">
          <cell r="D252" t="str">
            <v>Coby Fleener</v>
          </cell>
          <cell r="E252" t="str">
            <v>Coby Fleener</v>
          </cell>
          <cell r="F252">
            <v>250</v>
          </cell>
        </row>
        <row r="253">
          <cell r="D253" t="str">
            <v>Andrew Hawkins</v>
          </cell>
          <cell r="E253" t="str">
            <v>Andrew Hawkins</v>
          </cell>
          <cell r="F253">
            <v>251</v>
          </cell>
        </row>
        <row r="254">
          <cell r="D254" t="str">
            <v>Ryan Grant</v>
          </cell>
          <cell r="E254" t="str">
            <v>Ryan Grant</v>
          </cell>
          <cell r="F254">
            <v>252</v>
          </cell>
        </row>
        <row r="255">
          <cell r="D255" t="str">
            <v>Eagles</v>
          </cell>
          <cell r="E255" t="str">
            <v>Philadelphia Eagles</v>
          </cell>
          <cell r="F255">
            <v>253</v>
          </cell>
        </row>
        <row r="256">
          <cell r="D256" t="str">
            <v>Benjamin Watson</v>
          </cell>
          <cell r="E256" t="str">
            <v>Ben Watson</v>
          </cell>
          <cell r="F256">
            <v>254</v>
          </cell>
        </row>
        <row r="257">
          <cell r="D257" t="str">
            <v>Owen Daniels</v>
          </cell>
          <cell r="E257" t="str">
            <v>Owen Daniels</v>
          </cell>
          <cell r="F257">
            <v>255</v>
          </cell>
        </row>
        <row r="258">
          <cell r="D258" t="str">
            <v>Karlos Williams</v>
          </cell>
          <cell r="E258" t="str">
            <v>Karlos Williams</v>
          </cell>
          <cell r="F258">
            <v>256</v>
          </cell>
        </row>
        <row r="259">
          <cell r="D259" t="str">
            <v>Andre Williams</v>
          </cell>
          <cell r="E259" t="str">
            <v>Andre Williams</v>
          </cell>
          <cell r="F259">
            <v>257</v>
          </cell>
        </row>
        <row r="260">
          <cell r="D260" t="str">
            <v>Anthony Fasano</v>
          </cell>
          <cell r="E260" t="str">
            <v>Anthony Fasano</v>
          </cell>
          <cell r="F260">
            <v>258</v>
          </cell>
        </row>
        <row r="261">
          <cell r="D261" t="str">
            <v>Travis Benjamin</v>
          </cell>
          <cell r="E261" t="str">
            <v>Travis Benjamin</v>
          </cell>
          <cell r="F261">
            <v>259</v>
          </cell>
        </row>
        <row r="262">
          <cell r="D262" t="str">
            <v>Jeff Cumberland</v>
          </cell>
          <cell r="E262" t="str">
            <v>Jeff Cumberland</v>
          </cell>
          <cell r="F262">
            <v>260</v>
          </cell>
        </row>
        <row r="263">
          <cell r="D263" t="str">
            <v>Cowboys</v>
          </cell>
          <cell r="E263" t="str">
            <v>Dallas Cowboys</v>
          </cell>
          <cell r="F263">
            <v>261</v>
          </cell>
        </row>
        <row r="264">
          <cell r="D264" t="str">
            <v>Phillip Dorsett</v>
          </cell>
          <cell r="E264" t="str">
            <v>Phillip Dorsett</v>
          </cell>
          <cell r="F264">
            <v>262</v>
          </cell>
        </row>
        <row r="265">
          <cell r="D265" t="str">
            <v>Riley Cooper</v>
          </cell>
          <cell r="E265" t="str">
            <v>Riley Cooper</v>
          </cell>
          <cell r="F265">
            <v>263</v>
          </cell>
        </row>
        <row r="266">
          <cell r="D266" t="str">
            <v>Aaron Dobson</v>
          </cell>
          <cell r="E266" t="str">
            <v>Aaron Dobson</v>
          </cell>
          <cell r="F266">
            <v>264</v>
          </cell>
        </row>
        <row r="267">
          <cell r="D267" t="str">
            <v>Terrance West</v>
          </cell>
          <cell r="E267" t="str">
            <v>Terrance West</v>
          </cell>
          <cell r="F267">
            <v>265</v>
          </cell>
        </row>
        <row r="268">
          <cell r="D268" t="str">
            <v>Chiefs</v>
          </cell>
          <cell r="E268" t="str">
            <v>Kansas City Chiefs</v>
          </cell>
          <cell r="F268">
            <v>266</v>
          </cell>
        </row>
        <row r="269">
          <cell r="D269" t="str">
            <v>Justin Hunter</v>
          </cell>
          <cell r="E269" t="str">
            <v>Justin Hunter</v>
          </cell>
          <cell r="F269">
            <v>267</v>
          </cell>
        </row>
        <row r="270">
          <cell r="D270" t="str">
            <v>Robert Woods</v>
          </cell>
          <cell r="E270" t="str">
            <v>Robert Woods</v>
          </cell>
          <cell r="F270">
            <v>268</v>
          </cell>
        </row>
        <row r="271">
          <cell r="D271" t="str">
            <v>Devin Funchess</v>
          </cell>
          <cell r="E271" t="str">
            <v>Devin Funchess</v>
          </cell>
          <cell r="F271">
            <v>269</v>
          </cell>
        </row>
        <row r="272">
          <cell r="D272" t="str">
            <v>Joshua Bellamy</v>
          </cell>
          <cell r="E272" t="str">
            <v>Josh Bellamy</v>
          </cell>
          <cell r="F272">
            <v>270</v>
          </cell>
        </row>
        <row r="273">
          <cell r="D273" t="str">
            <v>Marcedes Lewis</v>
          </cell>
          <cell r="E273" t="str">
            <v>Marcedes Lewis</v>
          </cell>
          <cell r="F273">
            <v>271</v>
          </cell>
        </row>
        <row r="274">
          <cell r="D274" t="str">
            <v>Giants</v>
          </cell>
          <cell r="E274" t="str">
            <v>New York Giants</v>
          </cell>
          <cell r="F274">
            <v>272</v>
          </cell>
        </row>
        <row r="275">
          <cell r="D275" t="str">
            <v>Corey Brown</v>
          </cell>
          <cell r="E275" t="str">
            <v>Philly Brown</v>
          </cell>
          <cell r="F275">
            <v>273</v>
          </cell>
        </row>
        <row r="276">
          <cell r="D276" t="str">
            <v>Albert Wilson</v>
          </cell>
          <cell r="E276" t="str">
            <v>Albert Wilson</v>
          </cell>
          <cell r="F276">
            <v>274</v>
          </cell>
        </row>
        <row r="277">
          <cell r="D277" t="str">
            <v>Scott Chandler</v>
          </cell>
          <cell r="E277" t="str">
            <v>Scott Chandler</v>
          </cell>
          <cell r="F277">
            <v>275</v>
          </cell>
        </row>
        <row r="278">
          <cell r="D278" t="str">
            <v>Falcons</v>
          </cell>
          <cell r="E278" t="str">
            <v>Atlanta Falcons</v>
          </cell>
          <cell r="F278">
            <v>276</v>
          </cell>
        </row>
        <row r="279">
          <cell r="D279" t="str">
            <v>Devin Smith</v>
          </cell>
          <cell r="E279" t="str">
            <v>Devin Smith</v>
          </cell>
          <cell r="F279">
            <v>277</v>
          </cell>
        </row>
        <row r="280">
          <cell r="D280" t="str">
            <v>Brian Hartline</v>
          </cell>
          <cell r="E280" t="str">
            <v>Brian Hartline</v>
          </cell>
          <cell r="F280">
            <v>278</v>
          </cell>
        </row>
        <row r="281">
          <cell r="D281" t="str">
            <v>Mychal Rivera</v>
          </cell>
          <cell r="E281" t="str">
            <v>Mychal Rivera</v>
          </cell>
          <cell r="F281">
            <v>279</v>
          </cell>
        </row>
        <row r="282">
          <cell r="D282" t="str">
            <v>Jarryd Hayne</v>
          </cell>
          <cell r="E282" t="str">
            <v>Jarryd Hayne</v>
          </cell>
          <cell r="F282">
            <v>280</v>
          </cell>
        </row>
        <row r="283">
          <cell r="D283" t="str">
            <v>Willie Snead</v>
          </cell>
          <cell r="E283" t="str">
            <v>Willie Snead</v>
          </cell>
          <cell r="F283">
            <v>281</v>
          </cell>
        </row>
        <row r="284">
          <cell r="D284" t="str">
            <v>Louis Murphy</v>
          </cell>
          <cell r="E284" t="str">
            <v>Louis Murphy</v>
          </cell>
          <cell r="F284">
            <v>282</v>
          </cell>
        </row>
        <row r="285">
          <cell r="D285" t="str">
            <v>Jerick McKinnon</v>
          </cell>
          <cell r="E285" t="str">
            <v>Jerick McKinnon</v>
          </cell>
          <cell r="F285">
            <v>283</v>
          </cell>
        </row>
        <row r="286">
          <cell r="D286" t="str">
            <v>Lance Moore</v>
          </cell>
          <cell r="E286" t="str">
            <v>Lance Moore</v>
          </cell>
          <cell r="F286">
            <v>284</v>
          </cell>
        </row>
        <row r="287">
          <cell r="D287" t="str">
            <v>Chris Polk</v>
          </cell>
          <cell r="E287" t="str">
            <v>Chris Polk</v>
          </cell>
          <cell r="F287">
            <v>285</v>
          </cell>
        </row>
        <row r="288">
          <cell r="D288" t="str">
            <v>Marqise Lee</v>
          </cell>
          <cell r="E288" t="str">
            <v>Marqise Lee</v>
          </cell>
          <cell r="F288">
            <v>286</v>
          </cell>
        </row>
        <row r="289">
          <cell r="D289" t="str">
            <v>Kenny Stills</v>
          </cell>
          <cell r="E289" t="str">
            <v>Kenny Stills</v>
          </cell>
          <cell r="F289">
            <v>287</v>
          </cell>
        </row>
        <row r="290">
          <cell r="D290" t="str">
            <v>Gary Barnidge</v>
          </cell>
          <cell r="E290" t="str">
            <v>Gary Barnidge</v>
          </cell>
          <cell r="F290">
            <v>288</v>
          </cell>
        </row>
        <row r="291">
          <cell r="D291" t="str">
            <v>Quinton Patton</v>
          </cell>
          <cell r="E291" t="str">
            <v>Quinton Patton</v>
          </cell>
          <cell r="F291">
            <v>289</v>
          </cell>
        </row>
        <row r="292">
          <cell r="D292" t="str">
            <v>Garrett Graham</v>
          </cell>
          <cell r="E292" t="str">
            <v>Garrett Graham</v>
          </cell>
          <cell r="F292">
            <v>290</v>
          </cell>
        </row>
        <row r="293">
          <cell r="D293" t="str">
            <v>Denard Robinson</v>
          </cell>
          <cell r="E293" t="str">
            <v>Denard Robinson</v>
          </cell>
          <cell r="F293">
            <v>291</v>
          </cell>
        </row>
        <row r="294">
          <cell r="D294" t="str">
            <v>Gavin Escobar</v>
          </cell>
          <cell r="E294" t="str">
            <v>Gavin Escobar</v>
          </cell>
          <cell r="F294">
            <v>292</v>
          </cell>
        </row>
        <row r="295">
          <cell r="D295" t="str">
            <v>Will Johnson</v>
          </cell>
          <cell r="E295" t="str">
            <v>Will Johnson</v>
          </cell>
          <cell r="F295">
            <v>293</v>
          </cell>
        </row>
        <row r="296">
          <cell r="D296" t="str">
            <v>Knile Davis</v>
          </cell>
          <cell r="E296" t="str">
            <v>Knile Davis</v>
          </cell>
          <cell r="F296">
            <v>294</v>
          </cell>
        </row>
        <row r="297">
          <cell r="D297" t="str">
            <v>De'Anthony Thomas</v>
          </cell>
          <cell r="E297" t="str">
            <v>De'Anthony Thomas</v>
          </cell>
          <cell r="F297">
            <v>295</v>
          </cell>
        </row>
        <row r="298">
          <cell r="D298" t="str">
            <v>Dwayne Harris</v>
          </cell>
          <cell r="E298" t="str">
            <v>Dwayne Harris</v>
          </cell>
          <cell r="F298">
            <v>296</v>
          </cell>
        </row>
        <row r="299">
          <cell r="D299" t="str">
            <v>Damien Williams</v>
          </cell>
          <cell r="E299" t="str">
            <v>Damien Williams</v>
          </cell>
          <cell r="F299">
            <v>297</v>
          </cell>
        </row>
        <row r="300">
          <cell r="D300" t="str">
            <v>Andrew Quarless</v>
          </cell>
          <cell r="E300" t="str">
            <v>Andrew Quarless</v>
          </cell>
          <cell r="F300">
            <v>298</v>
          </cell>
        </row>
        <row r="301">
          <cell r="D301" t="str">
            <v>Matt Jones</v>
          </cell>
          <cell r="E301" t="str">
            <v>Matt Jones</v>
          </cell>
          <cell r="F301">
            <v>299</v>
          </cell>
        </row>
        <row r="302">
          <cell r="D302" t="str">
            <v>Mohamed Sanu</v>
          </cell>
          <cell r="E302" t="str">
            <v>Mohamed Sanu</v>
          </cell>
          <cell r="F302">
            <v>300</v>
          </cell>
        </row>
        <row r="303">
          <cell r="D303" t="str">
            <v>Lance Kendricks</v>
          </cell>
          <cell r="E303" t="str">
            <v>Lance Kendricks</v>
          </cell>
          <cell r="F303">
            <v>301</v>
          </cell>
        </row>
        <row r="304">
          <cell r="D304" t="str">
            <v>Michael Campanaro</v>
          </cell>
          <cell r="E304" t="str">
            <v>Michael Campanaro</v>
          </cell>
          <cell r="F304">
            <v>302</v>
          </cell>
        </row>
        <row r="305">
          <cell r="D305" t="str">
            <v>Jacquizz Rodgers</v>
          </cell>
          <cell r="E305" t="str">
            <v>Jacquizz Rodgers</v>
          </cell>
          <cell r="F305">
            <v>303</v>
          </cell>
        </row>
        <row r="306">
          <cell r="D306" t="str">
            <v>Fred Jackson</v>
          </cell>
          <cell r="E306" t="str">
            <v>Fred Jackson</v>
          </cell>
          <cell r="F306">
            <v>304</v>
          </cell>
        </row>
        <row r="307">
          <cell r="D307" t="str">
            <v>Josh Hill</v>
          </cell>
          <cell r="E307" t="str">
            <v>Josh Hill</v>
          </cell>
          <cell r="F307">
            <v>305</v>
          </cell>
        </row>
        <row r="308">
          <cell r="D308" t="str">
            <v>Brent Celek</v>
          </cell>
          <cell r="E308" t="str">
            <v>Brent Celek</v>
          </cell>
          <cell r="F308">
            <v>306</v>
          </cell>
        </row>
        <row r="309">
          <cell r="D309" t="str">
            <v>Raiders</v>
          </cell>
          <cell r="E309" t="str">
            <v>Oakland Raiders</v>
          </cell>
          <cell r="F309">
            <v>307</v>
          </cell>
        </row>
        <row r="310">
          <cell r="D310" t="str">
            <v>Maxx Williams</v>
          </cell>
          <cell r="E310" t="str">
            <v>Maxx Williams</v>
          </cell>
          <cell r="F310">
            <v>308</v>
          </cell>
        </row>
        <row r="311">
          <cell r="D311" t="str">
            <v>Jerome Cunningham</v>
          </cell>
          <cell r="E311" t="str">
            <v>Jerome Cunningham</v>
          </cell>
          <cell r="F311">
            <v>309</v>
          </cell>
        </row>
        <row r="312">
          <cell r="D312" t="str">
            <v>James Starks</v>
          </cell>
          <cell r="E312" t="str">
            <v>James Starks</v>
          </cell>
          <cell r="F312">
            <v>310</v>
          </cell>
        </row>
        <row r="313">
          <cell r="D313" t="str">
            <v>Fozzy Whittaker</v>
          </cell>
          <cell r="E313" t="str">
            <v>Fozzy Whittaker</v>
          </cell>
          <cell r="F313">
            <v>311</v>
          </cell>
        </row>
        <row r="314">
          <cell r="D314" t="str">
            <v>Josh Huff</v>
          </cell>
          <cell r="E314" t="str">
            <v>Josh Huff</v>
          </cell>
          <cell r="F314">
            <v>312</v>
          </cell>
        </row>
        <row r="315">
          <cell r="D315" t="str">
            <v>Craig Stevens</v>
          </cell>
          <cell r="E315" t="str">
            <v>Craig Stevens</v>
          </cell>
          <cell r="F315">
            <v>313</v>
          </cell>
        </row>
        <row r="316">
          <cell r="D316" t="str">
            <v>Levine Toilolo</v>
          </cell>
          <cell r="E316" t="str">
            <v>Levine Toilolo</v>
          </cell>
          <cell r="F316">
            <v>314</v>
          </cell>
        </row>
        <row r="317">
          <cell r="D317" t="str">
            <v>Dorial Green-Beckham</v>
          </cell>
          <cell r="E317" t="str">
            <v>Dorial Green-Beckham</v>
          </cell>
          <cell r="F317">
            <v>315</v>
          </cell>
        </row>
        <row r="318">
          <cell r="D318" t="str">
            <v>Derek Carrier</v>
          </cell>
          <cell r="E318" t="str">
            <v>Derek Carrier</v>
          </cell>
          <cell r="F318">
            <v>316</v>
          </cell>
        </row>
        <row r="319">
          <cell r="D319" t="str">
            <v>Clive Walford</v>
          </cell>
          <cell r="E319" t="str">
            <v>Clive Walford</v>
          </cell>
          <cell r="F319">
            <v>317</v>
          </cell>
        </row>
        <row r="320">
          <cell r="D320" t="str">
            <v>Jermaine Gresham</v>
          </cell>
          <cell r="E320" t="str">
            <v>Jermaine Gresham</v>
          </cell>
          <cell r="F320">
            <v>318</v>
          </cell>
        </row>
        <row r="321">
          <cell r="D321" t="str">
            <v>Ed Dickson</v>
          </cell>
          <cell r="E321" t="str">
            <v>Ed Dickson</v>
          </cell>
          <cell r="F321">
            <v>319</v>
          </cell>
        </row>
        <row r="322">
          <cell r="D322" t="str">
            <v>Marcel Reece</v>
          </cell>
          <cell r="E322" t="str">
            <v>Marcel Reece</v>
          </cell>
          <cell r="F322">
            <v>320</v>
          </cell>
        </row>
        <row r="323">
          <cell r="D323" t="str">
            <v>Kyle Juszczyk</v>
          </cell>
          <cell r="E323" t="str">
            <v>Kyle Juszczyk</v>
          </cell>
          <cell r="F323">
            <v>321</v>
          </cell>
        </row>
        <row r="324">
          <cell r="D324" t="str">
            <v>Keith Mumphery</v>
          </cell>
          <cell r="E324" t="e">
            <v>#N/A</v>
          </cell>
          <cell r="F324">
            <v>322</v>
          </cell>
        </row>
        <row r="325">
          <cell r="D325" t="str">
            <v>Dwayne Bowe</v>
          </cell>
          <cell r="E325" t="str">
            <v>Dwayne Bowe</v>
          </cell>
          <cell r="F325">
            <v>323</v>
          </cell>
        </row>
        <row r="326">
          <cell r="D326" t="str">
            <v>Clay Harbor</v>
          </cell>
          <cell r="E326" t="str">
            <v>Clay Harbor</v>
          </cell>
          <cell r="F326">
            <v>324</v>
          </cell>
        </row>
        <row r="327">
          <cell r="D327" t="str">
            <v>Jamison Crowder</v>
          </cell>
          <cell r="E327" t="str">
            <v>Jamison Crowder</v>
          </cell>
          <cell r="F327">
            <v>325</v>
          </cell>
        </row>
        <row r="328">
          <cell r="D328" t="str">
            <v>Theo Riddick</v>
          </cell>
          <cell r="E328" t="str">
            <v>Theo Riddick</v>
          </cell>
          <cell r="F328">
            <v>326</v>
          </cell>
        </row>
        <row r="329">
          <cell r="D329" t="str">
            <v>Chris Thompson</v>
          </cell>
          <cell r="E329" t="e">
            <v>#N/A</v>
          </cell>
          <cell r="F329">
            <v>327</v>
          </cell>
        </row>
        <row r="330">
          <cell r="D330" t="str">
            <v>Joseph Morgan</v>
          </cell>
          <cell r="E330" t="e">
            <v>#N/A</v>
          </cell>
          <cell r="F330">
            <v>328</v>
          </cell>
        </row>
        <row r="331">
          <cell r="D331" t="str">
            <v>Seth Roberts</v>
          </cell>
          <cell r="E331" t="e">
            <v>#N/A</v>
          </cell>
          <cell r="F331">
            <v>329</v>
          </cell>
        </row>
        <row r="332">
          <cell r="D332" t="str">
            <v>Quincy Enunwa</v>
          </cell>
          <cell r="E332" t="e">
            <v>#N/A</v>
          </cell>
          <cell r="F332">
            <v>330</v>
          </cell>
        </row>
        <row r="333">
          <cell r="D333" t="str">
            <v>C.J. Fiedorowicz</v>
          </cell>
          <cell r="E333" t="e">
            <v>#N/A</v>
          </cell>
          <cell r="F333">
            <v>331</v>
          </cell>
        </row>
        <row r="334">
          <cell r="D334" t="str">
            <v>DeAndrew White</v>
          </cell>
          <cell r="E334" t="e">
            <v>#N/A</v>
          </cell>
          <cell r="F334">
            <v>332</v>
          </cell>
        </row>
        <row r="335">
          <cell r="D335" t="str">
            <v>Rod Streater</v>
          </cell>
          <cell r="E335" t="e">
            <v>#N/A</v>
          </cell>
          <cell r="F335">
            <v>333</v>
          </cell>
        </row>
        <row r="336">
          <cell r="D336" t="str">
            <v>Mike Tolbert</v>
          </cell>
          <cell r="E336" t="str">
            <v>Mike Tolbert</v>
          </cell>
          <cell r="F336">
            <v>334</v>
          </cell>
        </row>
        <row r="337">
          <cell r="D337" t="str">
            <v>Tyler Varga</v>
          </cell>
          <cell r="E337" t="e">
            <v>#N/A</v>
          </cell>
          <cell r="F337">
            <v>335</v>
          </cell>
        </row>
        <row r="338">
          <cell r="D338" t="str">
            <v>Boobie Dixon</v>
          </cell>
          <cell r="E338" t="str">
            <v>Anthony Dixon</v>
          </cell>
          <cell r="F338">
            <v>336</v>
          </cell>
        </row>
        <row r="339">
          <cell r="D339" t="str">
            <v>Brandon Bolden</v>
          </cell>
          <cell r="E339" t="str">
            <v>Brandon Bolden</v>
          </cell>
          <cell r="F339">
            <v>337</v>
          </cell>
        </row>
        <row r="340">
          <cell r="D340" t="str">
            <v>Juwan Thompson</v>
          </cell>
          <cell r="E340" t="str">
            <v>Juwan Thompson</v>
          </cell>
          <cell r="F340">
            <v>338</v>
          </cell>
        </row>
        <row r="341">
          <cell r="D341" t="str">
            <v>Matt Asiata</v>
          </cell>
          <cell r="E341" t="str">
            <v>Matt Asiata</v>
          </cell>
          <cell r="F341">
            <v>339</v>
          </cell>
        </row>
        <row r="342">
          <cell r="D342" t="str">
            <v>Javorius Allen</v>
          </cell>
          <cell r="E342" t="str">
            <v>Javorius Allen</v>
          </cell>
          <cell r="F342">
            <v>340</v>
          </cell>
        </row>
        <row r="343">
          <cell r="D343" t="str">
            <v>Cordarrelle Patterson</v>
          </cell>
          <cell r="E343" t="str">
            <v>Cordarrelle Patterson</v>
          </cell>
          <cell r="F343">
            <v>341</v>
          </cell>
        </row>
        <row r="344">
          <cell r="D344" t="str">
            <v>Bobby Rainey</v>
          </cell>
          <cell r="E344" t="str">
            <v>Bobby Rainey</v>
          </cell>
          <cell r="F344">
            <v>342</v>
          </cell>
        </row>
        <row r="345">
          <cell r="D345" t="str">
            <v>Virgil Green</v>
          </cell>
          <cell r="E345" t="e">
            <v>#N/A</v>
          </cell>
          <cell r="F345">
            <v>343</v>
          </cell>
        </row>
        <row r="346">
          <cell r="D346" t="str">
            <v>Shaun Draughn</v>
          </cell>
          <cell r="E346" t="e">
            <v>#N/A</v>
          </cell>
          <cell r="F346">
            <v>344</v>
          </cell>
        </row>
        <row r="347">
          <cell r="D347" t="str">
            <v>Thomas Rawls</v>
          </cell>
          <cell r="E347" t="e">
            <v>#N/A</v>
          </cell>
          <cell r="F347">
            <v>345</v>
          </cell>
        </row>
        <row r="348">
          <cell r="D348" t="str">
            <v>Dri Archer</v>
          </cell>
          <cell r="E348" t="str">
            <v>Dri Archer</v>
          </cell>
          <cell r="F348">
            <v>346</v>
          </cell>
        </row>
        <row r="349">
          <cell r="D349" t="str">
            <v>Zach Miller</v>
          </cell>
          <cell r="E349" t="str">
            <v>Zach Miller</v>
          </cell>
          <cell r="F349">
            <v>347</v>
          </cell>
        </row>
        <row r="350">
          <cell r="D350" t="str">
            <v>Branden Oliver</v>
          </cell>
          <cell r="E350" t="str">
            <v>Branden Oliver</v>
          </cell>
          <cell r="F350">
            <v>348</v>
          </cell>
        </row>
        <row r="351">
          <cell r="D351" t="str">
            <v>Miles Austin</v>
          </cell>
          <cell r="E351" t="str">
            <v>Miles Austin</v>
          </cell>
          <cell r="F351">
            <v>349</v>
          </cell>
        </row>
        <row r="352">
          <cell r="D352" t="str">
            <v>Garrett Celek</v>
          </cell>
          <cell r="E352" t="e">
            <v>#N/A</v>
          </cell>
          <cell r="F352">
            <v>350</v>
          </cell>
        </row>
        <row r="353">
          <cell r="D353" t="str">
            <v>Kellen Davis</v>
          </cell>
          <cell r="E353" t="e">
            <v>#N/A</v>
          </cell>
          <cell r="F353">
            <v>351</v>
          </cell>
        </row>
        <row r="354">
          <cell r="D354" t="str">
            <v>Jack Doyle</v>
          </cell>
          <cell r="E354" t="e">
            <v>#N/A</v>
          </cell>
          <cell r="F354">
            <v>352</v>
          </cell>
        </row>
        <row r="355">
          <cell r="D355" t="str">
            <v>Jim Dray</v>
          </cell>
          <cell r="E355" t="e">
            <v>#N/A</v>
          </cell>
          <cell r="F355">
            <v>353</v>
          </cell>
        </row>
        <row r="356">
          <cell r="D356" t="str">
            <v>Marcus Thigpen</v>
          </cell>
          <cell r="E356" t="e">
            <v>#N/A</v>
          </cell>
          <cell r="F356">
            <v>354</v>
          </cell>
        </row>
        <row r="357">
          <cell r="D357" t="str">
            <v>Jason Avant</v>
          </cell>
          <cell r="E357" t="str">
            <v>Jason Avant</v>
          </cell>
          <cell r="F357">
            <v>355</v>
          </cell>
        </row>
        <row r="358">
          <cell r="D358" t="str">
            <v>David Johnson</v>
          </cell>
          <cell r="E358" t="str">
            <v>David Johnson</v>
          </cell>
          <cell r="F358">
            <v>356</v>
          </cell>
        </row>
        <row r="359">
          <cell r="D359" t="str">
            <v>Luke Willson</v>
          </cell>
          <cell r="E359" t="str">
            <v>Luke Willson</v>
          </cell>
          <cell r="F359">
            <v>357</v>
          </cell>
        </row>
        <row r="360">
          <cell r="D360" t="str">
            <v>Taylor Gabriel</v>
          </cell>
          <cell r="E360" t="str">
            <v>Taylor Gabriel</v>
          </cell>
          <cell r="F360">
            <v>358</v>
          </cell>
        </row>
        <row r="361">
          <cell r="D361" t="str">
            <v>Jordan Todman</v>
          </cell>
          <cell r="E361" t="e">
            <v>#N/A</v>
          </cell>
          <cell r="F361">
            <v>359</v>
          </cell>
        </row>
        <row r="362">
          <cell r="D362" t="str">
            <v>Matt Spaeth</v>
          </cell>
          <cell r="E362" t="e">
            <v>#N/A</v>
          </cell>
          <cell r="F362">
            <v>360</v>
          </cell>
        </row>
        <row r="363">
          <cell r="D363" t="str">
            <v>Rhett Ellison</v>
          </cell>
          <cell r="E363" t="e">
            <v>#N/A</v>
          </cell>
          <cell r="F363">
            <v>361</v>
          </cell>
        </row>
        <row r="364">
          <cell r="D364" t="str">
            <v>Austin Johnson</v>
          </cell>
          <cell r="E364" t="e">
            <v>#N/A</v>
          </cell>
          <cell r="F364">
            <v>362</v>
          </cell>
        </row>
        <row r="365">
          <cell r="D365" t="str">
            <v>Bruce Miller</v>
          </cell>
          <cell r="E365" t="e">
            <v>#N/A</v>
          </cell>
          <cell r="F365">
            <v>363</v>
          </cell>
        </row>
        <row r="366">
          <cell r="D366" t="str">
            <v>Chase Coffman</v>
          </cell>
          <cell r="E366" t="e">
            <v>#N/A</v>
          </cell>
          <cell r="F366">
            <v>364</v>
          </cell>
        </row>
        <row r="367">
          <cell r="D367" t="str">
            <v>J.J. Nelson</v>
          </cell>
          <cell r="E367" t="e">
            <v>#N/A</v>
          </cell>
          <cell r="F367">
            <v>365</v>
          </cell>
        </row>
        <row r="368">
          <cell r="D368" t="str">
            <v>Devin Hester</v>
          </cell>
          <cell r="E368" t="e">
            <v>#N/A</v>
          </cell>
          <cell r="F368">
            <v>366</v>
          </cell>
        </row>
        <row r="369">
          <cell r="D369" t="str">
            <v>John Kuhn</v>
          </cell>
          <cell r="E369" t="str">
            <v>John Kuhn</v>
          </cell>
          <cell r="F369">
            <v>367</v>
          </cell>
        </row>
        <row r="370">
          <cell r="D370" t="str">
            <v>Mike Davis</v>
          </cell>
          <cell r="E370" t="e">
            <v>#N/A</v>
          </cell>
          <cell r="F370">
            <v>368</v>
          </cell>
        </row>
        <row r="371">
          <cell r="D371" t="str">
            <v>Brice Butler</v>
          </cell>
          <cell r="E371" t="e">
            <v>#N/A</v>
          </cell>
          <cell r="F371">
            <v>369</v>
          </cell>
        </row>
        <row r="372">
          <cell r="D372" t="str">
            <v>Anthony Sherman</v>
          </cell>
          <cell r="E372" t="e">
            <v>#N/A</v>
          </cell>
          <cell r="F372">
            <v>370</v>
          </cell>
        </row>
        <row r="373">
          <cell r="D373" t="str">
            <v>Taiwan Jones</v>
          </cell>
          <cell r="E373" t="e">
            <v>#N/A</v>
          </cell>
          <cell r="F373">
            <v>371</v>
          </cell>
        </row>
        <row r="374">
          <cell r="D374" t="str">
            <v>Jeremy Langford</v>
          </cell>
          <cell r="E374" t="str">
            <v>Jeremy Langford</v>
          </cell>
          <cell r="F374">
            <v>372</v>
          </cell>
        </row>
        <row r="375">
          <cell r="D375" t="str">
            <v>Lucky Whitehead</v>
          </cell>
          <cell r="E375" t="e">
            <v>#N/A</v>
          </cell>
          <cell r="F375">
            <v>373</v>
          </cell>
        </row>
        <row r="376">
          <cell r="D376" t="str">
            <v>Marcus Murphy</v>
          </cell>
          <cell r="E376" t="e">
            <v>#N/A</v>
          </cell>
          <cell r="F376">
            <v>374</v>
          </cell>
        </row>
        <row r="377">
          <cell r="D377" t="str">
            <v>James Casey</v>
          </cell>
          <cell r="E377" t="e">
            <v>#N/A</v>
          </cell>
          <cell r="F377">
            <v>375</v>
          </cell>
        </row>
        <row r="378">
          <cell r="D378" t="str">
            <v>Ty Montgomery</v>
          </cell>
          <cell r="E378" t="str">
            <v>Ty Montgomery</v>
          </cell>
          <cell r="F378">
            <v>376</v>
          </cell>
        </row>
        <row r="379">
          <cell r="D379" t="str">
            <v>Zach Zenner</v>
          </cell>
          <cell r="E379" t="e">
            <v>#N/A</v>
          </cell>
          <cell r="F379">
            <v>377</v>
          </cell>
        </row>
        <row r="380">
          <cell r="D380" t="str">
            <v>Luke Stocker</v>
          </cell>
          <cell r="E380" t="e">
            <v>#N/A</v>
          </cell>
          <cell r="F380">
            <v>378</v>
          </cell>
        </row>
        <row r="381">
          <cell r="D381" t="str">
            <v>Vance McDonald</v>
          </cell>
          <cell r="E381" t="e">
            <v>#N/A</v>
          </cell>
          <cell r="F381">
            <v>379</v>
          </cell>
        </row>
        <row r="382">
          <cell r="D382" t="str">
            <v>Darrel Young</v>
          </cell>
          <cell r="E382" t="e">
            <v>#N/A</v>
          </cell>
          <cell r="F382">
            <v>380</v>
          </cell>
        </row>
        <row r="383">
          <cell r="D383" t="str">
            <v>Tommy Bohanon</v>
          </cell>
          <cell r="E383" t="e">
            <v>#N/A</v>
          </cell>
          <cell r="F383">
            <v>381</v>
          </cell>
        </row>
        <row r="384">
          <cell r="D384" t="str">
            <v>Chris Matthews</v>
          </cell>
          <cell r="E384" t="e">
            <v>#N/A</v>
          </cell>
          <cell r="F384">
            <v>382</v>
          </cell>
        </row>
        <row r="385">
          <cell r="D385" t="str">
            <v>Jake Stoneburner</v>
          </cell>
          <cell r="E385" t="e">
            <v>#N/A</v>
          </cell>
          <cell r="F385">
            <v>383</v>
          </cell>
        </row>
        <row r="386">
          <cell r="D386" t="str">
            <v>Terron Ward</v>
          </cell>
          <cell r="E386" t="e">
            <v>#N/A</v>
          </cell>
          <cell r="F386">
            <v>384</v>
          </cell>
        </row>
        <row r="387">
          <cell r="D387" t="str">
            <v>Chris Givens</v>
          </cell>
          <cell r="E387" t="str">
            <v>Chris Givens</v>
          </cell>
          <cell r="F387">
            <v>385</v>
          </cell>
        </row>
        <row r="388">
          <cell r="D388" t="str">
            <v>Bernard Pierce</v>
          </cell>
          <cell r="E388" t="str">
            <v>Bernard Pierce</v>
          </cell>
          <cell r="F388">
            <v>386</v>
          </cell>
        </row>
        <row r="389">
          <cell r="D389" t="str">
            <v>Rob Housler</v>
          </cell>
          <cell r="E389" t="str">
            <v>Robert Housler</v>
          </cell>
          <cell r="F389">
            <v>387</v>
          </cell>
        </row>
        <row r="390">
          <cell r="D390" t="str">
            <v>Cody Latimer</v>
          </cell>
          <cell r="E390" t="str">
            <v>Cody Latimer</v>
          </cell>
          <cell r="F390">
            <v>388</v>
          </cell>
        </row>
        <row r="391">
          <cell r="D391" t="str">
            <v>Andre Holmes</v>
          </cell>
          <cell r="E391" t="str">
            <v>Andre Holmes</v>
          </cell>
          <cell r="F391">
            <v>389</v>
          </cell>
        </row>
        <row r="392">
          <cell r="D392" t="str">
            <v>Derrick Coleman</v>
          </cell>
          <cell r="E392" t="e">
            <v>#N/A</v>
          </cell>
          <cell r="F392">
            <v>390</v>
          </cell>
        </row>
        <row r="393">
          <cell r="D393" t="str">
            <v>Brandon Tate</v>
          </cell>
          <cell r="E393" t="e">
            <v>#N/A</v>
          </cell>
          <cell r="F393">
            <v>391</v>
          </cell>
        </row>
        <row r="394">
          <cell r="D394" t="str">
            <v>Ricardo Lockette</v>
          </cell>
          <cell r="E394" t="str">
            <v>Ricardo Lockette</v>
          </cell>
          <cell r="F394">
            <v>392</v>
          </cell>
        </row>
        <row r="395">
          <cell r="D395" t="str">
            <v>Rex Burkhead</v>
          </cell>
          <cell r="E395" t="str">
            <v>Rex Burkhead</v>
          </cell>
          <cell r="F395">
            <v>393</v>
          </cell>
        </row>
        <row r="396">
          <cell r="D396" t="str">
            <v>Jalston Fowler</v>
          </cell>
          <cell r="E396" t="e">
            <v>#N/A</v>
          </cell>
          <cell r="F396">
            <v>394</v>
          </cell>
        </row>
        <row r="397">
          <cell r="D397" t="str">
            <v>Nick Williams</v>
          </cell>
          <cell r="E397" t="e">
            <v>#N/A</v>
          </cell>
          <cell r="F397">
            <v>395</v>
          </cell>
        </row>
        <row r="398">
          <cell r="D398" t="str">
            <v>Marc Mariani</v>
          </cell>
          <cell r="E398" t="e">
            <v>#N/A</v>
          </cell>
          <cell r="F398">
            <v>396</v>
          </cell>
        </row>
        <row r="399">
          <cell r="D399" t="str">
            <v>Jacoby Jones</v>
          </cell>
          <cell r="E399" t="e">
            <v>#N/A</v>
          </cell>
          <cell r="F399">
            <v>397</v>
          </cell>
        </row>
        <row r="400">
          <cell r="D400" t="str">
            <v>Jorvorskie Lane</v>
          </cell>
          <cell r="E400" t="e">
            <v>#N/A</v>
          </cell>
          <cell r="F400">
            <v>398</v>
          </cell>
        </row>
        <row r="401">
          <cell r="D401" t="str">
            <v>Jerome Felton</v>
          </cell>
          <cell r="E401" t="e">
            <v>#N/A</v>
          </cell>
          <cell r="F401">
            <v>399</v>
          </cell>
        </row>
        <row r="402">
          <cell r="D402" t="str">
            <v>Chris Conley</v>
          </cell>
          <cell r="E402" t="str">
            <v>Chris Conley</v>
          </cell>
          <cell r="F402">
            <v>400</v>
          </cell>
        </row>
        <row r="403">
          <cell r="D403" t="str">
            <v>Kevin Norwood</v>
          </cell>
          <cell r="E403" t="e">
            <v>#N/A</v>
          </cell>
          <cell r="F403">
            <v>401</v>
          </cell>
        </row>
        <row r="404">
          <cell r="D404" t="str">
            <v>Demetrius Harris</v>
          </cell>
          <cell r="E404" t="e">
            <v>#N/A</v>
          </cell>
          <cell r="F404">
            <v>402</v>
          </cell>
        </row>
        <row r="405">
          <cell r="D405" t="str">
            <v>Griff Whalen</v>
          </cell>
          <cell r="E405" t="e">
            <v>#N/A</v>
          </cell>
          <cell r="F405">
            <v>403</v>
          </cell>
        </row>
        <row r="406">
          <cell r="D406" t="str">
            <v>Isaiah Pead</v>
          </cell>
          <cell r="E406" t="e">
            <v>#N/A</v>
          </cell>
          <cell r="F406">
            <v>404</v>
          </cell>
        </row>
        <row r="407">
          <cell r="D407" t="str">
            <v>Kerwynn Williams</v>
          </cell>
          <cell r="E407" t="e">
            <v>#N/A</v>
          </cell>
          <cell r="F407">
            <v>405</v>
          </cell>
        </row>
        <row r="408">
          <cell r="D408" t="str">
            <v>Raheem Mostert</v>
          </cell>
          <cell r="E408" t="e">
            <v>#N/A</v>
          </cell>
          <cell r="F408">
            <v>406</v>
          </cell>
        </row>
        <row r="409">
          <cell r="D409" t="str">
            <v>Ryan Hewitt</v>
          </cell>
          <cell r="E409" t="e">
            <v>#N/A</v>
          </cell>
          <cell r="F409">
            <v>407</v>
          </cell>
        </row>
        <row r="410">
          <cell r="D410" t="str">
            <v>Chris Hogan</v>
          </cell>
          <cell r="E410" t="str">
            <v>Chris Hogan</v>
          </cell>
          <cell r="F410">
            <v>408</v>
          </cell>
        </row>
        <row r="411">
          <cell r="D411" t="str">
            <v>Stepfan Taylor</v>
          </cell>
          <cell r="E411" t="str">
            <v>Stepfan Taylor</v>
          </cell>
          <cell r="F411">
            <v>409</v>
          </cell>
        </row>
        <row r="412">
          <cell r="D412" t="str">
            <v>Matthew Mulligan</v>
          </cell>
          <cell r="E412" t="e">
            <v>#N/A</v>
          </cell>
          <cell r="F412">
            <v>410</v>
          </cell>
        </row>
        <row r="413">
          <cell r="D413" t="str">
            <v>Cory Harkey</v>
          </cell>
          <cell r="E413" t="e">
            <v>#N/A</v>
          </cell>
          <cell r="F413">
            <v>411</v>
          </cell>
        </row>
        <row r="414">
          <cell r="D414" t="str">
            <v>Corey Grant</v>
          </cell>
          <cell r="E414" t="e">
            <v>#N/A</v>
          </cell>
          <cell r="F414">
            <v>412</v>
          </cell>
        </row>
        <row r="415">
          <cell r="D415" t="str">
            <v>Russell Shepard</v>
          </cell>
          <cell r="E415" t="e">
            <v>#N/A</v>
          </cell>
          <cell r="F415">
            <v>413</v>
          </cell>
        </row>
        <row r="416">
          <cell r="D416" t="str">
            <v>Rashad Ross</v>
          </cell>
          <cell r="E416" t="e">
            <v>#N/A</v>
          </cell>
          <cell r="F416">
            <v>414</v>
          </cell>
        </row>
        <row r="417">
          <cell r="D417" t="str">
            <v>Jeremy Kerley</v>
          </cell>
          <cell r="E417" t="str">
            <v>Jeremy Kerley</v>
          </cell>
          <cell r="F417">
            <v>415</v>
          </cell>
        </row>
        <row r="418">
          <cell r="D418" t="str">
            <v>Troy Niklas</v>
          </cell>
          <cell r="E418" t="e">
            <v>#N/A</v>
          </cell>
          <cell r="F418">
            <v>416</v>
          </cell>
        </row>
        <row r="419">
          <cell r="D419" t="str">
            <v>Michael Hoomanawanui</v>
          </cell>
          <cell r="E419" t="e">
            <v>#N/A</v>
          </cell>
          <cell r="F419">
            <v>417</v>
          </cell>
        </row>
        <row r="420">
          <cell r="D420" t="str">
            <v>Andre Caldwell</v>
          </cell>
          <cell r="E420" t="str">
            <v>Andre Caldwell</v>
          </cell>
          <cell r="F420">
            <v>418</v>
          </cell>
        </row>
        <row r="421">
          <cell r="D421" t="str">
            <v>Khari Lee</v>
          </cell>
          <cell r="E421" t="e">
            <v>#N/A</v>
          </cell>
          <cell r="F421">
            <v>419</v>
          </cell>
        </row>
        <row r="422">
          <cell r="D422" t="str">
            <v>Timothy Wright</v>
          </cell>
          <cell r="E422" t="str">
            <v>Tim Wright</v>
          </cell>
          <cell r="F422">
            <v>420</v>
          </cell>
        </row>
        <row r="423">
          <cell r="D423" t="str">
            <v>John Phillips</v>
          </cell>
          <cell r="E423" t="e">
            <v>#N/A</v>
          </cell>
          <cell r="F423">
            <v>421</v>
          </cell>
        </row>
        <row r="424">
          <cell r="D424" t="str">
            <v>Geremy Davis</v>
          </cell>
          <cell r="E424" t="e">
            <v>#N/A</v>
          </cell>
          <cell r="F424">
            <v>422</v>
          </cell>
        </row>
        <row r="425">
          <cell r="D425" t="str">
            <v>Travaris Cadet</v>
          </cell>
          <cell r="E425" t="str">
            <v>Travaris Cadet</v>
          </cell>
          <cell r="F425">
            <v>423</v>
          </cell>
        </row>
        <row r="426">
          <cell r="D426" t="str">
            <v>Malcolm Johnson</v>
          </cell>
          <cell r="E426" t="e">
            <v>#N/A</v>
          </cell>
          <cell r="F426">
            <v>424</v>
          </cell>
        </row>
        <row r="427">
          <cell r="D427" t="str">
            <v>James O'Shaughnessy</v>
          </cell>
          <cell r="E427" t="e">
            <v>#N/A</v>
          </cell>
          <cell r="F427">
            <v>425</v>
          </cell>
        </row>
        <row r="428">
          <cell r="D428" t="str">
            <v>Jaron Brown</v>
          </cell>
          <cell r="E428" t="e">
            <v>#N/A</v>
          </cell>
          <cell r="F428">
            <v>426</v>
          </cell>
        </row>
        <row r="429">
          <cell r="D429" t="str">
            <v>Tyler Kroft</v>
          </cell>
          <cell r="E429" t="str">
            <v>Tyler Kroft</v>
          </cell>
          <cell r="F429">
            <v>427</v>
          </cell>
        </row>
        <row r="430">
          <cell r="D430" t="str">
            <v>MyCole Pruitt</v>
          </cell>
          <cell r="E430" t="str">
            <v>MyCole Pruitt</v>
          </cell>
          <cell r="F430">
            <v>428</v>
          </cell>
        </row>
        <row r="431">
          <cell r="D431" t="str">
            <v>MarQueis Gray</v>
          </cell>
          <cell r="E431" t="e">
            <v>#N/A</v>
          </cell>
          <cell r="F431">
            <v>429</v>
          </cell>
        </row>
        <row r="432">
          <cell r="D432" t="str">
            <v>Michael Burton</v>
          </cell>
          <cell r="E432" t="e">
            <v>#N/A</v>
          </cell>
          <cell r="F432">
            <v>430</v>
          </cell>
        </row>
        <row r="433">
          <cell r="D433" t="str">
            <v>Dontrelle Inman</v>
          </cell>
          <cell r="E433" t="e">
            <v>#N/A</v>
          </cell>
          <cell r="F433">
            <v>431</v>
          </cell>
        </row>
        <row r="434">
          <cell r="D434" t="str">
            <v>Patrick DiMarco</v>
          </cell>
          <cell r="E434" t="e">
            <v>#N/A</v>
          </cell>
          <cell r="F434">
            <v>432</v>
          </cell>
        </row>
        <row r="435">
          <cell r="D435" t="str">
            <v>Corey Fuller</v>
          </cell>
          <cell r="E435" t="e">
            <v>#N/A</v>
          </cell>
          <cell r="F435">
            <v>433</v>
          </cell>
        </row>
        <row r="436">
          <cell r="D436" t="str">
            <v>Lee Smith</v>
          </cell>
          <cell r="E436" t="e">
            <v>#N/A</v>
          </cell>
          <cell r="F436">
            <v>434</v>
          </cell>
        </row>
        <row r="437">
          <cell r="D437" t="str">
            <v>Charcandrick West</v>
          </cell>
          <cell r="E437" t="e">
            <v>#N/A</v>
          </cell>
          <cell r="F437">
            <v>435</v>
          </cell>
        </row>
        <row r="438">
          <cell r="D438" t="str">
            <v>Anthony McCoy</v>
          </cell>
          <cell r="E438" t="e">
            <v>#N/A</v>
          </cell>
          <cell r="F438">
            <v>436</v>
          </cell>
        </row>
        <row r="439">
          <cell r="D439" t="str">
            <v>Nic Jacobs</v>
          </cell>
          <cell r="E439" t="e">
            <v>#N/A</v>
          </cell>
          <cell r="F439">
            <v>437</v>
          </cell>
        </row>
        <row r="440">
          <cell r="D440" t="str">
            <v>Nikita Whitlock</v>
          </cell>
          <cell r="E440" t="e">
            <v>#N/A</v>
          </cell>
          <cell r="F440">
            <v>438</v>
          </cell>
        </row>
        <row r="441">
          <cell r="D441" t="str">
            <v>Kennard Backman</v>
          </cell>
          <cell r="E441" t="e">
            <v>#N/A</v>
          </cell>
          <cell r="F441">
            <v>439</v>
          </cell>
        </row>
        <row r="442">
          <cell r="D442" t="str">
            <v>Michael Williams</v>
          </cell>
          <cell r="E442" t="e">
            <v>#N/A</v>
          </cell>
          <cell r="F442">
            <v>440</v>
          </cell>
        </row>
        <row r="443">
          <cell r="D443" t="str">
            <v>Cooper Helfet</v>
          </cell>
          <cell r="E443" t="e">
            <v>#N/A</v>
          </cell>
          <cell r="F443">
            <v>441</v>
          </cell>
        </row>
        <row r="444">
          <cell r="D444" t="str">
            <v>Nick Boyle</v>
          </cell>
          <cell r="E444" t="e">
            <v>#N/A</v>
          </cell>
          <cell r="F444">
            <v>442</v>
          </cell>
        </row>
        <row r="445">
          <cell r="D445" t="str">
            <v>Bryan Walters</v>
          </cell>
          <cell r="E445" t="e">
            <v>#N/A</v>
          </cell>
          <cell r="F445">
            <v>443</v>
          </cell>
        </row>
        <row r="446">
          <cell r="D446" t="str">
            <v>Adam Humphries</v>
          </cell>
          <cell r="E446" t="e">
            <v>#N/A</v>
          </cell>
          <cell r="F446">
            <v>444</v>
          </cell>
        </row>
        <row r="447">
          <cell r="D447" t="str">
            <v>Jeff Janis</v>
          </cell>
          <cell r="E447" t="str">
            <v>Jeff Janis</v>
          </cell>
          <cell r="F447">
            <v>445</v>
          </cell>
        </row>
        <row r="448">
          <cell r="D448" t="str">
            <v>Brandon Williams</v>
          </cell>
          <cell r="E448" t="e">
            <v>#N/A</v>
          </cell>
          <cell r="F448">
            <v>446</v>
          </cell>
        </row>
        <row r="449">
          <cell r="D449" t="str">
            <v>Reggie Bush</v>
          </cell>
          <cell r="E449" t="e">
            <v>#N/A</v>
          </cell>
          <cell r="F449">
            <v>447</v>
          </cell>
        </row>
        <row r="450">
          <cell r="D450" t="str">
            <v>Jay Prosch</v>
          </cell>
          <cell r="E450" t="e">
            <v>#N/A</v>
          </cell>
          <cell r="F450">
            <v>448</v>
          </cell>
        </row>
        <row r="451">
          <cell r="D451" t="str">
            <v>Bruce Ellington</v>
          </cell>
          <cell r="E451" t="e">
            <v>#N/A</v>
          </cell>
          <cell r="F451">
            <v>449</v>
          </cell>
        </row>
        <row r="452">
          <cell r="D452" t="str">
            <v>Brock Osweiler</v>
          </cell>
          <cell r="E452" t="e">
            <v>#N/A</v>
          </cell>
          <cell r="F452">
            <v>450</v>
          </cell>
        </row>
        <row r="453">
          <cell r="D453" t="str">
            <v>Brandon Myers</v>
          </cell>
          <cell r="E453" t="str">
            <v>Brandon Myers</v>
          </cell>
          <cell r="F453">
            <v>451</v>
          </cell>
        </row>
        <row r="454">
          <cell r="D454" t="str">
            <v>Eric Weems</v>
          </cell>
          <cell r="E454" t="e">
            <v>#N/A</v>
          </cell>
          <cell r="F454">
            <v>452</v>
          </cell>
        </row>
        <row r="455">
          <cell r="D455" t="str">
            <v>Adam Thielen</v>
          </cell>
          <cell r="E455" t="e">
            <v>#N/A</v>
          </cell>
          <cell r="F455">
            <v>453</v>
          </cell>
        </row>
        <row r="456">
          <cell r="D456" t="str">
            <v>Zach Line</v>
          </cell>
          <cell r="E456" t="e">
            <v>#N/A</v>
          </cell>
          <cell r="F456">
            <v>454</v>
          </cell>
        </row>
        <row r="457">
          <cell r="D457" t="str">
            <v>Alonzo Harris</v>
          </cell>
          <cell r="E457" t="e">
            <v>#N/A</v>
          </cell>
          <cell r="F457">
            <v>455</v>
          </cell>
        </row>
        <row r="458">
          <cell r="D458" t="str">
            <v>TJ Jones</v>
          </cell>
          <cell r="E458" t="e">
            <v>#N/A</v>
          </cell>
          <cell r="F458">
            <v>456</v>
          </cell>
        </row>
        <row r="459">
          <cell r="D459" t="str">
            <v>Matt Hasselbeck</v>
          </cell>
          <cell r="E459" t="e">
            <v>#N/A</v>
          </cell>
          <cell r="F459">
            <v>457</v>
          </cell>
        </row>
        <row r="460">
          <cell r="D460" t="str">
            <v>Cedric Peerman</v>
          </cell>
          <cell r="E460" t="e">
            <v>#N/A</v>
          </cell>
          <cell r="F460">
            <v>458</v>
          </cell>
        </row>
        <row r="461">
          <cell r="D461" t="str">
            <v>Brandon Weeden</v>
          </cell>
          <cell r="E461" t="e">
            <v>#N/A</v>
          </cell>
          <cell r="F461">
            <v>459</v>
          </cell>
        </row>
        <row r="462">
          <cell r="D462" t="str">
            <v>Mark Sanchez</v>
          </cell>
          <cell r="E462" t="e">
            <v>#N/A</v>
          </cell>
          <cell r="F462">
            <v>460</v>
          </cell>
        </row>
        <row r="463">
          <cell r="D463" t="str">
            <v>Luke McCown</v>
          </cell>
          <cell r="E463" t="e">
            <v>#N/A</v>
          </cell>
          <cell r="F463">
            <v>461</v>
          </cell>
        </row>
        <row r="464">
          <cell r="D464" t="str">
            <v>Matt Schaub</v>
          </cell>
          <cell r="E464" t="e">
            <v>#N/A</v>
          </cell>
          <cell r="F464">
            <v>462</v>
          </cell>
        </row>
        <row r="465">
          <cell r="D465" t="str">
            <v>Tarvaris Jackson</v>
          </cell>
          <cell r="E465" t="e">
            <v>#N/A</v>
          </cell>
          <cell r="F465">
            <v>463</v>
          </cell>
        </row>
        <row r="466">
          <cell r="D466" t="str">
            <v>Drew Stanton</v>
          </cell>
          <cell r="E466" t="e">
            <v>#N/A</v>
          </cell>
          <cell r="F466">
            <v>464</v>
          </cell>
        </row>
        <row r="467">
          <cell r="D467" t="str">
            <v>Michael Vick</v>
          </cell>
          <cell r="E467" t="e">
            <v>#N/A</v>
          </cell>
          <cell r="F467">
            <v>465</v>
          </cell>
        </row>
        <row r="468">
          <cell r="D468" t="str">
            <v>Scott Tolzien</v>
          </cell>
          <cell r="E468" t="e">
            <v>#N/A</v>
          </cell>
          <cell r="F468">
            <v>466</v>
          </cell>
        </row>
        <row r="469">
          <cell r="D469" t="str">
            <v>Ryan Nassib</v>
          </cell>
          <cell r="E469" t="e">
            <v>#N/A</v>
          </cell>
          <cell r="F469">
            <v>467</v>
          </cell>
        </row>
        <row r="470">
          <cell r="D470" t="str">
            <v>Dan Orlovsky</v>
          </cell>
          <cell r="E470" t="e">
            <v>#N/A</v>
          </cell>
          <cell r="F470">
            <v>468</v>
          </cell>
        </row>
        <row r="471">
          <cell r="D471" t="str">
            <v>Matt Moore</v>
          </cell>
          <cell r="E471" t="e">
            <v>#N/A</v>
          </cell>
          <cell r="F471">
            <v>469</v>
          </cell>
        </row>
        <row r="472">
          <cell r="D472" t="str">
            <v>Mike Glennon</v>
          </cell>
          <cell r="E472" t="e">
            <v>#N/A</v>
          </cell>
          <cell r="F472">
            <v>470</v>
          </cell>
        </row>
        <row r="473">
          <cell r="D473" t="str">
            <v>Chase Daniel</v>
          </cell>
          <cell r="E473" t="e">
            <v>#N/A</v>
          </cell>
          <cell r="F473">
            <v>471</v>
          </cell>
        </row>
        <row r="474">
          <cell r="D474" t="str">
            <v>Bryce Petty</v>
          </cell>
          <cell r="E474" t="e">
            <v>#N/A</v>
          </cell>
          <cell r="F474">
            <v>472</v>
          </cell>
        </row>
        <row r="475">
          <cell r="D475" t="str">
            <v>Jimmy Clausen</v>
          </cell>
          <cell r="E475" t="e">
            <v>#N/A</v>
          </cell>
          <cell r="F475">
            <v>473</v>
          </cell>
        </row>
        <row r="476">
          <cell r="D476" t="str">
            <v>Kellen Clemens</v>
          </cell>
          <cell r="E476" t="e">
            <v>#N/A</v>
          </cell>
          <cell r="F476">
            <v>474</v>
          </cell>
        </row>
        <row r="477">
          <cell r="D477" t="str">
            <v>Derek Anderson</v>
          </cell>
          <cell r="E477" t="e">
            <v>#N/A</v>
          </cell>
          <cell r="F477">
            <v>475</v>
          </cell>
        </row>
        <row r="478">
          <cell r="D478" t="str">
            <v>Shaun Hill</v>
          </cell>
          <cell r="E478" t="e">
            <v>#N/A</v>
          </cell>
          <cell r="F478">
            <v>476</v>
          </cell>
        </row>
        <row r="479">
          <cell r="D479" t="str">
            <v>Jimmy Garoppolo</v>
          </cell>
          <cell r="E479" t="e">
            <v>#N/A</v>
          </cell>
          <cell r="F479">
            <v>477</v>
          </cell>
        </row>
        <row r="480">
          <cell r="D480" t="str">
            <v>AJ McCarron</v>
          </cell>
          <cell r="E480" t="e">
            <v>#N/A</v>
          </cell>
          <cell r="F480">
            <v>478</v>
          </cell>
        </row>
        <row r="481">
          <cell r="D481" t="str">
            <v>Matt Cassel</v>
          </cell>
          <cell r="E481" t="e">
            <v>#N/A</v>
          </cell>
          <cell r="F481">
            <v>479</v>
          </cell>
        </row>
        <row r="482">
          <cell r="D482" t="str">
            <v>Blaine Gabbert</v>
          </cell>
          <cell r="E482" t="e">
            <v>#N/A</v>
          </cell>
          <cell r="F482">
            <v>480</v>
          </cell>
        </row>
        <row r="483">
          <cell r="D483" t="str">
            <v>Case Keenum</v>
          </cell>
          <cell r="E483" t="e">
            <v>#N/A</v>
          </cell>
          <cell r="F483">
            <v>481</v>
          </cell>
        </row>
        <row r="484">
          <cell r="D484" t="str">
            <v>Keshawn Martin</v>
          </cell>
          <cell r="E484" t="e">
            <v>#N/A</v>
          </cell>
          <cell r="F484">
            <v>482</v>
          </cell>
        </row>
        <row r="485">
          <cell r="D485" t="str">
            <v>Zach Mettenberger</v>
          </cell>
          <cell r="E485" t="e">
            <v>#N/A</v>
          </cell>
          <cell r="F485">
            <v>483</v>
          </cell>
        </row>
        <row r="486">
          <cell r="D486" t="str">
            <v>Austin Davis</v>
          </cell>
          <cell r="E486" t="e">
            <v>#N/A</v>
          </cell>
          <cell r="F486">
            <v>484</v>
          </cell>
        </row>
        <row r="487">
          <cell r="D487" t="str">
            <v>Brittan Golden</v>
          </cell>
          <cell r="E487" t="e">
            <v>#N/A</v>
          </cell>
          <cell r="F487">
            <v>485</v>
          </cell>
        </row>
        <row r="488">
          <cell r="D488" t="str">
            <v>Sean Renfree</v>
          </cell>
          <cell r="E488" t="e">
            <v>#N/A</v>
          </cell>
          <cell r="F488">
            <v>486</v>
          </cell>
        </row>
        <row r="489">
          <cell r="D489" t="str">
            <v>Chase Reynolds</v>
          </cell>
          <cell r="E489" t="e">
            <v>#N/A</v>
          </cell>
          <cell r="F489">
            <v>487</v>
          </cell>
        </row>
        <row r="490">
          <cell r="D490" t="str">
            <v>Chad Henne</v>
          </cell>
          <cell r="E490" t="e">
            <v>#N/A</v>
          </cell>
          <cell r="F490">
            <v>488</v>
          </cell>
        </row>
        <row r="491">
          <cell r="D491" t="str">
            <v>Brian Hoyer</v>
          </cell>
          <cell r="E491" t="str">
            <v>Brian Hoyer</v>
          </cell>
          <cell r="F491">
            <v>489</v>
          </cell>
        </row>
        <row r="492">
          <cell r="D492" t="str">
            <v>Colt McCoy</v>
          </cell>
          <cell r="E492" t="e">
            <v>#N/A</v>
          </cell>
          <cell r="F492">
            <v>490</v>
          </cell>
        </row>
        <row r="493">
          <cell r="D493" t="str">
            <v>Marlon Moore</v>
          </cell>
          <cell r="E493" t="e">
            <v>#N/A</v>
          </cell>
          <cell r="F493">
            <v>491</v>
          </cell>
        </row>
        <row r="494">
          <cell r="D494" t="str">
            <v>Matt McGloin</v>
          </cell>
          <cell r="E494" t="e">
            <v>#N/A</v>
          </cell>
          <cell r="F494">
            <v>492</v>
          </cell>
        </row>
        <row r="495">
          <cell r="D495" t="str">
            <v>Josh McCown</v>
          </cell>
          <cell r="E495" t="e">
            <v>#N/A</v>
          </cell>
          <cell r="F495">
            <v>493</v>
          </cell>
        </row>
        <row r="496">
          <cell r="D496" t="str">
            <v>Antonio Gates</v>
          </cell>
          <cell r="E496" t="e">
            <v>#N/A</v>
          </cell>
          <cell r="F496">
            <v>494</v>
          </cell>
        </row>
        <row r="497">
          <cell r="D497" t="str">
            <v>Charlie Whitehurst</v>
          </cell>
          <cell r="E497" t="e">
            <v>#N/A</v>
          </cell>
          <cell r="F497">
            <v>495</v>
          </cell>
        </row>
        <row r="498">
          <cell r="D498" t="str">
            <v>Delanie Walker</v>
          </cell>
          <cell r="E498" t="e">
            <v>#N/A</v>
          </cell>
          <cell r="F498">
            <v>496</v>
          </cell>
        </row>
        <row r="499">
          <cell r="D499" t="str">
            <v>Bruce Gradkowski</v>
          </cell>
          <cell r="E499" t="e">
            <v>#N/A</v>
          </cell>
          <cell r="F499">
            <v>497</v>
          </cell>
        </row>
        <row r="500">
          <cell r="D500" t="str">
            <v>Daniel Fells</v>
          </cell>
          <cell r="E500" t="e">
            <v>#N/A</v>
          </cell>
          <cell r="F500">
            <v>498</v>
          </cell>
        </row>
        <row r="501">
          <cell r="D501" t="str">
            <v>Jordy Nelson</v>
          </cell>
          <cell r="E501" t="e">
            <v>#N/A</v>
          </cell>
          <cell r="F501">
            <v>499</v>
          </cell>
        </row>
        <row r="502">
          <cell r="D502" t="str">
            <v>Jerome Simpson</v>
          </cell>
          <cell r="E502" t="e">
            <v>#N/A</v>
          </cell>
          <cell r="F502">
            <v>500</v>
          </cell>
        </row>
        <row r="503">
          <cell r="D503" t="str">
            <v>DeSean Jackson</v>
          </cell>
          <cell r="E503" t="e">
            <v>#N/A</v>
          </cell>
          <cell r="F503">
            <v>501</v>
          </cell>
        </row>
        <row r="504">
          <cell r="D504" t="str">
            <v>Tim Hightower</v>
          </cell>
          <cell r="E504" t="e">
            <v>#N/A</v>
          </cell>
          <cell r="F504">
            <v>502</v>
          </cell>
        </row>
        <row r="505">
          <cell r="D505" t="str">
            <v>Matthew Slater</v>
          </cell>
          <cell r="E505" t="e">
            <v>#N/A</v>
          </cell>
          <cell r="F505">
            <v>503</v>
          </cell>
        </row>
        <row r="506">
          <cell r="D506" t="str">
            <v>Donald Brown</v>
          </cell>
          <cell r="E506" t="e">
            <v>#N/A</v>
          </cell>
          <cell r="F506">
            <v>504</v>
          </cell>
        </row>
        <row r="507">
          <cell r="D507" t="str">
            <v>Arian Foster</v>
          </cell>
          <cell r="E507" t="e">
            <v>#N/A</v>
          </cell>
          <cell r="F507">
            <v>505</v>
          </cell>
        </row>
        <row r="508">
          <cell r="D508" t="str">
            <v>Brandon Pettigrew</v>
          </cell>
          <cell r="E508" t="e">
            <v>#N/A</v>
          </cell>
          <cell r="F508">
            <v>506</v>
          </cell>
        </row>
        <row r="509">
          <cell r="D509" t="str">
            <v>Brandon Gibson</v>
          </cell>
          <cell r="E509" t="e">
            <v>#N/A</v>
          </cell>
          <cell r="F509">
            <v>507</v>
          </cell>
        </row>
        <row r="510">
          <cell r="D510" t="str">
            <v>Brandon LaFell</v>
          </cell>
          <cell r="E510" t="e">
            <v>#N/A</v>
          </cell>
          <cell r="F510">
            <v>508</v>
          </cell>
        </row>
        <row r="511">
          <cell r="D511" t="str">
            <v>Kevin Brock</v>
          </cell>
          <cell r="E511" t="e">
            <v>#N/A</v>
          </cell>
          <cell r="F511">
            <v>509</v>
          </cell>
        </row>
        <row r="512">
          <cell r="D512" t="str">
            <v>Toby Gerhart</v>
          </cell>
          <cell r="E512" t="e">
            <v>#N/A</v>
          </cell>
          <cell r="F512">
            <v>510</v>
          </cell>
        </row>
        <row r="513">
          <cell r="D513" t="str">
            <v>Dez Bryant</v>
          </cell>
          <cell r="E513" t="e">
            <v>#N/A</v>
          </cell>
          <cell r="F513">
            <v>511</v>
          </cell>
        </row>
        <row r="514">
          <cell r="D514" t="str">
            <v>Arrelious Benn</v>
          </cell>
          <cell r="E514" t="e">
            <v>#N/A</v>
          </cell>
          <cell r="F514">
            <v>512</v>
          </cell>
        </row>
        <row r="515">
          <cell r="D515" t="str">
            <v>Marcus Easley</v>
          </cell>
          <cell r="E515" t="e">
            <v>#N/A</v>
          </cell>
          <cell r="F515">
            <v>513</v>
          </cell>
        </row>
        <row r="516">
          <cell r="D516" t="str">
            <v>Dennis Pitta</v>
          </cell>
          <cell r="E516" t="e">
            <v>#N/A</v>
          </cell>
          <cell r="F516">
            <v>514</v>
          </cell>
        </row>
        <row r="517">
          <cell r="D517" t="str">
            <v>Dorin Dickerson</v>
          </cell>
          <cell r="E517" t="e">
            <v>#N/A</v>
          </cell>
          <cell r="F517">
            <v>515</v>
          </cell>
        </row>
        <row r="518">
          <cell r="D518" t="str">
            <v>Mike Kafka</v>
          </cell>
          <cell r="E518" t="e">
            <v>#N/A</v>
          </cell>
          <cell r="F518">
            <v>516</v>
          </cell>
        </row>
        <row r="519">
          <cell r="D519" t="str">
            <v>Joe Webb</v>
          </cell>
          <cell r="E519" t="e">
            <v>#N/A</v>
          </cell>
          <cell r="F519">
            <v>517</v>
          </cell>
        </row>
        <row r="520">
          <cell r="D520" t="str">
            <v>Seyi Ajirotutu</v>
          </cell>
          <cell r="E520" t="e">
            <v>#N/A</v>
          </cell>
          <cell r="F520">
            <v>518</v>
          </cell>
        </row>
        <row r="521">
          <cell r="D521" t="str">
            <v>Victor Cruz</v>
          </cell>
          <cell r="E521" t="e">
            <v>#N/A</v>
          </cell>
          <cell r="F521">
            <v>519</v>
          </cell>
        </row>
        <row r="522">
          <cell r="D522" t="str">
            <v>David Nelson</v>
          </cell>
          <cell r="E522" t="e">
            <v>#N/A</v>
          </cell>
          <cell r="F522">
            <v>520</v>
          </cell>
        </row>
        <row r="523">
          <cell r="D523" t="str">
            <v>James Develin</v>
          </cell>
          <cell r="E523" t="e">
            <v>#N/A</v>
          </cell>
          <cell r="F523">
            <v>521</v>
          </cell>
        </row>
        <row r="524">
          <cell r="D524" t="str">
            <v>Tyler Clutts</v>
          </cell>
          <cell r="E524" t="e">
            <v>#N/A</v>
          </cell>
          <cell r="F524">
            <v>522</v>
          </cell>
        </row>
        <row r="525">
          <cell r="D525" t="str">
            <v>Greg Little</v>
          </cell>
          <cell r="E525" t="e">
            <v>#N/A</v>
          </cell>
          <cell r="F525">
            <v>523</v>
          </cell>
        </row>
        <row r="526">
          <cell r="D526" t="str">
            <v>Stevan Ridley</v>
          </cell>
          <cell r="E526" t="e">
            <v>#N/A</v>
          </cell>
          <cell r="F526">
            <v>524</v>
          </cell>
        </row>
        <row r="527">
          <cell r="D527" t="str">
            <v>Ryan Williams</v>
          </cell>
          <cell r="E527" t="e">
            <v>#N/A</v>
          </cell>
          <cell r="F527">
            <v>525</v>
          </cell>
        </row>
        <row r="528">
          <cell r="D528" t="str">
            <v>Ricky Stanzi</v>
          </cell>
          <cell r="E528" t="e">
            <v>#N/A</v>
          </cell>
          <cell r="F528">
            <v>526</v>
          </cell>
        </row>
        <row r="529">
          <cell r="D529" t="str">
            <v>Niles Paul</v>
          </cell>
          <cell r="E529" t="e">
            <v>#N/A</v>
          </cell>
          <cell r="F529">
            <v>527</v>
          </cell>
        </row>
        <row r="530">
          <cell r="D530" t="str">
            <v>Kendall Hunter</v>
          </cell>
          <cell r="E530" t="e">
            <v>#N/A</v>
          </cell>
          <cell r="F530">
            <v>528</v>
          </cell>
        </row>
        <row r="531">
          <cell r="D531" t="str">
            <v>Julius Thomas</v>
          </cell>
          <cell r="E531" t="e">
            <v>#N/A</v>
          </cell>
          <cell r="F531">
            <v>529</v>
          </cell>
        </row>
        <row r="532">
          <cell r="D532" t="str">
            <v>Richard Gordon</v>
          </cell>
          <cell r="E532" t="e">
            <v>#N/A</v>
          </cell>
          <cell r="F532">
            <v>530</v>
          </cell>
        </row>
        <row r="533">
          <cell r="D533" t="str">
            <v>Armon Binns</v>
          </cell>
          <cell r="E533" t="e">
            <v>#N/A</v>
          </cell>
          <cell r="F533">
            <v>531</v>
          </cell>
        </row>
        <row r="534">
          <cell r="D534" t="str">
            <v>DuJuan Harris</v>
          </cell>
          <cell r="E534" t="e">
            <v>#N/A</v>
          </cell>
          <cell r="F534">
            <v>532</v>
          </cell>
        </row>
        <row r="535">
          <cell r="D535" t="str">
            <v>Kyle Miller</v>
          </cell>
          <cell r="E535" t="e">
            <v>#N/A</v>
          </cell>
          <cell r="F535">
            <v>533</v>
          </cell>
        </row>
        <row r="536">
          <cell r="D536" t="str">
            <v>Allen Reisner</v>
          </cell>
          <cell r="E536" t="e">
            <v>#N/A</v>
          </cell>
          <cell r="F536">
            <v>534</v>
          </cell>
        </row>
        <row r="537">
          <cell r="D537" t="str">
            <v>Jeremy Ross</v>
          </cell>
          <cell r="E537" t="e">
            <v>#N/A</v>
          </cell>
          <cell r="F537">
            <v>535</v>
          </cell>
        </row>
        <row r="538">
          <cell r="D538" t="str">
            <v>Robert Griffin</v>
          </cell>
          <cell r="E538" t="e">
            <v>#N/A</v>
          </cell>
          <cell r="F538">
            <v>536</v>
          </cell>
        </row>
        <row r="539">
          <cell r="D539" t="str">
            <v>Kellen Moore</v>
          </cell>
          <cell r="E539" t="e">
            <v>#N/A</v>
          </cell>
          <cell r="F539">
            <v>537</v>
          </cell>
        </row>
        <row r="540">
          <cell r="D540" t="str">
            <v>Robert Turbin</v>
          </cell>
          <cell r="E540" t="e">
            <v>#N/A</v>
          </cell>
          <cell r="F540">
            <v>538</v>
          </cell>
        </row>
        <row r="541">
          <cell r="D541" t="str">
            <v>Vick Ballard</v>
          </cell>
          <cell r="E541" t="e">
            <v>#N/A</v>
          </cell>
          <cell r="F541">
            <v>539</v>
          </cell>
        </row>
        <row r="542">
          <cell r="D542" t="str">
            <v>James Hanna</v>
          </cell>
          <cell r="E542" t="e">
            <v>#N/A</v>
          </cell>
          <cell r="F542">
            <v>540</v>
          </cell>
        </row>
        <row r="543">
          <cell r="D543" t="str">
            <v>Justin Blackmon</v>
          </cell>
          <cell r="E543" t="e">
            <v>#N/A</v>
          </cell>
          <cell r="F543">
            <v>541</v>
          </cell>
        </row>
        <row r="544">
          <cell r="D544" t="str">
            <v>Stephen Hill</v>
          </cell>
          <cell r="E544" t="e">
            <v>#N/A</v>
          </cell>
          <cell r="F544">
            <v>542</v>
          </cell>
        </row>
        <row r="545">
          <cell r="D545" t="str">
            <v>Alshon Jeffery</v>
          </cell>
          <cell r="E545" t="e">
            <v>#N/A</v>
          </cell>
          <cell r="F545">
            <v>543</v>
          </cell>
        </row>
        <row r="546">
          <cell r="D546" t="str">
            <v>Brian Quick</v>
          </cell>
          <cell r="E546" t="e">
            <v>#N/A</v>
          </cell>
          <cell r="F546">
            <v>544</v>
          </cell>
        </row>
        <row r="547">
          <cell r="D547" t="str">
            <v>Bryce Brown</v>
          </cell>
          <cell r="E547" t="e">
            <v>#N/A</v>
          </cell>
          <cell r="F547">
            <v>545</v>
          </cell>
        </row>
        <row r="548">
          <cell r="D548" t="str">
            <v>Collin Mooney</v>
          </cell>
          <cell r="E548" t="e">
            <v>#N/A</v>
          </cell>
          <cell r="F548">
            <v>546</v>
          </cell>
        </row>
        <row r="549">
          <cell r="D549" t="str">
            <v>Nathan Palmer</v>
          </cell>
          <cell r="E549" t="e">
            <v>#N/A</v>
          </cell>
          <cell r="F549">
            <v>547</v>
          </cell>
        </row>
        <row r="550">
          <cell r="D550" t="str">
            <v>Brian Tyms</v>
          </cell>
          <cell r="E550" t="e">
            <v>#N/A</v>
          </cell>
          <cell r="F550">
            <v>548</v>
          </cell>
        </row>
        <row r="551">
          <cell r="D551" t="str">
            <v>Phillip Supernaw</v>
          </cell>
          <cell r="E551" t="e">
            <v>#N/A</v>
          </cell>
          <cell r="F551">
            <v>549</v>
          </cell>
        </row>
        <row r="552">
          <cell r="D552" t="str">
            <v>G.J. Kinne</v>
          </cell>
          <cell r="E552" t="e">
            <v>#N/A</v>
          </cell>
          <cell r="F552">
            <v>550</v>
          </cell>
        </row>
        <row r="553">
          <cell r="D553" t="str">
            <v>Jonas Gray</v>
          </cell>
          <cell r="E553" t="e">
            <v>#N/A</v>
          </cell>
          <cell r="F553">
            <v>551</v>
          </cell>
        </row>
        <row r="554">
          <cell r="D554" t="str">
            <v>Dominique Jones</v>
          </cell>
          <cell r="E554" t="e">
            <v>#N/A</v>
          </cell>
          <cell r="F554">
            <v>552</v>
          </cell>
        </row>
        <row r="555">
          <cell r="D555" t="str">
            <v>Saalim Hakim</v>
          </cell>
          <cell r="E555" t="e">
            <v>#N/A</v>
          </cell>
          <cell r="F555">
            <v>553</v>
          </cell>
        </row>
        <row r="556">
          <cell r="D556" t="str">
            <v>Matt Simms</v>
          </cell>
          <cell r="E556" t="e">
            <v>#N/A</v>
          </cell>
          <cell r="F556">
            <v>554</v>
          </cell>
        </row>
        <row r="557">
          <cell r="D557" t="str">
            <v>LaRon Byrd</v>
          </cell>
          <cell r="E557" t="e">
            <v>#N/A</v>
          </cell>
          <cell r="F557">
            <v>555</v>
          </cell>
        </row>
        <row r="558">
          <cell r="D558" t="str">
            <v>Chase Ford</v>
          </cell>
          <cell r="E558" t="e">
            <v>#N/A</v>
          </cell>
          <cell r="F558">
            <v>556</v>
          </cell>
        </row>
        <row r="559">
          <cell r="D559" t="str">
            <v>Jamize Olawale</v>
          </cell>
          <cell r="E559" t="e">
            <v>#N/A</v>
          </cell>
          <cell r="F559">
            <v>557</v>
          </cell>
        </row>
        <row r="560">
          <cell r="D560" t="str">
            <v>Brandon Bostick</v>
          </cell>
          <cell r="E560" t="e">
            <v>#N/A</v>
          </cell>
          <cell r="F560">
            <v>558</v>
          </cell>
        </row>
        <row r="561">
          <cell r="D561" t="str">
            <v>Josh Gordon</v>
          </cell>
          <cell r="E561" t="e">
            <v>#N/A</v>
          </cell>
          <cell r="F561">
            <v>559</v>
          </cell>
        </row>
        <row r="562">
          <cell r="D562" t="str">
            <v>Ifeanyi Momah</v>
          </cell>
          <cell r="E562" t="e">
            <v>#N/A</v>
          </cell>
          <cell r="F562">
            <v>560</v>
          </cell>
        </row>
        <row r="563">
          <cell r="D563" t="str">
            <v>EJ Manuel</v>
          </cell>
          <cell r="E563" t="e">
            <v>#N/A</v>
          </cell>
          <cell r="F563">
            <v>561</v>
          </cell>
        </row>
        <row r="564">
          <cell r="D564" t="str">
            <v>Le'Veon Bell</v>
          </cell>
          <cell r="E564" t="e">
            <v>#N/A</v>
          </cell>
          <cell r="F564">
            <v>562</v>
          </cell>
        </row>
        <row r="565">
          <cell r="D565" t="str">
            <v>Marquise Goodwin</v>
          </cell>
          <cell r="E565" t="e">
            <v>#N/A</v>
          </cell>
          <cell r="F565">
            <v>563</v>
          </cell>
        </row>
        <row r="566">
          <cell r="D566" t="str">
            <v>Christine Michael</v>
          </cell>
          <cell r="E566" t="e">
            <v>#N/A</v>
          </cell>
          <cell r="F566">
            <v>564</v>
          </cell>
        </row>
        <row r="567">
          <cell r="D567" t="str">
            <v>Geno Smith</v>
          </cell>
          <cell r="E567" t="e">
            <v>#N/A</v>
          </cell>
          <cell r="F567">
            <v>565</v>
          </cell>
        </row>
        <row r="568">
          <cell r="D568" t="str">
            <v>Ryan Griffin</v>
          </cell>
          <cell r="E568" t="e">
            <v>#N/A</v>
          </cell>
          <cell r="F568">
            <v>566</v>
          </cell>
        </row>
        <row r="569">
          <cell r="D569" t="str">
            <v>Andre Ellington</v>
          </cell>
          <cell r="E569" t="e">
            <v>#N/A</v>
          </cell>
          <cell r="F569">
            <v>567</v>
          </cell>
        </row>
        <row r="570">
          <cell r="D570" t="str">
            <v>B.J. Daniels</v>
          </cell>
          <cell r="E570" t="e">
            <v>#N/A</v>
          </cell>
          <cell r="F570">
            <v>568</v>
          </cell>
        </row>
        <row r="571">
          <cell r="D571" t="str">
            <v>Landry Jones</v>
          </cell>
          <cell r="E571" t="e">
            <v>#N/A</v>
          </cell>
          <cell r="F571">
            <v>569</v>
          </cell>
        </row>
        <row r="572">
          <cell r="D572" t="str">
            <v>Kenjon Barner</v>
          </cell>
          <cell r="E572" t="e">
            <v>#N/A</v>
          </cell>
          <cell r="F572">
            <v>570</v>
          </cell>
        </row>
        <row r="573">
          <cell r="D573" t="str">
            <v>Zac Dysert</v>
          </cell>
          <cell r="E573" t="e">
            <v>#N/A</v>
          </cell>
          <cell r="F573">
            <v>571</v>
          </cell>
        </row>
        <row r="574">
          <cell r="D574" t="str">
            <v>Chris Gragg</v>
          </cell>
          <cell r="E574" t="e">
            <v>#N/A</v>
          </cell>
          <cell r="F574">
            <v>572</v>
          </cell>
        </row>
        <row r="575">
          <cell r="D575" t="str">
            <v>Matt Barkley</v>
          </cell>
          <cell r="E575" t="e">
            <v>#N/A</v>
          </cell>
          <cell r="F575">
            <v>573</v>
          </cell>
        </row>
        <row r="576">
          <cell r="D576" t="str">
            <v>Mike Gillislee</v>
          </cell>
          <cell r="E576" t="e">
            <v>#N/A</v>
          </cell>
          <cell r="F576">
            <v>574</v>
          </cell>
        </row>
        <row r="577">
          <cell r="D577" t="str">
            <v>Mike James</v>
          </cell>
          <cell r="E577" t="e">
            <v>#N/A</v>
          </cell>
          <cell r="F577">
            <v>575</v>
          </cell>
        </row>
        <row r="578">
          <cell r="D578" t="str">
            <v>Dion Sims</v>
          </cell>
          <cell r="E578" t="e">
            <v>#N/A</v>
          </cell>
          <cell r="F578">
            <v>576</v>
          </cell>
        </row>
        <row r="579">
          <cell r="D579" t="str">
            <v>Justice Cunningham</v>
          </cell>
          <cell r="E579" t="e">
            <v>#N/A</v>
          </cell>
          <cell r="F579">
            <v>577</v>
          </cell>
        </row>
        <row r="580">
          <cell r="D580" t="str">
            <v>Zac Stacy</v>
          </cell>
          <cell r="E580" t="str">
            <v>Zac Stacy</v>
          </cell>
          <cell r="F580">
            <v>578</v>
          </cell>
        </row>
        <row r="581">
          <cell r="D581" t="str">
            <v>Josh Boyce</v>
          </cell>
          <cell r="E581" t="e">
            <v>#N/A</v>
          </cell>
          <cell r="F581">
            <v>579</v>
          </cell>
        </row>
        <row r="582">
          <cell r="D582" t="str">
            <v>Alan Bonner</v>
          </cell>
          <cell r="E582" t="e">
            <v>#N/A</v>
          </cell>
          <cell r="F582">
            <v>580</v>
          </cell>
        </row>
        <row r="583">
          <cell r="D583" t="str">
            <v>Chris Harper</v>
          </cell>
          <cell r="E583" t="e">
            <v>#N/A</v>
          </cell>
          <cell r="F583">
            <v>581</v>
          </cell>
        </row>
        <row r="584">
          <cell r="D584" t="str">
            <v>Brad Sorensen</v>
          </cell>
          <cell r="E584" t="e">
            <v>#N/A</v>
          </cell>
          <cell r="F584">
            <v>582</v>
          </cell>
        </row>
        <row r="585">
          <cell r="D585" t="str">
            <v>Spencer Ware</v>
          </cell>
          <cell r="E585" t="e">
            <v>#N/A</v>
          </cell>
          <cell r="F585">
            <v>583</v>
          </cell>
        </row>
        <row r="586">
          <cell r="D586" t="str">
            <v>Kendall Gaskins</v>
          </cell>
          <cell r="E586" t="e">
            <v>#N/A</v>
          </cell>
          <cell r="F586">
            <v>584</v>
          </cell>
        </row>
        <row r="587">
          <cell r="D587" t="str">
            <v>Michael Hill</v>
          </cell>
          <cell r="E587" t="e">
            <v>#N/A</v>
          </cell>
          <cell r="F587">
            <v>585</v>
          </cell>
        </row>
        <row r="588">
          <cell r="D588" t="str">
            <v>Ryan Griffin</v>
          </cell>
          <cell r="E588" t="e">
            <v>#N/A</v>
          </cell>
          <cell r="F588">
            <v>586</v>
          </cell>
        </row>
        <row r="589">
          <cell r="D589" t="str">
            <v>Chris Pantale</v>
          </cell>
          <cell r="E589" t="e">
            <v>#N/A</v>
          </cell>
          <cell r="F589">
            <v>587</v>
          </cell>
        </row>
        <row r="590">
          <cell r="D590" t="str">
            <v>Matthew Tucker</v>
          </cell>
          <cell r="E590" t="e">
            <v>#N/A</v>
          </cell>
          <cell r="F590">
            <v>588</v>
          </cell>
        </row>
        <row r="591">
          <cell r="D591" t="str">
            <v>Tyler Bray</v>
          </cell>
          <cell r="E591" t="e">
            <v>#N/A</v>
          </cell>
          <cell r="F591">
            <v>589</v>
          </cell>
        </row>
        <row r="592">
          <cell r="D592" t="str">
            <v>Joseph Fauria</v>
          </cell>
          <cell r="E592" t="e">
            <v>#N/A</v>
          </cell>
          <cell r="F592">
            <v>590</v>
          </cell>
        </row>
        <row r="593">
          <cell r="D593" t="str">
            <v>Rodney Smith</v>
          </cell>
          <cell r="E593" t="e">
            <v>#N/A</v>
          </cell>
          <cell r="F593">
            <v>591</v>
          </cell>
        </row>
        <row r="594">
          <cell r="D594" t="str">
            <v>Kenbrell Thompkins</v>
          </cell>
          <cell r="E594" t="e">
            <v>#N/A</v>
          </cell>
          <cell r="F594">
            <v>592</v>
          </cell>
        </row>
        <row r="595">
          <cell r="D595" t="str">
            <v>Zach Sudfeld</v>
          </cell>
          <cell r="E595" t="e">
            <v>#N/A</v>
          </cell>
          <cell r="F595">
            <v>593</v>
          </cell>
        </row>
        <row r="596">
          <cell r="D596" t="str">
            <v>George Winn</v>
          </cell>
          <cell r="E596" t="e">
            <v>#N/A</v>
          </cell>
          <cell r="F596">
            <v>594</v>
          </cell>
        </row>
        <row r="597">
          <cell r="D597" t="str">
            <v>Cierre Wood</v>
          </cell>
          <cell r="E597" t="e">
            <v>#N/A</v>
          </cell>
          <cell r="F597">
            <v>595</v>
          </cell>
        </row>
        <row r="598">
          <cell r="D598" t="str">
            <v>Myles White</v>
          </cell>
          <cell r="E598" t="e">
            <v>#N/A</v>
          </cell>
          <cell r="F598">
            <v>596</v>
          </cell>
        </row>
        <row r="599">
          <cell r="D599" t="str">
            <v>Kelvin Benjamin</v>
          </cell>
          <cell r="E599" t="e">
            <v>#N/A</v>
          </cell>
          <cell r="F599">
            <v>597</v>
          </cell>
        </row>
        <row r="600">
          <cell r="D600" t="str">
            <v>Paul Richardson</v>
          </cell>
          <cell r="E600" t="str">
            <v>Paul Richardson</v>
          </cell>
          <cell r="F600">
            <v>598</v>
          </cell>
        </row>
        <row r="601">
          <cell r="D601" t="str">
            <v>Jace Amaro</v>
          </cell>
          <cell r="E601" t="e">
            <v>#N/A</v>
          </cell>
          <cell r="F601">
            <v>599</v>
          </cell>
        </row>
        <row r="602">
          <cell r="D602" t="str">
            <v>Garrett Gilbert</v>
          </cell>
          <cell r="E602" t="e">
            <v>#N/A</v>
          </cell>
          <cell r="F602">
            <v>600</v>
          </cell>
        </row>
        <row r="603">
          <cell r="D603" t="str">
            <v>Logan Thomas</v>
          </cell>
          <cell r="E603" t="e">
            <v>#N/A</v>
          </cell>
          <cell r="F603">
            <v>601</v>
          </cell>
        </row>
        <row r="604">
          <cell r="D604" t="str">
            <v>David Fales</v>
          </cell>
          <cell r="E604" t="e">
            <v>#N/A</v>
          </cell>
          <cell r="F604">
            <v>602</v>
          </cell>
        </row>
        <row r="605">
          <cell r="D605" t="str">
            <v>Jared Abbrederis</v>
          </cell>
          <cell r="E605" t="e">
            <v>#N/A</v>
          </cell>
          <cell r="F605">
            <v>603</v>
          </cell>
        </row>
        <row r="606">
          <cell r="D606" t="str">
            <v>Tyler Gaffney</v>
          </cell>
          <cell r="E606" t="e">
            <v>#N/A</v>
          </cell>
          <cell r="F606">
            <v>604</v>
          </cell>
        </row>
        <row r="607">
          <cell r="D607" t="str">
            <v>Martavis Bryant</v>
          </cell>
          <cell r="E607" t="e">
            <v>#N/A</v>
          </cell>
          <cell r="F607">
            <v>605</v>
          </cell>
        </row>
        <row r="608">
          <cell r="D608" t="str">
            <v>James White</v>
          </cell>
          <cell r="E608" t="e">
            <v>#N/A</v>
          </cell>
          <cell r="F608">
            <v>606</v>
          </cell>
        </row>
        <row r="609">
          <cell r="D609" t="str">
            <v>Keith Wenning</v>
          </cell>
          <cell r="E609" t="e">
            <v>#N/A</v>
          </cell>
          <cell r="F609">
            <v>607</v>
          </cell>
        </row>
        <row r="610">
          <cell r="D610" t="str">
            <v>Jalen Saunders</v>
          </cell>
          <cell r="E610" t="e">
            <v>#N/A</v>
          </cell>
          <cell r="F610">
            <v>608</v>
          </cell>
        </row>
        <row r="611">
          <cell r="D611" t="str">
            <v>Ka'Deem Carey</v>
          </cell>
          <cell r="E611" t="e">
            <v>#N/A</v>
          </cell>
          <cell r="F611">
            <v>609</v>
          </cell>
        </row>
        <row r="612">
          <cell r="D612" t="str">
            <v>Tom Savage</v>
          </cell>
          <cell r="E612" t="e">
            <v>#N/A</v>
          </cell>
          <cell r="F612">
            <v>610</v>
          </cell>
        </row>
        <row r="613">
          <cell r="D613" t="str">
            <v>Aaron Murray</v>
          </cell>
          <cell r="E613" t="e">
            <v>#N/A</v>
          </cell>
          <cell r="F613">
            <v>611</v>
          </cell>
        </row>
        <row r="614">
          <cell r="D614" t="str">
            <v>Kapri Bibbs</v>
          </cell>
          <cell r="E614" t="e">
            <v>#N/A</v>
          </cell>
          <cell r="F614">
            <v>612</v>
          </cell>
        </row>
        <row r="615">
          <cell r="D615" t="str">
            <v>Marcus Harris</v>
          </cell>
          <cell r="E615" t="e">
            <v>#N/A</v>
          </cell>
          <cell r="F615">
            <v>613</v>
          </cell>
        </row>
        <row r="616">
          <cell r="D616" t="str">
            <v>Arthur Lynch</v>
          </cell>
          <cell r="E616" t="e">
            <v>#N/A</v>
          </cell>
          <cell r="F616">
            <v>614</v>
          </cell>
        </row>
        <row r="617">
          <cell r="D617" t="str">
            <v>Antonio Andrews</v>
          </cell>
          <cell r="E617" t="e">
            <v>#N/A</v>
          </cell>
          <cell r="F617">
            <v>615</v>
          </cell>
        </row>
        <row r="618">
          <cell r="D618" t="str">
            <v>Tevin Reese</v>
          </cell>
          <cell r="E618" t="e">
            <v>#N/A</v>
          </cell>
          <cell r="F618">
            <v>616</v>
          </cell>
        </row>
        <row r="619">
          <cell r="D619" t="str">
            <v>Brenton Bersin</v>
          </cell>
          <cell r="E619" t="e">
            <v>#N/A</v>
          </cell>
          <cell r="F619">
            <v>617</v>
          </cell>
        </row>
        <row r="620">
          <cell r="D620" t="str">
            <v>Frankie Hammond</v>
          </cell>
          <cell r="E620" t="e">
            <v>#N/A</v>
          </cell>
          <cell r="F620">
            <v>618</v>
          </cell>
        </row>
        <row r="621">
          <cell r="D621" t="str">
            <v>Trey Watts</v>
          </cell>
          <cell r="E621" t="e">
            <v>#N/A</v>
          </cell>
          <cell r="F621">
            <v>619</v>
          </cell>
        </row>
        <row r="622">
          <cell r="D622" t="str">
            <v>James Wright</v>
          </cell>
          <cell r="E622" t="e">
            <v>#N/A</v>
          </cell>
          <cell r="F622">
            <v>620</v>
          </cell>
        </row>
        <row r="623">
          <cell r="D623" t="str">
            <v>Isaiah Burse</v>
          </cell>
          <cell r="E623" t="e">
            <v>#N/A</v>
          </cell>
          <cell r="F623">
            <v>621</v>
          </cell>
        </row>
        <row r="624">
          <cell r="D624" t="str">
            <v>Trey Burton</v>
          </cell>
          <cell r="E624" t="e">
            <v>#N/A</v>
          </cell>
          <cell r="F624">
            <v>622</v>
          </cell>
        </row>
        <row r="625">
          <cell r="D625" t="str">
            <v>Alex Bayer</v>
          </cell>
          <cell r="E625" t="e">
            <v>#N/A</v>
          </cell>
          <cell r="F625">
            <v>623</v>
          </cell>
        </row>
        <row r="626">
          <cell r="D626" t="str">
            <v>Jeremy Butler</v>
          </cell>
          <cell r="E626" t="e">
            <v>#N/A</v>
          </cell>
          <cell r="F626">
            <v>624</v>
          </cell>
        </row>
        <row r="627">
          <cell r="D627" t="str">
            <v>Damian Copeland</v>
          </cell>
          <cell r="E627" t="e">
            <v>#N/A</v>
          </cell>
          <cell r="F627">
            <v>625</v>
          </cell>
        </row>
        <row r="628">
          <cell r="D628" t="str">
            <v>Jonathan Krause</v>
          </cell>
          <cell r="E628" t="e">
            <v>#N/A</v>
          </cell>
          <cell r="F628">
            <v>626</v>
          </cell>
        </row>
        <row r="629">
          <cell r="D629" t="str">
            <v>Matt Blanchard</v>
          </cell>
          <cell r="E629" t="e">
            <v>#N/A</v>
          </cell>
          <cell r="F629">
            <v>627</v>
          </cell>
        </row>
        <row r="630">
          <cell r="D630" t="str">
            <v>Orleans Darkwa</v>
          </cell>
          <cell r="E630" t="e">
            <v>#N/A</v>
          </cell>
          <cell r="F630">
            <v>628</v>
          </cell>
        </row>
        <row r="631">
          <cell r="D631" t="str">
            <v>Senorise Perry</v>
          </cell>
          <cell r="E631" t="e">
            <v>#N/A</v>
          </cell>
          <cell r="F631">
            <v>629</v>
          </cell>
        </row>
        <row r="632">
          <cell r="D632" t="str">
            <v>Glenn Winston</v>
          </cell>
          <cell r="E632" t="e">
            <v>#N/A</v>
          </cell>
          <cell r="F632">
            <v>630</v>
          </cell>
        </row>
        <row r="633">
          <cell r="D633" t="str">
            <v>Zurlon Tipton</v>
          </cell>
          <cell r="E633" t="e">
            <v>#N/A</v>
          </cell>
          <cell r="F633">
            <v>631</v>
          </cell>
        </row>
        <row r="634">
          <cell r="D634" t="str">
            <v>Ray Agnew</v>
          </cell>
          <cell r="E634" t="e">
            <v>#N/A</v>
          </cell>
          <cell r="F634">
            <v>632</v>
          </cell>
        </row>
        <row r="635">
          <cell r="D635" t="str">
            <v>Fitzgerald Toussaint</v>
          </cell>
          <cell r="E635" t="e">
            <v>#N/A</v>
          </cell>
          <cell r="F635">
            <v>633</v>
          </cell>
        </row>
        <row r="636">
          <cell r="D636" t="str">
            <v>Julian Talley</v>
          </cell>
          <cell r="E636" t="e">
            <v>#N/A</v>
          </cell>
          <cell r="F636">
            <v>634</v>
          </cell>
        </row>
        <row r="637">
          <cell r="D637" t="str">
            <v>Marcel Jensen</v>
          </cell>
          <cell r="E637" t="e">
            <v>#N/A</v>
          </cell>
          <cell r="F637">
            <v>635</v>
          </cell>
        </row>
        <row r="638">
          <cell r="D638" t="str">
            <v>Asante Cleveland</v>
          </cell>
          <cell r="E638" t="e">
            <v>#N/A</v>
          </cell>
          <cell r="F638">
            <v>636</v>
          </cell>
        </row>
        <row r="639">
          <cell r="D639" t="str">
            <v>Freddie Martino</v>
          </cell>
          <cell r="E639" t="e">
            <v>#N/A</v>
          </cell>
          <cell r="F639">
            <v>637</v>
          </cell>
        </row>
        <row r="640">
          <cell r="D640" t="str">
            <v>Blake Annen</v>
          </cell>
          <cell r="E640" t="e">
            <v>#N/A</v>
          </cell>
          <cell r="F640">
            <v>638</v>
          </cell>
        </row>
        <row r="641">
          <cell r="D641" t="str">
            <v>RaShaun Allen</v>
          </cell>
          <cell r="E641" t="e">
            <v>#N/A</v>
          </cell>
          <cell r="F641">
            <v>639</v>
          </cell>
        </row>
        <row r="642">
          <cell r="D642" t="str">
            <v>Justin Perillo</v>
          </cell>
          <cell r="E642" t="e">
            <v>#N/A</v>
          </cell>
          <cell r="F642">
            <v>640</v>
          </cell>
        </row>
        <row r="643">
          <cell r="D643" t="str">
            <v>Connor Shaw</v>
          </cell>
          <cell r="E643" t="e">
            <v>#N/A</v>
          </cell>
          <cell r="F643">
            <v>641</v>
          </cell>
        </row>
        <row r="644">
          <cell r="D644" t="str">
            <v>Jeremy Kelley</v>
          </cell>
          <cell r="E644" t="e">
            <v>#N/A</v>
          </cell>
          <cell r="F644">
            <v>642</v>
          </cell>
        </row>
        <row r="645">
          <cell r="D645" t="str">
            <v>Bryn Renner</v>
          </cell>
          <cell r="E645" t="e">
            <v>#N/A</v>
          </cell>
          <cell r="F645">
            <v>643</v>
          </cell>
        </row>
        <row r="646">
          <cell r="D646" t="str">
            <v>Kevin Smith</v>
          </cell>
          <cell r="E646" t="e">
            <v>#N/A</v>
          </cell>
          <cell r="F646">
            <v>644</v>
          </cell>
        </row>
        <row r="647">
          <cell r="D647" t="str">
            <v>Andre Debose</v>
          </cell>
          <cell r="E647" t="e">
            <v>#N/A</v>
          </cell>
          <cell r="F647">
            <v>645</v>
          </cell>
        </row>
        <row r="648">
          <cell r="D648" t="str">
            <v>DiAndre Campbell</v>
          </cell>
          <cell r="E648" t="e">
            <v>#N/A</v>
          </cell>
          <cell r="F648">
            <v>646</v>
          </cell>
        </row>
        <row r="649">
          <cell r="D649" t="str">
            <v>Randall Telfer</v>
          </cell>
          <cell r="E649" t="e">
            <v>#N/A</v>
          </cell>
          <cell r="F649">
            <v>647</v>
          </cell>
        </row>
        <row r="650">
          <cell r="D650" t="str">
            <v>Trevor Siemian</v>
          </cell>
          <cell r="E650" t="e">
            <v>#N/A</v>
          </cell>
          <cell r="F650">
            <v>648</v>
          </cell>
        </row>
        <row r="651">
          <cell r="D651" t="str">
            <v>Gerald Christian</v>
          </cell>
          <cell r="E651" t="e">
            <v>#N/A</v>
          </cell>
          <cell r="F651">
            <v>649</v>
          </cell>
        </row>
        <row r="652">
          <cell r="D652" t="str">
            <v>Da'Ron Brown</v>
          </cell>
          <cell r="E652" t="e">
            <v>#N/A</v>
          </cell>
          <cell r="F652">
            <v>650</v>
          </cell>
        </row>
        <row r="653">
          <cell r="D653" t="str">
            <v>Neal Sterling</v>
          </cell>
          <cell r="E653" t="e">
            <v>#N/A</v>
          </cell>
          <cell r="F653">
            <v>651</v>
          </cell>
        </row>
        <row r="654">
          <cell r="D654" t="str">
            <v>Kenny Bell</v>
          </cell>
          <cell r="E654" t="e">
            <v>#N/A</v>
          </cell>
          <cell r="F654">
            <v>652</v>
          </cell>
        </row>
        <row r="655">
          <cell r="D655" t="str">
            <v>Blake Bell</v>
          </cell>
          <cell r="E655" t="e">
            <v>#N/A</v>
          </cell>
          <cell r="F655">
            <v>653</v>
          </cell>
        </row>
        <row r="656">
          <cell r="D656" t="str">
            <v>Dres Anderson</v>
          </cell>
          <cell r="E656" t="e">
            <v>#N/A</v>
          </cell>
          <cell r="F656">
            <v>654</v>
          </cell>
        </row>
        <row r="657">
          <cell r="D657" t="str">
            <v>Dylan Thompson</v>
          </cell>
          <cell r="E657" t="e">
            <v>#N/A</v>
          </cell>
          <cell r="F657">
            <v>655</v>
          </cell>
        </row>
        <row r="658">
          <cell r="D658" t="str">
            <v>Kaelin Clay</v>
          </cell>
          <cell r="E658" t="e">
            <v>#N/A</v>
          </cell>
          <cell r="F658">
            <v>656</v>
          </cell>
        </row>
        <row r="659">
          <cell r="D659" t="str">
            <v>Sean Mannion</v>
          </cell>
          <cell r="E659" t="e">
            <v>#N/A</v>
          </cell>
          <cell r="F659">
            <v>657</v>
          </cell>
        </row>
        <row r="660">
          <cell r="D660" t="str">
            <v>Justin Hardy</v>
          </cell>
          <cell r="E660" t="e">
            <v>#N/A</v>
          </cell>
          <cell r="F660">
            <v>658</v>
          </cell>
        </row>
        <row r="661">
          <cell r="D661" t="str">
            <v>Chris Manhertz</v>
          </cell>
          <cell r="E661" t="e">
            <v>#N/A</v>
          </cell>
          <cell r="F661">
            <v>659</v>
          </cell>
        </row>
        <row r="662">
          <cell r="D662" t="str">
            <v>Tre McBride</v>
          </cell>
          <cell r="E662" t="e">
            <v>#N/A</v>
          </cell>
          <cell r="F662">
            <v>660</v>
          </cell>
        </row>
        <row r="663">
          <cell r="D663" t="str">
            <v>Dezmin Lewis</v>
          </cell>
          <cell r="E663" t="e">
            <v>#N/A</v>
          </cell>
          <cell r="F663">
            <v>661</v>
          </cell>
        </row>
        <row r="664">
          <cell r="D664" t="str">
            <v>Jay Ajayi</v>
          </cell>
          <cell r="E664" t="e">
            <v>#N/A</v>
          </cell>
          <cell r="F664">
            <v>662</v>
          </cell>
        </row>
        <row r="665">
          <cell r="D665" t="str">
            <v>Quan Bray</v>
          </cell>
          <cell r="E665" t="e">
            <v>#N/A</v>
          </cell>
          <cell r="F665">
            <v>663</v>
          </cell>
        </row>
        <row r="666">
          <cell r="D666" t="str">
            <v>Sammie Coates</v>
          </cell>
          <cell r="E666" t="e">
            <v>#N/A</v>
          </cell>
          <cell r="F666">
            <v>664</v>
          </cell>
        </row>
        <row r="667">
          <cell r="D667" t="str">
            <v>C.J. Uzomah</v>
          </cell>
          <cell r="E667" t="e">
            <v>#N/A</v>
          </cell>
          <cell r="F667">
            <v>665</v>
          </cell>
        </row>
        <row r="668">
          <cell r="D668" t="str">
            <v>Garrett Grayson</v>
          </cell>
          <cell r="E668" t="e">
            <v>#N/A</v>
          </cell>
          <cell r="F668">
            <v>666</v>
          </cell>
        </row>
        <row r="669">
          <cell r="D669" t="str">
            <v>David Cobb</v>
          </cell>
          <cell r="E669" t="e">
            <v>#N/A</v>
          </cell>
          <cell r="F669">
            <v>667</v>
          </cell>
        </row>
        <row r="670">
          <cell r="D670" t="str">
            <v>Jeff Heuerman</v>
          </cell>
          <cell r="E670" t="e">
            <v>#N/A</v>
          </cell>
          <cell r="F670">
            <v>668</v>
          </cell>
        </row>
        <row r="671">
          <cell r="D671" t="str">
            <v>Nick O'Leary</v>
          </cell>
          <cell r="E671" t="e">
            <v>#N/A</v>
          </cell>
          <cell r="F671">
            <v>669</v>
          </cell>
        </row>
        <row r="672">
          <cell r="D672" t="str">
            <v>Darren Waller</v>
          </cell>
          <cell r="E672" t="e">
            <v>#N/A</v>
          </cell>
          <cell r="F672">
            <v>670</v>
          </cell>
        </row>
        <row r="673">
          <cell r="D673" t="str">
            <v>Brett Hundley</v>
          </cell>
          <cell r="E673" t="e">
            <v>#N/A</v>
          </cell>
          <cell r="F673">
            <v>671</v>
          </cell>
        </row>
        <row r="674">
          <cell r="D674" t="str">
            <v>Kenny Hilliard</v>
          </cell>
          <cell r="E674" t="e">
            <v>#N/A</v>
          </cell>
          <cell r="F674">
            <v>672</v>
          </cell>
        </row>
        <row r="675">
          <cell r="D675" t="str">
            <v>Aaron Ripkowski</v>
          </cell>
          <cell r="E675" t="e">
            <v>#N/A</v>
          </cell>
          <cell r="F675">
            <v>673</v>
          </cell>
        </row>
        <row r="676">
          <cell r="D676" t="str">
            <v>Ben Koyack</v>
          </cell>
          <cell r="E676" t="e">
            <v>#N/A</v>
          </cell>
          <cell r="F676">
            <v>674</v>
          </cell>
        </row>
        <row r="677">
          <cell r="D677" t="str">
            <v>Breshad Perriman</v>
          </cell>
          <cell r="E677" t="e">
            <v>#N/A</v>
          </cell>
          <cell r="F677">
            <v>675</v>
          </cell>
        </row>
        <row r="678">
          <cell r="D678" t="str">
            <v>Stefon Diggs</v>
          </cell>
          <cell r="E678" t="e">
            <v>#N/A</v>
          </cell>
          <cell r="F678">
            <v>676</v>
          </cell>
        </row>
        <row r="679">
          <cell r="D679" t="str">
            <v>Todd Gurley</v>
          </cell>
          <cell r="E679" t="e">
            <v>#N/A</v>
          </cell>
          <cell r="F679">
            <v>677</v>
          </cell>
        </row>
        <row r="680">
          <cell r="D680" t="str">
            <v>Jesse James</v>
          </cell>
          <cell r="E680" t="e">
            <v>#N/A</v>
          </cell>
          <cell r="F680">
            <v>678</v>
          </cell>
        </row>
        <row r="681">
          <cell r="D681" t="str">
            <v>Kevin White</v>
          </cell>
          <cell r="E681" t="e">
            <v>#N/A</v>
          </cell>
          <cell r="F681">
            <v>679</v>
          </cell>
        </row>
        <row r="682">
          <cell r="D682" t="str">
            <v>Cameron Artis-Payne</v>
          </cell>
          <cell r="E682" t="e">
            <v>#N/A</v>
          </cell>
          <cell r="F682">
            <v>680</v>
          </cell>
        </row>
        <row r="683">
          <cell r="D683" t="str">
            <v>Jaelen Strong</v>
          </cell>
          <cell r="E683" t="e">
            <v>#N/A</v>
          </cell>
          <cell r="F683">
            <v>681</v>
          </cell>
        </row>
        <row r="684">
          <cell r="D684" t="str">
            <v>Geoff Swaim</v>
          </cell>
          <cell r="E684" t="e">
            <v>#N/A</v>
          </cell>
          <cell r="F684">
            <v>682</v>
          </cell>
        </row>
        <row r="685">
          <cell r="D685" t="str">
            <v>Vince Mayle</v>
          </cell>
          <cell r="E685" t="e">
            <v>#N/A</v>
          </cell>
          <cell r="F685">
            <v>683</v>
          </cell>
        </row>
        <row r="686">
          <cell r="D686" t="str">
            <v>Mario Alford</v>
          </cell>
          <cell r="E686" t="e">
            <v>#N/A</v>
          </cell>
          <cell r="F686">
            <v>684</v>
          </cell>
        </row>
        <row r="687">
          <cell r="D687" t="str">
            <v>DeAndre Smelter</v>
          </cell>
          <cell r="E687" t="e">
            <v>#N/A</v>
          </cell>
          <cell r="F687">
            <v>685</v>
          </cell>
        </row>
        <row r="688">
          <cell r="D688" t="str">
            <v>Duron Carter</v>
          </cell>
          <cell r="E688" t="e">
            <v>#N/A</v>
          </cell>
          <cell r="F688">
            <v>686</v>
          </cell>
        </row>
        <row r="689">
          <cell r="D689" t="str">
            <v>John Crockett</v>
          </cell>
          <cell r="E689" t="e">
            <v>#N/A</v>
          </cell>
          <cell r="F689">
            <v>687</v>
          </cell>
        </row>
        <row r="690">
          <cell r="D690" t="str">
            <v>Terrence Magee</v>
          </cell>
          <cell r="E690" t="e">
            <v>#N/A</v>
          </cell>
          <cell r="F690">
            <v>688</v>
          </cell>
        </row>
        <row r="691">
          <cell r="D691" t="str">
            <v>Seantavius Jones</v>
          </cell>
          <cell r="E691" t="e">
            <v>#N/A</v>
          </cell>
          <cell r="F691">
            <v>689</v>
          </cell>
        </row>
        <row r="692">
          <cell r="D692" t="str">
            <v>Gus Johnson</v>
          </cell>
          <cell r="E692" t="e">
            <v>#N/A</v>
          </cell>
          <cell r="F692">
            <v>690</v>
          </cell>
        </row>
        <row r="693">
          <cell r="D693" t="str">
            <v>Malcolm Brown</v>
          </cell>
          <cell r="E693" t="e">
            <v>#N/A</v>
          </cell>
          <cell r="F693">
            <v>691</v>
          </cell>
        </row>
        <row r="694">
          <cell r="D694" t="str">
            <v>Brandon Wegher</v>
          </cell>
          <cell r="E694" t="e">
            <v>#N/A</v>
          </cell>
          <cell r="F694">
            <v>692</v>
          </cell>
        </row>
        <row r="695">
          <cell r="D695" t="str">
            <v>Bennie Fowler</v>
          </cell>
          <cell r="E695" t="e">
            <v>#N/A</v>
          </cell>
          <cell r="F695">
            <v>693</v>
          </cell>
        </row>
        <row r="696">
          <cell r="D696" t="str">
            <v>E.J. Bibbs</v>
          </cell>
          <cell r="E696" t="e">
            <v>#N/A</v>
          </cell>
          <cell r="F696">
            <v>694</v>
          </cell>
        </row>
        <row r="697">
          <cell r="D697" t="str">
            <v>Matt Hazel</v>
          </cell>
          <cell r="E697" t="e">
            <v>#N/A</v>
          </cell>
          <cell r="F697">
            <v>695</v>
          </cell>
        </row>
        <row r="698">
          <cell r="D698" t="str">
            <v>Tyrell Williams</v>
          </cell>
          <cell r="E698" t="e">
            <v>#N/A</v>
          </cell>
          <cell r="F698">
            <v>696</v>
          </cell>
        </row>
        <row r="699">
          <cell r="D699" t="str">
            <v>Chris Harper</v>
          </cell>
          <cell r="E699" t="e">
            <v>#N/A</v>
          </cell>
          <cell r="F699">
            <v>697</v>
          </cell>
        </row>
        <row r="700">
          <cell r="D700" t="str">
            <v>Cameron Meredith</v>
          </cell>
          <cell r="E700" t="e">
            <v>#N/A</v>
          </cell>
          <cell r="F700">
            <v>698</v>
          </cell>
        </row>
        <row r="701">
          <cell r="D701" t="str">
            <v>John Kasay</v>
          </cell>
          <cell r="E701" t="e">
            <v>#N/A</v>
          </cell>
          <cell r="F701">
            <v>699</v>
          </cell>
        </row>
        <row r="702">
          <cell r="D702" t="str">
            <v>Jason Hanson</v>
          </cell>
          <cell r="E702" t="e">
            <v>#N/A</v>
          </cell>
          <cell r="F702">
            <v>700</v>
          </cell>
        </row>
        <row r="703">
          <cell r="D703" t="str">
            <v>Mark Brunell</v>
          </cell>
          <cell r="E703" t="e">
            <v>#N/A</v>
          </cell>
          <cell r="F703">
            <v>701</v>
          </cell>
        </row>
        <row r="704">
          <cell r="D704" t="str">
            <v>Terrell Owens</v>
          </cell>
          <cell r="E704" t="e">
            <v>#N/A</v>
          </cell>
          <cell r="F704">
            <v>702</v>
          </cell>
        </row>
        <row r="705">
          <cell r="D705" t="str">
            <v>Olindo Mare</v>
          </cell>
          <cell r="E705" t="e">
            <v>#N/A</v>
          </cell>
          <cell r="F705">
            <v>703</v>
          </cell>
        </row>
        <row r="706">
          <cell r="D706" t="str">
            <v>Tony Gonzalez</v>
          </cell>
          <cell r="E706" t="e">
            <v>#N/A</v>
          </cell>
          <cell r="F706">
            <v>704</v>
          </cell>
        </row>
        <row r="707">
          <cell r="D707" t="str">
            <v>Ryan Longwell</v>
          </cell>
          <cell r="E707" t="e">
            <v>#N/A</v>
          </cell>
          <cell r="F707">
            <v>705</v>
          </cell>
        </row>
        <row r="708">
          <cell r="D708" t="str">
            <v>Jon Kitna</v>
          </cell>
          <cell r="E708" t="e">
            <v>#N/A</v>
          </cell>
          <cell r="F708">
            <v>706</v>
          </cell>
        </row>
        <row r="709">
          <cell r="D709" t="str">
            <v>Todd Bouman</v>
          </cell>
          <cell r="E709" t="e">
            <v>#N/A</v>
          </cell>
          <cell r="F709">
            <v>707</v>
          </cell>
        </row>
        <row r="710">
          <cell r="D710" t="str">
            <v>Randy Moss</v>
          </cell>
          <cell r="E710" t="e">
            <v>#N/A</v>
          </cell>
          <cell r="F710">
            <v>708</v>
          </cell>
        </row>
        <row r="711">
          <cell r="D711" t="str">
            <v>Charlie Batch</v>
          </cell>
          <cell r="E711" t="e">
            <v>#N/A</v>
          </cell>
          <cell r="F711">
            <v>709</v>
          </cell>
        </row>
        <row r="712">
          <cell r="D712" t="str">
            <v>Mike Sellers</v>
          </cell>
          <cell r="E712" t="e">
            <v>#N/A</v>
          </cell>
          <cell r="F712">
            <v>710</v>
          </cell>
        </row>
        <row r="713">
          <cell r="D713" t="str">
            <v>Jake Delhomme</v>
          </cell>
          <cell r="E713" t="e">
            <v>#N/A</v>
          </cell>
          <cell r="F713">
            <v>711</v>
          </cell>
        </row>
        <row r="714">
          <cell r="D714" t="str">
            <v>David Akers</v>
          </cell>
          <cell r="E714" t="e">
            <v>#N/A</v>
          </cell>
          <cell r="F714">
            <v>712</v>
          </cell>
        </row>
        <row r="715">
          <cell r="D715" t="str">
            <v>Donovan McNabb</v>
          </cell>
          <cell r="E715" t="e">
            <v>#N/A</v>
          </cell>
          <cell r="F715">
            <v>713</v>
          </cell>
        </row>
        <row r="716">
          <cell r="D716" t="str">
            <v>Daunte Culpepper</v>
          </cell>
          <cell r="E716" t="e">
            <v>#N/A</v>
          </cell>
          <cell r="F716">
            <v>714</v>
          </cell>
        </row>
        <row r="717">
          <cell r="D717" t="str">
            <v>Reggie Kelly</v>
          </cell>
          <cell r="E717" t="e">
            <v>#N/A</v>
          </cell>
          <cell r="F717">
            <v>715</v>
          </cell>
        </row>
        <row r="718">
          <cell r="D718" t="str">
            <v>Jimmy Kleinsasser</v>
          </cell>
          <cell r="E718" t="e">
            <v>#N/A</v>
          </cell>
          <cell r="F718">
            <v>716</v>
          </cell>
        </row>
        <row r="719">
          <cell r="D719" t="str">
            <v>Kevin Faulk</v>
          </cell>
          <cell r="E719" t="e">
            <v>#N/A</v>
          </cell>
          <cell r="F719">
            <v>717</v>
          </cell>
        </row>
        <row r="720">
          <cell r="D720" t="str">
            <v>Brandon Stokley</v>
          </cell>
          <cell r="E720" t="e">
            <v>#N/A</v>
          </cell>
          <cell r="F720">
            <v>718</v>
          </cell>
        </row>
        <row r="721">
          <cell r="D721" t="str">
            <v>Desmond Clark</v>
          </cell>
          <cell r="E721" t="e">
            <v>#N/A</v>
          </cell>
          <cell r="F721">
            <v>719</v>
          </cell>
        </row>
        <row r="722">
          <cell r="D722" t="str">
            <v>Donald Driver</v>
          </cell>
          <cell r="E722" t="e">
            <v>#N/A</v>
          </cell>
          <cell r="F722">
            <v>720</v>
          </cell>
        </row>
        <row r="723">
          <cell r="D723" t="str">
            <v>Kris Brown</v>
          </cell>
          <cell r="E723" t="e">
            <v>#N/A</v>
          </cell>
          <cell r="F723">
            <v>721</v>
          </cell>
        </row>
        <row r="724">
          <cell r="D724" t="str">
            <v>Chris Greisen</v>
          </cell>
          <cell r="E724" t="e">
            <v>#N/A</v>
          </cell>
          <cell r="F724">
            <v>722</v>
          </cell>
        </row>
        <row r="725">
          <cell r="D725" t="str">
            <v>Jeff Garcia</v>
          </cell>
          <cell r="E725" t="e">
            <v>#N/A</v>
          </cell>
          <cell r="F725">
            <v>723</v>
          </cell>
        </row>
        <row r="726">
          <cell r="D726" t="str">
            <v>Brian Finneran</v>
          </cell>
          <cell r="E726" t="e">
            <v>#N/A</v>
          </cell>
          <cell r="F726">
            <v>724</v>
          </cell>
        </row>
        <row r="727">
          <cell r="D727" t="str">
            <v>Thomas Jones</v>
          </cell>
          <cell r="E727" t="e">
            <v>#N/A</v>
          </cell>
          <cell r="F727">
            <v>725</v>
          </cell>
        </row>
        <row r="728">
          <cell r="D728" t="str">
            <v>Plaxico Burress</v>
          </cell>
          <cell r="E728" t="e">
            <v>#N/A</v>
          </cell>
          <cell r="F728">
            <v>726</v>
          </cell>
        </row>
        <row r="729">
          <cell r="D729" t="str">
            <v>Anthony Becht</v>
          </cell>
          <cell r="E729" t="e">
            <v>#N/A</v>
          </cell>
          <cell r="F729">
            <v>727</v>
          </cell>
        </row>
        <row r="730">
          <cell r="D730" t="str">
            <v>Chris Redman</v>
          </cell>
          <cell r="E730" t="e">
            <v>#N/A</v>
          </cell>
          <cell r="F730">
            <v>728</v>
          </cell>
        </row>
        <row r="731">
          <cell r="D731" t="str">
            <v>Sammy Morris</v>
          </cell>
          <cell r="E731" t="e">
            <v>#N/A</v>
          </cell>
          <cell r="F731">
            <v>729</v>
          </cell>
        </row>
        <row r="732">
          <cell r="D732" t="str">
            <v>Neil Rackers</v>
          </cell>
          <cell r="E732" t="e">
            <v>#N/A</v>
          </cell>
          <cell r="F732">
            <v>730</v>
          </cell>
        </row>
        <row r="733">
          <cell r="D733" t="str">
            <v>Brian Jennings</v>
          </cell>
          <cell r="E733" t="e">
            <v>#N/A</v>
          </cell>
          <cell r="F733">
            <v>731</v>
          </cell>
        </row>
        <row r="734">
          <cell r="D734" t="str">
            <v>Billy Volek</v>
          </cell>
          <cell r="E734" t="e">
            <v>#N/A</v>
          </cell>
          <cell r="F734">
            <v>732</v>
          </cell>
        </row>
        <row r="735">
          <cell r="D735" t="str">
            <v>Justin Snow</v>
          </cell>
          <cell r="E735" t="e">
            <v>#N/A</v>
          </cell>
          <cell r="F735">
            <v>733</v>
          </cell>
        </row>
        <row r="736">
          <cell r="D736" t="str">
            <v>Rian Lindell</v>
          </cell>
          <cell r="E736" t="e">
            <v>#N/A</v>
          </cell>
          <cell r="F736">
            <v>734</v>
          </cell>
        </row>
        <row r="737">
          <cell r="D737" t="str">
            <v>Jay Feely</v>
          </cell>
          <cell r="E737" t="e">
            <v>#N/A</v>
          </cell>
          <cell r="F737">
            <v>735</v>
          </cell>
        </row>
        <row r="738">
          <cell r="D738" t="str">
            <v>LaDainian Tomlinson</v>
          </cell>
          <cell r="E738" t="e">
            <v>#N/A</v>
          </cell>
          <cell r="F738">
            <v>736</v>
          </cell>
        </row>
        <row r="739">
          <cell r="D739" t="str">
            <v>Santana Moss</v>
          </cell>
          <cell r="E739" t="e">
            <v>#N/A</v>
          </cell>
          <cell r="F739">
            <v>737</v>
          </cell>
        </row>
        <row r="740">
          <cell r="D740" t="str">
            <v>Reggie Wayne</v>
          </cell>
          <cell r="E740" t="e">
            <v>#N/A</v>
          </cell>
          <cell r="F740">
            <v>738</v>
          </cell>
        </row>
        <row r="741">
          <cell r="D741" t="str">
            <v>Todd Heap</v>
          </cell>
          <cell r="E741" t="e">
            <v>#N/A</v>
          </cell>
          <cell r="F741">
            <v>739</v>
          </cell>
        </row>
        <row r="742">
          <cell r="D742" t="str">
            <v>Alge Crumpler</v>
          </cell>
          <cell r="E742" t="e">
            <v>#N/A</v>
          </cell>
          <cell r="F742">
            <v>740</v>
          </cell>
        </row>
        <row r="743">
          <cell r="D743" t="str">
            <v>Chad Johnson</v>
          </cell>
          <cell r="E743" t="e">
            <v>#N/A</v>
          </cell>
          <cell r="F743">
            <v>741</v>
          </cell>
        </row>
        <row r="744">
          <cell r="D744" t="str">
            <v>Chris Chambers</v>
          </cell>
          <cell r="E744" t="e">
            <v>#N/A</v>
          </cell>
          <cell r="F744">
            <v>742</v>
          </cell>
        </row>
        <row r="745">
          <cell r="D745" t="str">
            <v>Sage Rosenfels</v>
          </cell>
          <cell r="E745" t="e">
            <v>#N/A</v>
          </cell>
          <cell r="F745">
            <v>743</v>
          </cell>
        </row>
        <row r="746">
          <cell r="D746" t="str">
            <v>Moran Norris</v>
          </cell>
          <cell r="E746" t="e">
            <v>#N/A</v>
          </cell>
          <cell r="F746">
            <v>744</v>
          </cell>
        </row>
        <row r="747">
          <cell r="D747" t="str">
            <v>Correll Buckhalter</v>
          </cell>
          <cell r="E747" t="e">
            <v>#N/A</v>
          </cell>
          <cell r="F747">
            <v>745</v>
          </cell>
        </row>
        <row r="748">
          <cell r="D748" t="str">
            <v>Brandon Manumaleuna</v>
          </cell>
          <cell r="E748" t="e">
            <v>#N/A</v>
          </cell>
          <cell r="F748">
            <v>746</v>
          </cell>
        </row>
        <row r="749">
          <cell r="D749" t="str">
            <v>Tony Stewart</v>
          </cell>
          <cell r="E749" t="e">
            <v>#N/A</v>
          </cell>
          <cell r="F749">
            <v>747</v>
          </cell>
        </row>
        <row r="750">
          <cell r="D750" t="str">
            <v>A.J. Feeley</v>
          </cell>
          <cell r="E750" t="e">
            <v>#N/A</v>
          </cell>
          <cell r="F750">
            <v>748</v>
          </cell>
        </row>
        <row r="751">
          <cell r="D751" t="str">
            <v>David Martin</v>
          </cell>
          <cell r="E751" t="e">
            <v>#N/A</v>
          </cell>
          <cell r="F751">
            <v>749</v>
          </cell>
        </row>
        <row r="752">
          <cell r="D752" t="str">
            <v>T.J. Houshmandzadeh</v>
          </cell>
          <cell r="E752" t="e">
            <v>#N/A</v>
          </cell>
          <cell r="F752">
            <v>750</v>
          </cell>
        </row>
        <row r="753">
          <cell r="D753" t="str">
            <v>Chris Taylor</v>
          </cell>
          <cell r="E753" t="e">
            <v>#N/A</v>
          </cell>
          <cell r="F753">
            <v>751</v>
          </cell>
        </row>
        <row r="754">
          <cell r="D754" t="str">
            <v>Dominic Rhodes</v>
          </cell>
          <cell r="E754" t="e">
            <v>#N/A</v>
          </cell>
          <cell r="F754">
            <v>752</v>
          </cell>
        </row>
        <row r="755">
          <cell r="D755" t="str">
            <v>Lawrence Tynes</v>
          </cell>
          <cell r="E755" t="e">
            <v>#N/A</v>
          </cell>
          <cell r="F755">
            <v>753</v>
          </cell>
        </row>
        <row r="756">
          <cell r="D756" t="str">
            <v>Shayne Graham</v>
          </cell>
          <cell r="E756" t="e">
            <v>#N/A</v>
          </cell>
          <cell r="F756">
            <v>754</v>
          </cell>
        </row>
        <row r="757">
          <cell r="D757" t="str">
            <v>David Carr</v>
          </cell>
          <cell r="E757" t="e">
            <v>#N/A</v>
          </cell>
          <cell r="F757">
            <v>755</v>
          </cell>
        </row>
        <row r="758">
          <cell r="D758" t="str">
            <v>Donte' Stallworth</v>
          </cell>
          <cell r="E758" t="e">
            <v>#N/A</v>
          </cell>
          <cell r="F758">
            <v>756</v>
          </cell>
        </row>
        <row r="759">
          <cell r="D759" t="str">
            <v>Jeremy Shockey</v>
          </cell>
          <cell r="E759" t="e">
            <v>#N/A</v>
          </cell>
          <cell r="F759">
            <v>757</v>
          </cell>
        </row>
        <row r="760">
          <cell r="D760" t="str">
            <v>Daniel Graham</v>
          </cell>
          <cell r="E760" t="e">
            <v>#N/A</v>
          </cell>
          <cell r="F760">
            <v>758</v>
          </cell>
        </row>
        <row r="761">
          <cell r="D761" t="str">
            <v>Jabar Gaffney</v>
          </cell>
          <cell r="E761" t="e">
            <v>#N/A</v>
          </cell>
          <cell r="F761">
            <v>759</v>
          </cell>
        </row>
        <row r="762">
          <cell r="D762" t="str">
            <v>Andre Davis</v>
          </cell>
          <cell r="E762" t="e">
            <v>#N/A</v>
          </cell>
          <cell r="F762">
            <v>760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3" workbookViewId="0">
      <selection activeCell="N28" sqref="N28"/>
    </sheetView>
  </sheetViews>
  <sheetFormatPr baseColWidth="10" defaultRowHeight="15" x14ac:dyDescent="0"/>
  <cols>
    <col min="2" max="2" width="17.6640625" customWidth="1"/>
  </cols>
  <sheetData>
    <row r="1" spans="1:13">
      <c r="A1" s="6"/>
      <c r="B1" s="6"/>
      <c r="C1" t="s">
        <v>2</v>
      </c>
      <c r="D1" t="s">
        <v>1756</v>
      </c>
      <c r="E1" t="s">
        <v>1757</v>
      </c>
      <c r="F1" t="s">
        <v>1758</v>
      </c>
      <c r="G1" t="s">
        <v>2796</v>
      </c>
      <c r="H1" t="s">
        <v>2797</v>
      </c>
      <c r="I1" t="s">
        <v>2242</v>
      </c>
      <c r="J1" t="s">
        <v>37</v>
      </c>
      <c r="K1" t="s">
        <v>2811</v>
      </c>
      <c r="L1" t="s">
        <v>2983</v>
      </c>
      <c r="M1" t="s">
        <v>2985</v>
      </c>
    </row>
    <row r="2" spans="1:13">
      <c r="A2" s="6" t="s">
        <v>15</v>
      </c>
      <c r="B2" s="6" t="s">
        <v>63</v>
      </c>
      <c r="C2">
        <f>VLOOKUP(B2,Aggregate!A:B,2,FALSE)</f>
        <v>7000</v>
      </c>
      <c r="D2">
        <f>VLOOKUP($B2,Aggregate!$A:$K,6,FALSE)</f>
        <v>23.1</v>
      </c>
      <c r="E2">
        <f>VLOOKUP($B2,Aggregate!$A:$K,7,FALSE)</f>
        <v>20.402000000000001</v>
      </c>
      <c r="F2">
        <f>VLOOKUP($B2,Aggregate!$A:$K,8,FALSE)</f>
        <v>27.639999999999997</v>
      </c>
      <c r="G2">
        <f>VLOOKUP($B2,Aggregate!$A:$K,9,FALSE)</f>
        <v>26.639999999999997</v>
      </c>
      <c r="H2">
        <f>VLOOKUP($B2,Aggregate!$A:$K,10,FALSE)</f>
        <v>24.919999999999995</v>
      </c>
      <c r="I2">
        <f>VLOOKUP($B2,Aggregate!$A:$K,11,FALSE)</f>
        <v>24.540399999999998</v>
      </c>
      <c r="J2">
        <f>MIN(D2:I2)</f>
        <v>20.402000000000001</v>
      </c>
      <c r="K2">
        <f>MAX(D2:H2)</f>
        <v>27.639999999999997</v>
      </c>
      <c r="L2">
        <f>VLOOKUP($B2,Aggregate!$A:$L,12,FALSE)</f>
        <v>16.2</v>
      </c>
      <c r="M2" s="5">
        <f>C2/L2</f>
        <v>432.09876543209879</v>
      </c>
    </row>
    <row r="3" spans="1:13">
      <c r="A3" s="6" t="s">
        <v>34</v>
      </c>
      <c r="B3" s="6" t="s">
        <v>287</v>
      </c>
      <c r="C3">
        <f>VLOOKUP(B3,Aggregate!A:B,2,FALSE)</f>
        <v>3200</v>
      </c>
      <c r="D3">
        <f>VLOOKUP($B3,Aggregate!$A:$K,6,FALSE)</f>
        <v>8.5</v>
      </c>
      <c r="E3">
        <f>VLOOKUP($B3,Aggregate!$A:$K,7,FALSE)</f>
        <v>7.3900000000000006</v>
      </c>
      <c r="F3">
        <f>VLOOKUP($B3,Aggregate!$A:$K,8,FALSE)</f>
        <v>4</v>
      </c>
      <c r="G3">
        <f>VLOOKUP($B3,Aggregate!$A:$K,9,FALSE)</f>
        <v>3.3</v>
      </c>
      <c r="H3">
        <f>VLOOKUP($B3,Aggregate!$A:$K,10,FALSE)</f>
        <v>7.6800000000000015</v>
      </c>
      <c r="I3">
        <f>VLOOKUP($B3,Aggregate!$A:$K,11,FALSE)</f>
        <v>6.1740000000000013</v>
      </c>
      <c r="J3">
        <f t="shared" ref="J3:J10" si="0">MIN(D3:I3)</f>
        <v>3.3</v>
      </c>
      <c r="K3">
        <f t="shared" ref="K3:K10" si="1">MAX(D3:H3)</f>
        <v>8.5</v>
      </c>
      <c r="L3">
        <f>VLOOKUP($B3,Aggregate!$A:$L,12,FALSE)</f>
        <v>23.5</v>
      </c>
      <c r="M3" s="5">
        <f t="shared" ref="M3:M10" si="2">C3/L3</f>
        <v>136.17021276595744</v>
      </c>
    </row>
    <row r="4" spans="1:13">
      <c r="A4" s="6" t="s">
        <v>34</v>
      </c>
      <c r="B4" s="6" t="s">
        <v>38</v>
      </c>
      <c r="C4">
        <f>VLOOKUP(B4,Aggregate!A:B,2,FALSE)</f>
        <v>7500</v>
      </c>
      <c r="D4">
        <f>VLOOKUP($B4,Aggregate!$A:$K,6,FALSE)</f>
        <v>20</v>
      </c>
      <c r="E4">
        <f>VLOOKUP($B4,Aggregate!$A:$K,7,FALSE)</f>
        <v>19.720000000000002</v>
      </c>
      <c r="F4">
        <f>VLOOKUP($B4,Aggregate!$A:$K,8,FALSE)</f>
        <v>21</v>
      </c>
      <c r="G4">
        <f>VLOOKUP($B4,Aggregate!$A:$K,9,FALSE)</f>
        <v>20.8</v>
      </c>
      <c r="H4">
        <f>VLOOKUP($B4,Aggregate!$A:$K,10,FALSE)</f>
        <v>22.46</v>
      </c>
      <c r="I4">
        <f>VLOOKUP($B4,Aggregate!$A:$K,11,FALSE)</f>
        <v>20.795999999999999</v>
      </c>
      <c r="J4">
        <f t="shared" si="0"/>
        <v>19.720000000000002</v>
      </c>
      <c r="K4">
        <f t="shared" si="1"/>
        <v>22.46</v>
      </c>
      <c r="L4">
        <f>VLOOKUP($B4,Aggregate!$A:$L,12,FALSE)</f>
        <v>26.2</v>
      </c>
      <c r="M4" s="5">
        <f t="shared" si="2"/>
        <v>286.25954198473283</v>
      </c>
    </row>
    <row r="5" spans="1:13">
      <c r="A5" s="6" t="s">
        <v>6</v>
      </c>
      <c r="B5" s="6" t="s">
        <v>10</v>
      </c>
      <c r="C5">
        <f>VLOOKUP(B5,Aggregate!A:B,2,FALSE)</f>
        <v>8900</v>
      </c>
      <c r="D5">
        <f>VLOOKUP($B5,Aggregate!$A:$K,6,FALSE)</f>
        <v>29</v>
      </c>
      <c r="E5">
        <f>VLOOKUP($B5,Aggregate!$A:$K,7,FALSE)</f>
        <v>24.86</v>
      </c>
      <c r="F5">
        <f>VLOOKUP($B5,Aggregate!$A:$K,8,FALSE)</f>
        <v>24.1</v>
      </c>
      <c r="G5">
        <f>VLOOKUP($B5,Aggregate!$A:$K,9,FALSE)</f>
        <v>26</v>
      </c>
      <c r="H5">
        <f>VLOOKUP($B5,Aggregate!$A:$K,10,FALSE)</f>
        <v>26.299999999999997</v>
      </c>
      <c r="I5">
        <f>VLOOKUP($B5,Aggregate!$A:$K,11,FALSE)</f>
        <v>26.052</v>
      </c>
      <c r="J5">
        <f t="shared" si="0"/>
        <v>24.1</v>
      </c>
      <c r="K5">
        <f t="shared" si="1"/>
        <v>29</v>
      </c>
      <c r="L5">
        <f>VLOOKUP($B5,Aggregate!$A:$L,12,FALSE)</f>
        <v>24.8</v>
      </c>
      <c r="M5" s="5">
        <f t="shared" si="2"/>
        <v>358.87096774193549</v>
      </c>
    </row>
    <row r="6" spans="1:13">
      <c r="A6" s="6" t="s">
        <v>6</v>
      </c>
      <c r="B6" s="6" t="s">
        <v>129</v>
      </c>
      <c r="C6">
        <f>VLOOKUP(B6,Aggregate!A:B,2,FALSE)</f>
        <v>5200</v>
      </c>
      <c r="D6">
        <f>VLOOKUP($B6,Aggregate!$A:$K,6,FALSE)</f>
        <v>20</v>
      </c>
      <c r="E6">
        <f>VLOOKUP($B6,Aggregate!$A:$K,7,FALSE)</f>
        <v>14.16</v>
      </c>
      <c r="F6">
        <f>VLOOKUP($B6,Aggregate!$A:$K,8,FALSE)</f>
        <v>17.100000000000001</v>
      </c>
      <c r="G6">
        <f>VLOOKUP($B6,Aggregate!$A:$K,9,FALSE)</f>
        <v>18.200000000000003</v>
      </c>
      <c r="H6">
        <f>VLOOKUP($B6,Aggregate!$A:$K,10,FALSE)</f>
        <v>12.620000000000001</v>
      </c>
      <c r="I6">
        <f>VLOOKUP($B6,Aggregate!$A:$K,11,FALSE)</f>
        <v>16.416000000000004</v>
      </c>
      <c r="J6">
        <f t="shared" si="0"/>
        <v>12.620000000000001</v>
      </c>
      <c r="K6">
        <f t="shared" si="1"/>
        <v>20</v>
      </c>
      <c r="L6">
        <f>VLOOKUP($B6,Aggregate!$A:$L,12,FALSE)</f>
        <v>10.8</v>
      </c>
      <c r="M6" s="5">
        <f t="shared" si="2"/>
        <v>481.48148148148147</v>
      </c>
    </row>
    <row r="7" spans="1:13">
      <c r="A7" s="6" t="s">
        <v>6</v>
      </c>
      <c r="B7" s="6" t="s">
        <v>62</v>
      </c>
      <c r="C7">
        <f>VLOOKUP(B7,Aggregate!A:B,2,FALSE)</f>
        <v>7000</v>
      </c>
      <c r="D7">
        <f>VLOOKUP($B7,Aggregate!$A:$K,6,FALSE)</f>
        <v>23.5</v>
      </c>
      <c r="E7">
        <f>VLOOKUP($B7,Aggregate!$A:$K,7,FALSE)</f>
        <v>17.260000000000002</v>
      </c>
      <c r="F7">
        <f>VLOOKUP($B7,Aggregate!$A:$K,8,FALSE)</f>
        <v>18.899999999999999</v>
      </c>
      <c r="G7">
        <f>VLOOKUP($B7,Aggregate!$A:$K,9,FALSE)</f>
        <v>19.600000000000001</v>
      </c>
      <c r="H7">
        <f>VLOOKUP($B7,Aggregate!$A:$K,10,FALSE)</f>
        <v>18.14</v>
      </c>
      <c r="I7">
        <f>VLOOKUP($B7,Aggregate!$A:$K,11,FALSE)</f>
        <v>19.48</v>
      </c>
      <c r="J7">
        <f t="shared" si="0"/>
        <v>17.260000000000002</v>
      </c>
      <c r="K7">
        <f t="shared" si="1"/>
        <v>23.5</v>
      </c>
      <c r="L7">
        <f>VLOOKUP($B7,Aggregate!$A:$L,12,FALSE)</f>
        <v>16.5</v>
      </c>
      <c r="M7" s="5">
        <f t="shared" si="2"/>
        <v>424.24242424242425</v>
      </c>
    </row>
    <row r="8" spans="1:13">
      <c r="A8" s="6" t="s">
        <v>45</v>
      </c>
      <c r="B8" s="6" t="s">
        <v>346</v>
      </c>
      <c r="C8">
        <f>VLOOKUP(B8,Aggregate!A:B,2,FALSE)</f>
        <v>3000</v>
      </c>
      <c r="D8">
        <f>VLOOKUP($B8,Aggregate!$A:$K,6,FALSE)</f>
        <v>7</v>
      </c>
      <c r="E8">
        <f>VLOOKUP($B8,Aggregate!$A:$K,7,FALSE)</f>
        <v>8.98</v>
      </c>
      <c r="F8">
        <f>VLOOKUP($B8,Aggregate!$A:$K,8,FALSE)</f>
        <v>4.3000000000000007</v>
      </c>
      <c r="G8">
        <f>VLOOKUP($B8,Aggregate!$A:$K,9,FALSE)</f>
        <v>4.5999999999999996</v>
      </c>
      <c r="H8">
        <f>VLOOKUP($B8,Aggregate!$A:$K,10,FALSE)</f>
        <v>10.870000000000001</v>
      </c>
      <c r="I8">
        <f>VLOOKUP($B8,Aggregate!$A:$K,11,FALSE)</f>
        <v>7.15</v>
      </c>
      <c r="J8">
        <f t="shared" si="0"/>
        <v>4.3000000000000007</v>
      </c>
      <c r="K8">
        <f t="shared" si="1"/>
        <v>10.870000000000001</v>
      </c>
      <c r="L8">
        <f>VLOOKUP($B8,Aggregate!$A:$L,12,FALSE)</f>
        <v>9.1000000000000014</v>
      </c>
      <c r="M8" s="5">
        <f t="shared" si="2"/>
        <v>329.67032967032964</v>
      </c>
    </row>
    <row r="9" spans="1:13">
      <c r="A9" s="6" t="s">
        <v>571</v>
      </c>
      <c r="B9" s="6" t="s">
        <v>197</v>
      </c>
      <c r="C9">
        <f>VLOOKUP(B9,Aggregate!A:B,2,FALSE)</f>
        <v>4800</v>
      </c>
      <c r="D9">
        <f>VLOOKUP($B9,Aggregate!$A:$K,6,FALSE)</f>
        <v>20</v>
      </c>
      <c r="E9">
        <f>VLOOKUP($B9,Aggregate!$A:$K,7,FALSE)</f>
        <v>12.250000000000002</v>
      </c>
      <c r="F9">
        <f>VLOOKUP($B9,Aggregate!$A:$K,8,FALSE)</f>
        <v>12.3</v>
      </c>
      <c r="G9">
        <f>VLOOKUP($B9,Aggregate!$A:$K,9,FALSE)</f>
        <v>12.4</v>
      </c>
      <c r="H9">
        <f>VLOOKUP($B9,Aggregate!$A:$K,10,FALSE)</f>
        <v>10.09</v>
      </c>
      <c r="I9">
        <f>VLOOKUP($B9,Aggregate!$A:$K,11,FALSE)</f>
        <v>13.407999999999998</v>
      </c>
      <c r="J9">
        <f t="shared" si="0"/>
        <v>10.09</v>
      </c>
      <c r="K9">
        <f t="shared" si="1"/>
        <v>20</v>
      </c>
      <c r="L9">
        <f>VLOOKUP($B9,Aggregate!$A:$L,12,FALSE)</f>
        <v>13.2</v>
      </c>
      <c r="M9" s="5">
        <f t="shared" si="2"/>
        <v>363.63636363636368</v>
      </c>
    </row>
    <row r="10" spans="1:13">
      <c r="A10" s="6" t="s">
        <v>572</v>
      </c>
      <c r="B10" s="6" t="s">
        <v>1726</v>
      </c>
      <c r="C10">
        <f>VLOOKUP(B10,Aggregate!A:B,2,FALSE)</f>
        <v>3400</v>
      </c>
      <c r="D10">
        <f>VLOOKUP($B10,Aggregate!$A:$K,6,FALSE)</f>
        <v>0</v>
      </c>
      <c r="E10">
        <f>VLOOKUP($B10,Aggregate!$A:$K,7,FALSE)</f>
        <v>0</v>
      </c>
      <c r="F10">
        <f>VLOOKUP($B10,Aggregate!$A:$K,8,FALSE)</f>
        <v>5</v>
      </c>
      <c r="G10">
        <f>VLOOKUP($B10,Aggregate!$A:$K,9,FALSE)</f>
        <v>0</v>
      </c>
      <c r="H10">
        <f>VLOOKUP($B10,Aggregate!$A:$K,10,FALSE)</f>
        <v>10.599999999999998</v>
      </c>
      <c r="I10">
        <f>VLOOKUP($B10,Aggregate!$A:$K,11,FALSE)</f>
        <v>7.7999999999999989</v>
      </c>
      <c r="J10">
        <f t="shared" si="0"/>
        <v>0</v>
      </c>
      <c r="K10">
        <f t="shared" si="1"/>
        <v>10.599999999999998</v>
      </c>
      <c r="L10">
        <f>VLOOKUP($B10,Aggregate!$A:$L,12,FALSE)</f>
        <v>6</v>
      </c>
      <c r="M10" s="5">
        <f t="shared" si="2"/>
        <v>566.66666666666663</v>
      </c>
    </row>
    <row r="11" spans="1:13">
      <c r="C11">
        <f>50000-SUM(C2:C10)</f>
        <v>0</v>
      </c>
      <c r="D11">
        <f>SUM(D2:D10)</f>
        <v>151.1</v>
      </c>
      <c r="E11">
        <f t="shared" ref="E11:L11" si="3">SUM(E2:E10)</f>
        <v>125.02200000000001</v>
      </c>
      <c r="F11">
        <f t="shared" si="3"/>
        <v>134.34</v>
      </c>
      <c r="G11">
        <f t="shared" si="3"/>
        <v>131.54</v>
      </c>
      <c r="H11">
        <f t="shared" si="3"/>
        <v>143.67999999999998</v>
      </c>
      <c r="I11">
        <f t="shared" si="3"/>
        <v>141.81640000000002</v>
      </c>
      <c r="J11">
        <f t="shared" si="3"/>
        <v>111.79200000000002</v>
      </c>
      <c r="K11">
        <f t="shared" si="3"/>
        <v>172.57</v>
      </c>
      <c r="L11">
        <f t="shared" si="3"/>
        <v>146.29999999999998</v>
      </c>
      <c r="M11" s="5">
        <f>50000/L11</f>
        <v>341.76349965823653</v>
      </c>
    </row>
    <row r="13" spans="1:13">
      <c r="C13" t="s">
        <v>2</v>
      </c>
      <c r="D13" t="s">
        <v>1756</v>
      </c>
      <c r="E13" t="s">
        <v>1757</v>
      </c>
      <c r="F13" t="s">
        <v>1758</v>
      </c>
      <c r="G13" t="s">
        <v>2796</v>
      </c>
      <c r="H13" t="s">
        <v>2797</v>
      </c>
      <c r="I13" t="s">
        <v>2242</v>
      </c>
      <c r="J13" t="s">
        <v>37</v>
      </c>
      <c r="K13" t="s">
        <v>2811</v>
      </c>
      <c r="L13" t="s">
        <v>2983</v>
      </c>
      <c r="M13" t="s">
        <v>2985</v>
      </c>
    </row>
    <row r="14" spans="1:13">
      <c r="A14" t="s">
        <v>15</v>
      </c>
      <c r="B14" t="s">
        <v>63</v>
      </c>
      <c r="C14">
        <f>VLOOKUP(B14,Aggregate!A:B,2,FALSE)</f>
        <v>7000</v>
      </c>
      <c r="D14">
        <f>VLOOKUP($B14,Aggregate!$A:$K,6,FALSE)</f>
        <v>23.1</v>
      </c>
      <c r="E14">
        <f>VLOOKUP($B14,Aggregate!$A:$K,7,FALSE)</f>
        <v>20.402000000000001</v>
      </c>
      <c r="F14">
        <f>VLOOKUP($B14,Aggregate!$A:$K,8,FALSE)</f>
        <v>27.639999999999997</v>
      </c>
      <c r="G14">
        <f>VLOOKUP($B14,Aggregate!$A:$K,9,FALSE)</f>
        <v>26.639999999999997</v>
      </c>
      <c r="H14">
        <f>VLOOKUP($B14,Aggregate!$A:$K,10,FALSE)</f>
        <v>24.919999999999995</v>
      </c>
      <c r="I14">
        <f>VLOOKUP($B14,Aggregate!$A:$K,11,FALSE)</f>
        <v>24.540399999999998</v>
      </c>
      <c r="J14">
        <f>MIN(D14:I14)</f>
        <v>20.402000000000001</v>
      </c>
      <c r="K14">
        <f>MAX(D14:H14)</f>
        <v>27.639999999999997</v>
      </c>
      <c r="L14">
        <f>VLOOKUP($B14,Aggregate!$A:$L,12,FALSE)</f>
        <v>16.2</v>
      </c>
      <c r="M14" s="5">
        <f>C14/L14</f>
        <v>432.09876543209879</v>
      </c>
    </row>
    <row r="15" spans="1:13">
      <c r="A15" t="s">
        <v>34</v>
      </c>
      <c r="B15" t="s">
        <v>38</v>
      </c>
      <c r="C15">
        <f>VLOOKUP(B15,Aggregate!A:B,2,FALSE)</f>
        <v>7500</v>
      </c>
      <c r="D15">
        <f>VLOOKUP($B15,Aggregate!$A:$K,6,FALSE)</f>
        <v>20</v>
      </c>
      <c r="E15">
        <f>VLOOKUP($B15,Aggregate!$A:$K,7,FALSE)</f>
        <v>19.720000000000002</v>
      </c>
      <c r="F15">
        <f>VLOOKUP($B15,Aggregate!$A:$K,8,FALSE)</f>
        <v>21</v>
      </c>
      <c r="G15">
        <f>VLOOKUP($B15,Aggregate!$A:$K,9,FALSE)</f>
        <v>20.8</v>
      </c>
      <c r="H15">
        <f>VLOOKUP($B15,Aggregate!$A:$K,10,FALSE)</f>
        <v>22.46</v>
      </c>
      <c r="I15">
        <f>VLOOKUP($B15,Aggregate!$A:$K,11,FALSE)</f>
        <v>20.795999999999999</v>
      </c>
      <c r="J15">
        <f t="shared" ref="J15:J22" si="4">MIN(D15:I15)</f>
        <v>19.720000000000002</v>
      </c>
      <c r="K15">
        <f t="shared" ref="K15:K22" si="5">MAX(D15:H15)</f>
        <v>22.46</v>
      </c>
      <c r="L15">
        <f>VLOOKUP($B15,Aggregate!$A:$L,12,FALSE)</f>
        <v>26.2</v>
      </c>
      <c r="M15" s="5">
        <f t="shared" ref="M15:M22" si="6">C15/L15</f>
        <v>286.25954198473283</v>
      </c>
    </row>
    <row r="16" spans="1:13">
      <c r="A16" t="s">
        <v>34</v>
      </c>
      <c r="B16" t="s">
        <v>216</v>
      </c>
      <c r="C16">
        <f>VLOOKUP(B16,Aggregate!A:B,2,FALSE)</f>
        <v>4400</v>
      </c>
      <c r="D16">
        <f>VLOOKUP($B16,Aggregate!$A:$K,6,FALSE)</f>
        <v>11</v>
      </c>
      <c r="E16">
        <f>VLOOKUP($B16,Aggregate!$A:$K,7,FALSE)</f>
        <v>14.01</v>
      </c>
      <c r="F16">
        <f>VLOOKUP($B16,Aggregate!$A:$K,8,FALSE)</f>
        <v>16.100000000000001</v>
      </c>
      <c r="G16">
        <f>VLOOKUP($B16,Aggregate!$A:$K,9,FALSE)</f>
        <v>15.600000000000001</v>
      </c>
      <c r="H16">
        <f>VLOOKUP($B16,Aggregate!$A:$K,10,FALSE)</f>
        <v>14.600000000000001</v>
      </c>
      <c r="I16">
        <f>VLOOKUP($B16,Aggregate!$A:$K,11,FALSE)</f>
        <v>14.262</v>
      </c>
      <c r="J16">
        <f t="shared" si="4"/>
        <v>11</v>
      </c>
      <c r="K16">
        <f t="shared" si="5"/>
        <v>16.100000000000001</v>
      </c>
      <c r="L16">
        <f>VLOOKUP($B16,Aggregate!$A:$L,12,FALSE)</f>
        <v>6.2000000000000011</v>
      </c>
      <c r="M16" s="5">
        <f t="shared" si="6"/>
        <v>709.67741935483855</v>
      </c>
    </row>
    <row r="17" spans="1:13">
      <c r="A17" t="s">
        <v>6</v>
      </c>
      <c r="B17" t="s">
        <v>10</v>
      </c>
      <c r="C17">
        <f>VLOOKUP(B17,Aggregate!A:B,2,FALSE)</f>
        <v>8900</v>
      </c>
      <c r="D17">
        <f>VLOOKUP($B17,Aggregate!$A:$K,6,FALSE)</f>
        <v>29</v>
      </c>
      <c r="E17">
        <f>VLOOKUP($B17,Aggregate!$A:$K,7,FALSE)</f>
        <v>24.86</v>
      </c>
      <c r="F17">
        <f>VLOOKUP($B17,Aggregate!$A:$K,8,FALSE)</f>
        <v>24.1</v>
      </c>
      <c r="G17">
        <f>VLOOKUP($B17,Aggregate!$A:$K,9,FALSE)</f>
        <v>26</v>
      </c>
      <c r="H17">
        <f>VLOOKUP($B17,Aggregate!$A:$K,10,FALSE)</f>
        <v>26.299999999999997</v>
      </c>
      <c r="I17">
        <f>VLOOKUP($B17,Aggregate!$A:$K,11,FALSE)</f>
        <v>26.052</v>
      </c>
      <c r="J17">
        <f t="shared" si="4"/>
        <v>24.1</v>
      </c>
      <c r="K17">
        <f t="shared" si="5"/>
        <v>29</v>
      </c>
      <c r="L17">
        <f>VLOOKUP($B17,Aggregate!$A:$L,12,FALSE)</f>
        <v>24.8</v>
      </c>
      <c r="M17" s="5">
        <f t="shared" si="6"/>
        <v>358.87096774193549</v>
      </c>
    </row>
    <row r="18" spans="1:13">
      <c r="A18" t="s">
        <v>6</v>
      </c>
      <c r="B18" t="s">
        <v>129</v>
      </c>
      <c r="C18">
        <f>VLOOKUP(B18,Aggregate!A:B,2,FALSE)</f>
        <v>5200</v>
      </c>
      <c r="D18">
        <f>VLOOKUP($B18,Aggregate!$A:$K,6,FALSE)</f>
        <v>20</v>
      </c>
      <c r="E18">
        <f>VLOOKUP($B18,Aggregate!$A:$K,7,FALSE)</f>
        <v>14.16</v>
      </c>
      <c r="F18">
        <f>VLOOKUP($B18,Aggregate!$A:$K,8,FALSE)</f>
        <v>17.100000000000001</v>
      </c>
      <c r="G18">
        <f>VLOOKUP($B18,Aggregate!$A:$K,9,FALSE)</f>
        <v>18.200000000000003</v>
      </c>
      <c r="H18">
        <f>VLOOKUP($B18,Aggregate!$A:$K,10,FALSE)</f>
        <v>12.620000000000001</v>
      </c>
      <c r="I18">
        <f>VLOOKUP($B18,Aggregate!$A:$K,11,FALSE)</f>
        <v>16.416000000000004</v>
      </c>
      <c r="J18">
        <f t="shared" si="4"/>
        <v>12.620000000000001</v>
      </c>
      <c r="K18">
        <f t="shared" si="5"/>
        <v>20</v>
      </c>
      <c r="L18">
        <f>VLOOKUP($B18,Aggregate!$A:$L,12,FALSE)</f>
        <v>10.8</v>
      </c>
      <c r="M18" s="5">
        <f t="shared" si="6"/>
        <v>481.48148148148147</v>
      </c>
    </row>
    <row r="19" spans="1:13">
      <c r="A19" t="s">
        <v>6</v>
      </c>
      <c r="B19" t="s">
        <v>197</v>
      </c>
      <c r="C19">
        <f>VLOOKUP(B19,Aggregate!A:B,2,FALSE)</f>
        <v>4800</v>
      </c>
      <c r="D19">
        <f>VLOOKUP($B19,Aggregate!$A:$K,6,FALSE)</f>
        <v>20</v>
      </c>
      <c r="E19">
        <f>VLOOKUP($B19,Aggregate!$A:$K,7,FALSE)</f>
        <v>12.250000000000002</v>
      </c>
      <c r="F19">
        <f>VLOOKUP($B19,Aggregate!$A:$K,8,FALSE)</f>
        <v>12.3</v>
      </c>
      <c r="G19">
        <f>VLOOKUP($B19,Aggregate!$A:$K,9,FALSE)</f>
        <v>12.4</v>
      </c>
      <c r="H19">
        <f>VLOOKUP($B19,Aggregate!$A:$K,10,FALSE)</f>
        <v>10.09</v>
      </c>
      <c r="I19">
        <f>VLOOKUP($B19,Aggregate!$A:$K,11,FALSE)</f>
        <v>13.407999999999998</v>
      </c>
      <c r="J19">
        <f t="shared" si="4"/>
        <v>10.09</v>
      </c>
      <c r="K19">
        <f t="shared" si="5"/>
        <v>20</v>
      </c>
      <c r="L19">
        <f>VLOOKUP($B19,Aggregate!$A:$L,12,FALSE)</f>
        <v>13.2</v>
      </c>
      <c r="M19" s="5">
        <f t="shared" si="6"/>
        <v>363.63636363636368</v>
      </c>
    </row>
    <row r="20" spans="1:13">
      <c r="A20" t="s">
        <v>45</v>
      </c>
      <c r="B20" t="s">
        <v>346</v>
      </c>
      <c r="C20">
        <f>VLOOKUP(B20,Aggregate!A:B,2,FALSE)</f>
        <v>3000</v>
      </c>
      <c r="D20">
        <f>VLOOKUP($B20,Aggregate!$A:$K,6,FALSE)</f>
        <v>7</v>
      </c>
      <c r="E20">
        <f>VLOOKUP($B20,Aggregate!$A:$K,7,FALSE)</f>
        <v>8.98</v>
      </c>
      <c r="F20">
        <f>VLOOKUP($B20,Aggregate!$A:$K,8,FALSE)</f>
        <v>4.3000000000000007</v>
      </c>
      <c r="G20">
        <f>VLOOKUP($B20,Aggregate!$A:$K,9,FALSE)</f>
        <v>4.5999999999999996</v>
      </c>
      <c r="H20">
        <f>VLOOKUP($B20,Aggregate!$A:$K,10,FALSE)</f>
        <v>10.870000000000001</v>
      </c>
      <c r="I20">
        <f>VLOOKUP($B20,Aggregate!$A:$K,11,FALSE)</f>
        <v>7.15</v>
      </c>
      <c r="J20">
        <f t="shared" si="4"/>
        <v>4.3000000000000007</v>
      </c>
      <c r="K20">
        <f t="shared" si="5"/>
        <v>10.870000000000001</v>
      </c>
      <c r="L20">
        <f>VLOOKUP($B20,Aggregate!$A:$L,12,FALSE)</f>
        <v>9.1000000000000014</v>
      </c>
      <c r="M20" s="5">
        <f t="shared" si="6"/>
        <v>329.67032967032964</v>
      </c>
    </row>
    <row r="21" spans="1:13">
      <c r="A21" t="s">
        <v>571</v>
      </c>
      <c r="B21" t="s">
        <v>96</v>
      </c>
      <c r="C21">
        <f>VLOOKUP(B21,Aggregate!A:B,2,FALSE)</f>
        <v>6200</v>
      </c>
      <c r="D21">
        <f>VLOOKUP($B21,Aggregate!$A:$K,6,FALSE)</f>
        <v>19.5</v>
      </c>
      <c r="E21">
        <f>VLOOKUP($B21,Aggregate!$A:$K,7,FALSE)</f>
        <v>12.91</v>
      </c>
      <c r="F21">
        <f>VLOOKUP($B21,Aggregate!$A:$K,8,FALSE)</f>
        <v>19.8</v>
      </c>
      <c r="G21">
        <f>VLOOKUP($B21,Aggregate!$A:$K,9,FALSE)</f>
        <v>21.6</v>
      </c>
      <c r="H21">
        <f>VLOOKUP($B21,Aggregate!$A:$K,10,FALSE)</f>
        <v>12.77</v>
      </c>
      <c r="I21">
        <f>VLOOKUP($B21,Aggregate!$A:$K,11,FALSE)</f>
        <v>17.315999999999999</v>
      </c>
      <c r="J21">
        <f t="shared" si="4"/>
        <v>12.77</v>
      </c>
      <c r="K21">
        <f t="shared" si="5"/>
        <v>21.6</v>
      </c>
      <c r="L21">
        <f>VLOOKUP($B21,Aggregate!$A:$L,12,FALSE)</f>
        <v>23.4</v>
      </c>
      <c r="M21" s="5">
        <f t="shared" si="6"/>
        <v>264.95726495726495</v>
      </c>
    </row>
    <row r="22" spans="1:13">
      <c r="A22" t="s">
        <v>572</v>
      </c>
      <c r="B22" t="s">
        <v>1733</v>
      </c>
      <c r="C22">
        <f>VLOOKUP(B22,Aggregate!A:B,2,FALSE)</f>
        <v>3000</v>
      </c>
      <c r="D22">
        <f>VLOOKUP($B22,Aggregate!$A:$K,6,FALSE)</f>
        <v>0</v>
      </c>
      <c r="E22">
        <f>VLOOKUP($B22,Aggregate!$A:$K,7,FALSE)</f>
        <v>0</v>
      </c>
      <c r="F22">
        <f>VLOOKUP($B22,Aggregate!$A:$K,8,FALSE)</f>
        <v>5</v>
      </c>
      <c r="G22">
        <f>VLOOKUP($B22,Aggregate!$A:$K,9,FALSE)</f>
        <v>0</v>
      </c>
      <c r="H22">
        <f>VLOOKUP($B22,Aggregate!$A:$K,10,FALSE)</f>
        <v>11.399999999999999</v>
      </c>
      <c r="I22">
        <f>VLOOKUP($B22,Aggregate!$A:$K,11,FALSE)</f>
        <v>8.1999999999999993</v>
      </c>
      <c r="J22">
        <f t="shared" si="4"/>
        <v>0</v>
      </c>
      <c r="K22">
        <f t="shared" si="5"/>
        <v>11.399999999999999</v>
      </c>
      <c r="L22">
        <f>VLOOKUP($B22,Aggregate!$A:$L,12,FALSE)</f>
        <v>0</v>
      </c>
      <c r="M22" s="5" t="e">
        <f t="shared" si="6"/>
        <v>#DIV/0!</v>
      </c>
    </row>
    <row r="23" spans="1:13">
      <c r="C23">
        <f>50000-SUM(C14:C22)</f>
        <v>0</v>
      </c>
      <c r="D23">
        <f>SUM(D14:D22)</f>
        <v>149.6</v>
      </c>
      <c r="E23">
        <f t="shared" ref="E23" si="7">SUM(E14:E22)</f>
        <v>127.29199999999999</v>
      </c>
      <c r="F23">
        <f t="shared" ref="F23" si="8">SUM(F14:F22)</f>
        <v>147.34</v>
      </c>
      <c r="G23">
        <f t="shared" ref="G23" si="9">SUM(G14:G22)</f>
        <v>145.84</v>
      </c>
      <c r="H23">
        <f t="shared" ref="H23" si="10">SUM(H14:H22)</f>
        <v>146.03000000000003</v>
      </c>
      <c r="I23">
        <f t="shared" ref="I23" si="11">SUM(I14:I22)</f>
        <v>148.14039999999997</v>
      </c>
      <c r="J23">
        <f t="shared" ref="J23" si="12">SUM(J14:J22)</f>
        <v>115.00200000000001</v>
      </c>
      <c r="K23">
        <f t="shared" ref="K23" si="13">SUM(K14:K22)</f>
        <v>179.07</v>
      </c>
      <c r="L23">
        <f t="shared" ref="L23" si="14">SUM(L14:L22)</f>
        <v>129.9</v>
      </c>
      <c r="M23" s="5">
        <f>50000/L23</f>
        <v>384.91147036181678</v>
      </c>
    </row>
    <row r="25" spans="1:13">
      <c r="C25" t="s">
        <v>2</v>
      </c>
      <c r="D25" t="s">
        <v>1756</v>
      </c>
      <c r="E25" t="s">
        <v>1757</v>
      </c>
      <c r="F25" t="s">
        <v>1758</v>
      </c>
      <c r="G25" t="s">
        <v>2796</v>
      </c>
      <c r="H25" t="s">
        <v>2797</v>
      </c>
      <c r="I25" t="s">
        <v>2242</v>
      </c>
      <c r="J25" t="s">
        <v>37</v>
      </c>
      <c r="K25" t="s">
        <v>2811</v>
      </c>
      <c r="L25" t="s">
        <v>2983</v>
      </c>
      <c r="M25" t="s">
        <v>2985</v>
      </c>
    </row>
    <row r="26" spans="1:13">
      <c r="A26" t="s">
        <v>15</v>
      </c>
      <c r="B26" t="s">
        <v>112</v>
      </c>
      <c r="C26">
        <f>VLOOKUP(B26,Aggregate!A:B,2,FALSE)</f>
        <v>5700</v>
      </c>
      <c r="D26">
        <f>VLOOKUP($B26,Aggregate!$A:$K,6,FALSE)</f>
        <v>13.6</v>
      </c>
      <c r="E26">
        <f>VLOOKUP($B26,Aggregate!$A:$K,7,FALSE)</f>
        <v>14.982000000000001</v>
      </c>
      <c r="F26">
        <f>VLOOKUP($B26,Aggregate!$A:$K,8,FALSE)</f>
        <v>14.58</v>
      </c>
      <c r="G26">
        <f>VLOOKUP($B26,Aggregate!$A:$K,9,FALSE)</f>
        <v>13.58</v>
      </c>
      <c r="H26">
        <f>VLOOKUP($B26,Aggregate!$A:$K,10,FALSE)</f>
        <v>14.31</v>
      </c>
      <c r="I26">
        <f>VLOOKUP($B26,Aggregate!$A:$K,11,FALSE)</f>
        <v>14.210399999999998</v>
      </c>
      <c r="J26">
        <f>MIN(D26:I26)</f>
        <v>13.58</v>
      </c>
      <c r="K26">
        <f>MAX(D26:H26)</f>
        <v>14.982000000000001</v>
      </c>
      <c r="L26">
        <f>VLOOKUP($B26,Aggregate!$A:$L,12,FALSE)</f>
        <v>35.32</v>
      </c>
      <c r="M26" s="5">
        <f>C26/L26</f>
        <v>161.38165345413364</v>
      </c>
    </row>
    <row r="27" spans="1:13">
      <c r="A27" t="s">
        <v>34</v>
      </c>
      <c r="B27" t="s">
        <v>38</v>
      </c>
      <c r="C27">
        <f>VLOOKUP(B27,Aggregate!A:B,2,FALSE)</f>
        <v>7500</v>
      </c>
      <c r="D27">
        <f>VLOOKUP($B27,Aggregate!$A:$K,6,FALSE)</f>
        <v>20</v>
      </c>
      <c r="E27">
        <f>VLOOKUP($B27,Aggregate!$A:$K,7,FALSE)</f>
        <v>19.720000000000002</v>
      </c>
      <c r="F27">
        <f>VLOOKUP($B27,Aggregate!$A:$K,8,FALSE)</f>
        <v>21</v>
      </c>
      <c r="G27">
        <f>VLOOKUP($B27,Aggregate!$A:$K,9,FALSE)</f>
        <v>20.8</v>
      </c>
      <c r="H27">
        <f>VLOOKUP($B27,Aggregate!$A:$K,10,FALSE)</f>
        <v>22.46</v>
      </c>
      <c r="I27">
        <f>VLOOKUP($B27,Aggregate!$A:$K,11,FALSE)</f>
        <v>20.795999999999999</v>
      </c>
      <c r="J27">
        <f t="shared" ref="J27:J34" si="15">MIN(D27:I27)</f>
        <v>19.720000000000002</v>
      </c>
      <c r="K27">
        <f t="shared" ref="K27:K34" si="16">MAX(D27:H27)</f>
        <v>22.46</v>
      </c>
      <c r="L27">
        <f>VLOOKUP($B27,Aggregate!$A:$L,12,FALSE)</f>
        <v>26.2</v>
      </c>
      <c r="M27" s="5">
        <f t="shared" ref="M27:M34" si="17">C27/L27</f>
        <v>286.25954198473283</v>
      </c>
    </row>
    <row r="28" spans="1:13">
      <c r="A28" t="s">
        <v>34</v>
      </c>
      <c r="B28" t="s">
        <v>324</v>
      </c>
      <c r="C28">
        <f>VLOOKUP(B28,Aggregate!A:B,2,FALSE)</f>
        <v>3000</v>
      </c>
      <c r="D28">
        <f>VLOOKUP($B28,Aggregate!$A:$K,6,FALSE)</f>
        <v>17.5</v>
      </c>
      <c r="E28">
        <f>VLOOKUP($B28,Aggregate!$A:$K,7,FALSE)</f>
        <v>13.58</v>
      </c>
      <c r="F28">
        <f>VLOOKUP($B28,Aggregate!$A:$K,8,FALSE)</f>
        <v>2.9000000000000004</v>
      </c>
      <c r="G28">
        <f>VLOOKUP($B28,Aggregate!$A:$K,9,FALSE)</f>
        <v>2.4000000000000004</v>
      </c>
      <c r="H28">
        <f>VLOOKUP($B28,Aggregate!$A:$K,10,FALSE)</f>
        <v>6.59</v>
      </c>
      <c r="I28">
        <f>VLOOKUP($B28,Aggregate!$A:$K,11,FALSE)</f>
        <v>8.5939999999999994</v>
      </c>
      <c r="J28">
        <f t="shared" si="15"/>
        <v>2.4000000000000004</v>
      </c>
      <c r="K28">
        <f t="shared" si="16"/>
        <v>17.5</v>
      </c>
      <c r="L28">
        <f>VLOOKUP($B28,Aggregate!$A:$L,12,FALSE)</f>
        <v>6.1000000000000005</v>
      </c>
      <c r="M28" s="5">
        <f t="shared" si="17"/>
        <v>491.80327868852453</v>
      </c>
    </row>
    <row r="29" spans="1:13">
      <c r="A29" t="s">
        <v>6</v>
      </c>
      <c r="B29" t="s">
        <v>19</v>
      </c>
      <c r="C29">
        <f>VLOOKUP(B29,Aggregate!A:B,2,FALSE)</f>
        <v>8000</v>
      </c>
      <c r="D29">
        <f>VLOOKUP($B29,Aggregate!$A:$K,6,FALSE)</f>
        <v>20.5</v>
      </c>
      <c r="E29">
        <f>VLOOKUP($B29,Aggregate!$A:$K,7,FALSE)</f>
        <v>19.41</v>
      </c>
      <c r="F29">
        <f>VLOOKUP($B29,Aggregate!$A:$K,8,FALSE)</f>
        <v>23</v>
      </c>
      <c r="G29">
        <f>VLOOKUP($B29,Aggregate!$A:$K,9,FALSE)</f>
        <v>26</v>
      </c>
      <c r="H29">
        <f>VLOOKUP($B29,Aggregate!$A:$K,10,FALSE)</f>
        <v>19.850000000000001</v>
      </c>
      <c r="I29">
        <f>VLOOKUP($B29,Aggregate!$A:$K,11,FALSE)</f>
        <v>21.751999999999999</v>
      </c>
      <c r="J29">
        <f t="shared" si="15"/>
        <v>19.41</v>
      </c>
      <c r="K29">
        <f t="shared" si="16"/>
        <v>26</v>
      </c>
      <c r="L29">
        <f>VLOOKUP($B29,Aggregate!$A:$L,12,FALSE)</f>
        <v>23.200000000000003</v>
      </c>
      <c r="M29" s="5">
        <f t="shared" si="17"/>
        <v>344.82758620689651</v>
      </c>
    </row>
    <row r="30" spans="1:13">
      <c r="A30" t="s">
        <v>6</v>
      </c>
      <c r="B30" t="s">
        <v>65</v>
      </c>
      <c r="C30">
        <f>VLOOKUP(B30,Aggregate!A:B,2,FALSE)</f>
        <v>6900</v>
      </c>
      <c r="D30">
        <f>VLOOKUP($B30,Aggregate!$A:$K,6,FALSE)</f>
        <v>12</v>
      </c>
      <c r="E30">
        <f>VLOOKUP($B30,Aggregate!$A:$K,7,FALSE)</f>
        <v>13.73</v>
      </c>
      <c r="F30">
        <f>VLOOKUP($B30,Aggregate!$A:$K,8,FALSE)</f>
        <v>19.8</v>
      </c>
      <c r="G30">
        <f>VLOOKUP($B30,Aggregate!$A:$K,9,FALSE)</f>
        <v>21.6</v>
      </c>
      <c r="H30">
        <f>VLOOKUP($B30,Aggregate!$A:$K,10,FALSE)</f>
        <v>14.75</v>
      </c>
      <c r="I30">
        <f>VLOOKUP($B30,Aggregate!$A:$K,11,FALSE)</f>
        <v>16.375999999999998</v>
      </c>
      <c r="J30">
        <f t="shared" si="15"/>
        <v>12</v>
      </c>
      <c r="K30">
        <f t="shared" si="16"/>
        <v>21.6</v>
      </c>
      <c r="L30">
        <f>VLOOKUP($B30,Aggregate!$A:$L,12,FALSE)</f>
        <v>10.9</v>
      </c>
      <c r="M30" s="5">
        <f t="shared" si="17"/>
        <v>633.02752293577976</v>
      </c>
    </row>
    <row r="31" spans="1:13">
      <c r="A31" t="s">
        <v>6</v>
      </c>
      <c r="B31" t="s">
        <v>57</v>
      </c>
      <c r="C31">
        <f>VLOOKUP(B31,Aggregate!A:B,2,FALSE)</f>
        <v>7200</v>
      </c>
      <c r="D31">
        <f>VLOOKUP($B31,Aggregate!$A:$K,6,FALSE)</f>
        <v>13</v>
      </c>
      <c r="E31">
        <f>VLOOKUP($B31,Aggregate!$A:$K,7,FALSE)</f>
        <v>15.950000000000001</v>
      </c>
      <c r="F31">
        <f>VLOOKUP($B31,Aggregate!$A:$K,8,FALSE)</f>
        <v>21.3</v>
      </c>
      <c r="G31">
        <f>VLOOKUP($B31,Aggregate!$A:$K,9,FALSE)</f>
        <v>24.5</v>
      </c>
      <c r="H31">
        <f>VLOOKUP($B31,Aggregate!$A:$K,10,FALSE)</f>
        <v>14.98</v>
      </c>
      <c r="I31">
        <f>VLOOKUP($B31,Aggregate!$A:$K,11,FALSE)</f>
        <v>17.946000000000002</v>
      </c>
      <c r="J31">
        <f t="shared" si="15"/>
        <v>13</v>
      </c>
      <c r="K31">
        <f t="shared" si="16"/>
        <v>24.5</v>
      </c>
      <c r="L31">
        <f>VLOOKUP($B31,Aggregate!$A:$L,12,FALSE)</f>
        <v>47.7</v>
      </c>
      <c r="M31" s="5">
        <f t="shared" si="17"/>
        <v>150.94339622641508</v>
      </c>
    </row>
    <row r="32" spans="1:13">
      <c r="A32" t="s">
        <v>45</v>
      </c>
      <c r="B32" t="s">
        <v>246</v>
      </c>
      <c r="C32">
        <f>VLOOKUP(B32,Aggregate!A:B,2,FALSE)</f>
        <v>3500</v>
      </c>
      <c r="D32">
        <f>VLOOKUP($B32,Aggregate!$A:$K,6,FALSE)</f>
        <v>14.5</v>
      </c>
      <c r="E32">
        <f>VLOOKUP($B32,Aggregate!$A:$K,7,FALSE)</f>
        <v>10.82</v>
      </c>
      <c r="F32">
        <f>VLOOKUP($B32,Aggregate!$A:$K,8,FALSE)</f>
        <v>7.4</v>
      </c>
      <c r="G32">
        <f>VLOOKUP($B32,Aggregate!$A:$K,9,FALSE)</f>
        <v>6.8000000000000007</v>
      </c>
      <c r="H32">
        <f>VLOOKUP($B32,Aggregate!$A:$K,10,FALSE)</f>
        <v>12.450000000000001</v>
      </c>
      <c r="I32">
        <f>VLOOKUP($B32,Aggregate!$A:$K,11,FALSE)</f>
        <v>10.394</v>
      </c>
      <c r="J32">
        <f t="shared" si="15"/>
        <v>6.8000000000000007</v>
      </c>
      <c r="K32">
        <f t="shared" si="16"/>
        <v>14.5</v>
      </c>
      <c r="L32">
        <f>VLOOKUP($B32,Aggregate!$A:$L,12,FALSE)</f>
        <v>3.7</v>
      </c>
      <c r="M32" s="5">
        <f t="shared" si="17"/>
        <v>945.94594594594594</v>
      </c>
    </row>
    <row r="33" spans="1:13">
      <c r="A33" t="s">
        <v>571</v>
      </c>
      <c r="B33" t="s">
        <v>129</v>
      </c>
      <c r="C33">
        <f>VLOOKUP(B33,Aggregate!A:B,2,FALSE)</f>
        <v>5200</v>
      </c>
      <c r="D33">
        <f>VLOOKUP($B33,Aggregate!$A:$K,6,FALSE)</f>
        <v>20</v>
      </c>
      <c r="E33">
        <f>VLOOKUP($B33,Aggregate!$A:$K,7,FALSE)</f>
        <v>14.16</v>
      </c>
      <c r="F33">
        <f>VLOOKUP($B33,Aggregate!$A:$K,8,FALSE)</f>
        <v>17.100000000000001</v>
      </c>
      <c r="G33">
        <f>VLOOKUP($B33,Aggregate!$A:$K,9,FALSE)</f>
        <v>18.200000000000003</v>
      </c>
      <c r="H33">
        <f>VLOOKUP($B33,Aggregate!$A:$K,10,FALSE)</f>
        <v>12.620000000000001</v>
      </c>
      <c r="I33">
        <f>VLOOKUP($B33,Aggregate!$A:$K,11,FALSE)</f>
        <v>16.416000000000004</v>
      </c>
      <c r="J33">
        <f t="shared" si="15"/>
        <v>12.620000000000001</v>
      </c>
      <c r="K33">
        <f t="shared" si="16"/>
        <v>20</v>
      </c>
      <c r="L33">
        <f>VLOOKUP($B33,Aggregate!$A:$L,12,FALSE)</f>
        <v>10.8</v>
      </c>
      <c r="M33" s="5">
        <f t="shared" si="17"/>
        <v>481.48148148148147</v>
      </c>
    </row>
    <row r="34" spans="1:13">
      <c r="A34" t="s">
        <v>572</v>
      </c>
      <c r="B34" t="s">
        <v>574</v>
      </c>
      <c r="C34">
        <f>VLOOKUP(B34,Aggregate!A:B,2,FALSE)</f>
        <v>3000</v>
      </c>
      <c r="D34">
        <f>VLOOKUP($B34,Aggregate!$A:$K,6,FALSE)</f>
        <v>0</v>
      </c>
      <c r="E34">
        <f>VLOOKUP($B34,Aggregate!$A:$K,7,FALSE)</f>
        <v>0</v>
      </c>
      <c r="F34">
        <f>VLOOKUP($B34,Aggregate!$A:$K,8,FALSE)</f>
        <v>5</v>
      </c>
      <c r="G34">
        <f>VLOOKUP($B34,Aggregate!$A:$K,9,FALSE)</f>
        <v>0</v>
      </c>
      <c r="H34">
        <f>VLOOKUP($B34,Aggregate!$A:$K,10,FALSE)</f>
        <v>7.8</v>
      </c>
      <c r="I34">
        <f>VLOOKUP($B34,Aggregate!$A:$K,11,FALSE)</f>
        <v>6.4</v>
      </c>
      <c r="J34">
        <f t="shared" si="15"/>
        <v>0</v>
      </c>
      <c r="K34">
        <f t="shared" si="16"/>
        <v>7.8</v>
      </c>
      <c r="L34">
        <v>19</v>
      </c>
      <c r="M34" s="5">
        <f t="shared" si="17"/>
        <v>157.89473684210526</v>
      </c>
    </row>
    <row r="35" spans="1:13">
      <c r="C35">
        <f>50000-SUM(C26:C34)</f>
        <v>0</v>
      </c>
      <c r="D35">
        <f>SUM(D26:D34)</f>
        <v>131.1</v>
      </c>
      <c r="E35">
        <f t="shared" ref="E35" si="18">SUM(E26:E34)</f>
        <v>122.352</v>
      </c>
      <c r="F35">
        <f t="shared" ref="F35" si="19">SUM(F26:F34)</f>
        <v>132.08000000000001</v>
      </c>
      <c r="G35">
        <f t="shared" ref="G35" si="20">SUM(G26:G34)</f>
        <v>133.88</v>
      </c>
      <c r="H35">
        <f t="shared" ref="H35" si="21">SUM(H26:H34)</f>
        <v>125.81000000000002</v>
      </c>
      <c r="I35">
        <f t="shared" ref="I35" si="22">SUM(I26:I34)</f>
        <v>132.8844</v>
      </c>
      <c r="J35">
        <f t="shared" ref="J35" si="23">SUM(J26:J34)</f>
        <v>99.53</v>
      </c>
      <c r="K35">
        <f t="shared" ref="K35" si="24">SUM(K26:K34)</f>
        <v>169.34200000000001</v>
      </c>
      <c r="L35">
        <f t="shared" ref="L35" si="25">SUM(L26:L34)</f>
        <v>182.92000000000002</v>
      </c>
      <c r="M35" s="5">
        <f>50000/L35</f>
        <v>273.34353815875789</v>
      </c>
    </row>
    <row r="37" spans="1:13">
      <c r="C37" t="s">
        <v>2</v>
      </c>
      <c r="D37" t="s">
        <v>1756</v>
      </c>
      <c r="E37" t="s">
        <v>1757</v>
      </c>
      <c r="F37" t="s">
        <v>1758</v>
      </c>
      <c r="G37" t="s">
        <v>2796</v>
      </c>
      <c r="H37" t="s">
        <v>2797</v>
      </c>
      <c r="I37" t="s">
        <v>2242</v>
      </c>
      <c r="J37" t="s">
        <v>37</v>
      </c>
      <c r="K37" t="s">
        <v>2811</v>
      </c>
      <c r="L37" t="s">
        <v>2983</v>
      </c>
      <c r="M37" t="s">
        <v>2985</v>
      </c>
    </row>
    <row r="38" spans="1:13">
      <c r="A38" t="s">
        <v>15</v>
      </c>
      <c r="B38" t="s">
        <v>63</v>
      </c>
      <c r="C38">
        <f>VLOOKUP(B38,Aggregate!A:B,2,FALSE)</f>
        <v>7000</v>
      </c>
      <c r="D38">
        <f>VLOOKUP($B38,Aggregate!$A:$K,6,FALSE)</f>
        <v>23.1</v>
      </c>
      <c r="E38">
        <f>VLOOKUP($B38,Aggregate!$A:$K,7,FALSE)</f>
        <v>20.402000000000001</v>
      </c>
      <c r="F38">
        <f>VLOOKUP($B38,Aggregate!$A:$K,8,FALSE)</f>
        <v>27.639999999999997</v>
      </c>
      <c r="G38">
        <f>VLOOKUP($B38,Aggregate!$A:$K,9,FALSE)</f>
        <v>26.639999999999997</v>
      </c>
      <c r="H38">
        <f>VLOOKUP($B38,Aggregate!$A:$K,10,FALSE)</f>
        <v>24.919999999999995</v>
      </c>
      <c r="I38">
        <f>VLOOKUP($B38,Aggregate!$A:$K,11,FALSE)</f>
        <v>24.540399999999998</v>
      </c>
      <c r="J38">
        <f>MIN(D38:I38)</f>
        <v>20.402000000000001</v>
      </c>
      <c r="K38">
        <f>MAX(D38:H38)</f>
        <v>27.639999999999997</v>
      </c>
      <c r="L38">
        <f>VLOOKUP($B38,Aggregate!$A:$L,12,FALSE)</f>
        <v>16.2</v>
      </c>
      <c r="M38" s="5">
        <f>C38/L38</f>
        <v>432.09876543209879</v>
      </c>
    </row>
    <row r="39" spans="1:13">
      <c r="A39" t="s">
        <v>34</v>
      </c>
      <c r="B39" t="s">
        <v>216</v>
      </c>
      <c r="C39">
        <f>VLOOKUP(B39,Aggregate!A:B,2,FALSE)</f>
        <v>4400</v>
      </c>
      <c r="D39">
        <f>VLOOKUP($B39,Aggregate!$A:$K,6,FALSE)</f>
        <v>11</v>
      </c>
      <c r="E39">
        <f>VLOOKUP($B39,Aggregate!$A:$K,7,FALSE)</f>
        <v>14.01</v>
      </c>
      <c r="F39">
        <f>VLOOKUP($B39,Aggregate!$A:$K,8,FALSE)</f>
        <v>16.100000000000001</v>
      </c>
      <c r="G39">
        <f>VLOOKUP($B39,Aggregate!$A:$K,9,FALSE)</f>
        <v>15.600000000000001</v>
      </c>
      <c r="H39">
        <f>VLOOKUP($B39,Aggregate!$A:$K,10,FALSE)</f>
        <v>14.600000000000001</v>
      </c>
      <c r="I39">
        <f>VLOOKUP($B39,Aggregate!$A:$K,11,FALSE)</f>
        <v>14.262</v>
      </c>
      <c r="J39">
        <f t="shared" ref="J39:J46" si="26">MIN(D39:I39)</f>
        <v>11</v>
      </c>
      <c r="K39">
        <f t="shared" ref="K39:K46" si="27">MAX(D39:H39)</f>
        <v>16.100000000000001</v>
      </c>
      <c r="L39">
        <f>VLOOKUP($B39,Aggregate!$A:$L,12,FALSE)</f>
        <v>6.2000000000000011</v>
      </c>
      <c r="M39" s="5">
        <f t="shared" ref="M39:M46" si="28">C39/L39</f>
        <v>709.67741935483855</v>
      </c>
    </row>
    <row r="40" spans="1:13">
      <c r="A40" t="s">
        <v>34</v>
      </c>
      <c r="B40" t="s">
        <v>220</v>
      </c>
      <c r="C40">
        <f>VLOOKUP(B40,Aggregate!A:B,2,FALSE)</f>
        <v>4200</v>
      </c>
      <c r="D40">
        <f>VLOOKUP($B40,Aggregate!$A:$K,6,FALSE)</f>
        <v>19.5</v>
      </c>
      <c r="E40">
        <f>VLOOKUP($B40,Aggregate!$A:$K,7,FALSE)</f>
        <v>13.850000000000001</v>
      </c>
      <c r="F40">
        <f>VLOOKUP($B40,Aggregate!$A:$K,8,FALSE)</f>
        <v>0</v>
      </c>
      <c r="G40">
        <f>VLOOKUP($B40,Aggregate!$A:$K,9,FALSE)</f>
        <v>15.4</v>
      </c>
      <c r="H40">
        <f>VLOOKUP($B40,Aggregate!$A:$K,10,FALSE)</f>
        <v>12.97</v>
      </c>
      <c r="I40">
        <f>VLOOKUP($B40,Aggregate!$A:$K,11,FALSE)</f>
        <v>15.43</v>
      </c>
      <c r="J40">
        <f t="shared" si="26"/>
        <v>0</v>
      </c>
      <c r="K40">
        <f t="shared" si="27"/>
        <v>19.5</v>
      </c>
      <c r="L40">
        <f>VLOOKUP($B40,Aggregate!$A:$L,12,FALSE)</f>
        <v>17.7</v>
      </c>
      <c r="M40" s="5">
        <f t="shared" si="28"/>
        <v>237.28813559322035</v>
      </c>
    </row>
    <row r="41" spans="1:13">
      <c r="A41" t="s">
        <v>6</v>
      </c>
      <c r="B41" t="s">
        <v>10</v>
      </c>
      <c r="C41">
        <f>VLOOKUP(B41,Aggregate!A:B,2,FALSE)</f>
        <v>8900</v>
      </c>
      <c r="D41">
        <f>VLOOKUP($B41,Aggregate!$A:$K,6,FALSE)</f>
        <v>29</v>
      </c>
      <c r="E41">
        <f>VLOOKUP($B41,Aggregate!$A:$K,7,FALSE)</f>
        <v>24.86</v>
      </c>
      <c r="F41">
        <f>VLOOKUP($B41,Aggregate!$A:$K,8,FALSE)</f>
        <v>24.1</v>
      </c>
      <c r="G41">
        <f>VLOOKUP($B41,Aggregate!$A:$K,9,FALSE)</f>
        <v>26</v>
      </c>
      <c r="H41">
        <f>VLOOKUP($B41,Aggregate!$A:$K,10,FALSE)</f>
        <v>26.299999999999997</v>
      </c>
      <c r="I41">
        <f>VLOOKUP($B41,Aggregate!$A:$K,11,FALSE)</f>
        <v>26.052</v>
      </c>
      <c r="J41">
        <f t="shared" si="26"/>
        <v>24.1</v>
      </c>
      <c r="K41">
        <f t="shared" si="27"/>
        <v>29</v>
      </c>
      <c r="L41">
        <f>VLOOKUP($B41,Aggregate!$A:$L,12,FALSE)</f>
        <v>24.8</v>
      </c>
      <c r="M41" s="5">
        <f t="shared" si="28"/>
        <v>358.87096774193549</v>
      </c>
    </row>
    <row r="42" spans="1:13">
      <c r="A42" t="s">
        <v>6</v>
      </c>
      <c r="B42" t="s">
        <v>62</v>
      </c>
      <c r="C42">
        <f>VLOOKUP(B42,Aggregate!A:B,2,FALSE)</f>
        <v>7000</v>
      </c>
      <c r="D42">
        <f>VLOOKUP($B42,Aggregate!$A:$K,6,FALSE)</f>
        <v>23.5</v>
      </c>
      <c r="E42">
        <f>VLOOKUP($B42,Aggregate!$A:$K,7,FALSE)</f>
        <v>17.260000000000002</v>
      </c>
      <c r="F42">
        <f>VLOOKUP($B42,Aggregate!$A:$K,8,FALSE)</f>
        <v>18.899999999999999</v>
      </c>
      <c r="G42">
        <f>VLOOKUP($B42,Aggregate!$A:$K,9,FALSE)</f>
        <v>19.600000000000001</v>
      </c>
      <c r="H42">
        <f>VLOOKUP($B42,Aggregate!$A:$K,10,FALSE)</f>
        <v>18.14</v>
      </c>
      <c r="I42">
        <f>VLOOKUP($B42,Aggregate!$A:$K,11,FALSE)</f>
        <v>19.48</v>
      </c>
      <c r="J42">
        <f t="shared" si="26"/>
        <v>17.260000000000002</v>
      </c>
      <c r="K42">
        <f t="shared" si="27"/>
        <v>23.5</v>
      </c>
      <c r="L42">
        <f>VLOOKUP($B42,Aggregate!$A:$L,12,FALSE)</f>
        <v>16.5</v>
      </c>
      <c r="M42" s="5">
        <f t="shared" si="28"/>
        <v>424.24242424242425</v>
      </c>
    </row>
    <row r="43" spans="1:13">
      <c r="A43" t="s">
        <v>6</v>
      </c>
      <c r="B43" t="s">
        <v>250</v>
      </c>
      <c r="C43">
        <f>VLOOKUP(B43,Aggregate!A:B,2,FALSE)</f>
        <v>3500</v>
      </c>
      <c r="D43">
        <f>VLOOKUP($B43,Aggregate!$A:$K,6,FALSE)</f>
        <v>8.5</v>
      </c>
      <c r="E43">
        <f>VLOOKUP($B43,Aggregate!$A:$K,7,FALSE)</f>
        <v>9.2800000000000011</v>
      </c>
      <c r="F43">
        <f>VLOOKUP($B43,Aggregate!$A:$K,8,FALSE)</f>
        <v>14.7</v>
      </c>
      <c r="G43">
        <f>VLOOKUP($B43,Aggregate!$A:$K,9,FALSE)</f>
        <v>15.399999999999999</v>
      </c>
      <c r="H43">
        <f>VLOOKUP($B43,Aggregate!$A:$K,10,FALSE)</f>
        <v>7.5300000000000011</v>
      </c>
      <c r="I43">
        <f>VLOOKUP($B43,Aggregate!$A:$K,11,FALSE)</f>
        <v>11.082000000000001</v>
      </c>
      <c r="J43">
        <f t="shared" si="26"/>
        <v>7.5300000000000011</v>
      </c>
      <c r="K43">
        <f t="shared" si="27"/>
        <v>15.399999999999999</v>
      </c>
      <c r="L43">
        <f>VLOOKUP($B43,Aggregate!$A:$L,12,FALSE)</f>
        <v>11.8</v>
      </c>
      <c r="M43" s="5">
        <f t="shared" si="28"/>
        <v>296.61016949152543</v>
      </c>
    </row>
    <row r="44" spans="1:13">
      <c r="A44" t="s">
        <v>45</v>
      </c>
      <c r="B44" t="s">
        <v>201</v>
      </c>
      <c r="C44">
        <f>VLOOKUP(B44,Aggregate!A:B,2,FALSE)</f>
        <v>4600</v>
      </c>
      <c r="D44">
        <f>VLOOKUP($B44,Aggregate!$A:$K,6,FALSE)</f>
        <v>18.5</v>
      </c>
      <c r="E44">
        <f>VLOOKUP($B44,Aggregate!$A:$K,7,FALSE)</f>
        <v>10.010000000000002</v>
      </c>
      <c r="F44">
        <f>VLOOKUP($B44,Aggregate!$A:$K,8,FALSE)</f>
        <v>15.7</v>
      </c>
      <c r="G44">
        <f>VLOOKUP($B44,Aggregate!$A:$K,9,FALSE)</f>
        <v>15.399999999999999</v>
      </c>
      <c r="H44">
        <f>VLOOKUP($B44,Aggregate!$A:$K,10,FALSE)</f>
        <v>10.91</v>
      </c>
      <c r="I44">
        <f>VLOOKUP($B44,Aggregate!$A:$K,11,FALSE)</f>
        <v>14.103999999999999</v>
      </c>
      <c r="J44">
        <f t="shared" si="26"/>
        <v>10.010000000000002</v>
      </c>
      <c r="K44">
        <f t="shared" si="27"/>
        <v>18.5</v>
      </c>
      <c r="L44">
        <f>VLOOKUP($B44,Aggregate!$A:$L,12,FALSE)</f>
        <v>5.5</v>
      </c>
      <c r="M44" s="5">
        <f t="shared" si="28"/>
        <v>836.36363636363637</v>
      </c>
    </row>
    <row r="45" spans="1:13">
      <c r="A45" t="s">
        <v>571</v>
      </c>
      <c r="B45" t="s">
        <v>52</v>
      </c>
      <c r="C45">
        <f>VLOOKUP(B45,Aggregate!A:B,2,FALSE)</f>
        <v>7300</v>
      </c>
      <c r="D45">
        <f>VLOOKUP($B45,Aggregate!$A:$K,6,FALSE)</f>
        <v>18.5</v>
      </c>
      <c r="E45">
        <f>VLOOKUP($B45,Aggregate!$A:$K,7,FALSE)</f>
        <v>18.490000000000002</v>
      </c>
      <c r="F45">
        <f>VLOOKUP($B45,Aggregate!$A:$K,8,FALSE)</f>
        <v>18.8</v>
      </c>
      <c r="G45">
        <f>VLOOKUP($B45,Aggregate!$A:$K,9,FALSE)</f>
        <v>21</v>
      </c>
      <c r="H45">
        <f>VLOOKUP($B45,Aggregate!$A:$K,10,FALSE)</f>
        <v>18.07</v>
      </c>
      <c r="I45">
        <f>VLOOKUP($B45,Aggregate!$A:$K,11,FALSE)</f>
        <v>18.972000000000001</v>
      </c>
      <c r="J45">
        <f t="shared" si="26"/>
        <v>18.07</v>
      </c>
      <c r="K45">
        <f t="shared" si="27"/>
        <v>21</v>
      </c>
      <c r="L45">
        <f>VLOOKUP($B45,Aggregate!$A:$L,12,FALSE)</f>
        <v>35.299999999999997</v>
      </c>
      <c r="M45" s="5">
        <f t="shared" si="28"/>
        <v>206.7988668555241</v>
      </c>
    </row>
    <row r="46" spans="1:13">
      <c r="A46" t="s">
        <v>572</v>
      </c>
      <c r="B46" t="s">
        <v>1728</v>
      </c>
      <c r="C46">
        <f>VLOOKUP(B46,Aggregate!A:B,2,FALSE)</f>
        <v>3100</v>
      </c>
      <c r="D46">
        <f>VLOOKUP($B46,Aggregate!$A:$K,6,FALSE)</f>
        <v>0</v>
      </c>
      <c r="E46">
        <f>VLOOKUP($B46,Aggregate!$A:$K,7,FALSE)</f>
        <v>0</v>
      </c>
      <c r="F46">
        <f>VLOOKUP($B46,Aggregate!$A:$K,8,FALSE)</f>
        <v>4</v>
      </c>
      <c r="G46">
        <f>VLOOKUP($B46,Aggregate!$A:$K,9,FALSE)</f>
        <v>0</v>
      </c>
      <c r="H46">
        <f>VLOOKUP($B46,Aggregate!$A:$K,10,FALSE)</f>
        <v>11.3</v>
      </c>
      <c r="I46">
        <f>VLOOKUP($B46,Aggregate!$A:$K,11,FALSE)</f>
        <v>7.65</v>
      </c>
      <c r="J46">
        <f t="shared" si="26"/>
        <v>0</v>
      </c>
      <c r="K46">
        <f t="shared" si="27"/>
        <v>11.3</v>
      </c>
      <c r="L46">
        <f>VLOOKUP($B46,Aggregate!$A:$L,12,FALSE)</f>
        <v>0</v>
      </c>
      <c r="M46" s="5" t="e">
        <f t="shared" si="28"/>
        <v>#DIV/0!</v>
      </c>
    </row>
    <row r="47" spans="1:13">
      <c r="C47">
        <f>50000-SUM(C38:C46)</f>
        <v>0</v>
      </c>
      <c r="D47">
        <f>SUM(D38:D46)</f>
        <v>151.6</v>
      </c>
      <c r="E47">
        <f t="shared" ref="E47" si="29">SUM(E38:E46)</f>
        <v>128.16200000000001</v>
      </c>
      <c r="F47">
        <f t="shared" ref="F47" si="30">SUM(F38:F46)</f>
        <v>139.94000000000003</v>
      </c>
      <c r="G47">
        <f t="shared" ref="G47" si="31">SUM(G38:G46)</f>
        <v>155.04</v>
      </c>
      <c r="H47">
        <f t="shared" ref="H47" si="32">SUM(H38:H46)</f>
        <v>144.74</v>
      </c>
      <c r="I47">
        <f t="shared" ref="I47" si="33">SUM(I38:I46)</f>
        <v>151.57240000000002</v>
      </c>
      <c r="J47">
        <f t="shared" ref="J47" si="34">SUM(J38:J46)</f>
        <v>108.37200000000001</v>
      </c>
      <c r="K47">
        <f t="shared" ref="K47" si="35">SUM(K38:K46)</f>
        <v>181.94</v>
      </c>
      <c r="L47">
        <f t="shared" ref="L47" si="36">SUM(L38:L46)</f>
        <v>134</v>
      </c>
      <c r="M47" s="5">
        <f>50000/L47</f>
        <v>373.13432835820896</v>
      </c>
    </row>
    <row r="48" spans="1:13">
      <c r="M48" s="5"/>
    </row>
    <row r="49" spans="1:13">
      <c r="C49" t="s">
        <v>2</v>
      </c>
      <c r="D49" t="s">
        <v>1756</v>
      </c>
      <c r="E49" t="s">
        <v>1757</v>
      </c>
      <c r="F49" t="s">
        <v>1758</v>
      </c>
      <c r="G49" t="s">
        <v>2796</v>
      </c>
      <c r="H49" t="s">
        <v>2797</v>
      </c>
      <c r="I49" t="s">
        <v>2242</v>
      </c>
      <c r="J49" t="s">
        <v>37</v>
      </c>
      <c r="K49" t="s">
        <v>2811</v>
      </c>
      <c r="L49" t="s">
        <v>2983</v>
      </c>
      <c r="M49" t="s">
        <v>2985</v>
      </c>
    </row>
    <row r="50" spans="1:13">
      <c r="A50" t="s">
        <v>15</v>
      </c>
      <c r="B50" t="s">
        <v>63</v>
      </c>
      <c r="C50">
        <f>VLOOKUP(B50,Aggregate!A:B,2,FALSE)</f>
        <v>7000</v>
      </c>
      <c r="D50">
        <f>VLOOKUP($B50,Aggregate!$A:$K,6,FALSE)</f>
        <v>23.1</v>
      </c>
      <c r="E50">
        <f>VLOOKUP($B50,Aggregate!$A:$K,7,FALSE)</f>
        <v>20.402000000000001</v>
      </c>
      <c r="F50">
        <f>VLOOKUP($B50,Aggregate!$A:$K,8,FALSE)</f>
        <v>27.639999999999997</v>
      </c>
      <c r="G50">
        <f>VLOOKUP($B50,Aggregate!$A:$K,9,FALSE)</f>
        <v>26.639999999999997</v>
      </c>
      <c r="H50">
        <f>VLOOKUP($B50,Aggregate!$A:$K,10,FALSE)</f>
        <v>24.919999999999995</v>
      </c>
      <c r="I50">
        <f>VLOOKUP($B50,Aggregate!$A:$K,11,FALSE)</f>
        <v>24.540399999999998</v>
      </c>
      <c r="J50">
        <f>MIN(D50:I50)</f>
        <v>20.402000000000001</v>
      </c>
      <c r="K50">
        <f>MAX(D50:H50)</f>
        <v>27.639999999999997</v>
      </c>
      <c r="L50">
        <f>VLOOKUP($B50,Aggregate!$A:$L,12,FALSE)</f>
        <v>16.2</v>
      </c>
      <c r="M50" s="5">
        <f>C50/L50</f>
        <v>432.09876543209879</v>
      </c>
    </row>
    <row r="51" spans="1:13">
      <c r="A51" t="s">
        <v>34</v>
      </c>
      <c r="B51" t="s">
        <v>287</v>
      </c>
      <c r="C51">
        <f>VLOOKUP(B51,Aggregate!A:B,2,FALSE)</f>
        <v>3200</v>
      </c>
      <c r="D51">
        <f>VLOOKUP($B51,Aggregate!$A:$K,6,FALSE)</f>
        <v>8.5</v>
      </c>
      <c r="E51">
        <f>VLOOKUP($B51,Aggregate!$A:$K,7,FALSE)</f>
        <v>7.3900000000000006</v>
      </c>
      <c r="F51">
        <f>VLOOKUP($B51,Aggregate!$A:$K,8,FALSE)</f>
        <v>4</v>
      </c>
      <c r="G51">
        <f>VLOOKUP($B51,Aggregate!$A:$K,9,FALSE)</f>
        <v>3.3</v>
      </c>
      <c r="H51">
        <f>VLOOKUP($B51,Aggregate!$A:$K,10,FALSE)</f>
        <v>7.6800000000000015</v>
      </c>
      <c r="I51">
        <f>VLOOKUP($B51,Aggregate!$A:$K,11,FALSE)</f>
        <v>6.1740000000000013</v>
      </c>
      <c r="J51">
        <f t="shared" ref="J51:J58" si="37">MIN(D51:I51)</f>
        <v>3.3</v>
      </c>
      <c r="K51">
        <f t="shared" ref="K51:K58" si="38">MAX(D51:H51)</f>
        <v>8.5</v>
      </c>
      <c r="L51">
        <f>VLOOKUP($B51,Aggregate!$A:$L,12,FALSE)</f>
        <v>23.5</v>
      </c>
      <c r="M51" s="5">
        <f t="shared" ref="M51:M58" si="39">C51/L51</f>
        <v>136.17021276595744</v>
      </c>
    </row>
    <row r="52" spans="1:13">
      <c r="A52" t="s">
        <v>34</v>
      </c>
      <c r="B52" t="s">
        <v>220</v>
      </c>
      <c r="C52">
        <f>VLOOKUP(B52,Aggregate!A:B,2,FALSE)</f>
        <v>4200</v>
      </c>
      <c r="D52">
        <f>VLOOKUP($B52,Aggregate!$A:$K,6,FALSE)</f>
        <v>19.5</v>
      </c>
      <c r="E52">
        <f>VLOOKUP($B52,Aggregate!$A:$K,7,FALSE)</f>
        <v>13.850000000000001</v>
      </c>
      <c r="F52">
        <f>VLOOKUP($B52,Aggregate!$A:$K,8,FALSE)</f>
        <v>0</v>
      </c>
      <c r="G52">
        <f>VLOOKUP($B52,Aggregate!$A:$K,9,FALSE)</f>
        <v>15.4</v>
      </c>
      <c r="H52">
        <f>VLOOKUP($B52,Aggregate!$A:$K,10,FALSE)</f>
        <v>12.97</v>
      </c>
      <c r="I52">
        <f>VLOOKUP($B52,Aggregate!$A:$K,11,FALSE)</f>
        <v>15.43</v>
      </c>
      <c r="J52">
        <f t="shared" si="37"/>
        <v>0</v>
      </c>
      <c r="K52">
        <f t="shared" si="38"/>
        <v>19.5</v>
      </c>
      <c r="L52">
        <f>VLOOKUP($B52,Aggregate!$A:$L,12,FALSE)</f>
        <v>17.7</v>
      </c>
      <c r="M52" s="5">
        <f t="shared" si="39"/>
        <v>237.28813559322035</v>
      </c>
    </row>
    <row r="53" spans="1:13">
      <c r="A53" t="s">
        <v>6</v>
      </c>
      <c r="B53" t="s">
        <v>10</v>
      </c>
      <c r="C53">
        <f>VLOOKUP(B53,Aggregate!A:B,2,FALSE)</f>
        <v>8900</v>
      </c>
      <c r="D53">
        <f>VLOOKUP($B53,Aggregate!$A:$K,6,FALSE)</f>
        <v>29</v>
      </c>
      <c r="E53">
        <f>VLOOKUP($B53,Aggregate!$A:$K,7,FALSE)</f>
        <v>24.86</v>
      </c>
      <c r="F53">
        <f>VLOOKUP($B53,Aggregate!$A:$K,8,FALSE)</f>
        <v>24.1</v>
      </c>
      <c r="G53">
        <f>VLOOKUP($B53,Aggregate!$A:$K,9,FALSE)</f>
        <v>26</v>
      </c>
      <c r="H53">
        <f>VLOOKUP($B53,Aggregate!$A:$K,10,FALSE)</f>
        <v>26.299999999999997</v>
      </c>
      <c r="I53">
        <f>VLOOKUP($B53,Aggregate!$A:$K,11,FALSE)</f>
        <v>26.052</v>
      </c>
      <c r="J53">
        <f t="shared" si="37"/>
        <v>24.1</v>
      </c>
      <c r="K53">
        <f t="shared" si="38"/>
        <v>29</v>
      </c>
      <c r="L53">
        <f>VLOOKUP($B53,Aggregate!$A:$L,12,FALSE)</f>
        <v>24.8</v>
      </c>
      <c r="M53" s="5">
        <f t="shared" si="39"/>
        <v>358.87096774193549</v>
      </c>
    </row>
    <row r="54" spans="1:13">
      <c r="A54" t="s">
        <v>6</v>
      </c>
      <c r="B54" t="s">
        <v>62</v>
      </c>
      <c r="C54">
        <f>VLOOKUP(B54,Aggregate!A:B,2,FALSE)</f>
        <v>7000</v>
      </c>
      <c r="D54">
        <f>VLOOKUP($B54,Aggregate!$A:$K,6,FALSE)</f>
        <v>23.5</v>
      </c>
      <c r="E54">
        <f>VLOOKUP($B54,Aggregate!$A:$K,7,FALSE)</f>
        <v>17.260000000000002</v>
      </c>
      <c r="F54">
        <f>VLOOKUP($B54,Aggregate!$A:$K,8,FALSE)</f>
        <v>18.899999999999999</v>
      </c>
      <c r="G54">
        <f>VLOOKUP($B54,Aggregate!$A:$K,9,FALSE)</f>
        <v>19.600000000000001</v>
      </c>
      <c r="H54">
        <f>VLOOKUP($B54,Aggregate!$A:$K,10,FALSE)</f>
        <v>18.14</v>
      </c>
      <c r="I54">
        <f>VLOOKUP($B54,Aggregate!$A:$K,11,FALSE)</f>
        <v>19.48</v>
      </c>
      <c r="J54">
        <f t="shared" si="37"/>
        <v>17.260000000000002</v>
      </c>
      <c r="K54">
        <f t="shared" si="38"/>
        <v>23.5</v>
      </c>
      <c r="L54">
        <f>VLOOKUP($B54,Aggregate!$A:$L,12,FALSE)</f>
        <v>16.5</v>
      </c>
      <c r="M54" s="5">
        <f t="shared" si="39"/>
        <v>424.24242424242425</v>
      </c>
    </row>
    <row r="55" spans="1:13">
      <c r="A55" t="s">
        <v>6</v>
      </c>
      <c r="B55" t="s">
        <v>214</v>
      </c>
      <c r="C55">
        <f>VLOOKUP(B55,Aggregate!A:B,2,FALSE)</f>
        <v>4400</v>
      </c>
      <c r="D55">
        <f>VLOOKUP($B55,Aggregate!$A:$K,6,FALSE)</f>
        <v>8.5</v>
      </c>
      <c r="E55">
        <f>VLOOKUP($B55,Aggregate!$A:$K,7,FALSE)</f>
        <v>9.379999999999999</v>
      </c>
      <c r="F55">
        <f>VLOOKUP($B55,Aggregate!$A:$K,8,FALSE)</f>
        <v>12.8</v>
      </c>
      <c r="G55">
        <f>VLOOKUP($B55,Aggregate!$A:$K,9,FALSE)</f>
        <v>13.100000000000001</v>
      </c>
      <c r="H55">
        <f>VLOOKUP($B55,Aggregate!$A:$K,10,FALSE)</f>
        <v>11.180000000000001</v>
      </c>
      <c r="I55">
        <f>VLOOKUP($B55,Aggregate!$A:$K,11,FALSE)</f>
        <v>10.992000000000001</v>
      </c>
      <c r="J55">
        <f t="shared" si="37"/>
        <v>8.5</v>
      </c>
      <c r="K55">
        <f t="shared" si="38"/>
        <v>13.100000000000001</v>
      </c>
      <c r="L55">
        <f>VLOOKUP($B55,Aggregate!$A:$L,12,FALSE)</f>
        <v>15.2</v>
      </c>
      <c r="M55" s="5">
        <f t="shared" si="39"/>
        <v>289.47368421052636</v>
      </c>
    </row>
    <row r="56" spans="1:13">
      <c r="A56" t="s">
        <v>45</v>
      </c>
      <c r="B56" t="s">
        <v>201</v>
      </c>
      <c r="C56">
        <f>VLOOKUP(B56,Aggregate!A:B,2,FALSE)</f>
        <v>4600</v>
      </c>
      <c r="D56">
        <f>VLOOKUP($B56,Aggregate!$A:$K,6,FALSE)</f>
        <v>18.5</v>
      </c>
      <c r="E56">
        <f>VLOOKUP($B56,Aggregate!$A:$K,7,FALSE)</f>
        <v>10.010000000000002</v>
      </c>
      <c r="F56">
        <f>VLOOKUP($B56,Aggregate!$A:$K,8,FALSE)</f>
        <v>15.7</v>
      </c>
      <c r="G56">
        <f>VLOOKUP($B56,Aggregate!$A:$K,9,FALSE)</f>
        <v>15.399999999999999</v>
      </c>
      <c r="H56">
        <f>VLOOKUP($B56,Aggregate!$A:$K,10,FALSE)</f>
        <v>10.91</v>
      </c>
      <c r="I56">
        <f>VLOOKUP($B56,Aggregate!$A:$K,11,FALSE)</f>
        <v>14.103999999999999</v>
      </c>
      <c r="J56">
        <f t="shared" si="37"/>
        <v>10.010000000000002</v>
      </c>
      <c r="K56">
        <f t="shared" si="38"/>
        <v>18.5</v>
      </c>
      <c r="L56">
        <f>VLOOKUP($B56,Aggregate!$A:$L,12,FALSE)</f>
        <v>5.5</v>
      </c>
      <c r="M56" s="5">
        <f t="shared" si="39"/>
        <v>836.36363636363637</v>
      </c>
    </row>
    <row r="57" spans="1:13">
      <c r="A57" t="s">
        <v>571</v>
      </c>
      <c r="B57" t="s">
        <v>52</v>
      </c>
      <c r="C57">
        <f>VLOOKUP(B57,Aggregate!A:B,2,FALSE)</f>
        <v>7300</v>
      </c>
      <c r="D57">
        <f>VLOOKUP($B57,Aggregate!$A:$K,6,FALSE)</f>
        <v>18.5</v>
      </c>
      <c r="E57">
        <f>VLOOKUP($B57,Aggregate!$A:$K,7,FALSE)</f>
        <v>18.490000000000002</v>
      </c>
      <c r="F57">
        <f>VLOOKUP($B57,Aggregate!$A:$K,8,FALSE)</f>
        <v>18.8</v>
      </c>
      <c r="G57">
        <f>VLOOKUP($B57,Aggregate!$A:$K,9,FALSE)</f>
        <v>21</v>
      </c>
      <c r="H57">
        <f>VLOOKUP($B57,Aggregate!$A:$K,10,FALSE)</f>
        <v>18.07</v>
      </c>
      <c r="I57">
        <f>VLOOKUP($B57,Aggregate!$A:$K,11,FALSE)</f>
        <v>18.972000000000001</v>
      </c>
      <c r="J57">
        <f t="shared" si="37"/>
        <v>18.07</v>
      </c>
      <c r="K57">
        <f t="shared" si="38"/>
        <v>21</v>
      </c>
      <c r="L57">
        <f>VLOOKUP($B57,Aggregate!$A:$L,12,FALSE)</f>
        <v>35.299999999999997</v>
      </c>
      <c r="M57" s="5">
        <f t="shared" si="39"/>
        <v>206.7988668555241</v>
      </c>
    </row>
    <row r="58" spans="1:13">
      <c r="A58" t="s">
        <v>572</v>
      </c>
      <c r="B58" t="s">
        <v>1726</v>
      </c>
      <c r="C58">
        <f>VLOOKUP(B58,Aggregate!A:B,2,FALSE)</f>
        <v>3400</v>
      </c>
      <c r="D58">
        <f>VLOOKUP($B58,Aggregate!$A:$K,6,FALSE)</f>
        <v>0</v>
      </c>
      <c r="E58">
        <f>VLOOKUP($B58,Aggregate!$A:$K,7,FALSE)</f>
        <v>0</v>
      </c>
      <c r="F58">
        <f>VLOOKUP($B58,Aggregate!$A:$K,8,FALSE)</f>
        <v>5</v>
      </c>
      <c r="G58">
        <f>VLOOKUP($B58,Aggregate!$A:$K,9,FALSE)</f>
        <v>0</v>
      </c>
      <c r="H58">
        <f>VLOOKUP($B58,Aggregate!$A:$K,10,FALSE)</f>
        <v>10.599999999999998</v>
      </c>
      <c r="I58">
        <f>VLOOKUP($B58,Aggregate!$A:$K,11,FALSE)</f>
        <v>7.7999999999999989</v>
      </c>
      <c r="J58">
        <f t="shared" si="37"/>
        <v>0</v>
      </c>
      <c r="K58">
        <f t="shared" si="38"/>
        <v>10.599999999999998</v>
      </c>
      <c r="L58">
        <v>18</v>
      </c>
      <c r="M58" s="5">
        <f t="shared" si="39"/>
        <v>188.88888888888889</v>
      </c>
    </row>
    <row r="59" spans="1:13">
      <c r="C59">
        <f>50000-SUM(C50:C58)</f>
        <v>0</v>
      </c>
      <c r="D59">
        <f>SUM(D50:D58)</f>
        <v>149.1</v>
      </c>
      <c r="E59">
        <f t="shared" ref="E59" si="40">SUM(E50:E58)</f>
        <v>121.64200000000002</v>
      </c>
      <c r="F59">
        <f t="shared" ref="F59" si="41">SUM(F50:F58)</f>
        <v>126.93999999999998</v>
      </c>
      <c r="G59">
        <f t="shared" ref="G59" si="42">SUM(G50:G58)</f>
        <v>140.44</v>
      </c>
      <c r="H59">
        <f t="shared" ref="H59" si="43">SUM(H50:H58)</f>
        <v>140.76999999999998</v>
      </c>
      <c r="I59">
        <f t="shared" ref="I59" si="44">SUM(I50:I58)</f>
        <v>143.54440000000002</v>
      </c>
      <c r="J59">
        <f t="shared" ref="J59" si="45">SUM(J50:J58)</f>
        <v>101.64200000000002</v>
      </c>
      <c r="K59">
        <f t="shared" ref="K59" si="46">SUM(K50:K58)</f>
        <v>171.34</v>
      </c>
      <c r="L59">
        <f t="shared" ref="L59" si="47">SUM(L50:L58)</f>
        <v>172.7</v>
      </c>
      <c r="M59" s="5">
        <f>50000/L59</f>
        <v>289.51939779965261</v>
      </c>
    </row>
    <row r="61" spans="1:13">
      <c r="C61" t="s">
        <v>2</v>
      </c>
      <c r="D61" t="s">
        <v>1756</v>
      </c>
      <c r="E61" t="s">
        <v>1757</v>
      </c>
      <c r="F61" t="s">
        <v>1758</v>
      </c>
      <c r="G61" t="s">
        <v>2796</v>
      </c>
      <c r="H61" t="s">
        <v>2797</v>
      </c>
      <c r="I61" t="s">
        <v>2242</v>
      </c>
      <c r="J61" t="s">
        <v>37</v>
      </c>
      <c r="K61" t="s">
        <v>2811</v>
      </c>
      <c r="L61" t="s">
        <v>2983</v>
      </c>
      <c r="M61" t="s">
        <v>2985</v>
      </c>
    </row>
    <row r="62" spans="1:13">
      <c r="A62" s="6" t="s">
        <v>15</v>
      </c>
      <c r="B62" s="6" t="s">
        <v>126</v>
      </c>
      <c r="C62">
        <f>VLOOKUP(B62,Aggregate!A:B,2,FALSE)</f>
        <v>5200</v>
      </c>
      <c r="D62">
        <f>VLOOKUP($B62,Aggregate!$A:$K,6,FALSE)</f>
        <v>19.600000000000001</v>
      </c>
      <c r="E62">
        <f>VLOOKUP($B62,Aggregate!$A:$K,7,FALSE)</f>
        <v>16.202000000000002</v>
      </c>
      <c r="F62">
        <f>VLOOKUP($B62,Aggregate!$A:$K,8,FALSE)</f>
        <v>18.36</v>
      </c>
      <c r="G62">
        <f>VLOOKUP($B62,Aggregate!$A:$K,9,FALSE)</f>
        <v>17.36</v>
      </c>
      <c r="H62">
        <f>VLOOKUP($B62,Aggregate!$A:$K,10,FALSE)</f>
        <v>19.399999999999999</v>
      </c>
      <c r="I62">
        <f>VLOOKUP($B62,Aggregate!$A:$K,11,FALSE)</f>
        <v>18.1844</v>
      </c>
      <c r="J62">
        <f>MIN(D62:I62)</f>
        <v>16.202000000000002</v>
      </c>
      <c r="K62">
        <f>MAX(D62:H62)</f>
        <v>19.600000000000001</v>
      </c>
      <c r="L62">
        <f>VLOOKUP($B62,Aggregate!$A:$L,12,FALSE)</f>
        <v>7.88</v>
      </c>
      <c r="M62" s="5">
        <f>C62/L62</f>
        <v>659.89847715736039</v>
      </c>
    </row>
    <row r="63" spans="1:13">
      <c r="A63" s="6" t="s">
        <v>34</v>
      </c>
      <c r="B63" s="6" t="s">
        <v>38</v>
      </c>
      <c r="C63">
        <f>VLOOKUP(B63,Aggregate!A:B,2,FALSE)</f>
        <v>7500</v>
      </c>
      <c r="D63">
        <f>VLOOKUP($B63,Aggregate!$A:$K,6,FALSE)</f>
        <v>20</v>
      </c>
      <c r="E63">
        <f>VLOOKUP($B63,Aggregate!$A:$K,7,FALSE)</f>
        <v>19.720000000000002</v>
      </c>
      <c r="F63">
        <f>VLOOKUP($B63,Aggregate!$A:$K,8,FALSE)</f>
        <v>21</v>
      </c>
      <c r="G63">
        <f>VLOOKUP($B63,Aggregate!$A:$K,9,FALSE)</f>
        <v>20.8</v>
      </c>
      <c r="H63">
        <f>VLOOKUP($B63,Aggregate!$A:$K,10,FALSE)</f>
        <v>22.46</v>
      </c>
      <c r="I63">
        <f>VLOOKUP($B63,Aggregate!$A:$K,11,FALSE)</f>
        <v>20.795999999999999</v>
      </c>
      <c r="J63">
        <f t="shared" ref="J63:J70" si="48">MIN(D63:I63)</f>
        <v>19.720000000000002</v>
      </c>
      <c r="K63">
        <f t="shared" ref="K63:K70" si="49">MAX(D63:H63)</f>
        <v>22.46</v>
      </c>
      <c r="L63">
        <f>VLOOKUP($B63,Aggregate!$A:$L,12,FALSE)</f>
        <v>26.2</v>
      </c>
      <c r="M63" s="5">
        <f t="shared" ref="M63:M70" si="50">C63/L63</f>
        <v>286.25954198473283</v>
      </c>
    </row>
    <row r="64" spans="1:13">
      <c r="A64" s="6" t="s">
        <v>34</v>
      </c>
      <c r="B64" s="6" t="s">
        <v>216</v>
      </c>
      <c r="C64">
        <f>VLOOKUP(B64,Aggregate!A:B,2,FALSE)</f>
        <v>4400</v>
      </c>
      <c r="D64">
        <f>VLOOKUP($B64,Aggregate!$A:$K,6,FALSE)</f>
        <v>11</v>
      </c>
      <c r="E64">
        <f>VLOOKUP($B64,Aggregate!$A:$K,7,FALSE)</f>
        <v>14.01</v>
      </c>
      <c r="F64">
        <f>VLOOKUP($B64,Aggregate!$A:$K,8,FALSE)</f>
        <v>16.100000000000001</v>
      </c>
      <c r="G64">
        <f>VLOOKUP($B64,Aggregate!$A:$K,9,FALSE)</f>
        <v>15.600000000000001</v>
      </c>
      <c r="H64">
        <f>VLOOKUP($B64,Aggregate!$A:$K,10,FALSE)</f>
        <v>14.600000000000001</v>
      </c>
      <c r="I64">
        <f>VLOOKUP($B64,Aggregate!$A:$K,11,FALSE)</f>
        <v>14.262</v>
      </c>
      <c r="J64">
        <f t="shared" si="48"/>
        <v>11</v>
      </c>
      <c r="K64">
        <f t="shared" si="49"/>
        <v>16.100000000000001</v>
      </c>
      <c r="L64">
        <f>VLOOKUP($B64,Aggregate!$A:$L,12,FALSE)</f>
        <v>6.2000000000000011</v>
      </c>
      <c r="M64" s="5">
        <f t="shared" si="50"/>
        <v>709.67741935483855</v>
      </c>
    </row>
    <row r="65" spans="1:13">
      <c r="A65" s="6" t="s">
        <v>6</v>
      </c>
      <c r="B65" s="6" t="s">
        <v>10</v>
      </c>
      <c r="C65">
        <f>VLOOKUP(B65,Aggregate!A:B,2,FALSE)</f>
        <v>8900</v>
      </c>
      <c r="D65">
        <f>VLOOKUP($B65,Aggregate!$A:$K,6,FALSE)</f>
        <v>29</v>
      </c>
      <c r="E65">
        <f>VLOOKUP($B65,Aggregate!$A:$K,7,FALSE)</f>
        <v>24.86</v>
      </c>
      <c r="F65">
        <f>VLOOKUP($B65,Aggregate!$A:$K,8,FALSE)</f>
        <v>24.1</v>
      </c>
      <c r="G65">
        <f>VLOOKUP($B65,Aggregate!$A:$K,9,FALSE)</f>
        <v>26</v>
      </c>
      <c r="H65">
        <f>VLOOKUP($B65,Aggregate!$A:$K,10,FALSE)</f>
        <v>26.299999999999997</v>
      </c>
      <c r="I65">
        <f>VLOOKUP($B65,Aggregate!$A:$K,11,FALSE)</f>
        <v>26.052</v>
      </c>
      <c r="J65">
        <f t="shared" si="48"/>
        <v>24.1</v>
      </c>
      <c r="K65">
        <f t="shared" si="49"/>
        <v>29</v>
      </c>
      <c r="L65">
        <f>VLOOKUP($B65,Aggregate!$A:$L,12,FALSE)</f>
        <v>24.8</v>
      </c>
      <c r="M65" s="5">
        <f t="shared" si="50"/>
        <v>358.87096774193549</v>
      </c>
    </row>
    <row r="66" spans="1:13">
      <c r="A66" s="6" t="s">
        <v>6</v>
      </c>
      <c r="B66" s="6" t="s">
        <v>129</v>
      </c>
      <c r="C66">
        <f>VLOOKUP(B66,Aggregate!A:B,2,FALSE)</f>
        <v>5200</v>
      </c>
      <c r="D66">
        <f>VLOOKUP($B66,Aggregate!$A:$K,6,FALSE)</f>
        <v>20</v>
      </c>
      <c r="E66">
        <f>VLOOKUP($B66,Aggregate!$A:$K,7,FALSE)</f>
        <v>14.16</v>
      </c>
      <c r="F66">
        <f>VLOOKUP($B66,Aggregate!$A:$K,8,FALSE)</f>
        <v>17.100000000000001</v>
      </c>
      <c r="G66">
        <f>VLOOKUP($B66,Aggregate!$A:$K,9,FALSE)</f>
        <v>18.200000000000003</v>
      </c>
      <c r="H66">
        <f>VLOOKUP($B66,Aggregate!$A:$K,10,FALSE)</f>
        <v>12.620000000000001</v>
      </c>
      <c r="I66">
        <f>VLOOKUP($B66,Aggregate!$A:$K,11,FALSE)</f>
        <v>16.416000000000004</v>
      </c>
      <c r="J66">
        <f t="shared" si="48"/>
        <v>12.620000000000001</v>
      </c>
      <c r="K66">
        <f t="shared" si="49"/>
        <v>20</v>
      </c>
      <c r="L66">
        <f>VLOOKUP($B66,Aggregate!$A:$L,12,FALSE)</f>
        <v>10.8</v>
      </c>
      <c r="M66" s="5">
        <f t="shared" si="50"/>
        <v>481.48148148148147</v>
      </c>
    </row>
    <row r="67" spans="1:13">
      <c r="A67" s="6" t="s">
        <v>6</v>
      </c>
      <c r="B67" s="6" t="s">
        <v>197</v>
      </c>
      <c r="C67">
        <f>VLOOKUP(B67,Aggregate!A:B,2,FALSE)</f>
        <v>4800</v>
      </c>
      <c r="D67">
        <f>VLOOKUP($B67,Aggregate!$A:$K,6,FALSE)</f>
        <v>20</v>
      </c>
      <c r="E67">
        <f>VLOOKUP($B67,Aggregate!$A:$K,7,FALSE)</f>
        <v>12.250000000000002</v>
      </c>
      <c r="F67">
        <f>VLOOKUP($B67,Aggregate!$A:$K,8,FALSE)</f>
        <v>12.3</v>
      </c>
      <c r="G67">
        <f>VLOOKUP($B67,Aggregate!$A:$K,9,FALSE)</f>
        <v>12.4</v>
      </c>
      <c r="H67">
        <f>VLOOKUP($B67,Aggregate!$A:$K,10,FALSE)</f>
        <v>10.09</v>
      </c>
      <c r="I67">
        <f>VLOOKUP($B67,Aggregate!$A:$K,11,FALSE)</f>
        <v>13.407999999999998</v>
      </c>
      <c r="J67">
        <f t="shared" si="48"/>
        <v>10.09</v>
      </c>
      <c r="K67">
        <f t="shared" si="49"/>
        <v>20</v>
      </c>
      <c r="L67">
        <f>VLOOKUP($B67,Aggregate!$A:$L,12,FALSE)</f>
        <v>13.2</v>
      </c>
      <c r="M67" s="5">
        <f t="shared" si="50"/>
        <v>363.63636363636368</v>
      </c>
    </row>
    <row r="68" spans="1:13">
      <c r="A68" s="6" t="s">
        <v>45</v>
      </c>
      <c r="B68" s="6" t="s">
        <v>346</v>
      </c>
      <c r="C68">
        <f>VLOOKUP(B68,Aggregate!A:B,2,FALSE)</f>
        <v>3000</v>
      </c>
      <c r="D68">
        <f>VLOOKUP($B68,Aggregate!$A:$K,6,FALSE)</f>
        <v>7</v>
      </c>
      <c r="E68">
        <f>VLOOKUP($B68,Aggregate!$A:$K,7,FALSE)</f>
        <v>8.98</v>
      </c>
      <c r="F68">
        <f>VLOOKUP($B68,Aggregate!$A:$K,8,FALSE)</f>
        <v>4.3000000000000007</v>
      </c>
      <c r="G68">
        <f>VLOOKUP($B68,Aggregate!$A:$K,9,FALSE)</f>
        <v>4.5999999999999996</v>
      </c>
      <c r="H68">
        <f>VLOOKUP($B68,Aggregate!$A:$K,10,FALSE)</f>
        <v>10.870000000000001</v>
      </c>
      <c r="I68">
        <f>VLOOKUP($B68,Aggregate!$A:$K,11,FALSE)</f>
        <v>7.15</v>
      </c>
      <c r="J68">
        <f t="shared" si="48"/>
        <v>4.3000000000000007</v>
      </c>
      <c r="K68">
        <f t="shared" si="49"/>
        <v>10.870000000000001</v>
      </c>
      <c r="L68">
        <f>VLOOKUP($B68,Aggregate!$A:$L,12,FALSE)</f>
        <v>9.1000000000000014</v>
      </c>
      <c r="M68" s="5">
        <f t="shared" si="50"/>
        <v>329.67032967032964</v>
      </c>
    </row>
    <row r="69" spans="1:13">
      <c r="A69" s="6" t="s">
        <v>571</v>
      </c>
      <c r="B69" s="6" t="s">
        <v>19</v>
      </c>
      <c r="C69">
        <f>VLOOKUP(B69,Aggregate!A:B,2,FALSE)</f>
        <v>8000</v>
      </c>
      <c r="D69">
        <f>VLOOKUP($B69,Aggregate!$A:$K,6,FALSE)</f>
        <v>20.5</v>
      </c>
      <c r="E69">
        <f>VLOOKUP($B69,Aggregate!$A:$K,7,FALSE)</f>
        <v>19.41</v>
      </c>
      <c r="F69">
        <f>VLOOKUP($B69,Aggregate!$A:$K,8,FALSE)</f>
        <v>23</v>
      </c>
      <c r="G69">
        <f>VLOOKUP($B69,Aggregate!$A:$K,9,FALSE)</f>
        <v>26</v>
      </c>
      <c r="H69">
        <f>VLOOKUP($B69,Aggregate!$A:$K,10,FALSE)</f>
        <v>19.850000000000001</v>
      </c>
      <c r="I69">
        <f>VLOOKUP($B69,Aggregate!$A:$K,11,FALSE)</f>
        <v>21.751999999999999</v>
      </c>
      <c r="J69">
        <f t="shared" si="48"/>
        <v>19.41</v>
      </c>
      <c r="K69">
        <f t="shared" si="49"/>
        <v>26</v>
      </c>
      <c r="L69">
        <f>VLOOKUP($B69,Aggregate!$A:$L,12,FALSE)</f>
        <v>23.200000000000003</v>
      </c>
      <c r="M69" s="5">
        <f t="shared" si="50"/>
        <v>344.82758620689651</v>
      </c>
    </row>
    <row r="70" spans="1:13">
      <c r="A70" s="6" t="s">
        <v>572</v>
      </c>
      <c r="B70" s="6" t="s">
        <v>1733</v>
      </c>
      <c r="C70">
        <f>VLOOKUP(B70,Aggregate!A:B,2,FALSE)</f>
        <v>3000</v>
      </c>
      <c r="D70">
        <f>VLOOKUP($B70,Aggregate!$A:$K,6,FALSE)</f>
        <v>0</v>
      </c>
      <c r="E70">
        <f>VLOOKUP($B70,Aggregate!$A:$K,7,FALSE)</f>
        <v>0</v>
      </c>
      <c r="F70">
        <f>VLOOKUP($B70,Aggregate!$A:$K,8,FALSE)</f>
        <v>5</v>
      </c>
      <c r="G70">
        <f>VLOOKUP($B70,Aggregate!$A:$K,9,FALSE)</f>
        <v>0</v>
      </c>
      <c r="H70">
        <f>VLOOKUP($B70,Aggregate!$A:$K,10,FALSE)</f>
        <v>11.399999999999999</v>
      </c>
      <c r="I70">
        <f>VLOOKUP($B70,Aggregate!$A:$K,11,FALSE)</f>
        <v>8.1999999999999993</v>
      </c>
      <c r="J70">
        <f t="shared" si="48"/>
        <v>0</v>
      </c>
      <c r="K70">
        <f t="shared" si="49"/>
        <v>11.399999999999999</v>
      </c>
      <c r="L70">
        <f>VLOOKUP($B70,Aggregate!$A:$L,12,FALSE)</f>
        <v>0</v>
      </c>
      <c r="M70" s="5" t="e">
        <f t="shared" si="50"/>
        <v>#DIV/0!</v>
      </c>
    </row>
    <row r="71" spans="1:13">
      <c r="C71">
        <f>50000-SUM(C62:C70)</f>
        <v>0</v>
      </c>
      <c r="D71">
        <f>SUM(D62:D70)</f>
        <v>147.1</v>
      </c>
      <c r="E71">
        <f t="shared" ref="E71" si="51">SUM(E62:E70)</f>
        <v>129.59200000000001</v>
      </c>
      <c r="F71">
        <f t="shared" ref="F71" si="52">SUM(F62:F70)</f>
        <v>141.26</v>
      </c>
      <c r="G71">
        <f t="shared" ref="G71" si="53">SUM(G62:G70)</f>
        <v>140.95999999999998</v>
      </c>
      <c r="H71">
        <f t="shared" ref="H71" si="54">SUM(H62:H70)</f>
        <v>147.59</v>
      </c>
      <c r="I71">
        <f t="shared" ref="I71" si="55">SUM(I62:I70)</f>
        <v>146.22039999999998</v>
      </c>
      <c r="J71">
        <f t="shared" ref="J71" si="56">SUM(J62:J70)</f>
        <v>117.44200000000001</v>
      </c>
      <c r="K71">
        <f t="shared" ref="K71" si="57">SUM(K62:K70)</f>
        <v>175.43</v>
      </c>
      <c r="L71">
        <f t="shared" ref="L71" si="58">SUM(L62:L70)</f>
        <v>121.38000000000001</v>
      </c>
      <c r="M71" s="5">
        <f>50000/L71</f>
        <v>411.9294776734223</v>
      </c>
    </row>
  </sheetData>
  <conditionalFormatting sqref="M1:M1048576">
    <cfRule type="cellIs" dxfId="0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2:T798"/>
  <sheetViews>
    <sheetView topLeftCell="E2" workbookViewId="0">
      <selection activeCell="O2" sqref="O2:T3"/>
    </sheetView>
  </sheetViews>
  <sheetFormatPr baseColWidth="10" defaultRowHeight="15" x14ac:dyDescent="0"/>
  <sheetData>
    <row r="2" spans="1:20">
      <c r="A2" t="s">
        <v>759</v>
      </c>
      <c r="B2" t="s">
        <v>760</v>
      </c>
      <c r="C2" t="s">
        <v>761</v>
      </c>
      <c r="D2" t="s">
        <v>762</v>
      </c>
      <c r="E2" t="s">
        <v>763</v>
      </c>
      <c r="F2" t="s">
        <v>735</v>
      </c>
      <c r="G2" t="s">
        <v>736</v>
      </c>
      <c r="H2" t="s">
        <v>764</v>
      </c>
      <c r="I2" t="s">
        <v>763</v>
      </c>
      <c r="J2" t="s">
        <v>735</v>
      </c>
      <c r="K2" t="s">
        <v>765</v>
      </c>
      <c r="L2" t="s">
        <v>763</v>
      </c>
      <c r="M2" t="s">
        <v>735</v>
      </c>
      <c r="N2" t="s">
        <v>766</v>
      </c>
      <c r="O2" t="s">
        <v>1723</v>
      </c>
      <c r="S2" t="s">
        <v>2784</v>
      </c>
      <c r="T2" t="s">
        <v>2783</v>
      </c>
    </row>
    <row r="3" spans="1:20">
      <c r="A3" t="s">
        <v>767</v>
      </c>
      <c r="B3" t="s">
        <v>51</v>
      </c>
      <c r="C3" t="s">
        <v>768</v>
      </c>
      <c r="D3" t="s">
        <v>769</v>
      </c>
      <c r="E3">
        <v>211.3</v>
      </c>
      <c r="F3">
        <v>1.8</v>
      </c>
      <c r="G3">
        <v>0.6</v>
      </c>
      <c r="H3">
        <v>6.6</v>
      </c>
      <c r="I3">
        <v>41.5</v>
      </c>
      <c r="J3">
        <v>0.2</v>
      </c>
      <c r="K3">
        <v>0</v>
      </c>
      <c r="L3">
        <v>0</v>
      </c>
      <c r="M3">
        <v>0</v>
      </c>
      <c r="N3">
        <v>19</v>
      </c>
      <c r="O3">
        <f>E3*0.04+F3*4-G3+I3*0.1+J3*6+K3+L3*0.1+M3*6+IF(E3&gt;300,3,0)+IF(I3&gt;100,3,0)+IF(L3&gt;100,3,0)</f>
        <v>20.402000000000001</v>
      </c>
      <c r="P3" t="str">
        <f>A3</f>
        <v>Russell Wilson, SeaQB</v>
      </c>
      <c r="Q3" t="str">
        <f>LEFT(P3,IFERROR(FIND(",",P3),LEN(P3)-8)-1)</f>
        <v>Russell Wilson</v>
      </c>
      <c r="R3" t="str">
        <f>LEFT(Q3,IFERROR(FIND("*",Q3),LEN(Q3)+1)-1)</f>
        <v>Russell Wilson</v>
      </c>
      <c r="S3">
        <f>VLOOKUP(R3,'player index'!D:F,3,FALSE)</f>
        <v>4</v>
      </c>
      <c r="T3">
        <f>O3</f>
        <v>20.402000000000001</v>
      </c>
    </row>
    <row r="4" spans="1:20">
      <c r="A4" t="s">
        <v>770</v>
      </c>
      <c r="B4" t="s">
        <v>44</v>
      </c>
      <c r="C4" t="s">
        <v>771</v>
      </c>
      <c r="D4" t="s">
        <v>772</v>
      </c>
      <c r="E4">
        <v>262.8</v>
      </c>
      <c r="F4">
        <v>2.1</v>
      </c>
      <c r="G4">
        <v>0.5</v>
      </c>
      <c r="H4">
        <v>3.5</v>
      </c>
      <c r="I4">
        <v>18.2</v>
      </c>
      <c r="J4">
        <v>0.1</v>
      </c>
      <c r="K4">
        <v>0</v>
      </c>
      <c r="L4">
        <v>0</v>
      </c>
      <c r="M4">
        <v>0</v>
      </c>
      <c r="N4">
        <v>18.8</v>
      </c>
      <c r="O4">
        <f t="shared" ref="O4:O67" si="0">E4*0.04+F4*4-G4+I4*0.1+J4*6+K4+L4*0.1+M4*6+IF(E4&gt;300,3,0)+IF(I4&gt;100,3,0)+IF(L4&gt;100,3,0)</f>
        <v>20.832000000000001</v>
      </c>
      <c r="P4" t="str">
        <f t="shared" ref="P4:P67" si="1">A4</f>
        <v>Aaron Rodgers, GBQB</v>
      </c>
      <c r="Q4" t="str">
        <f t="shared" ref="Q4:Q67" si="2">LEFT(P4,IFERROR(FIND(",",P4),LEN(P4)-8)-1)</f>
        <v>Aaron Rodgers</v>
      </c>
      <c r="R4" t="str">
        <f t="shared" ref="R4:R67" si="3">LEFT(Q4,IFERROR(FIND("*",Q4),LEN(Q4)+1)-1)</f>
        <v>Aaron Rodgers</v>
      </c>
      <c r="S4">
        <f>VLOOKUP(R4,'player index'!D:F,3,FALSE)</f>
        <v>7</v>
      </c>
      <c r="T4">
        <f t="shared" ref="T4:T67" si="4">O4</f>
        <v>20.832000000000001</v>
      </c>
    </row>
    <row r="5" spans="1:20">
      <c r="A5" t="s">
        <v>773</v>
      </c>
      <c r="B5" t="s">
        <v>774</v>
      </c>
      <c r="C5" t="s">
        <v>775</v>
      </c>
      <c r="D5" t="s">
        <v>776</v>
      </c>
      <c r="E5">
        <v>260.39999999999998</v>
      </c>
      <c r="F5">
        <v>2.1</v>
      </c>
      <c r="G5">
        <v>0.4</v>
      </c>
      <c r="H5">
        <v>2.6</v>
      </c>
      <c r="I5">
        <v>3.1</v>
      </c>
      <c r="J5">
        <v>0.1</v>
      </c>
      <c r="K5">
        <v>0</v>
      </c>
      <c r="L5">
        <v>0</v>
      </c>
      <c r="M5">
        <v>0</v>
      </c>
      <c r="N5">
        <v>18.2</v>
      </c>
      <c r="O5">
        <f t="shared" si="0"/>
        <v>19.326000000000001</v>
      </c>
      <c r="P5" t="str">
        <f t="shared" si="1"/>
        <v>Tom Brady, NEQB</v>
      </c>
      <c r="Q5" t="str">
        <f t="shared" si="2"/>
        <v>Tom Brady</v>
      </c>
      <c r="R5" t="str">
        <f t="shared" si="3"/>
        <v>Tom Brady</v>
      </c>
      <c r="S5">
        <f>VLOOKUP(R5,'player index'!D:F,3,FALSE)</f>
        <v>14</v>
      </c>
      <c r="T5">
        <f t="shared" si="4"/>
        <v>19.326000000000001</v>
      </c>
    </row>
    <row r="6" spans="1:20">
      <c r="A6" t="s">
        <v>777</v>
      </c>
      <c r="B6" t="s">
        <v>778</v>
      </c>
      <c r="C6" t="s">
        <v>775</v>
      </c>
      <c r="D6" t="s">
        <v>779</v>
      </c>
      <c r="E6">
        <v>260.3</v>
      </c>
      <c r="F6">
        <v>2.1</v>
      </c>
      <c r="G6">
        <v>1</v>
      </c>
      <c r="H6">
        <v>3.6</v>
      </c>
      <c r="I6">
        <v>17.2</v>
      </c>
      <c r="J6">
        <v>0.1</v>
      </c>
      <c r="K6">
        <v>0</v>
      </c>
      <c r="L6">
        <v>0</v>
      </c>
      <c r="M6">
        <v>0</v>
      </c>
      <c r="N6">
        <v>17.7</v>
      </c>
      <c r="O6">
        <f t="shared" si="0"/>
        <v>20.132000000000001</v>
      </c>
      <c r="P6" t="str">
        <f t="shared" si="1"/>
        <v>Andrew Luck, IndQB</v>
      </c>
      <c r="Q6" t="str">
        <f t="shared" si="2"/>
        <v>Andrew Luck</v>
      </c>
      <c r="R6" t="str">
        <f t="shared" si="3"/>
        <v>Andrew Luck</v>
      </c>
      <c r="S6">
        <f>VLOOKUP(R6,'player index'!D:F,3,FALSE)</f>
        <v>2</v>
      </c>
      <c r="T6">
        <f t="shared" si="4"/>
        <v>20.132000000000001</v>
      </c>
    </row>
    <row r="7" spans="1:20">
      <c r="A7" t="s">
        <v>780</v>
      </c>
      <c r="B7" t="s">
        <v>33</v>
      </c>
      <c r="C7" t="s">
        <v>775</v>
      </c>
      <c r="D7" t="s">
        <v>781</v>
      </c>
      <c r="E7">
        <v>223.2</v>
      </c>
      <c r="F7">
        <v>1.4</v>
      </c>
      <c r="G7">
        <v>0.8</v>
      </c>
      <c r="H7">
        <v>7.8</v>
      </c>
      <c r="I7">
        <v>42.7</v>
      </c>
      <c r="J7">
        <v>0.3</v>
      </c>
      <c r="K7">
        <v>0</v>
      </c>
      <c r="L7">
        <v>0</v>
      </c>
      <c r="M7">
        <v>0</v>
      </c>
      <c r="N7">
        <v>17.600000000000001</v>
      </c>
      <c r="O7">
        <f t="shared" si="0"/>
        <v>19.797999999999998</v>
      </c>
      <c r="P7" t="str">
        <f t="shared" si="1"/>
        <v>Cam Newton, CarQB</v>
      </c>
      <c r="Q7" t="str">
        <f t="shared" si="2"/>
        <v>Cam Newton</v>
      </c>
      <c r="R7" t="str">
        <f t="shared" si="3"/>
        <v>Cam Newton</v>
      </c>
      <c r="S7">
        <f>VLOOKUP(R7,'player index'!D:F,3,FALSE)</f>
        <v>11</v>
      </c>
      <c r="T7">
        <f t="shared" si="4"/>
        <v>19.797999999999998</v>
      </c>
    </row>
    <row r="8" spans="1:20">
      <c r="A8" t="s">
        <v>782</v>
      </c>
      <c r="B8" t="s">
        <v>783</v>
      </c>
      <c r="C8" t="s">
        <v>775</v>
      </c>
      <c r="D8" t="s">
        <v>784</v>
      </c>
      <c r="E8">
        <v>303.8</v>
      </c>
      <c r="F8">
        <v>1.8</v>
      </c>
      <c r="G8">
        <v>0.8</v>
      </c>
      <c r="H8">
        <v>2.1</v>
      </c>
      <c r="I8">
        <v>6.3</v>
      </c>
      <c r="J8">
        <v>0</v>
      </c>
      <c r="K8">
        <v>0</v>
      </c>
      <c r="L8">
        <v>0</v>
      </c>
      <c r="M8">
        <v>0</v>
      </c>
      <c r="N8">
        <v>17.2</v>
      </c>
      <c r="O8">
        <f t="shared" si="0"/>
        <v>22.181999999999999</v>
      </c>
      <c r="P8" t="str">
        <f t="shared" si="1"/>
        <v>Ben Roethlisberger, PitQB</v>
      </c>
      <c r="Q8" t="str">
        <f t="shared" si="2"/>
        <v>Ben Roethlisberger</v>
      </c>
      <c r="R8" t="str">
        <f t="shared" si="3"/>
        <v>Ben Roethlisberger</v>
      </c>
      <c r="S8">
        <f>VLOOKUP(R8,'player index'!D:F,3,FALSE)</f>
        <v>5</v>
      </c>
      <c r="T8">
        <f t="shared" si="4"/>
        <v>22.181999999999999</v>
      </c>
    </row>
    <row r="9" spans="1:20">
      <c r="A9" t="s">
        <v>785</v>
      </c>
      <c r="B9" t="s">
        <v>786</v>
      </c>
      <c r="C9" t="s">
        <v>787</v>
      </c>
      <c r="D9" t="s">
        <v>788</v>
      </c>
      <c r="E9">
        <v>299</v>
      </c>
      <c r="F9">
        <v>1.9</v>
      </c>
      <c r="G9">
        <v>0.9</v>
      </c>
      <c r="H9">
        <v>1.4</v>
      </c>
      <c r="I9">
        <v>-0.4</v>
      </c>
      <c r="J9">
        <v>0</v>
      </c>
      <c r="K9">
        <v>0</v>
      </c>
      <c r="L9">
        <v>0</v>
      </c>
      <c r="M9">
        <v>0</v>
      </c>
      <c r="N9">
        <v>17</v>
      </c>
      <c r="O9">
        <f t="shared" si="0"/>
        <v>18.620000000000005</v>
      </c>
      <c r="P9" t="str">
        <f t="shared" si="1"/>
        <v>Peyton Manning, DenQBP</v>
      </c>
      <c r="Q9" t="str">
        <f t="shared" si="2"/>
        <v>Peyton Manning</v>
      </c>
      <c r="R9" t="str">
        <f t="shared" si="3"/>
        <v>Peyton Manning</v>
      </c>
      <c r="S9">
        <f>VLOOKUP(R9,'player index'!D:F,3,FALSE)</f>
        <v>9</v>
      </c>
      <c r="T9">
        <f t="shared" si="4"/>
        <v>18.620000000000005</v>
      </c>
    </row>
    <row r="10" spans="1:20">
      <c r="A10" t="s">
        <v>789</v>
      </c>
      <c r="B10" t="s">
        <v>89</v>
      </c>
      <c r="C10" t="s">
        <v>790</v>
      </c>
      <c r="D10" t="s">
        <v>791</v>
      </c>
      <c r="E10">
        <v>266.10000000000002</v>
      </c>
      <c r="F10">
        <v>2</v>
      </c>
      <c r="G10">
        <v>0.9</v>
      </c>
      <c r="H10">
        <v>1.5</v>
      </c>
      <c r="I10">
        <v>2.6</v>
      </c>
      <c r="J10">
        <v>0.1</v>
      </c>
      <c r="K10">
        <v>0</v>
      </c>
      <c r="L10">
        <v>0</v>
      </c>
      <c r="M10">
        <v>0</v>
      </c>
      <c r="N10">
        <v>16.600000000000001</v>
      </c>
      <c r="O10">
        <f t="shared" si="0"/>
        <v>18.604000000000006</v>
      </c>
      <c r="P10" t="str">
        <f t="shared" si="1"/>
        <v>Carson Palmer, AriQB</v>
      </c>
      <c r="Q10" t="str">
        <f t="shared" si="2"/>
        <v>Carson Palmer</v>
      </c>
      <c r="R10" t="str">
        <f t="shared" si="3"/>
        <v>Carson Palmer</v>
      </c>
      <c r="S10">
        <f>VLOOKUP(R10,'player index'!D:F,3,FALSE)</f>
        <v>16</v>
      </c>
      <c r="T10">
        <f t="shared" si="4"/>
        <v>18.604000000000006</v>
      </c>
    </row>
    <row r="11" spans="1:20">
      <c r="A11" t="s">
        <v>792</v>
      </c>
      <c r="B11" t="s">
        <v>793</v>
      </c>
      <c r="C11" t="s">
        <v>790</v>
      </c>
      <c r="D11" t="s">
        <v>674</v>
      </c>
      <c r="E11">
        <v>251.7</v>
      </c>
      <c r="F11">
        <v>1</v>
      </c>
      <c r="G11">
        <v>0.6</v>
      </c>
      <c r="H11">
        <v>6.2</v>
      </c>
      <c r="I11">
        <v>37.700000000000003</v>
      </c>
      <c r="J11">
        <v>0.1</v>
      </c>
      <c r="K11">
        <v>0</v>
      </c>
      <c r="L11">
        <v>0</v>
      </c>
      <c r="M11">
        <v>0</v>
      </c>
      <c r="N11">
        <v>16.100000000000001</v>
      </c>
      <c r="O11">
        <f t="shared" si="0"/>
        <v>17.838000000000001</v>
      </c>
      <c r="P11" t="str">
        <f t="shared" si="1"/>
        <v>Colin Kaepernick, SFQB</v>
      </c>
      <c r="Q11" t="str">
        <f t="shared" si="2"/>
        <v>Colin Kaepernick</v>
      </c>
      <c r="R11" t="str">
        <f t="shared" si="3"/>
        <v>Colin Kaepernick</v>
      </c>
      <c r="S11">
        <f>VLOOKUP(R11,'player index'!D:F,3,FALSE)</f>
        <v>8</v>
      </c>
      <c r="T11">
        <f t="shared" si="4"/>
        <v>17.838000000000001</v>
      </c>
    </row>
    <row r="12" spans="1:20">
      <c r="A12" t="s">
        <v>794</v>
      </c>
      <c r="B12" t="s">
        <v>795</v>
      </c>
      <c r="C12" t="s">
        <v>796</v>
      </c>
      <c r="D12" t="s">
        <v>797</v>
      </c>
      <c r="E12">
        <v>290.89999999999998</v>
      </c>
      <c r="F12">
        <v>1.7</v>
      </c>
      <c r="G12">
        <v>1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15.7</v>
      </c>
      <c r="O12">
        <f t="shared" si="0"/>
        <v>17.635999999999999</v>
      </c>
      <c r="P12" t="str">
        <f t="shared" si="1"/>
        <v>Eli Manning, NYGQB</v>
      </c>
      <c r="Q12" t="str">
        <f t="shared" si="2"/>
        <v>Eli Manning</v>
      </c>
      <c r="R12" t="str">
        <f t="shared" si="3"/>
        <v>Eli Manning</v>
      </c>
      <c r="S12">
        <f>VLOOKUP(R12,'player index'!D:F,3,FALSE)</f>
        <v>6</v>
      </c>
      <c r="T12">
        <f t="shared" si="4"/>
        <v>17.635999999999999</v>
      </c>
    </row>
    <row r="13" spans="1:20">
      <c r="A13" t="s">
        <v>798</v>
      </c>
      <c r="B13" t="s">
        <v>21</v>
      </c>
      <c r="C13" t="s">
        <v>787</v>
      </c>
      <c r="D13" t="s">
        <v>799</v>
      </c>
      <c r="E13">
        <v>281.10000000000002</v>
      </c>
      <c r="F13">
        <v>1.7</v>
      </c>
      <c r="G13">
        <v>1</v>
      </c>
      <c r="H13">
        <v>2.2999999999999998</v>
      </c>
      <c r="I13">
        <v>7.2</v>
      </c>
      <c r="J13">
        <v>0.1</v>
      </c>
      <c r="K13">
        <v>0</v>
      </c>
      <c r="L13">
        <v>0</v>
      </c>
      <c r="M13">
        <v>0</v>
      </c>
      <c r="N13">
        <v>15.7</v>
      </c>
      <c r="O13">
        <f t="shared" si="0"/>
        <v>18.364000000000001</v>
      </c>
      <c r="P13" t="str">
        <f t="shared" si="1"/>
        <v>Matthew Stafford, DetQBP</v>
      </c>
      <c r="Q13" t="str">
        <f t="shared" si="2"/>
        <v>Matthew Stafford</v>
      </c>
      <c r="R13" t="str">
        <f t="shared" si="3"/>
        <v>Matthew Stafford</v>
      </c>
      <c r="S13">
        <f>VLOOKUP(R13,'player index'!D:F,3,FALSE)</f>
        <v>24</v>
      </c>
      <c r="T13">
        <f t="shared" si="4"/>
        <v>18.364000000000001</v>
      </c>
    </row>
    <row r="14" spans="1:20">
      <c r="A14" t="s">
        <v>800</v>
      </c>
      <c r="B14" t="s">
        <v>801</v>
      </c>
      <c r="C14" t="s">
        <v>775</v>
      </c>
      <c r="D14" t="s">
        <v>802</v>
      </c>
      <c r="E14">
        <v>290.7</v>
      </c>
      <c r="F14">
        <v>1.5</v>
      </c>
      <c r="G14">
        <v>0.8</v>
      </c>
      <c r="H14">
        <v>2</v>
      </c>
      <c r="I14">
        <v>6.4</v>
      </c>
      <c r="J14">
        <v>0.1</v>
      </c>
      <c r="K14">
        <v>0</v>
      </c>
      <c r="L14">
        <v>0</v>
      </c>
      <c r="M14">
        <v>0</v>
      </c>
      <c r="N14">
        <v>15.5</v>
      </c>
      <c r="O14">
        <f t="shared" si="0"/>
        <v>18.068000000000001</v>
      </c>
      <c r="P14" t="str">
        <f t="shared" si="1"/>
        <v>Matt Ryan, AtlQB</v>
      </c>
      <c r="Q14" t="str">
        <f t="shared" si="2"/>
        <v>Matt Ryan</v>
      </c>
      <c r="R14" t="str">
        <f t="shared" si="3"/>
        <v>Matt Ryan</v>
      </c>
      <c r="S14">
        <f>VLOOKUP(R14,'player index'!D:F,3,FALSE)</f>
        <v>12</v>
      </c>
      <c r="T14">
        <f t="shared" si="4"/>
        <v>18.068000000000001</v>
      </c>
    </row>
    <row r="15" spans="1:20">
      <c r="A15" t="s">
        <v>803</v>
      </c>
      <c r="B15" t="s">
        <v>804</v>
      </c>
      <c r="C15" t="s">
        <v>775</v>
      </c>
      <c r="D15" t="s">
        <v>805</v>
      </c>
      <c r="E15">
        <v>278.39999999999998</v>
      </c>
      <c r="F15">
        <v>1.6</v>
      </c>
      <c r="G15">
        <v>0.9</v>
      </c>
      <c r="H15">
        <v>2</v>
      </c>
      <c r="I15">
        <v>4.3</v>
      </c>
      <c r="J15">
        <v>0</v>
      </c>
      <c r="K15">
        <v>0</v>
      </c>
      <c r="L15">
        <v>0</v>
      </c>
      <c r="M15">
        <v>0</v>
      </c>
      <c r="N15">
        <v>15.5</v>
      </c>
      <c r="O15">
        <f t="shared" si="0"/>
        <v>17.066000000000003</v>
      </c>
      <c r="P15" t="str">
        <f t="shared" si="1"/>
        <v>Philip Rivers, SDQB</v>
      </c>
      <c r="Q15" t="str">
        <f t="shared" si="2"/>
        <v>Philip Rivers</v>
      </c>
      <c r="R15" t="str">
        <f t="shared" si="3"/>
        <v>Philip Rivers</v>
      </c>
      <c r="S15">
        <f>VLOOKUP(R15,'player index'!D:F,3,FALSE)</f>
        <v>17</v>
      </c>
      <c r="T15">
        <f t="shared" si="4"/>
        <v>17.066000000000003</v>
      </c>
    </row>
    <row r="16" spans="1:20">
      <c r="A16" t="s">
        <v>806</v>
      </c>
      <c r="B16" t="s">
        <v>26</v>
      </c>
      <c r="C16" t="s">
        <v>775</v>
      </c>
      <c r="D16" t="s">
        <v>807</v>
      </c>
      <c r="E16">
        <v>236.9</v>
      </c>
      <c r="F16">
        <v>1.6</v>
      </c>
      <c r="G16">
        <v>0.9</v>
      </c>
      <c r="H16">
        <v>4.2</v>
      </c>
      <c r="I16">
        <v>25</v>
      </c>
      <c r="J16">
        <v>0.1</v>
      </c>
      <c r="K16">
        <v>0</v>
      </c>
      <c r="L16">
        <v>0</v>
      </c>
      <c r="M16">
        <v>0</v>
      </c>
      <c r="N16">
        <v>15.3</v>
      </c>
      <c r="O16">
        <f t="shared" si="0"/>
        <v>18.076000000000001</v>
      </c>
      <c r="P16" t="str">
        <f t="shared" si="1"/>
        <v>Marcus Mariota, TenQB</v>
      </c>
      <c r="Q16" t="str">
        <f t="shared" si="2"/>
        <v>Marcus Mariota</v>
      </c>
      <c r="R16" t="str">
        <f t="shared" si="3"/>
        <v>Marcus Mariota</v>
      </c>
      <c r="S16">
        <f>VLOOKUP(R16,'player index'!D:F,3,FALSE)</f>
        <v>22</v>
      </c>
      <c r="T16">
        <f t="shared" si="4"/>
        <v>18.076000000000001</v>
      </c>
    </row>
    <row r="17" spans="1:20">
      <c r="A17" t="s">
        <v>808</v>
      </c>
      <c r="B17" t="s">
        <v>71</v>
      </c>
      <c r="C17" t="s">
        <v>775</v>
      </c>
      <c r="D17" t="s">
        <v>809</v>
      </c>
      <c r="E17">
        <v>0</v>
      </c>
      <c r="F17">
        <v>0</v>
      </c>
      <c r="G17">
        <v>0</v>
      </c>
      <c r="H17">
        <v>18.5</v>
      </c>
      <c r="I17">
        <v>91</v>
      </c>
      <c r="J17">
        <v>0.6</v>
      </c>
      <c r="K17">
        <v>2.8</v>
      </c>
      <c r="L17">
        <v>23.2</v>
      </c>
      <c r="M17">
        <v>0.1</v>
      </c>
      <c r="N17">
        <v>15.2</v>
      </c>
      <c r="O17">
        <f t="shared" si="0"/>
        <v>18.420000000000002</v>
      </c>
      <c r="P17" t="str">
        <f t="shared" si="1"/>
        <v>Adrian Peterson, MinRB</v>
      </c>
      <c r="Q17" t="str">
        <f t="shared" si="2"/>
        <v>Adrian Peterson</v>
      </c>
      <c r="R17" t="str">
        <f t="shared" si="3"/>
        <v>Adrian Peterson</v>
      </c>
      <c r="S17">
        <f>VLOOKUP(R17,'player index'!D:F,3,FALSE)</f>
        <v>29</v>
      </c>
      <c r="T17">
        <f t="shared" si="4"/>
        <v>18.420000000000002</v>
      </c>
    </row>
    <row r="18" spans="1:20">
      <c r="A18" t="s">
        <v>810</v>
      </c>
      <c r="B18" t="s">
        <v>71</v>
      </c>
      <c r="C18" t="s">
        <v>775</v>
      </c>
      <c r="D18" t="s">
        <v>811</v>
      </c>
      <c r="E18">
        <v>227.1</v>
      </c>
      <c r="F18">
        <v>1.4</v>
      </c>
      <c r="G18">
        <v>0.7</v>
      </c>
      <c r="H18">
        <v>3.6</v>
      </c>
      <c r="I18">
        <v>19.7</v>
      </c>
      <c r="J18">
        <v>0.2</v>
      </c>
      <c r="K18">
        <v>0</v>
      </c>
      <c r="L18">
        <v>0</v>
      </c>
      <c r="M18">
        <v>0</v>
      </c>
      <c r="N18">
        <v>15.1</v>
      </c>
      <c r="O18">
        <f t="shared" si="0"/>
        <v>17.154</v>
      </c>
      <c r="P18" t="str">
        <f t="shared" si="1"/>
        <v>Teddy Bridgewater, MinQB</v>
      </c>
      <c r="Q18" t="str">
        <f t="shared" si="2"/>
        <v>Teddy Bridgewater</v>
      </c>
      <c r="R18" t="str">
        <f t="shared" si="3"/>
        <v>Teddy Bridgewater</v>
      </c>
      <c r="S18">
        <f>VLOOKUP(R18,'player index'!D:F,3,FALSE)</f>
        <v>21</v>
      </c>
      <c r="T18">
        <f t="shared" si="4"/>
        <v>17.154</v>
      </c>
    </row>
    <row r="19" spans="1:20">
      <c r="A19" t="s">
        <v>812</v>
      </c>
      <c r="B19" t="s">
        <v>51</v>
      </c>
      <c r="C19" t="s">
        <v>768</v>
      </c>
      <c r="D19" t="s">
        <v>809</v>
      </c>
      <c r="E19">
        <v>0</v>
      </c>
      <c r="F19">
        <v>0</v>
      </c>
      <c r="G19">
        <v>0</v>
      </c>
      <c r="H19">
        <v>20.7</v>
      </c>
      <c r="I19">
        <v>97.6</v>
      </c>
      <c r="J19">
        <v>0.7</v>
      </c>
      <c r="K19">
        <v>2.2000000000000002</v>
      </c>
      <c r="L19">
        <v>17.8</v>
      </c>
      <c r="M19">
        <v>0.1</v>
      </c>
      <c r="N19">
        <v>14.8</v>
      </c>
      <c r="O19">
        <f t="shared" si="0"/>
        <v>18.540000000000003</v>
      </c>
      <c r="P19" t="str">
        <f t="shared" si="1"/>
        <v>Marshawn Lynch, SeaRBQ</v>
      </c>
      <c r="Q19" t="str">
        <f t="shared" si="2"/>
        <v>Marshawn Lynch</v>
      </c>
      <c r="R19" t="str">
        <f t="shared" si="3"/>
        <v>Marshawn Lynch</v>
      </c>
      <c r="S19">
        <f>VLOOKUP(R19,'player index'!D:F,3,FALSE)</f>
        <v>45</v>
      </c>
      <c r="T19">
        <f t="shared" si="4"/>
        <v>18.540000000000003</v>
      </c>
    </row>
    <row r="20" spans="1:20">
      <c r="A20" t="s">
        <v>813</v>
      </c>
      <c r="B20" t="s">
        <v>774</v>
      </c>
      <c r="C20" t="s">
        <v>775</v>
      </c>
      <c r="D20" t="s">
        <v>809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14.8</v>
      </c>
      <c r="O20">
        <f t="shared" si="0"/>
        <v>0</v>
      </c>
      <c r="P20" t="str">
        <f t="shared" si="1"/>
        <v>Patriots D/STD/ST</v>
      </c>
      <c r="Q20" t="str">
        <f t="shared" si="2"/>
        <v>Patriots</v>
      </c>
      <c r="R20" t="str">
        <f t="shared" si="3"/>
        <v>Patriots</v>
      </c>
      <c r="S20">
        <f>VLOOKUP(R20,'player index'!D:F,3,FALSE)</f>
        <v>112</v>
      </c>
      <c r="T20">
        <f t="shared" si="4"/>
        <v>0</v>
      </c>
    </row>
    <row r="21" spans="1:20">
      <c r="A21" t="s">
        <v>814</v>
      </c>
      <c r="B21" t="s">
        <v>55</v>
      </c>
      <c r="C21" t="s">
        <v>775</v>
      </c>
      <c r="D21" t="s">
        <v>815</v>
      </c>
      <c r="E21">
        <v>251.2</v>
      </c>
      <c r="F21">
        <v>1.6</v>
      </c>
      <c r="G21">
        <v>0.8</v>
      </c>
      <c r="H21">
        <v>2.6</v>
      </c>
      <c r="I21">
        <v>5.4</v>
      </c>
      <c r="J21">
        <v>0.1</v>
      </c>
      <c r="K21">
        <v>0</v>
      </c>
      <c r="L21">
        <v>0</v>
      </c>
      <c r="M21">
        <v>0</v>
      </c>
      <c r="N21">
        <v>14.8</v>
      </c>
      <c r="O21">
        <f t="shared" si="0"/>
        <v>16.788</v>
      </c>
      <c r="P21" t="str">
        <f t="shared" si="1"/>
        <v>Joe Flacco, BalQB</v>
      </c>
      <c r="Q21" t="str">
        <f t="shared" si="2"/>
        <v>Joe Flacco</v>
      </c>
      <c r="R21" t="str">
        <f t="shared" si="3"/>
        <v>Joe Flacco</v>
      </c>
      <c r="S21">
        <f>VLOOKUP(R21,'player index'!D:F,3,FALSE)</f>
        <v>20</v>
      </c>
      <c r="T21">
        <f t="shared" si="4"/>
        <v>16.788</v>
      </c>
    </row>
    <row r="22" spans="1:20">
      <c r="A22" t="s">
        <v>816</v>
      </c>
      <c r="B22" t="s">
        <v>81</v>
      </c>
      <c r="C22" t="s">
        <v>775</v>
      </c>
      <c r="D22" t="s">
        <v>817</v>
      </c>
      <c r="E22">
        <v>260.3</v>
      </c>
      <c r="F22">
        <v>1.5</v>
      </c>
      <c r="G22">
        <v>0.9</v>
      </c>
      <c r="H22">
        <v>2</v>
      </c>
      <c r="I22">
        <v>5</v>
      </c>
      <c r="J22">
        <v>0.1</v>
      </c>
      <c r="K22">
        <v>0</v>
      </c>
      <c r="L22">
        <v>0</v>
      </c>
      <c r="M22">
        <v>0</v>
      </c>
      <c r="N22">
        <v>14.8</v>
      </c>
      <c r="O22">
        <f t="shared" si="0"/>
        <v>16.612000000000002</v>
      </c>
      <c r="P22" t="str">
        <f t="shared" si="1"/>
        <v>Ryan Mallett, HouQB</v>
      </c>
      <c r="Q22" t="str">
        <f t="shared" si="2"/>
        <v>Ryan Mallett</v>
      </c>
      <c r="R22" t="str">
        <f t="shared" si="3"/>
        <v>Ryan Mallett</v>
      </c>
      <c r="S22">
        <f>VLOOKUP(R22,'player index'!D:F,3,FALSE)</f>
        <v>40</v>
      </c>
      <c r="T22">
        <f t="shared" si="4"/>
        <v>16.612000000000002</v>
      </c>
    </row>
    <row r="23" spans="1:20">
      <c r="A23" t="s">
        <v>818</v>
      </c>
      <c r="B23" t="s">
        <v>100</v>
      </c>
      <c r="C23" t="s">
        <v>768</v>
      </c>
      <c r="D23" t="s">
        <v>819</v>
      </c>
      <c r="E23">
        <v>274.2</v>
      </c>
      <c r="F23">
        <v>1.4</v>
      </c>
      <c r="G23">
        <v>1</v>
      </c>
      <c r="H23">
        <v>3.1</v>
      </c>
      <c r="I23">
        <v>14.9</v>
      </c>
      <c r="J23">
        <v>0.1</v>
      </c>
      <c r="K23">
        <v>0</v>
      </c>
      <c r="L23">
        <v>0</v>
      </c>
      <c r="M23">
        <v>0</v>
      </c>
      <c r="N23">
        <v>14.6</v>
      </c>
      <c r="O23">
        <f t="shared" si="0"/>
        <v>17.658000000000001</v>
      </c>
      <c r="P23" t="str">
        <f t="shared" si="1"/>
        <v>Ryan Tannehill, MiaQBP</v>
      </c>
      <c r="Q23" t="str">
        <f t="shared" si="2"/>
        <v>Ryan Tannehill</v>
      </c>
      <c r="R23" t="str">
        <f t="shared" si="3"/>
        <v>Ryan Tannehill</v>
      </c>
      <c r="S23">
        <f>VLOOKUP(R23,'player index'!D:F,3,FALSE)</f>
        <v>10</v>
      </c>
      <c r="T23">
        <f t="shared" si="4"/>
        <v>17.658000000000001</v>
      </c>
    </row>
    <row r="24" spans="1:20">
      <c r="A24" t="s">
        <v>820</v>
      </c>
      <c r="B24" t="s">
        <v>746</v>
      </c>
      <c r="C24" t="s">
        <v>771</v>
      </c>
      <c r="D24" t="s">
        <v>821</v>
      </c>
      <c r="E24">
        <v>231.3</v>
      </c>
      <c r="F24">
        <v>1.4</v>
      </c>
      <c r="G24">
        <v>0.8</v>
      </c>
      <c r="H24">
        <v>3.7</v>
      </c>
      <c r="I24">
        <v>18.899999999999999</v>
      </c>
      <c r="J24">
        <v>0.1</v>
      </c>
      <c r="K24">
        <v>0</v>
      </c>
      <c r="L24">
        <v>0</v>
      </c>
      <c r="M24">
        <v>0</v>
      </c>
      <c r="N24">
        <v>14.3</v>
      </c>
      <c r="O24">
        <f t="shared" si="0"/>
        <v>16.542000000000002</v>
      </c>
      <c r="P24" t="str">
        <f t="shared" si="1"/>
        <v>Alex Smith, KCQB</v>
      </c>
      <c r="Q24" t="str">
        <f t="shared" si="2"/>
        <v>Alex Smith</v>
      </c>
      <c r="R24" t="str">
        <f t="shared" si="3"/>
        <v>Alex Smith</v>
      </c>
      <c r="S24">
        <f>VLOOKUP(R24,'player index'!D:F,3,FALSE)</f>
        <v>18</v>
      </c>
      <c r="T24">
        <f t="shared" si="4"/>
        <v>16.542000000000002</v>
      </c>
    </row>
    <row r="25" spans="1:20">
      <c r="A25" t="s">
        <v>822</v>
      </c>
      <c r="B25" t="s">
        <v>67</v>
      </c>
      <c r="C25" t="s">
        <v>775</v>
      </c>
      <c r="D25" t="s">
        <v>807</v>
      </c>
      <c r="E25">
        <v>241</v>
      </c>
      <c r="F25">
        <v>1.5</v>
      </c>
      <c r="G25">
        <v>1.1000000000000001</v>
      </c>
      <c r="H25">
        <v>3.8</v>
      </c>
      <c r="I25">
        <v>15.7</v>
      </c>
      <c r="J25">
        <v>0.1</v>
      </c>
      <c r="K25">
        <v>0</v>
      </c>
      <c r="L25">
        <v>0</v>
      </c>
      <c r="M25">
        <v>0</v>
      </c>
      <c r="N25">
        <v>14.3</v>
      </c>
      <c r="O25">
        <f t="shared" si="0"/>
        <v>16.71</v>
      </c>
      <c r="P25" t="str">
        <f t="shared" si="1"/>
        <v>Ryan Fitzpatrick, NYJQB</v>
      </c>
      <c r="Q25" t="str">
        <f t="shared" si="2"/>
        <v>Ryan Fitzpatrick</v>
      </c>
      <c r="R25" t="str">
        <f t="shared" si="3"/>
        <v>Ryan Fitzpatrick</v>
      </c>
      <c r="S25">
        <f>VLOOKUP(R25,'player index'!D:F,3,FALSE)</f>
        <v>13</v>
      </c>
      <c r="T25">
        <f t="shared" si="4"/>
        <v>16.71</v>
      </c>
    </row>
    <row r="26" spans="1:20">
      <c r="A26" t="s">
        <v>823</v>
      </c>
      <c r="B26" t="s">
        <v>741</v>
      </c>
      <c r="C26" t="s">
        <v>775</v>
      </c>
      <c r="D26" t="s">
        <v>824</v>
      </c>
      <c r="E26">
        <v>255.4</v>
      </c>
      <c r="F26">
        <v>1.1000000000000001</v>
      </c>
      <c r="G26">
        <v>1.1000000000000001</v>
      </c>
      <c r="H26">
        <v>3.7</v>
      </c>
      <c r="I26">
        <v>22.3</v>
      </c>
      <c r="J26">
        <v>0.1</v>
      </c>
      <c r="K26">
        <v>0</v>
      </c>
      <c r="L26">
        <v>0</v>
      </c>
      <c r="M26">
        <v>0</v>
      </c>
      <c r="N26">
        <v>14.1</v>
      </c>
      <c r="O26">
        <f t="shared" si="0"/>
        <v>16.346000000000004</v>
      </c>
      <c r="P26" t="str">
        <f t="shared" si="1"/>
        <v>Blake Bortles, JacQB</v>
      </c>
      <c r="Q26" t="str">
        <f t="shared" si="2"/>
        <v>Blake Bortles</v>
      </c>
      <c r="R26" t="str">
        <f t="shared" si="3"/>
        <v>Blake Bortles</v>
      </c>
      <c r="S26">
        <f>VLOOKUP(R26,'player index'!D:F,3,FALSE)</f>
        <v>27</v>
      </c>
      <c r="T26">
        <f t="shared" si="4"/>
        <v>16.346000000000004</v>
      </c>
    </row>
    <row r="27" spans="1:20">
      <c r="A27" t="s">
        <v>825</v>
      </c>
      <c r="B27" t="s">
        <v>783</v>
      </c>
      <c r="C27" t="s">
        <v>775</v>
      </c>
      <c r="D27" t="s">
        <v>809</v>
      </c>
      <c r="E27">
        <v>0</v>
      </c>
      <c r="F27">
        <v>0</v>
      </c>
      <c r="G27">
        <v>0</v>
      </c>
      <c r="H27">
        <v>0.4</v>
      </c>
      <c r="I27">
        <v>2.5</v>
      </c>
      <c r="J27">
        <v>0</v>
      </c>
      <c r="K27">
        <v>7.6</v>
      </c>
      <c r="L27">
        <v>104.1</v>
      </c>
      <c r="M27">
        <v>0.6</v>
      </c>
      <c r="N27">
        <v>13.9</v>
      </c>
      <c r="O27">
        <f t="shared" si="0"/>
        <v>24.86</v>
      </c>
      <c r="P27" t="str">
        <f t="shared" si="1"/>
        <v>Antonio Brown, PitWR</v>
      </c>
      <c r="Q27" t="str">
        <f t="shared" si="2"/>
        <v>Antonio Brown</v>
      </c>
      <c r="R27" t="str">
        <f t="shared" si="3"/>
        <v>Antonio Brown</v>
      </c>
      <c r="S27">
        <f>VLOOKUP(R27,'player index'!D:F,3,FALSE)</f>
        <v>26</v>
      </c>
      <c r="T27">
        <f t="shared" si="4"/>
        <v>24.86</v>
      </c>
    </row>
    <row r="28" spans="1:20">
      <c r="A28" t="s">
        <v>826</v>
      </c>
      <c r="B28" t="s">
        <v>12</v>
      </c>
      <c r="C28" t="s">
        <v>775</v>
      </c>
      <c r="D28" t="s">
        <v>827</v>
      </c>
      <c r="E28">
        <v>230.8</v>
      </c>
      <c r="F28">
        <v>1.5</v>
      </c>
      <c r="G28">
        <v>0.6</v>
      </c>
      <c r="H28">
        <v>2.2000000000000002</v>
      </c>
      <c r="I28">
        <v>9.6999999999999993</v>
      </c>
      <c r="J28">
        <v>0.1</v>
      </c>
      <c r="K28">
        <v>0</v>
      </c>
      <c r="L28">
        <v>0</v>
      </c>
      <c r="M28">
        <v>0</v>
      </c>
      <c r="N28">
        <v>13.9</v>
      </c>
      <c r="O28">
        <f t="shared" si="0"/>
        <v>16.202000000000002</v>
      </c>
      <c r="P28" t="str">
        <f t="shared" si="1"/>
        <v>Nick Foles, StLQB</v>
      </c>
      <c r="Q28" t="str">
        <f t="shared" si="2"/>
        <v>Nick Foles</v>
      </c>
      <c r="R28" t="str">
        <f t="shared" si="3"/>
        <v>Nick Foles</v>
      </c>
      <c r="S28">
        <f>VLOOKUP(R28,'player index'!D:F,3,FALSE)</f>
        <v>47</v>
      </c>
      <c r="T28">
        <f t="shared" si="4"/>
        <v>16.202000000000002</v>
      </c>
    </row>
    <row r="29" spans="1:20">
      <c r="A29" t="s">
        <v>828</v>
      </c>
      <c r="B29" t="s">
        <v>783</v>
      </c>
      <c r="C29" t="s">
        <v>775</v>
      </c>
      <c r="D29" t="s">
        <v>809</v>
      </c>
      <c r="E29">
        <v>0</v>
      </c>
      <c r="F29">
        <v>0</v>
      </c>
      <c r="G29">
        <v>0</v>
      </c>
      <c r="H29">
        <v>17</v>
      </c>
      <c r="I29">
        <v>73</v>
      </c>
      <c r="J29">
        <v>0.5</v>
      </c>
      <c r="K29">
        <v>4.5</v>
      </c>
      <c r="L29">
        <v>37.200000000000003</v>
      </c>
      <c r="M29">
        <v>0.2</v>
      </c>
      <c r="N29">
        <v>13.9</v>
      </c>
      <c r="O29">
        <f t="shared" si="0"/>
        <v>19.720000000000002</v>
      </c>
      <c r="P29" t="str">
        <f t="shared" si="1"/>
        <v>Le'Veon Bell, PitRB</v>
      </c>
      <c r="Q29" t="str">
        <f t="shared" si="2"/>
        <v>Le'Veon Bell</v>
      </c>
      <c r="R29" t="str">
        <f t="shared" si="3"/>
        <v>Le'Veon Bell</v>
      </c>
      <c r="S29">
        <f>VLOOKUP(R29,'player index'!D:F,3,FALSE)</f>
        <v>562</v>
      </c>
      <c r="T29">
        <f t="shared" si="4"/>
        <v>19.720000000000002</v>
      </c>
    </row>
    <row r="30" spans="1:20">
      <c r="A30" t="s">
        <v>829</v>
      </c>
      <c r="B30" t="s">
        <v>830</v>
      </c>
      <c r="C30" t="s">
        <v>768</v>
      </c>
      <c r="D30" t="s">
        <v>831</v>
      </c>
      <c r="E30">
        <v>201.5</v>
      </c>
      <c r="F30">
        <v>1</v>
      </c>
      <c r="G30">
        <v>1.1000000000000001</v>
      </c>
      <c r="H30">
        <v>6.4</v>
      </c>
      <c r="I30">
        <v>30.3</v>
      </c>
      <c r="J30">
        <v>0.2</v>
      </c>
      <c r="K30">
        <v>0</v>
      </c>
      <c r="L30">
        <v>0</v>
      </c>
      <c r="M30">
        <v>0</v>
      </c>
      <c r="N30">
        <v>13.3</v>
      </c>
      <c r="O30">
        <f t="shared" si="0"/>
        <v>15.190000000000001</v>
      </c>
      <c r="P30" t="str">
        <f t="shared" si="1"/>
        <v>Tyrod Taylor, BufQBP</v>
      </c>
      <c r="Q30" t="str">
        <f t="shared" si="2"/>
        <v>Tyrod Taylor</v>
      </c>
      <c r="R30" t="str">
        <f t="shared" si="3"/>
        <v>Tyrod Taylor</v>
      </c>
      <c r="S30">
        <f>VLOOKUP(R30,'player index'!D:F,3,FALSE)</f>
        <v>34</v>
      </c>
      <c r="T30">
        <f t="shared" si="4"/>
        <v>15.190000000000001</v>
      </c>
    </row>
    <row r="31" spans="1:20">
      <c r="A31" t="s">
        <v>832</v>
      </c>
      <c r="B31" t="s">
        <v>9</v>
      </c>
      <c r="C31" t="s">
        <v>775</v>
      </c>
      <c r="D31" t="s">
        <v>833</v>
      </c>
      <c r="E31">
        <v>235</v>
      </c>
      <c r="F31">
        <v>1.5</v>
      </c>
      <c r="G31">
        <v>0.9</v>
      </c>
      <c r="H31">
        <v>2</v>
      </c>
      <c r="I31">
        <v>6.3</v>
      </c>
      <c r="J31">
        <v>0.1</v>
      </c>
      <c r="K31">
        <v>0</v>
      </c>
      <c r="L31">
        <v>0</v>
      </c>
      <c r="M31">
        <v>0</v>
      </c>
      <c r="N31">
        <v>13.3</v>
      </c>
      <c r="O31">
        <f t="shared" si="0"/>
        <v>15.73</v>
      </c>
      <c r="P31" t="str">
        <f t="shared" si="1"/>
        <v>Brandon Weeden, DalQB</v>
      </c>
      <c r="Q31" t="str">
        <f t="shared" si="2"/>
        <v>Brandon Weeden</v>
      </c>
      <c r="R31" t="str">
        <f t="shared" si="3"/>
        <v>Brandon Weeden</v>
      </c>
      <c r="S31">
        <f>VLOOKUP(R31,'player index'!D:F,3,FALSE)</f>
        <v>459</v>
      </c>
      <c r="T31">
        <f t="shared" si="4"/>
        <v>15.73</v>
      </c>
    </row>
    <row r="32" spans="1:20">
      <c r="A32" t="s">
        <v>834</v>
      </c>
      <c r="B32" t="s">
        <v>746</v>
      </c>
      <c r="C32" t="s">
        <v>771</v>
      </c>
      <c r="D32" t="s">
        <v>809</v>
      </c>
      <c r="E32">
        <v>0</v>
      </c>
      <c r="F32">
        <v>0</v>
      </c>
      <c r="G32">
        <v>0</v>
      </c>
      <c r="H32">
        <v>14.3</v>
      </c>
      <c r="I32">
        <v>65.3</v>
      </c>
      <c r="J32">
        <v>0.5</v>
      </c>
      <c r="K32">
        <v>3.9</v>
      </c>
      <c r="L32">
        <v>33.1</v>
      </c>
      <c r="M32">
        <v>0.2</v>
      </c>
      <c r="N32">
        <v>13</v>
      </c>
      <c r="O32">
        <f t="shared" si="0"/>
        <v>17.940000000000001</v>
      </c>
      <c r="P32" t="str">
        <f t="shared" si="1"/>
        <v>Jamaal Charles, KCRB</v>
      </c>
      <c r="Q32" t="str">
        <f t="shared" si="2"/>
        <v>Jamaal Charles</v>
      </c>
      <c r="R32" t="str">
        <f t="shared" si="3"/>
        <v>Jamaal Charles</v>
      </c>
      <c r="S32">
        <f>VLOOKUP(R32,'player index'!D:F,3,FALSE)</f>
        <v>44</v>
      </c>
      <c r="T32">
        <f t="shared" si="4"/>
        <v>17.940000000000001</v>
      </c>
    </row>
    <row r="33" spans="1:20">
      <c r="A33" t="s">
        <v>835</v>
      </c>
      <c r="B33" t="s">
        <v>51</v>
      </c>
      <c r="C33" t="s">
        <v>768</v>
      </c>
      <c r="D33" t="s">
        <v>809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12.8</v>
      </c>
      <c r="O33">
        <f t="shared" si="0"/>
        <v>0</v>
      </c>
      <c r="P33" t="str">
        <f t="shared" si="1"/>
        <v>Seahawks D/STD/ST</v>
      </c>
      <c r="Q33" t="str">
        <f t="shared" si="2"/>
        <v>Seahawks</v>
      </c>
      <c r="R33" t="str">
        <f t="shared" si="3"/>
        <v>Seahawks</v>
      </c>
      <c r="S33">
        <f>VLOOKUP(R33,'player index'!D:F,3,FALSE)</f>
        <v>85</v>
      </c>
      <c r="T33">
        <f t="shared" si="4"/>
        <v>0</v>
      </c>
    </row>
    <row r="34" spans="1:20">
      <c r="A34" t="s">
        <v>836</v>
      </c>
      <c r="B34" t="s">
        <v>837</v>
      </c>
      <c r="C34" t="s">
        <v>775</v>
      </c>
      <c r="D34" t="s">
        <v>838</v>
      </c>
      <c r="E34">
        <v>243.9</v>
      </c>
      <c r="F34">
        <v>1.2</v>
      </c>
      <c r="G34">
        <v>1.1000000000000001</v>
      </c>
      <c r="H34">
        <v>4.3</v>
      </c>
      <c r="I34">
        <v>16.399999999999999</v>
      </c>
      <c r="J34">
        <v>0.1</v>
      </c>
      <c r="K34">
        <v>0</v>
      </c>
      <c r="L34">
        <v>0</v>
      </c>
      <c r="M34">
        <v>0</v>
      </c>
      <c r="N34">
        <v>12.7</v>
      </c>
      <c r="O34">
        <f t="shared" si="0"/>
        <v>15.696000000000002</v>
      </c>
      <c r="P34" t="str">
        <f t="shared" si="1"/>
        <v>Jameis Winston, TBQB</v>
      </c>
      <c r="Q34" t="str">
        <f t="shared" si="2"/>
        <v>Jameis Winston</v>
      </c>
      <c r="R34" t="str">
        <f t="shared" si="3"/>
        <v>Jameis Winston</v>
      </c>
      <c r="S34">
        <f>VLOOKUP(R34,'player index'!D:F,3,FALSE)</f>
        <v>25</v>
      </c>
      <c r="T34">
        <f t="shared" si="4"/>
        <v>15.696000000000002</v>
      </c>
    </row>
    <row r="35" spans="1:20">
      <c r="A35" t="s">
        <v>839</v>
      </c>
      <c r="B35" t="s">
        <v>840</v>
      </c>
      <c r="C35" t="s">
        <v>775</v>
      </c>
      <c r="D35" t="s">
        <v>809</v>
      </c>
      <c r="E35">
        <v>0</v>
      </c>
      <c r="F35">
        <v>0</v>
      </c>
      <c r="G35">
        <v>0</v>
      </c>
      <c r="H35">
        <v>16.100000000000001</v>
      </c>
      <c r="I35">
        <v>72.599999999999994</v>
      </c>
      <c r="J35">
        <v>0.5</v>
      </c>
      <c r="K35">
        <v>2.8</v>
      </c>
      <c r="L35">
        <v>21.6</v>
      </c>
      <c r="M35">
        <v>0.1</v>
      </c>
      <c r="N35">
        <v>12.2</v>
      </c>
      <c r="O35">
        <f t="shared" si="0"/>
        <v>15.819999999999999</v>
      </c>
      <c r="P35" t="str">
        <f t="shared" si="1"/>
        <v>Latavius Murray, OakRB</v>
      </c>
      <c r="Q35" t="str">
        <f t="shared" si="2"/>
        <v>Latavius Murray</v>
      </c>
      <c r="R35" t="str">
        <f t="shared" si="3"/>
        <v>Latavius Murray</v>
      </c>
      <c r="S35">
        <f>VLOOKUP(R35,'player index'!D:F,3,FALSE)</f>
        <v>73</v>
      </c>
      <c r="T35">
        <f t="shared" si="4"/>
        <v>15.819999999999999</v>
      </c>
    </row>
    <row r="36" spans="1:20">
      <c r="A36" t="s">
        <v>841</v>
      </c>
      <c r="B36" t="s">
        <v>842</v>
      </c>
      <c r="C36" t="s">
        <v>775</v>
      </c>
      <c r="D36" t="s">
        <v>843</v>
      </c>
      <c r="E36">
        <v>242.8</v>
      </c>
      <c r="F36">
        <v>1.2</v>
      </c>
      <c r="G36">
        <v>1.1000000000000001</v>
      </c>
      <c r="H36">
        <v>3.1</v>
      </c>
      <c r="I36">
        <v>9.6999999999999993</v>
      </c>
      <c r="J36">
        <v>0.1</v>
      </c>
      <c r="K36">
        <v>0</v>
      </c>
      <c r="L36">
        <v>0</v>
      </c>
      <c r="M36">
        <v>0</v>
      </c>
      <c r="N36">
        <v>12</v>
      </c>
      <c r="O36">
        <f t="shared" si="0"/>
        <v>14.982000000000001</v>
      </c>
      <c r="P36" t="str">
        <f t="shared" si="1"/>
        <v>Andy Dalton, CinQB</v>
      </c>
      <c r="Q36" t="str">
        <f t="shared" si="2"/>
        <v>Andy Dalton</v>
      </c>
      <c r="R36" t="str">
        <f t="shared" si="3"/>
        <v>Andy Dalton</v>
      </c>
      <c r="S36">
        <f>VLOOKUP(R36,'player index'!D:F,3,FALSE)</f>
        <v>31</v>
      </c>
      <c r="T36">
        <f t="shared" si="4"/>
        <v>14.982000000000001</v>
      </c>
    </row>
    <row r="37" spans="1:20">
      <c r="A37" t="s">
        <v>844</v>
      </c>
      <c r="B37" t="s">
        <v>840</v>
      </c>
      <c r="C37" t="s">
        <v>775</v>
      </c>
      <c r="D37" t="s">
        <v>845</v>
      </c>
      <c r="E37">
        <v>246.8</v>
      </c>
      <c r="F37">
        <v>1.3</v>
      </c>
      <c r="G37">
        <v>0.9</v>
      </c>
      <c r="H37">
        <v>2</v>
      </c>
      <c r="I37">
        <v>6.2</v>
      </c>
      <c r="J37">
        <v>0</v>
      </c>
      <c r="K37">
        <v>0</v>
      </c>
      <c r="L37">
        <v>0</v>
      </c>
      <c r="M37">
        <v>0</v>
      </c>
      <c r="N37">
        <v>12</v>
      </c>
      <c r="O37">
        <f t="shared" si="0"/>
        <v>14.791999999999998</v>
      </c>
      <c r="P37" t="str">
        <f t="shared" si="1"/>
        <v>Derek Carr, OakQB</v>
      </c>
      <c r="Q37" t="str">
        <f t="shared" si="2"/>
        <v>Derek Carr</v>
      </c>
      <c r="R37" t="str">
        <f t="shared" si="3"/>
        <v>Derek Carr</v>
      </c>
      <c r="S37">
        <f>VLOOKUP(R37,'player index'!D:F,3,FALSE)</f>
        <v>32</v>
      </c>
      <c r="T37">
        <f t="shared" si="4"/>
        <v>14.791999999999998</v>
      </c>
    </row>
    <row r="38" spans="1:20">
      <c r="A38" t="s">
        <v>846</v>
      </c>
      <c r="B38" t="s">
        <v>801</v>
      </c>
      <c r="C38" t="s">
        <v>775</v>
      </c>
      <c r="D38" t="s">
        <v>809</v>
      </c>
      <c r="E38">
        <v>0</v>
      </c>
      <c r="F38">
        <v>0</v>
      </c>
      <c r="G38">
        <v>0</v>
      </c>
      <c r="H38">
        <v>0.1</v>
      </c>
      <c r="I38">
        <v>0.8</v>
      </c>
      <c r="J38">
        <v>0</v>
      </c>
      <c r="K38">
        <v>7.5</v>
      </c>
      <c r="L38">
        <v>99.2</v>
      </c>
      <c r="M38">
        <v>0.5</v>
      </c>
      <c r="N38">
        <v>11.9</v>
      </c>
      <c r="O38">
        <f t="shared" si="0"/>
        <v>20.5</v>
      </c>
      <c r="P38" t="str">
        <f t="shared" si="1"/>
        <v>Julio Jones, AtlWRP</v>
      </c>
      <c r="Q38" t="str">
        <f t="shared" si="2"/>
        <v>Julio Jones</v>
      </c>
      <c r="R38" t="str">
        <f t="shared" si="3"/>
        <v>Julio Jones</v>
      </c>
      <c r="S38">
        <f>VLOOKUP(R38,'player index'!D:F,3,FALSE)</f>
        <v>41</v>
      </c>
      <c r="T38">
        <f t="shared" si="4"/>
        <v>20.5</v>
      </c>
    </row>
    <row r="39" spans="1:20">
      <c r="A39" t="s">
        <v>847</v>
      </c>
      <c r="B39" t="s">
        <v>749</v>
      </c>
      <c r="C39" t="s">
        <v>775</v>
      </c>
      <c r="D39" t="s">
        <v>848</v>
      </c>
      <c r="E39">
        <v>234.6</v>
      </c>
      <c r="F39">
        <v>1.3</v>
      </c>
      <c r="G39">
        <v>1</v>
      </c>
      <c r="H39">
        <v>2.1</v>
      </c>
      <c r="I39">
        <v>6.1</v>
      </c>
      <c r="J39">
        <v>0.1</v>
      </c>
      <c r="K39">
        <v>0</v>
      </c>
      <c r="L39">
        <v>0</v>
      </c>
      <c r="M39">
        <v>0</v>
      </c>
      <c r="N39">
        <v>11.9</v>
      </c>
      <c r="O39">
        <f t="shared" si="0"/>
        <v>14.793999999999999</v>
      </c>
      <c r="P39" t="str">
        <f t="shared" si="1"/>
        <v>Sam Bradford, PhiQB</v>
      </c>
      <c r="Q39" t="str">
        <f t="shared" si="2"/>
        <v>Sam Bradford</v>
      </c>
      <c r="R39" t="str">
        <f t="shared" si="3"/>
        <v>Sam Bradford</v>
      </c>
      <c r="S39">
        <f>VLOOKUP(R39,'player index'!D:F,3,FALSE)</f>
        <v>15</v>
      </c>
      <c r="T39">
        <f t="shared" si="4"/>
        <v>14.793999999999999</v>
      </c>
    </row>
    <row r="40" spans="1:20">
      <c r="A40" t="s">
        <v>849</v>
      </c>
      <c r="B40" t="s">
        <v>786</v>
      </c>
      <c r="C40" t="s">
        <v>787</v>
      </c>
      <c r="D40" t="s">
        <v>809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6.9</v>
      </c>
      <c r="L40">
        <v>89.1</v>
      </c>
      <c r="M40">
        <v>0.6</v>
      </c>
      <c r="N40">
        <v>11.9</v>
      </c>
      <c r="O40">
        <f t="shared" si="0"/>
        <v>19.41</v>
      </c>
      <c r="P40" t="str">
        <f t="shared" si="1"/>
        <v>Demaryius Thomas, DenWR</v>
      </c>
      <c r="Q40" t="str">
        <f t="shared" si="2"/>
        <v>Demaryius Thomas</v>
      </c>
      <c r="R40" t="str">
        <f t="shared" si="3"/>
        <v>Demaryius Thomas</v>
      </c>
      <c r="S40">
        <f>VLOOKUP(R40,'player index'!D:F,3,FALSE)</f>
        <v>54</v>
      </c>
      <c r="T40">
        <f t="shared" si="4"/>
        <v>19.41</v>
      </c>
    </row>
    <row r="41" spans="1:20">
      <c r="A41" t="s">
        <v>850</v>
      </c>
      <c r="B41" t="s">
        <v>98</v>
      </c>
      <c r="C41" t="s">
        <v>775</v>
      </c>
      <c r="D41" t="s">
        <v>851</v>
      </c>
      <c r="E41">
        <v>202.5</v>
      </c>
      <c r="F41">
        <v>1</v>
      </c>
      <c r="G41">
        <v>0.7</v>
      </c>
      <c r="H41">
        <v>2.9</v>
      </c>
      <c r="I41">
        <v>14.5</v>
      </c>
      <c r="J41">
        <v>0.2</v>
      </c>
      <c r="K41">
        <v>0</v>
      </c>
      <c r="L41">
        <v>0</v>
      </c>
      <c r="M41">
        <v>0</v>
      </c>
      <c r="N41">
        <v>11.9</v>
      </c>
      <c r="O41">
        <f t="shared" si="0"/>
        <v>14.05</v>
      </c>
      <c r="P41" t="str">
        <f t="shared" si="1"/>
        <v>Josh McCown, CleQBP</v>
      </c>
      <c r="Q41" t="str">
        <f t="shared" si="2"/>
        <v>Josh McCown</v>
      </c>
      <c r="R41" t="str">
        <f t="shared" si="3"/>
        <v>Josh McCown</v>
      </c>
      <c r="S41">
        <f>VLOOKUP(R41,'player index'!D:F,3,FALSE)</f>
        <v>493</v>
      </c>
      <c r="T41">
        <f t="shared" si="4"/>
        <v>14.05</v>
      </c>
    </row>
    <row r="42" spans="1:20">
      <c r="A42" t="s">
        <v>852</v>
      </c>
      <c r="B42" t="s">
        <v>33</v>
      </c>
      <c r="C42" t="s">
        <v>775</v>
      </c>
      <c r="D42" t="s">
        <v>809</v>
      </c>
      <c r="E42">
        <v>0</v>
      </c>
      <c r="F42">
        <v>0</v>
      </c>
      <c r="G42">
        <v>0</v>
      </c>
      <c r="H42">
        <v>18.3</v>
      </c>
      <c r="I42">
        <v>86</v>
      </c>
      <c r="J42">
        <v>0.4</v>
      </c>
      <c r="K42">
        <v>2.1</v>
      </c>
      <c r="L42">
        <v>14.8</v>
      </c>
      <c r="M42">
        <v>0.1</v>
      </c>
      <c r="N42">
        <v>11.8</v>
      </c>
      <c r="O42">
        <f t="shared" si="0"/>
        <v>15.18</v>
      </c>
      <c r="P42" t="str">
        <f t="shared" si="1"/>
        <v>Jonathan Stewart, CarRBQ</v>
      </c>
      <c r="Q42" t="str">
        <f t="shared" si="2"/>
        <v>Jonathan Stewart</v>
      </c>
      <c r="R42" t="str">
        <f t="shared" si="3"/>
        <v>Jonathan Stewart</v>
      </c>
      <c r="S42">
        <f>VLOOKUP(R42,'player index'!D:F,3,FALSE)</f>
        <v>52</v>
      </c>
      <c r="T42">
        <f t="shared" si="4"/>
        <v>15.18</v>
      </c>
    </row>
    <row r="43" spans="1:20">
      <c r="O43">
        <f t="shared" si="0"/>
        <v>0</v>
      </c>
      <c r="P43">
        <f t="shared" si="1"/>
        <v>0</v>
      </c>
      <c r="Q43" t="e">
        <f t="shared" si="2"/>
        <v>#VALUE!</v>
      </c>
      <c r="R43" t="e">
        <f t="shared" si="3"/>
        <v>#VALUE!</v>
      </c>
      <c r="S43" t="e">
        <f>VLOOKUP(R43,'player index'!D:F,3,FALSE)</f>
        <v>#VALUE!</v>
      </c>
      <c r="T43">
        <f t="shared" si="4"/>
        <v>0</v>
      </c>
    </row>
    <row r="44" spans="1:20">
      <c r="A44" t="s">
        <v>759</v>
      </c>
      <c r="B44" t="s">
        <v>760</v>
      </c>
      <c r="C44" t="s">
        <v>761</v>
      </c>
      <c r="D44" t="s">
        <v>762</v>
      </c>
      <c r="E44" t="s">
        <v>763</v>
      </c>
      <c r="F44" t="s">
        <v>735</v>
      </c>
      <c r="G44" t="s">
        <v>736</v>
      </c>
      <c r="H44" t="s">
        <v>764</v>
      </c>
      <c r="I44" t="s">
        <v>763</v>
      </c>
      <c r="J44" t="s">
        <v>735</v>
      </c>
      <c r="K44" t="s">
        <v>765</v>
      </c>
      <c r="L44" t="s">
        <v>763</v>
      </c>
      <c r="M44" t="s">
        <v>735</v>
      </c>
      <c r="N44" t="s">
        <v>766</v>
      </c>
      <c r="O44" t="e">
        <f t="shared" si="0"/>
        <v>#VALUE!</v>
      </c>
      <c r="P44" t="str">
        <f t="shared" si="1"/>
        <v>PLAYER, TEAM POS</v>
      </c>
      <c r="Q44" t="str">
        <f t="shared" si="2"/>
        <v>PLAYER</v>
      </c>
      <c r="R44" t="str">
        <f t="shared" si="3"/>
        <v>PLAYER</v>
      </c>
      <c r="S44" t="e">
        <f>VLOOKUP(R44,'player index'!D:F,3,FALSE)</f>
        <v>#N/A</v>
      </c>
      <c r="T44" t="e">
        <f t="shared" si="4"/>
        <v>#VALUE!</v>
      </c>
    </row>
    <row r="45" spans="1:20">
      <c r="A45" t="s">
        <v>853</v>
      </c>
      <c r="B45" t="s">
        <v>21</v>
      </c>
      <c r="C45" t="s">
        <v>787</v>
      </c>
      <c r="D45" t="s">
        <v>809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5.7</v>
      </c>
      <c r="L45">
        <v>83.6</v>
      </c>
      <c r="M45">
        <v>0.6</v>
      </c>
      <c r="N45">
        <v>11.8</v>
      </c>
      <c r="O45">
        <f t="shared" si="0"/>
        <v>17.659999999999997</v>
      </c>
      <c r="P45" t="str">
        <f t="shared" si="1"/>
        <v>Calvin Johnson, DetWR</v>
      </c>
      <c r="Q45" t="str">
        <f t="shared" si="2"/>
        <v>Calvin Johnson</v>
      </c>
      <c r="R45" t="str">
        <f t="shared" si="3"/>
        <v>Calvin Johnson</v>
      </c>
      <c r="S45">
        <f>VLOOKUP(R45,'player index'!D:F,3,FALSE)</f>
        <v>58</v>
      </c>
      <c r="T45">
        <f t="shared" si="4"/>
        <v>17.659999999999997</v>
      </c>
    </row>
    <row r="46" spans="1:20">
      <c r="A46" t="s">
        <v>854</v>
      </c>
      <c r="B46" t="s">
        <v>44</v>
      </c>
      <c r="C46" t="s">
        <v>771</v>
      </c>
      <c r="D46" t="s">
        <v>809</v>
      </c>
      <c r="E46">
        <v>0</v>
      </c>
      <c r="F46">
        <v>0</v>
      </c>
      <c r="G46">
        <v>0</v>
      </c>
      <c r="H46">
        <v>0.8</v>
      </c>
      <c r="I46">
        <v>5.2</v>
      </c>
      <c r="J46">
        <v>0</v>
      </c>
      <c r="K46">
        <v>6.1</v>
      </c>
      <c r="L46">
        <v>82.7</v>
      </c>
      <c r="M46">
        <v>0.6</v>
      </c>
      <c r="N46">
        <v>11.4</v>
      </c>
      <c r="O46">
        <f t="shared" si="0"/>
        <v>18.490000000000002</v>
      </c>
      <c r="P46" t="str">
        <f t="shared" si="1"/>
        <v>Randall Cobb, GBWRP</v>
      </c>
      <c r="Q46" t="str">
        <f t="shared" si="2"/>
        <v>Randall Cobb</v>
      </c>
      <c r="R46" t="str">
        <f t="shared" si="3"/>
        <v>Randall Cobb</v>
      </c>
      <c r="S46">
        <f>VLOOKUP(R46,'player index'!D:F,3,FALSE)</f>
        <v>86</v>
      </c>
      <c r="T46">
        <f t="shared" si="4"/>
        <v>18.490000000000002</v>
      </c>
    </row>
    <row r="47" spans="1:20">
      <c r="A47" t="s">
        <v>855</v>
      </c>
      <c r="B47" t="s">
        <v>856</v>
      </c>
      <c r="C47" t="s">
        <v>768</v>
      </c>
      <c r="D47" t="s">
        <v>809</v>
      </c>
      <c r="E47">
        <v>0</v>
      </c>
      <c r="F47">
        <v>0</v>
      </c>
      <c r="G47">
        <v>0</v>
      </c>
      <c r="H47">
        <v>15.3</v>
      </c>
      <c r="I47">
        <v>58.3</v>
      </c>
      <c r="J47">
        <v>0.3</v>
      </c>
      <c r="K47">
        <v>4.5999999999999996</v>
      </c>
      <c r="L47">
        <v>42.4</v>
      </c>
      <c r="M47">
        <v>0.1</v>
      </c>
      <c r="N47">
        <v>11.4</v>
      </c>
      <c r="O47">
        <f t="shared" si="0"/>
        <v>17.07</v>
      </c>
      <c r="P47" t="str">
        <f t="shared" si="1"/>
        <v>Matt Forte, ChiRBP</v>
      </c>
      <c r="Q47" t="str">
        <f t="shared" si="2"/>
        <v>Matt Forte</v>
      </c>
      <c r="R47" t="str">
        <f t="shared" si="3"/>
        <v>Matt Forte</v>
      </c>
      <c r="S47">
        <f>VLOOKUP(R47,'player index'!D:F,3,FALSE)</f>
        <v>19</v>
      </c>
      <c r="T47">
        <f t="shared" si="4"/>
        <v>17.07</v>
      </c>
    </row>
    <row r="48" spans="1:20">
      <c r="A48" t="s">
        <v>857</v>
      </c>
      <c r="B48" t="s">
        <v>55</v>
      </c>
      <c r="C48" t="s">
        <v>775</v>
      </c>
      <c r="D48" t="s">
        <v>809</v>
      </c>
      <c r="E48">
        <v>0</v>
      </c>
      <c r="F48">
        <v>0</v>
      </c>
      <c r="G48">
        <v>0</v>
      </c>
      <c r="H48">
        <v>15.9</v>
      </c>
      <c r="I48">
        <v>73.3</v>
      </c>
      <c r="J48">
        <v>0.3</v>
      </c>
      <c r="K48">
        <v>3.4</v>
      </c>
      <c r="L48">
        <v>26.4</v>
      </c>
      <c r="M48">
        <v>0.1</v>
      </c>
      <c r="N48">
        <v>11.4</v>
      </c>
      <c r="O48">
        <f t="shared" si="0"/>
        <v>15.77</v>
      </c>
      <c r="P48" t="str">
        <f t="shared" si="1"/>
        <v>Justin Forsett, BalRB</v>
      </c>
      <c r="Q48" t="str">
        <f t="shared" si="2"/>
        <v>Justin Forsett</v>
      </c>
      <c r="R48" t="str">
        <f t="shared" si="3"/>
        <v>Justin Forsett</v>
      </c>
      <c r="S48">
        <f>VLOOKUP(R48,'player index'!D:F,3,FALSE)</f>
        <v>39</v>
      </c>
      <c r="T48">
        <f t="shared" si="4"/>
        <v>15.77</v>
      </c>
    </row>
    <row r="49" spans="1:20">
      <c r="A49" t="s">
        <v>858</v>
      </c>
      <c r="B49" t="s">
        <v>859</v>
      </c>
      <c r="C49" t="s">
        <v>775</v>
      </c>
      <c r="D49" t="s">
        <v>860</v>
      </c>
      <c r="E49">
        <v>246.9</v>
      </c>
      <c r="F49">
        <v>1.3</v>
      </c>
      <c r="G49">
        <v>1.4</v>
      </c>
      <c r="H49">
        <v>3.2</v>
      </c>
      <c r="I49">
        <v>9.6999999999999993</v>
      </c>
      <c r="J49">
        <v>0.1</v>
      </c>
      <c r="K49">
        <v>0</v>
      </c>
      <c r="L49">
        <v>0</v>
      </c>
      <c r="M49">
        <v>0</v>
      </c>
      <c r="N49">
        <v>11.2</v>
      </c>
      <c r="O49">
        <f t="shared" si="0"/>
        <v>15.246</v>
      </c>
      <c r="P49" t="str">
        <f t="shared" si="1"/>
        <v>Luke McCown, NOQB</v>
      </c>
      <c r="Q49" t="str">
        <f t="shared" si="2"/>
        <v>Luke McCown</v>
      </c>
      <c r="R49" t="str">
        <f t="shared" si="3"/>
        <v>Luke McCown</v>
      </c>
      <c r="S49">
        <f>VLOOKUP(R49,'player index'!D:F,3,FALSE)</f>
        <v>461</v>
      </c>
      <c r="T49">
        <f t="shared" si="4"/>
        <v>15.246</v>
      </c>
    </row>
    <row r="50" spans="1:20">
      <c r="A50" t="s">
        <v>861</v>
      </c>
      <c r="B50" t="s">
        <v>749</v>
      </c>
      <c r="C50" t="s">
        <v>775</v>
      </c>
      <c r="D50" t="s">
        <v>809</v>
      </c>
      <c r="E50">
        <v>0</v>
      </c>
      <c r="F50">
        <v>0</v>
      </c>
      <c r="G50">
        <v>0</v>
      </c>
      <c r="H50">
        <v>15</v>
      </c>
      <c r="I50">
        <v>60.8</v>
      </c>
      <c r="J50">
        <v>0.5</v>
      </c>
      <c r="K50">
        <v>2.8</v>
      </c>
      <c r="L50">
        <v>21.8</v>
      </c>
      <c r="M50">
        <v>0.1</v>
      </c>
      <c r="N50">
        <v>11.1</v>
      </c>
      <c r="O50">
        <f t="shared" si="0"/>
        <v>14.659999999999998</v>
      </c>
      <c r="P50" t="str">
        <f t="shared" si="1"/>
        <v>DeMarco Murray, PhiRBQ</v>
      </c>
      <c r="Q50" t="str">
        <f t="shared" si="2"/>
        <v>DeMarco Murray</v>
      </c>
      <c r="R50" t="str">
        <f t="shared" si="3"/>
        <v>DeMarco Murray</v>
      </c>
      <c r="S50">
        <f>VLOOKUP(R50,'player index'!D:F,3,FALSE)</f>
        <v>35</v>
      </c>
      <c r="T50">
        <f t="shared" si="4"/>
        <v>14.659999999999998</v>
      </c>
    </row>
    <row r="51" spans="1:20">
      <c r="A51" t="s">
        <v>862</v>
      </c>
      <c r="B51" t="s">
        <v>830</v>
      </c>
      <c r="C51" t="s">
        <v>768</v>
      </c>
      <c r="D51" t="s">
        <v>809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11.1</v>
      </c>
      <c r="O51">
        <f t="shared" si="0"/>
        <v>0</v>
      </c>
      <c r="P51" t="str">
        <f t="shared" si="1"/>
        <v>Bills D/STD/ST</v>
      </c>
      <c r="Q51" t="str">
        <f t="shared" si="2"/>
        <v>Bills</v>
      </c>
      <c r="R51" t="str">
        <f t="shared" si="3"/>
        <v>Bills</v>
      </c>
      <c r="S51">
        <f>VLOOKUP(R51,'player index'!D:F,3,FALSE)</f>
        <v>175</v>
      </c>
      <c r="T51">
        <f t="shared" si="4"/>
        <v>0</v>
      </c>
    </row>
    <row r="52" spans="1:20">
      <c r="A52" t="s">
        <v>863</v>
      </c>
      <c r="B52" t="s">
        <v>786</v>
      </c>
      <c r="C52" t="s">
        <v>787</v>
      </c>
      <c r="D52" t="s">
        <v>809</v>
      </c>
      <c r="E52">
        <v>0</v>
      </c>
      <c r="F52">
        <v>0</v>
      </c>
      <c r="G52">
        <v>0</v>
      </c>
      <c r="H52">
        <v>0.5</v>
      </c>
      <c r="I52">
        <v>3.6</v>
      </c>
      <c r="J52">
        <v>0</v>
      </c>
      <c r="K52">
        <v>6.2</v>
      </c>
      <c r="L52">
        <v>86.3</v>
      </c>
      <c r="M52">
        <v>0.5</v>
      </c>
      <c r="N52">
        <v>11</v>
      </c>
      <c r="O52">
        <f t="shared" si="0"/>
        <v>18.190000000000001</v>
      </c>
      <c r="P52" t="str">
        <f t="shared" si="1"/>
        <v>Emmanuel Sanders, DenWR</v>
      </c>
      <c r="Q52" t="str">
        <f t="shared" si="2"/>
        <v>Emmanuel Sanders</v>
      </c>
      <c r="R52" t="str">
        <f t="shared" si="3"/>
        <v>Emmanuel Sanders</v>
      </c>
      <c r="S52">
        <f>VLOOKUP(R52,'player index'!D:F,3,FALSE)</f>
        <v>70</v>
      </c>
      <c r="T52">
        <f t="shared" si="4"/>
        <v>18.190000000000001</v>
      </c>
    </row>
    <row r="53" spans="1:20">
      <c r="A53" t="s">
        <v>864</v>
      </c>
      <c r="B53" t="s">
        <v>795</v>
      </c>
      <c r="C53" t="s">
        <v>796</v>
      </c>
      <c r="D53" t="s">
        <v>809</v>
      </c>
      <c r="E53">
        <v>0</v>
      </c>
      <c r="F53">
        <v>0</v>
      </c>
      <c r="G53">
        <v>0</v>
      </c>
      <c r="H53">
        <v>0.4</v>
      </c>
      <c r="I53">
        <v>2.5</v>
      </c>
      <c r="J53">
        <v>0</v>
      </c>
      <c r="K53">
        <v>6.5</v>
      </c>
      <c r="L53">
        <v>86.4</v>
      </c>
      <c r="M53">
        <v>0.5</v>
      </c>
      <c r="N53">
        <v>11</v>
      </c>
      <c r="O53">
        <f t="shared" si="0"/>
        <v>18.39</v>
      </c>
      <c r="P53" t="str">
        <f t="shared" si="1"/>
        <v>Odell Beckham Jr., NYGWR</v>
      </c>
      <c r="Q53" t="str">
        <f t="shared" si="2"/>
        <v>Odell Beckham Jr.</v>
      </c>
      <c r="R53" t="str">
        <f t="shared" si="3"/>
        <v>Odell Beckham Jr.</v>
      </c>
      <c r="S53">
        <f>VLOOKUP(R53,'player index'!D:F,3,FALSE)</f>
        <v>46</v>
      </c>
      <c r="T53">
        <f t="shared" si="4"/>
        <v>18.39</v>
      </c>
    </row>
    <row r="54" spans="1:20">
      <c r="A54" t="s">
        <v>865</v>
      </c>
      <c r="B54" t="s">
        <v>81</v>
      </c>
      <c r="C54" t="s">
        <v>775</v>
      </c>
      <c r="D54" t="s">
        <v>809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11</v>
      </c>
      <c r="O54">
        <f t="shared" si="0"/>
        <v>0</v>
      </c>
      <c r="P54" t="str">
        <f t="shared" si="1"/>
        <v>Texans D/STD/ST</v>
      </c>
      <c r="Q54" t="str">
        <f t="shared" si="2"/>
        <v>Texans</v>
      </c>
      <c r="R54" t="str">
        <f t="shared" si="3"/>
        <v>Texans</v>
      </c>
      <c r="S54">
        <f>VLOOKUP(R54,'player index'!D:F,3,FALSE)</f>
        <v>90</v>
      </c>
      <c r="T54">
        <f t="shared" si="4"/>
        <v>0</v>
      </c>
    </row>
    <row r="55" spans="1:20">
      <c r="A55" t="s">
        <v>866</v>
      </c>
      <c r="B55" t="s">
        <v>801</v>
      </c>
      <c r="C55" t="s">
        <v>775</v>
      </c>
      <c r="D55" t="s">
        <v>809</v>
      </c>
      <c r="E55">
        <v>0</v>
      </c>
      <c r="F55">
        <v>0</v>
      </c>
      <c r="G55">
        <v>0</v>
      </c>
      <c r="H55">
        <v>13.5</v>
      </c>
      <c r="I55">
        <v>50.9</v>
      </c>
      <c r="J55">
        <v>0.4</v>
      </c>
      <c r="K55">
        <v>3.7</v>
      </c>
      <c r="L55">
        <v>36.1</v>
      </c>
      <c r="M55">
        <v>0.1</v>
      </c>
      <c r="N55">
        <v>10.9</v>
      </c>
      <c r="O55">
        <f t="shared" si="0"/>
        <v>15.4</v>
      </c>
      <c r="P55" t="str">
        <f t="shared" si="1"/>
        <v>Devonta Freeman, AtlRB</v>
      </c>
      <c r="Q55" t="str">
        <f t="shared" si="2"/>
        <v>Devonta Freeman</v>
      </c>
      <c r="R55" t="str">
        <f t="shared" si="3"/>
        <v>Devonta Freeman</v>
      </c>
      <c r="S55">
        <f>VLOOKUP(R55,'player index'!D:F,3,FALSE)</f>
        <v>160</v>
      </c>
      <c r="T55">
        <f t="shared" si="4"/>
        <v>15.4</v>
      </c>
    </row>
    <row r="56" spans="1:20">
      <c r="A56" t="s">
        <v>867</v>
      </c>
      <c r="B56" t="s">
        <v>830</v>
      </c>
      <c r="C56" t="s">
        <v>768</v>
      </c>
      <c r="D56" t="s">
        <v>809</v>
      </c>
      <c r="E56">
        <v>0</v>
      </c>
      <c r="F56">
        <v>0</v>
      </c>
      <c r="G56">
        <v>0</v>
      </c>
      <c r="H56">
        <v>16.600000000000001</v>
      </c>
      <c r="I56">
        <v>64.8</v>
      </c>
      <c r="J56">
        <v>0.4</v>
      </c>
      <c r="K56">
        <v>2.9</v>
      </c>
      <c r="L56">
        <v>20.9</v>
      </c>
      <c r="M56">
        <v>0.1</v>
      </c>
      <c r="N56">
        <v>10.8</v>
      </c>
      <c r="O56">
        <f t="shared" si="0"/>
        <v>14.47</v>
      </c>
      <c r="P56" t="str">
        <f t="shared" si="1"/>
        <v>LeSean McCoy, BufRBP</v>
      </c>
      <c r="Q56" t="str">
        <f t="shared" si="2"/>
        <v>LeSean McCoy</v>
      </c>
      <c r="R56" t="str">
        <f t="shared" si="3"/>
        <v>LeSean McCoy</v>
      </c>
      <c r="S56">
        <f>VLOOKUP(R56,'player index'!D:F,3,FALSE)</f>
        <v>67</v>
      </c>
      <c r="T56">
        <f t="shared" si="4"/>
        <v>14.47</v>
      </c>
    </row>
    <row r="57" spans="1:20">
      <c r="A57" t="s">
        <v>868</v>
      </c>
      <c r="B57" t="s">
        <v>616</v>
      </c>
      <c r="C57" t="s">
        <v>869</v>
      </c>
      <c r="D57" t="s">
        <v>870</v>
      </c>
      <c r="E57">
        <v>236.5</v>
      </c>
      <c r="F57">
        <v>1.1000000000000001</v>
      </c>
      <c r="G57">
        <v>1.2</v>
      </c>
      <c r="H57">
        <v>1.4</v>
      </c>
      <c r="I57">
        <v>5.4</v>
      </c>
      <c r="J57">
        <v>0.1</v>
      </c>
      <c r="K57">
        <v>0</v>
      </c>
      <c r="L57">
        <v>0</v>
      </c>
      <c r="M57">
        <v>0</v>
      </c>
      <c r="N57">
        <v>10.8</v>
      </c>
      <c r="O57">
        <f t="shared" si="0"/>
        <v>13.800000000000002</v>
      </c>
      <c r="P57" t="str">
        <f t="shared" si="1"/>
        <v>Kirk Cousins, WshQB</v>
      </c>
      <c r="Q57" t="str">
        <f t="shared" si="2"/>
        <v>Kirk Cousins</v>
      </c>
      <c r="R57" t="str">
        <f t="shared" si="3"/>
        <v>Kirk Cousins</v>
      </c>
      <c r="S57">
        <f>VLOOKUP(R57,'player index'!D:F,3,FALSE)</f>
        <v>42</v>
      </c>
      <c r="T57">
        <f t="shared" si="4"/>
        <v>13.800000000000002</v>
      </c>
    </row>
    <row r="58" spans="1:20">
      <c r="A58" t="s">
        <v>871</v>
      </c>
      <c r="B58" t="s">
        <v>856</v>
      </c>
      <c r="C58" t="s">
        <v>768</v>
      </c>
      <c r="D58" t="s">
        <v>872</v>
      </c>
      <c r="E58">
        <v>226.5</v>
      </c>
      <c r="F58">
        <v>1</v>
      </c>
      <c r="G58">
        <v>1.1000000000000001</v>
      </c>
      <c r="H58">
        <v>2.5</v>
      </c>
      <c r="I58">
        <v>7.6</v>
      </c>
      <c r="J58">
        <v>0.1</v>
      </c>
      <c r="K58">
        <v>0</v>
      </c>
      <c r="L58">
        <v>0</v>
      </c>
      <c r="M58">
        <v>0</v>
      </c>
      <c r="N58">
        <v>10.6</v>
      </c>
      <c r="O58">
        <f t="shared" si="0"/>
        <v>13.32</v>
      </c>
      <c r="P58" t="str">
        <f t="shared" si="1"/>
        <v>Jimmy Clausen, ChiQB</v>
      </c>
      <c r="Q58" t="str">
        <f t="shared" si="2"/>
        <v>Jimmy Clausen</v>
      </c>
      <c r="R58" t="str">
        <f t="shared" si="3"/>
        <v>Jimmy Clausen</v>
      </c>
      <c r="S58">
        <f>VLOOKUP(R58,'player index'!D:F,3,FALSE)</f>
        <v>473</v>
      </c>
      <c r="T58">
        <f t="shared" si="4"/>
        <v>13.32</v>
      </c>
    </row>
    <row r="59" spans="1:20">
      <c r="A59" t="s">
        <v>873</v>
      </c>
      <c r="B59" t="s">
        <v>44</v>
      </c>
      <c r="C59" t="s">
        <v>771</v>
      </c>
      <c r="D59" t="s">
        <v>809</v>
      </c>
      <c r="E59">
        <v>0</v>
      </c>
      <c r="F59">
        <v>0</v>
      </c>
      <c r="G59">
        <v>0</v>
      </c>
      <c r="H59">
        <v>16.399999999999999</v>
      </c>
      <c r="I59">
        <v>74.3</v>
      </c>
      <c r="J59">
        <v>0.3</v>
      </c>
      <c r="K59">
        <v>2.1</v>
      </c>
      <c r="L59">
        <v>16.5</v>
      </c>
      <c r="M59">
        <v>0.1</v>
      </c>
      <c r="N59">
        <v>10.5</v>
      </c>
      <c r="O59">
        <f t="shared" si="0"/>
        <v>13.58</v>
      </c>
      <c r="P59" t="str">
        <f t="shared" si="1"/>
        <v>James Starks, GBRB</v>
      </c>
      <c r="Q59" t="str">
        <f t="shared" si="2"/>
        <v>James Starks</v>
      </c>
      <c r="R59" t="str">
        <f t="shared" si="3"/>
        <v>James Starks</v>
      </c>
      <c r="S59">
        <f>VLOOKUP(R59,'player index'!D:F,3,FALSE)</f>
        <v>310</v>
      </c>
      <c r="T59">
        <f t="shared" si="4"/>
        <v>13.58</v>
      </c>
    </row>
    <row r="60" spans="1:20">
      <c r="A60" t="s">
        <v>874</v>
      </c>
      <c r="B60" t="s">
        <v>67</v>
      </c>
      <c r="C60" t="s">
        <v>775</v>
      </c>
      <c r="D60" t="s">
        <v>809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6.4</v>
      </c>
      <c r="L60">
        <v>78.7</v>
      </c>
      <c r="M60">
        <v>0.6</v>
      </c>
      <c r="N60">
        <v>10.3</v>
      </c>
      <c r="O60">
        <f t="shared" si="0"/>
        <v>17.87</v>
      </c>
      <c r="P60" t="str">
        <f t="shared" si="1"/>
        <v>Brandon Marshall, NYJWR</v>
      </c>
      <c r="Q60" t="str">
        <f t="shared" si="2"/>
        <v>Brandon Marshall</v>
      </c>
      <c r="R60" t="str">
        <f t="shared" si="3"/>
        <v>Brandon Marshall</v>
      </c>
      <c r="S60">
        <f>VLOOKUP(R60,'player index'!D:F,3,FALSE)</f>
        <v>124</v>
      </c>
      <c r="T60">
        <f t="shared" si="4"/>
        <v>17.87</v>
      </c>
    </row>
    <row r="61" spans="1:20">
      <c r="A61" t="s">
        <v>875</v>
      </c>
      <c r="B61" t="s">
        <v>786</v>
      </c>
      <c r="C61" t="s">
        <v>787</v>
      </c>
      <c r="D61" t="s">
        <v>809</v>
      </c>
      <c r="E61">
        <v>0</v>
      </c>
      <c r="F61">
        <v>0</v>
      </c>
      <c r="G61">
        <v>0</v>
      </c>
      <c r="H61">
        <v>13.8</v>
      </c>
      <c r="I61">
        <v>57.5</v>
      </c>
      <c r="J61">
        <v>0.5</v>
      </c>
      <c r="K61">
        <v>3.3</v>
      </c>
      <c r="L61">
        <v>27.1</v>
      </c>
      <c r="M61">
        <v>0.1</v>
      </c>
      <c r="N61">
        <v>10.199999999999999</v>
      </c>
      <c r="O61">
        <f t="shared" si="0"/>
        <v>15.360000000000001</v>
      </c>
      <c r="P61" t="str">
        <f t="shared" si="1"/>
        <v>C.J. Anderson, DenRBP</v>
      </c>
      <c r="Q61" t="str">
        <f t="shared" si="2"/>
        <v>C.J. Anderson</v>
      </c>
      <c r="R61" t="str">
        <f t="shared" si="3"/>
        <v>C.J. Anderson</v>
      </c>
      <c r="S61">
        <f>VLOOKUP(R61,'player index'!D:F,3,FALSE)</f>
        <v>69</v>
      </c>
      <c r="T61">
        <f t="shared" si="4"/>
        <v>15.360000000000001</v>
      </c>
    </row>
    <row r="62" spans="1:20">
      <c r="A62" t="s">
        <v>876</v>
      </c>
      <c r="B62" t="s">
        <v>100</v>
      </c>
      <c r="C62" t="s">
        <v>768</v>
      </c>
      <c r="D62" t="s">
        <v>809</v>
      </c>
      <c r="E62">
        <v>0</v>
      </c>
      <c r="F62">
        <v>0</v>
      </c>
      <c r="G62">
        <v>0</v>
      </c>
      <c r="H62">
        <v>14</v>
      </c>
      <c r="I62">
        <v>61.6</v>
      </c>
      <c r="J62">
        <v>0.3</v>
      </c>
      <c r="K62">
        <v>2.8</v>
      </c>
      <c r="L62">
        <v>21.7</v>
      </c>
      <c r="M62">
        <v>0.1</v>
      </c>
      <c r="N62">
        <v>10.199999999999999</v>
      </c>
      <c r="O62">
        <f t="shared" si="0"/>
        <v>13.53</v>
      </c>
      <c r="P62" t="str">
        <f t="shared" si="1"/>
        <v>Lamar Miller, MiaRBQ</v>
      </c>
      <c r="Q62" t="str">
        <f t="shared" si="2"/>
        <v>Lamar Miller</v>
      </c>
      <c r="R62" t="str">
        <f t="shared" si="3"/>
        <v>Lamar Miller</v>
      </c>
      <c r="S62">
        <f>VLOOKUP(R62,'player index'!D:F,3,FALSE)</f>
        <v>38</v>
      </c>
      <c r="T62">
        <f t="shared" si="4"/>
        <v>13.53</v>
      </c>
    </row>
    <row r="63" spans="1:20">
      <c r="A63" t="s">
        <v>877</v>
      </c>
      <c r="B63" t="s">
        <v>774</v>
      </c>
      <c r="C63" t="s">
        <v>775</v>
      </c>
      <c r="D63" t="s">
        <v>809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5.2</v>
      </c>
      <c r="L63">
        <v>64.3</v>
      </c>
      <c r="M63">
        <v>0.7</v>
      </c>
      <c r="N63">
        <v>10</v>
      </c>
      <c r="O63">
        <f t="shared" si="0"/>
        <v>15.829999999999998</v>
      </c>
      <c r="P63" t="str">
        <f t="shared" si="1"/>
        <v>Rob Gronkowski, NETE</v>
      </c>
      <c r="Q63" t="str">
        <f t="shared" si="2"/>
        <v>Rob Gronkowski</v>
      </c>
      <c r="R63" t="str">
        <f t="shared" si="3"/>
        <v>Rob Gronkowski</v>
      </c>
      <c r="S63">
        <f>VLOOKUP(R63,'player index'!D:F,3,FALSE)</f>
        <v>56</v>
      </c>
      <c r="T63">
        <f t="shared" si="4"/>
        <v>15.829999999999998</v>
      </c>
    </row>
    <row r="64" spans="1:20">
      <c r="A64" t="s">
        <v>878</v>
      </c>
      <c r="B64" t="s">
        <v>793</v>
      </c>
      <c r="C64" t="s">
        <v>790</v>
      </c>
      <c r="D64" t="s">
        <v>809</v>
      </c>
      <c r="E64">
        <v>0</v>
      </c>
      <c r="F64">
        <v>0</v>
      </c>
      <c r="G64">
        <v>0</v>
      </c>
      <c r="H64">
        <v>15.5</v>
      </c>
      <c r="I64">
        <v>67.5</v>
      </c>
      <c r="J64">
        <v>0.4</v>
      </c>
      <c r="K64">
        <v>2.2000000000000002</v>
      </c>
      <c r="L64">
        <v>17.3</v>
      </c>
      <c r="M64">
        <v>0.1</v>
      </c>
      <c r="N64">
        <v>10</v>
      </c>
      <c r="O64">
        <f t="shared" si="0"/>
        <v>13.680000000000001</v>
      </c>
      <c r="P64" t="str">
        <f t="shared" si="1"/>
        <v>Carlos Hyde, SFRBP</v>
      </c>
      <c r="Q64" t="str">
        <f t="shared" si="2"/>
        <v>Carlos Hyde</v>
      </c>
      <c r="R64" t="str">
        <f t="shared" si="3"/>
        <v>Carlos Hyde</v>
      </c>
      <c r="S64">
        <f>VLOOKUP(R64,'player index'!D:F,3,FALSE)</f>
        <v>50</v>
      </c>
      <c r="T64">
        <f t="shared" si="4"/>
        <v>13.680000000000001</v>
      </c>
    </row>
    <row r="65" spans="1:20">
      <c r="A65" t="s">
        <v>879</v>
      </c>
      <c r="B65" t="s">
        <v>98</v>
      </c>
      <c r="C65" t="s">
        <v>775</v>
      </c>
      <c r="D65" t="s">
        <v>809</v>
      </c>
      <c r="E65">
        <v>0</v>
      </c>
      <c r="F65">
        <v>0</v>
      </c>
      <c r="G65">
        <v>0</v>
      </c>
      <c r="H65">
        <v>16.8</v>
      </c>
      <c r="I65">
        <v>74.2</v>
      </c>
      <c r="J65">
        <v>0.5</v>
      </c>
      <c r="K65">
        <v>0.9</v>
      </c>
      <c r="L65">
        <v>7</v>
      </c>
      <c r="M65">
        <v>0</v>
      </c>
      <c r="N65">
        <v>9.9</v>
      </c>
      <c r="O65">
        <f t="shared" si="0"/>
        <v>12.020000000000001</v>
      </c>
      <c r="P65" t="str">
        <f t="shared" si="1"/>
        <v>Isaiah Crowell, CleRB</v>
      </c>
      <c r="Q65" t="str">
        <f t="shared" si="2"/>
        <v>Isaiah Crowell</v>
      </c>
      <c r="R65" t="str">
        <f t="shared" si="3"/>
        <v>Isaiah Crowell</v>
      </c>
      <c r="S65">
        <f>VLOOKUP(R65,'player index'!D:F,3,FALSE)</f>
        <v>72</v>
      </c>
      <c r="T65">
        <f t="shared" si="4"/>
        <v>12.020000000000001</v>
      </c>
    </row>
    <row r="66" spans="1:20">
      <c r="A66" t="s">
        <v>880</v>
      </c>
      <c r="B66" t="s">
        <v>778</v>
      </c>
      <c r="C66" t="s">
        <v>775</v>
      </c>
      <c r="D66" t="s">
        <v>809</v>
      </c>
      <c r="E66">
        <v>0</v>
      </c>
      <c r="F66">
        <v>0</v>
      </c>
      <c r="G66">
        <v>0</v>
      </c>
      <c r="H66">
        <v>16.399999999999999</v>
      </c>
      <c r="I66">
        <v>67.8</v>
      </c>
      <c r="J66">
        <v>0.4</v>
      </c>
      <c r="K66">
        <v>2.2000000000000002</v>
      </c>
      <c r="L66">
        <v>17.8</v>
      </c>
      <c r="M66">
        <v>0.1</v>
      </c>
      <c r="N66">
        <v>9.9</v>
      </c>
      <c r="O66">
        <f t="shared" si="0"/>
        <v>13.76</v>
      </c>
      <c r="P66" t="str">
        <f t="shared" si="1"/>
        <v>Frank Gore, IndRB</v>
      </c>
      <c r="Q66" t="str">
        <f t="shared" si="2"/>
        <v>Frank Gore</v>
      </c>
      <c r="R66" t="str">
        <f t="shared" si="3"/>
        <v>Frank Gore</v>
      </c>
      <c r="S66">
        <f>VLOOKUP(R66,'player index'!D:F,3,FALSE)</f>
        <v>60</v>
      </c>
      <c r="T66">
        <f t="shared" si="4"/>
        <v>13.76</v>
      </c>
    </row>
    <row r="67" spans="1:20">
      <c r="A67" t="s">
        <v>881</v>
      </c>
      <c r="B67" t="s">
        <v>9</v>
      </c>
      <c r="C67" t="s">
        <v>775</v>
      </c>
      <c r="D67" t="s">
        <v>809</v>
      </c>
      <c r="E67">
        <v>0</v>
      </c>
      <c r="F67">
        <v>0</v>
      </c>
      <c r="G67">
        <v>0</v>
      </c>
      <c r="H67">
        <v>17.399999999999999</v>
      </c>
      <c r="I67">
        <v>75.099999999999994</v>
      </c>
      <c r="J67">
        <v>0.5</v>
      </c>
      <c r="K67">
        <v>1.2</v>
      </c>
      <c r="L67">
        <v>9.8000000000000007</v>
      </c>
      <c r="M67">
        <v>0</v>
      </c>
      <c r="N67">
        <v>9.8000000000000007</v>
      </c>
      <c r="O67">
        <f t="shared" si="0"/>
        <v>12.69</v>
      </c>
      <c r="P67" t="str">
        <f t="shared" si="1"/>
        <v>Joseph Randle, DalRB</v>
      </c>
      <c r="Q67" t="str">
        <f t="shared" si="2"/>
        <v>Joseph Randle</v>
      </c>
      <c r="R67" t="str">
        <f t="shared" si="3"/>
        <v>Joseph Randle</v>
      </c>
      <c r="S67">
        <f>VLOOKUP(R67,'player index'!D:F,3,FALSE)</f>
        <v>61</v>
      </c>
      <c r="T67">
        <f t="shared" si="4"/>
        <v>12.69</v>
      </c>
    </row>
    <row r="68" spans="1:20">
      <c r="A68" t="s">
        <v>882</v>
      </c>
      <c r="B68" t="s">
        <v>774</v>
      </c>
      <c r="C68" t="s">
        <v>775</v>
      </c>
      <c r="D68" t="s">
        <v>809</v>
      </c>
      <c r="E68">
        <v>0</v>
      </c>
      <c r="F68">
        <v>0</v>
      </c>
      <c r="G68">
        <v>0</v>
      </c>
      <c r="H68">
        <v>10</v>
      </c>
      <c r="I68">
        <v>40.299999999999997</v>
      </c>
      <c r="J68">
        <v>0.3</v>
      </c>
      <c r="K68">
        <v>3.6</v>
      </c>
      <c r="L68">
        <v>32.200000000000003</v>
      </c>
      <c r="M68">
        <v>0.2</v>
      </c>
      <c r="N68">
        <v>9.8000000000000007</v>
      </c>
      <c r="O68">
        <f t="shared" ref="O68:O131" si="5">E68*0.04+F68*4-G68+I68*0.1+J68*6+K68+L68*0.1+M68*6+IF(E68&gt;300,3,0)+IF(I68&gt;100,3,0)+IF(L68&gt;100,3,0)</f>
        <v>13.850000000000001</v>
      </c>
      <c r="P68" t="str">
        <f t="shared" ref="P68:P131" si="6">A68</f>
        <v>Dion Lewis, NERB</v>
      </c>
      <c r="Q68" t="str">
        <f t="shared" ref="Q68:Q131" si="7">LEFT(P68,IFERROR(FIND(",",P68),LEN(P68)-8)-1)</f>
        <v>Dion Lewis</v>
      </c>
      <c r="R68" t="str">
        <f t="shared" ref="R68:R131" si="8">LEFT(Q68,IFERROR(FIND("*",Q68),LEN(Q68)+1)-1)</f>
        <v>Dion Lewis</v>
      </c>
      <c r="S68">
        <f>VLOOKUP(R68,'player index'!D:F,3,FALSE)</f>
        <v>143</v>
      </c>
      <c r="T68">
        <f t="shared" ref="T68:T131" si="9">O68</f>
        <v>13.850000000000001</v>
      </c>
    </row>
    <row r="69" spans="1:20">
      <c r="A69" t="s">
        <v>883</v>
      </c>
      <c r="B69" t="s">
        <v>89</v>
      </c>
      <c r="C69" t="s">
        <v>790</v>
      </c>
      <c r="D69" t="s">
        <v>809</v>
      </c>
      <c r="E69">
        <v>0</v>
      </c>
      <c r="F69">
        <v>0</v>
      </c>
      <c r="G69">
        <v>0</v>
      </c>
      <c r="H69">
        <v>17</v>
      </c>
      <c r="I69">
        <v>70.900000000000006</v>
      </c>
      <c r="J69">
        <v>0.4</v>
      </c>
      <c r="K69">
        <v>1</v>
      </c>
      <c r="L69">
        <v>8.4</v>
      </c>
      <c r="M69">
        <v>0</v>
      </c>
      <c r="N69">
        <v>9.6</v>
      </c>
      <c r="O69">
        <f t="shared" si="5"/>
        <v>11.330000000000002</v>
      </c>
      <c r="P69" t="str">
        <f t="shared" si="6"/>
        <v>Chris Johnson, AriRB</v>
      </c>
      <c r="Q69" t="str">
        <f t="shared" si="7"/>
        <v>Chris Johnson</v>
      </c>
      <c r="R69" t="str">
        <f t="shared" si="8"/>
        <v>Chris Johnson</v>
      </c>
      <c r="S69">
        <f>VLOOKUP(R69,'player index'!D:F,3,FALSE)</f>
        <v>71</v>
      </c>
      <c r="T69">
        <f t="shared" si="9"/>
        <v>11.330000000000002</v>
      </c>
    </row>
    <row r="70" spans="1:20">
      <c r="A70" t="s">
        <v>884</v>
      </c>
      <c r="B70" t="s">
        <v>842</v>
      </c>
      <c r="C70" t="s">
        <v>775</v>
      </c>
      <c r="D70" t="s">
        <v>809</v>
      </c>
      <c r="E70">
        <v>0</v>
      </c>
      <c r="F70">
        <v>0</v>
      </c>
      <c r="G70">
        <v>0</v>
      </c>
      <c r="H70">
        <v>0.3</v>
      </c>
      <c r="I70">
        <v>1.8</v>
      </c>
      <c r="J70">
        <v>0</v>
      </c>
      <c r="K70">
        <v>5.5</v>
      </c>
      <c r="L70">
        <v>78.7</v>
      </c>
      <c r="M70">
        <v>0.4</v>
      </c>
      <c r="N70">
        <v>9.5</v>
      </c>
      <c r="O70">
        <f t="shared" si="5"/>
        <v>15.950000000000001</v>
      </c>
      <c r="P70" t="str">
        <f t="shared" si="6"/>
        <v>A.J. Green, CinWRP</v>
      </c>
      <c r="Q70" t="str">
        <f t="shared" si="7"/>
        <v>A.J. Green</v>
      </c>
      <c r="R70" t="str">
        <f t="shared" si="8"/>
        <v>A.J. Green</v>
      </c>
      <c r="S70">
        <f>VLOOKUP(R70,'player index'!D:F,3,FALSE)</f>
        <v>57</v>
      </c>
      <c r="T70">
        <f t="shared" si="9"/>
        <v>15.950000000000001</v>
      </c>
    </row>
    <row r="71" spans="1:20">
      <c r="A71" t="s">
        <v>885</v>
      </c>
      <c r="B71" t="s">
        <v>67</v>
      </c>
      <c r="C71" t="s">
        <v>775</v>
      </c>
      <c r="D71" t="s">
        <v>809</v>
      </c>
      <c r="E71">
        <v>0</v>
      </c>
      <c r="F71">
        <v>0</v>
      </c>
      <c r="G71">
        <v>0</v>
      </c>
      <c r="H71">
        <v>15.1</v>
      </c>
      <c r="I71">
        <v>56.1</v>
      </c>
      <c r="J71">
        <v>0.3</v>
      </c>
      <c r="K71">
        <v>3.2</v>
      </c>
      <c r="L71">
        <v>25.4</v>
      </c>
      <c r="M71">
        <v>0.1</v>
      </c>
      <c r="N71">
        <v>9.5</v>
      </c>
      <c r="O71">
        <f t="shared" si="5"/>
        <v>13.749999999999998</v>
      </c>
      <c r="P71" t="str">
        <f t="shared" si="6"/>
        <v>Bilal Powell, NYJRB</v>
      </c>
      <c r="Q71" t="str">
        <f t="shared" si="7"/>
        <v>Bilal Powell</v>
      </c>
      <c r="R71" t="str">
        <f t="shared" si="8"/>
        <v>Bilal Powell</v>
      </c>
      <c r="S71">
        <f>VLOOKUP(R71,'player index'!D:F,3,FALSE)</f>
        <v>203</v>
      </c>
      <c r="T71">
        <f t="shared" si="9"/>
        <v>13.749999999999998</v>
      </c>
    </row>
    <row r="72" spans="1:20">
      <c r="A72" t="s">
        <v>886</v>
      </c>
      <c r="B72" t="s">
        <v>21</v>
      </c>
      <c r="C72" t="s">
        <v>787</v>
      </c>
      <c r="D72" t="s">
        <v>809</v>
      </c>
      <c r="E72">
        <v>0</v>
      </c>
      <c r="F72">
        <v>0</v>
      </c>
      <c r="G72">
        <v>0</v>
      </c>
      <c r="H72">
        <v>10.4</v>
      </c>
      <c r="I72">
        <v>46.1</v>
      </c>
      <c r="J72">
        <v>0.3</v>
      </c>
      <c r="K72">
        <v>3.7</v>
      </c>
      <c r="L72">
        <v>30.6</v>
      </c>
      <c r="M72">
        <v>0.1</v>
      </c>
      <c r="N72">
        <v>9.3000000000000007</v>
      </c>
      <c r="O72">
        <f t="shared" si="5"/>
        <v>13.77</v>
      </c>
      <c r="P72" t="str">
        <f t="shared" si="6"/>
        <v>Ameer Abdullah, DetRB</v>
      </c>
      <c r="Q72" t="str">
        <f t="shared" si="7"/>
        <v>Ameer Abdullah</v>
      </c>
      <c r="R72" t="str">
        <f t="shared" si="8"/>
        <v>Ameer Abdullah</v>
      </c>
      <c r="S72">
        <f>VLOOKUP(R72,'player index'!D:F,3,FALSE)</f>
        <v>55</v>
      </c>
      <c r="T72">
        <f t="shared" si="9"/>
        <v>13.77</v>
      </c>
    </row>
    <row r="73" spans="1:20">
      <c r="A73" t="s">
        <v>887</v>
      </c>
      <c r="B73" t="s">
        <v>837</v>
      </c>
      <c r="C73" t="s">
        <v>775</v>
      </c>
      <c r="D73" t="s">
        <v>809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4.8</v>
      </c>
      <c r="L73">
        <v>71.3</v>
      </c>
      <c r="M73">
        <v>0.4</v>
      </c>
      <c r="N73">
        <v>9.3000000000000007</v>
      </c>
      <c r="O73">
        <f t="shared" si="5"/>
        <v>14.33</v>
      </c>
      <c r="P73" t="str">
        <f t="shared" si="6"/>
        <v>Mike Evans, TBWRP</v>
      </c>
      <c r="Q73" t="str">
        <f t="shared" si="7"/>
        <v>Mike Evans</v>
      </c>
      <c r="R73" t="str">
        <f t="shared" si="8"/>
        <v>Mike Evans</v>
      </c>
      <c r="S73">
        <f>VLOOKUP(R73,'player index'!D:F,3,FALSE)</f>
        <v>74</v>
      </c>
      <c r="T73">
        <f t="shared" si="9"/>
        <v>14.33</v>
      </c>
    </row>
    <row r="74" spans="1:20">
      <c r="A74" t="s">
        <v>888</v>
      </c>
      <c r="B74" t="s">
        <v>81</v>
      </c>
      <c r="C74" t="s">
        <v>775</v>
      </c>
      <c r="D74" t="s">
        <v>809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5.4</v>
      </c>
      <c r="L74">
        <v>78.599999999999994</v>
      </c>
      <c r="M74">
        <v>0.4</v>
      </c>
      <c r="N74">
        <v>9.3000000000000007</v>
      </c>
      <c r="O74">
        <f t="shared" si="5"/>
        <v>15.66</v>
      </c>
      <c r="P74" t="str">
        <f t="shared" si="6"/>
        <v>DeAndre Hopkins, HouWRP</v>
      </c>
      <c r="Q74" t="str">
        <f t="shared" si="7"/>
        <v>DeAndre Hopkins</v>
      </c>
      <c r="R74" t="str">
        <f t="shared" si="8"/>
        <v>DeAndre Hopkins</v>
      </c>
      <c r="S74">
        <f>VLOOKUP(R74,'player index'!D:F,3,FALSE)</f>
        <v>66</v>
      </c>
      <c r="T74">
        <f t="shared" si="9"/>
        <v>15.66</v>
      </c>
    </row>
    <row r="75" spans="1:20">
      <c r="A75" t="s">
        <v>889</v>
      </c>
      <c r="B75" t="s">
        <v>804</v>
      </c>
      <c r="C75" t="s">
        <v>775</v>
      </c>
      <c r="D75" t="s">
        <v>809</v>
      </c>
      <c r="E75">
        <v>0</v>
      </c>
      <c r="F75">
        <v>0</v>
      </c>
      <c r="G75">
        <v>0</v>
      </c>
      <c r="H75">
        <v>16.100000000000001</v>
      </c>
      <c r="I75">
        <v>68.8</v>
      </c>
      <c r="J75">
        <v>0.3</v>
      </c>
      <c r="K75">
        <v>1.8</v>
      </c>
      <c r="L75">
        <v>14.2</v>
      </c>
      <c r="M75">
        <v>0.1</v>
      </c>
      <c r="N75">
        <v>9.3000000000000007</v>
      </c>
      <c r="O75">
        <f t="shared" si="5"/>
        <v>12.5</v>
      </c>
      <c r="P75" t="str">
        <f t="shared" si="6"/>
        <v>Melvin Gordon, SDRB</v>
      </c>
      <c r="Q75" t="str">
        <f t="shared" si="7"/>
        <v>Melvin Gordon</v>
      </c>
      <c r="R75" t="str">
        <f t="shared" si="8"/>
        <v>Melvin Gordon</v>
      </c>
      <c r="S75">
        <f>VLOOKUP(R75,'player index'!D:F,3,FALSE)</f>
        <v>125</v>
      </c>
      <c r="T75">
        <f t="shared" si="9"/>
        <v>12.5</v>
      </c>
    </row>
    <row r="76" spans="1:20">
      <c r="A76" t="s">
        <v>890</v>
      </c>
      <c r="B76" t="s">
        <v>741</v>
      </c>
      <c r="C76" t="s">
        <v>775</v>
      </c>
      <c r="D76" t="s">
        <v>809</v>
      </c>
      <c r="E76">
        <v>0</v>
      </c>
      <c r="F76">
        <v>0</v>
      </c>
      <c r="G76">
        <v>0</v>
      </c>
      <c r="H76">
        <v>14.1</v>
      </c>
      <c r="I76">
        <v>57</v>
      </c>
      <c r="J76">
        <v>0.3</v>
      </c>
      <c r="K76">
        <v>3.3</v>
      </c>
      <c r="L76">
        <v>26.1</v>
      </c>
      <c r="M76">
        <v>0.1</v>
      </c>
      <c r="N76">
        <v>9.1999999999999993</v>
      </c>
      <c r="O76">
        <f t="shared" si="5"/>
        <v>14.01</v>
      </c>
      <c r="P76" t="str">
        <f t="shared" si="6"/>
        <v>T.J. Yeldon, JacRB</v>
      </c>
      <c r="Q76" t="str">
        <f t="shared" si="7"/>
        <v>T.J. Yeldon</v>
      </c>
      <c r="R76" t="str">
        <f t="shared" si="8"/>
        <v>T.J. Yeldon</v>
      </c>
      <c r="S76">
        <f>VLOOKUP(R76,'player index'!D:F,3,FALSE)</f>
        <v>103</v>
      </c>
      <c r="T76">
        <f t="shared" si="9"/>
        <v>14.01</v>
      </c>
    </row>
    <row r="77" spans="1:20">
      <c r="A77" t="s">
        <v>891</v>
      </c>
      <c r="B77" t="s">
        <v>793</v>
      </c>
      <c r="C77" t="s">
        <v>790</v>
      </c>
      <c r="D77" t="s">
        <v>809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9.1999999999999993</v>
      </c>
      <c r="O77">
        <f t="shared" si="5"/>
        <v>0</v>
      </c>
      <c r="P77" t="str">
        <f t="shared" si="6"/>
        <v>Phil Dawson, SFK</v>
      </c>
      <c r="Q77" t="str">
        <f t="shared" si="7"/>
        <v>Phil Dawson</v>
      </c>
      <c r="R77" t="str">
        <f t="shared" si="8"/>
        <v>Phil Dawson</v>
      </c>
      <c r="S77">
        <f>VLOOKUP(R77,'player index'!D:F,3,FALSE)</f>
        <v>78</v>
      </c>
      <c r="T77">
        <f t="shared" si="9"/>
        <v>0</v>
      </c>
    </row>
    <row r="78" spans="1:20">
      <c r="A78" t="s">
        <v>892</v>
      </c>
      <c r="B78" t="s">
        <v>774</v>
      </c>
      <c r="C78" t="s">
        <v>775</v>
      </c>
      <c r="D78" t="s">
        <v>809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9.1999999999999993</v>
      </c>
      <c r="O78">
        <f t="shared" si="5"/>
        <v>0</v>
      </c>
      <c r="P78" t="str">
        <f t="shared" si="6"/>
        <v>Stephen Gostkowski, NEK</v>
      </c>
      <c r="Q78" t="str">
        <f t="shared" si="7"/>
        <v>Stephen Gostkowski</v>
      </c>
      <c r="R78" t="str">
        <f t="shared" si="8"/>
        <v>Stephen Gostkowski</v>
      </c>
      <c r="S78">
        <f>VLOOKUP(R78,'player index'!D:F,3,FALSE)</f>
        <v>98</v>
      </c>
      <c r="T78">
        <f t="shared" si="9"/>
        <v>0</v>
      </c>
    </row>
    <row r="79" spans="1:20">
      <c r="A79" t="s">
        <v>893</v>
      </c>
      <c r="B79" t="s">
        <v>89</v>
      </c>
      <c r="C79" t="s">
        <v>790</v>
      </c>
      <c r="D79" t="s">
        <v>809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5.4</v>
      </c>
      <c r="L79">
        <v>68.7</v>
      </c>
      <c r="M79">
        <v>0.5</v>
      </c>
      <c r="N79">
        <v>9</v>
      </c>
      <c r="O79">
        <f t="shared" si="5"/>
        <v>15.270000000000001</v>
      </c>
      <c r="P79" t="str">
        <f t="shared" si="6"/>
        <v>Larry Fitzgerald, AriWR</v>
      </c>
      <c r="Q79" t="str">
        <f t="shared" si="7"/>
        <v>Larry Fitzgerald</v>
      </c>
      <c r="R79" t="str">
        <f t="shared" si="8"/>
        <v>Larry Fitzgerald</v>
      </c>
      <c r="S79">
        <f>VLOOKUP(R79,'player index'!D:F,3,FALSE)</f>
        <v>132</v>
      </c>
      <c r="T79">
        <f t="shared" si="9"/>
        <v>15.270000000000001</v>
      </c>
    </row>
    <row r="80" spans="1:20">
      <c r="A80" t="s">
        <v>894</v>
      </c>
      <c r="B80" t="s">
        <v>837</v>
      </c>
      <c r="C80" t="s">
        <v>775</v>
      </c>
      <c r="D80" t="s">
        <v>809</v>
      </c>
      <c r="E80">
        <v>0</v>
      </c>
      <c r="F80">
        <v>0</v>
      </c>
      <c r="G80">
        <v>0</v>
      </c>
      <c r="H80">
        <v>15.6</v>
      </c>
      <c r="I80">
        <v>62.1</v>
      </c>
      <c r="J80">
        <v>0.3</v>
      </c>
      <c r="K80">
        <v>1.7</v>
      </c>
      <c r="L80">
        <v>13.6</v>
      </c>
      <c r="M80">
        <v>0</v>
      </c>
      <c r="N80">
        <v>9</v>
      </c>
      <c r="O80">
        <f t="shared" si="5"/>
        <v>11.07</v>
      </c>
      <c r="P80" t="str">
        <f t="shared" si="6"/>
        <v>Doug Martin, TBRB</v>
      </c>
      <c r="Q80" t="str">
        <f t="shared" si="7"/>
        <v>Doug Martin</v>
      </c>
      <c r="R80" t="str">
        <f t="shared" si="8"/>
        <v>Doug Martin</v>
      </c>
      <c r="S80">
        <f>VLOOKUP(R80,'player index'!D:F,3,FALSE)</f>
        <v>77</v>
      </c>
      <c r="T80">
        <f t="shared" si="9"/>
        <v>11.07</v>
      </c>
    </row>
    <row r="81" spans="1:20">
      <c r="A81" t="s">
        <v>895</v>
      </c>
      <c r="B81" t="s">
        <v>774</v>
      </c>
      <c r="C81" t="s">
        <v>775</v>
      </c>
      <c r="D81" t="s">
        <v>809</v>
      </c>
      <c r="E81">
        <v>0</v>
      </c>
      <c r="F81">
        <v>0</v>
      </c>
      <c r="G81">
        <v>0</v>
      </c>
      <c r="H81">
        <v>0.9</v>
      </c>
      <c r="I81">
        <v>6</v>
      </c>
      <c r="J81">
        <v>0</v>
      </c>
      <c r="K81">
        <v>6.7</v>
      </c>
      <c r="L81">
        <v>69.599999999999994</v>
      </c>
      <c r="M81">
        <v>0.5</v>
      </c>
      <c r="N81">
        <v>8.9</v>
      </c>
      <c r="O81">
        <f t="shared" si="5"/>
        <v>17.260000000000002</v>
      </c>
      <c r="P81" t="str">
        <f t="shared" si="6"/>
        <v>Julian Edelman, NEWR</v>
      </c>
      <c r="Q81" t="str">
        <f t="shared" si="7"/>
        <v>Julian Edelman</v>
      </c>
      <c r="R81" t="str">
        <f t="shared" si="8"/>
        <v>Julian Edelman</v>
      </c>
      <c r="S81">
        <f>VLOOKUP(R81,'player index'!D:F,3,FALSE)</f>
        <v>75</v>
      </c>
      <c r="T81">
        <f t="shared" si="9"/>
        <v>17.260000000000002</v>
      </c>
    </row>
    <row r="82" spans="1:20">
      <c r="A82" t="s">
        <v>896</v>
      </c>
      <c r="B82" t="s">
        <v>842</v>
      </c>
      <c r="C82" t="s">
        <v>775</v>
      </c>
      <c r="D82" t="s">
        <v>809</v>
      </c>
      <c r="E82">
        <v>0</v>
      </c>
      <c r="F82">
        <v>0</v>
      </c>
      <c r="G82">
        <v>0</v>
      </c>
      <c r="H82">
        <v>16.3</v>
      </c>
      <c r="I82">
        <v>69.5</v>
      </c>
      <c r="J82">
        <v>0.5</v>
      </c>
      <c r="K82">
        <v>1.3</v>
      </c>
      <c r="L82">
        <v>9.6</v>
      </c>
      <c r="M82">
        <v>0</v>
      </c>
      <c r="N82">
        <v>8.9</v>
      </c>
      <c r="O82">
        <f t="shared" si="5"/>
        <v>12.21</v>
      </c>
      <c r="P82" t="str">
        <f t="shared" si="6"/>
        <v>Jeremy Hill, CinRB</v>
      </c>
      <c r="Q82" t="str">
        <f t="shared" si="7"/>
        <v>Jeremy Hill</v>
      </c>
      <c r="R82" t="str">
        <f t="shared" si="8"/>
        <v>Jeremy Hill</v>
      </c>
      <c r="S82">
        <f>VLOOKUP(R82,'player index'!D:F,3,FALSE)</f>
        <v>37</v>
      </c>
      <c r="T82">
        <f t="shared" si="9"/>
        <v>12.21</v>
      </c>
    </row>
    <row r="83" spans="1:20">
      <c r="A83" t="s">
        <v>897</v>
      </c>
      <c r="B83" t="s">
        <v>783</v>
      </c>
      <c r="C83" t="s">
        <v>775</v>
      </c>
      <c r="D83" t="s">
        <v>809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8.6999999999999993</v>
      </c>
      <c r="O83">
        <f t="shared" si="5"/>
        <v>0</v>
      </c>
      <c r="P83" t="str">
        <f t="shared" si="6"/>
        <v>Josh Scobee, PitK</v>
      </c>
      <c r="Q83" t="str">
        <f t="shared" si="7"/>
        <v>Josh Scobee</v>
      </c>
      <c r="R83" t="str">
        <f t="shared" si="8"/>
        <v>Josh Scobee</v>
      </c>
      <c r="S83">
        <f>VLOOKUP(R83,'player index'!D:F,3,FALSE)</f>
        <v>116</v>
      </c>
      <c r="T83">
        <f t="shared" si="9"/>
        <v>0</v>
      </c>
    </row>
    <row r="84" spans="1:20">
      <c r="A84" t="s">
        <v>898</v>
      </c>
      <c r="B84" t="s">
        <v>741</v>
      </c>
      <c r="C84" t="s">
        <v>775</v>
      </c>
      <c r="D84" t="s">
        <v>809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5.2</v>
      </c>
      <c r="L84">
        <v>71.599999999999994</v>
      </c>
      <c r="M84">
        <v>0.3</v>
      </c>
      <c r="N84">
        <v>8.6</v>
      </c>
      <c r="O84">
        <f t="shared" si="5"/>
        <v>14.16</v>
      </c>
      <c r="P84" t="str">
        <f t="shared" si="6"/>
        <v>Allen Robinson, JacWR</v>
      </c>
      <c r="Q84" t="str">
        <f t="shared" si="7"/>
        <v>Allen Robinson</v>
      </c>
      <c r="R84" t="str">
        <f t="shared" si="8"/>
        <v>Allen Robinson</v>
      </c>
      <c r="S84">
        <f>VLOOKUP(R84,'player index'!D:F,3,FALSE)</f>
        <v>120</v>
      </c>
      <c r="T84">
        <f t="shared" si="9"/>
        <v>14.16</v>
      </c>
    </row>
    <row r="85" spans="1:20">
      <c r="O85">
        <f t="shared" si="5"/>
        <v>0</v>
      </c>
      <c r="P85">
        <f t="shared" si="6"/>
        <v>0</v>
      </c>
      <c r="Q85" t="e">
        <f t="shared" si="7"/>
        <v>#VALUE!</v>
      </c>
      <c r="R85" t="e">
        <f t="shared" si="8"/>
        <v>#VALUE!</v>
      </c>
      <c r="S85" t="e">
        <f>VLOOKUP(R85,'player index'!D:F,3,FALSE)</f>
        <v>#VALUE!</v>
      </c>
      <c r="T85">
        <f t="shared" si="9"/>
        <v>0</v>
      </c>
    </row>
    <row r="86" spans="1:20">
      <c r="A86" t="s">
        <v>759</v>
      </c>
      <c r="B86" t="s">
        <v>760</v>
      </c>
      <c r="C86" t="s">
        <v>761</v>
      </c>
      <c r="D86" t="s">
        <v>762</v>
      </c>
      <c r="E86" t="s">
        <v>763</v>
      </c>
      <c r="F86" t="s">
        <v>735</v>
      </c>
      <c r="G86" t="s">
        <v>736</v>
      </c>
      <c r="H86" t="s">
        <v>764</v>
      </c>
      <c r="I86" t="s">
        <v>763</v>
      </c>
      <c r="J86" t="s">
        <v>735</v>
      </c>
      <c r="K86" t="s">
        <v>765</v>
      </c>
      <c r="L86" t="s">
        <v>763</v>
      </c>
      <c r="M86" t="s">
        <v>735</v>
      </c>
      <c r="N86" t="s">
        <v>766</v>
      </c>
      <c r="O86" t="e">
        <f t="shared" si="5"/>
        <v>#VALUE!</v>
      </c>
      <c r="P86" t="str">
        <f t="shared" si="6"/>
        <v>PLAYER, TEAM POS</v>
      </c>
      <c r="Q86" t="str">
        <f t="shared" si="7"/>
        <v>PLAYER</v>
      </c>
      <c r="R86" t="str">
        <f t="shared" si="8"/>
        <v>PLAYER</v>
      </c>
      <c r="S86" t="e">
        <f>VLOOKUP(R86,'player index'!D:F,3,FALSE)</f>
        <v>#N/A</v>
      </c>
      <c r="T86" t="e">
        <f t="shared" si="9"/>
        <v>#VALUE!</v>
      </c>
    </row>
    <row r="87" spans="1:20">
      <c r="A87" t="s">
        <v>899</v>
      </c>
      <c r="B87" t="s">
        <v>774</v>
      </c>
      <c r="C87" t="s">
        <v>775</v>
      </c>
      <c r="D87" t="s">
        <v>809</v>
      </c>
      <c r="E87">
        <v>0</v>
      </c>
      <c r="F87">
        <v>0</v>
      </c>
      <c r="G87">
        <v>0</v>
      </c>
      <c r="H87">
        <v>14.2</v>
      </c>
      <c r="I87">
        <v>58.6</v>
      </c>
      <c r="J87">
        <v>0.6</v>
      </c>
      <c r="K87">
        <v>0.3</v>
      </c>
      <c r="L87">
        <v>2.1</v>
      </c>
      <c r="M87">
        <v>0</v>
      </c>
      <c r="N87">
        <v>8.6</v>
      </c>
      <c r="O87">
        <f t="shared" si="5"/>
        <v>9.9700000000000024</v>
      </c>
      <c r="P87" t="str">
        <f t="shared" si="6"/>
        <v>LeGarrette Blount, NERB</v>
      </c>
      <c r="Q87" t="str">
        <f t="shared" si="7"/>
        <v>LeGarrette Blount</v>
      </c>
      <c r="R87" t="str">
        <f t="shared" si="8"/>
        <v>LeGarrette Blount</v>
      </c>
      <c r="S87">
        <f>VLOOKUP(R87,'player index'!D:F,3,FALSE)</f>
        <v>104</v>
      </c>
      <c r="T87">
        <f t="shared" si="9"/>
        <v>9.9700000000000024</v>
      </c>
    </row>
    <row r="88" spans="1:20">
      <c r="A88" t="s">
        <v>900</v>
      </c>
      <c r="B88" t="s">
        <v>778</v>
      </c>
      <c r="C88" t="s">
        <v>775</v>
      </c>
      <c r="D88" t="s">
        <v>809</v>
      </c>
      <c r="E88">
        <v>0</v>
      </c>
      <c r="F88">
        <v>0</v>
      </c>
      <c r="G88">
        <v>0</v>
      </c>
      <c r="H88">
        <v>0.3</v>
      </c>
      <c r="I88">
        <v>1.7</v>
      </c>
      <c r="J88">
        <v>0</v>
      </c>
      <c r="K88">
        <v>4.5999999999999996</v>
      </c>
      <c r="L88">
        <v>62.6</v>
      </c>
      <c r="M88">
        <v>0.4</v>
      </c>
      <c r="N88">
        <v>8.6</v>
      </c>
      <c r="O88">
        <f t="shared" si="5"/>
        <v>13.430000000000001</v>
      </c>
      <c r="P88" t="str">
        <f t="shared" si="6"/>
        <v>T.Y. Hilton, IndWR</v>
      </c>
      <c r="Q88" t="str">
        <f t="shared" si="7"/>
        <v>T.Y. Hilton</v>
      </c>
      <c r="R88" t="str">
        <f t="shared" si="8"/>
        <v>T.Y. Hilton</v>
      </c>
      <c r="S88">
        <f>VLOOKUP(R88,'player index'!D:F,3,FALSE)</f>
        <v>218</v>
      </c>
      <c r="T88">
        <f t="shared" si="9"/>
        <v>13.430000000000001</v>
      </c>
    </row>
    <row r="89" spans="1:20">
      <c r="A89" t="s">
        <v>901</v>
      </c>
      <c r="B89" t="s">
        <v>98</v>
      </c>
      <c r="C89" t="s">
        <v>775</v>
      </c>
      <c r="D89" t="s">
        <v>809</v>
      </c>
      <c r="E89">
        <v>0</v>
      </c>
      <c r="F89">
        <v>0</v>
      </c>
      <c r="G89">
        <v>0</v>
      </c>
      <c r="H89">
        <v>11.8</v>
      </c>
      <c r="I89">
        <v>52.6</v>
      </c>
      <c r="J89">
        <v>0.4</v>
      </c>
      <c r="K89">
        <v>1.8</v>
      </c>
      <c r="L89">
        <v>14.9</v>
      </c>
      <c r="M89">
        <v>0.1</v>
      </c>
      <c r="N89">
        <v>8.5</v>
      </c>
      <c r="O89">
        <f t="shared" si="5"/>
        <v>11.55</v>
      </c>
      <c r="P89" t="str">
        <f t="shared" si="6"/>
        <v>Duke Johnson Jr., CleRB</v>
      </c>
      <c r="Q89" t="str">
        <f t="shared" si="7"/>
        <v>Duke Johnson Jr.</v>
      </c>
      <c r="R89" t="str">
        <f t="shared" si="8"/>
        <v>Duke Johnson Jr.</v>
      </c>
      <c r="S89">
        <f>VLOOKUP(R89,'player index'!D:F,3,FALSE)</f>
        <v>194</v>
      </c>
      <c r="T89">
        <f t="shared" si="9"/>
        <v>11.55</v>
      </c>
    </row>
    <row r="90" spans="1:20">
      <c r="A90" t="s">
        <v>902</v>
      </c>
      <c r="B90" t="s">
        <v>778</v>
      </c>
      <c r="C90" t="s">
        <v>775</v>
      </c>
      <c r="D90" t="s">
        <v>809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8.5</v>
      </c>
      <c r="O90">
        <f t="shared" si="5"/>
        <v>0</v>
      </c>
      <c r="P90" t="str">
        <f t="shared" si="6"/>
        <v>Colts D/STD/ST</v>
      </c>
      <c r="Q90" t="str">
        <f t="shared" si="7"/>
        <v>Colts</v>
      </c>
      <c r="R90" t="str">
        <f t="shared" si="8"/>
        <v>Colts</v>
      </c>
      <c r="S90">
        <f>VLOOKUP(R90,'player index'!D:F,3,FALSE)</f>
        <v>135</v>
      </c>
      <c r="T90">
        <f t="shared" si="9"/>
        <v>0</v>
      </c>
    </row>
    <row r="91" spans="1:20">
      <c r="A91" t="s">
        <v>903</v>
      </c>
      <c r="B91" t="s">
        <v>12</v>
      </c>
      <c r="C91" t="s">
        <v>775</v>
      </c>
      <c r="D91" t="s">
        <v>809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8.4</v>
      </c>
      <c r="O91">
        <f t="shared" si="5"/>
        <v>0</v>
      </c>
      <c r="P91" t="str">
        <f t="shared" si="6"/>
        <v>Greg Zuerlein, StLK</v>
      </c>
      <c r="Q91" t="str">
        <f t="shared" si="7"/>
        <v>Greg Zuerlein</v>
      </c>
      <c r="R91" t="str">
        <f t="shared" si="8"/>
        <v>Greg Zuerlein</v>
      </c>
      <c r="S91">
        <f>VLOOKUP(R91,'player index'!D:F,3,FALSE)</f>
        <v>102</v>
      </c>
      <c r="T91">
        <f t="shared" si="9"/>
        <v>0</v>
      </c>
    </row>
    <row r="92" spans="1:20">
      <c r="A92" t="s">
        <v>904</v>
      </c>
      <c r="B92" t="s">
        <v>801</v>
      </c>
      <c r="C92" t="s">
        <v>775</v>
      </c>
      <c r="D92" t="s">
        <v>809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8.4</v>
      </c>
      <c r="O92">
        <f t="shared" si="5"/>
        <v>0</v>
      </c>
      <c r="P92" t="str">
        <f t="shared" si="6"/>
        <v>Matt Bryant, AtlK</v>
      </c>
      <c r="Q92" t="str">
        <f t="shared" si="7"/>
        <v>Matt Bryant</v>
      </c>
      <c r="R92" t="str">
        <f t="shared" si="8"/>
        <v>Matt Bryant</v>
      </c>
      <c r="S92">
        <f>VLOOKUP(R92,'player index'!D:F,3,FALSE)</f>
        <v>88</v>
      </c>
      <c r="T92">
        <f t="shared" si="9"/>
        <v>0</v>
      </c>
    </row>
    <row r="93" spans="1:20">
      <c r="A93" t="s">
        <v>905</v>
      </c>
      <c r="B93" t="s">
        <v>98</v>
      </c>
      <c r="C93" t="s">
        <v>775</v>
      </c>
      <c r="D93" t="s">
        <v>809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8.4</v>
      </c>
      <c r="O93">
        <f t="shared" si="5"/>
        <v>0</v>
      </c>
      <c r="P93" t="str">
        <f t="shared" si="6"/>
        <v>Browns D/STD/ST</v>
      </c>
      <c r="Q93" t="str">
        <f t="shared" si="7"/>
        <v>Browns</v>
      </c>
      <c r="R93" t="str">
        <f t="shared" si="8"/>
        <v>Browns</v>
      </c>
      <c r="S93">
        <f>VLOOKUP(R93,'player index'!D:F,3,FALSE)</f>
        <v>68</v>
      </c>
      <c r="T93">
        <f t="shared" si="9"/>
        <v>0</v>
      </c>
    </row>
    <row r="94" spans="1:20">
      <c r="A94" t="s">
        <v>906</v>
      </c>
      <c r="B94" t="s">
        <v>786</v>
      </c>
      <c r="C94" t="s">
        <v>787</v>
      </c>
      <c r="D94" t="s">
        <v>809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8.4</v>
      </c>
      <c r="O94">
        <f t="shared" si="5"/>
        <v>0</v>
      </c>
      <c r="P94" t="str">
        <f t="shared" si="6"/>
        <v>Broncos D/STD/ST</v>
      </c>
      <c r="Q94" t="str">
        <f t="shared" si="7"/>
        <v>Broncos</v>
      </c>
      <c r="R94" t="str">
        <f t="shared" si="8"/>
        <v>Broncos</v>
      </c>
      <c r="S94">
        <f>VLOOKUP(R94,'player index'!D:F,3,FALSE)</f>
        <v>62</v>
      </c>
      <c r="T94">
        <f t="shared" si="9"/>
        <v>0</v>
      </c>
    </row>
    <row r="95" spans="1:20">
      <c r="A95" t="s">
        <v>907</v>
      </c>
      <c r="B95" t="s">
        <v>795</v>
      </c>
      <c r="C95" t="s">
        <v>796</v>
      </c>
      <c r="D95" t="s">
        <v>809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8.3000000000000007</v>
      </c>
      <c r="O95">
        <f t="shared" si="5"/>
        <v>0</v>
      </c>
      <c r="P95" t="str">
        <f t="shared" si="6"/>
        <v>Josh Brown, NYGK</v>
      </c>
      <c r="Q95" t="str">
        <f t="shared" si="7"/>
        <v>Josh Brown</v>
      </c>
      <c r="R95" t="str">
        <f t="shared" si="8"/>
        <v>Josh Brown</v>
      </c>
      <c r="S95">
        <f>VLOOKUP(R95,'player index'!D:F,3,FALSE)</f>
        <v>89</v>
      </c>
      <c r="T95">
        <f t="shared" si="9"/>
        <v>0</v>
      </c>
    </row>
    <row r="96" spans="1:20">
      <c r="A96" t="s">
        <v>908</v>
      </c>
      <c r="B96" t="s">
        <v>859</v>
      </c>
      <c r="C96" t="s">
        <v>775</v>
      </c>
      <c r="D96" t="s">
        <v>809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8.3000000000000007</v>
      </c>
      <c r="O96">
        <f t="shared" si="5"/>
        <v>0</v>
      </c>
      <c r="P96" t="str">
        <f t="shared" si="6"/>
        <v>Zach Hocker, NOK</v>
      </c>
      <c r="Q96" t="str">
        <f t="shared" si="7"/>
        <v>Zach Hocker</v>
      </c>
      <c r="R96" t="str">
        <f t="shared" si="8"/>
        <v>Zach Hocker</v>
      </c>
      <c r="S96">
        <f>VLOOKUP(R96,'player index'!D:F,3,FALSE)</f>
        <v>83</v>
      </c>
      <c r="T96">
        <f t="shared" si="9"/>
        <v>0</v>
      </c>
    </row>
    <row r="97" spans="1:20">
      <c r="A97" t="s">
        <v>909</v>
      </c>
      <c r="B97" t="s">
        <v>89</v>
      </c>
      <c r="C97" t="s">
        <v>790</v>
      </c>
      <c r="D97" t="s">
        <v>809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8.1999999999999993</v>
      </c>
      <c r="O97">
        <f t="shared" si="5"/>
        <v>0</v>
      </c>
      <c r="P97" t="str">
        <f t="shared" si="6"/>
        <v>Chandler Catanzaro, AriK</v>
      </c>
      <c r="Q97" t="str">
        <f t="shared" si="7"/>
        <v>Chandler Catanzaro</v>
      </c>
      <c r="R97" t="str">
        <f t="shared" si="8"/>
        <v>Chandler Catanzaro</v>
      </c>
      <c r="S97">
        <f>VLOOKUP(R97,'player index'!D:F,3,FALSE)</f>
        <v>111</v>
      </c>
      <c r="T97">
        <f t="shared" si="9"/>
        <v>0</v>
      </c>
    </row>
    <row r="98" spans="1:20">
      <c r="A98" t="s">
        <v>910</v>
      </c>
      <c r="B98" t="s">
        <v>100</v>
      </c>
      <c r="C98" t="s">
        <v>768</v>
      </c>
      <c r="D98" t="s">
        <v>809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8.1999999999999993</v>
      </c>
      <c r="O98">
        <f t="shared" si="5"/>
        <v>0</v>
      </c>
      <c r="P98" t="str">
        <f t="shared" si="6"/>
        <v>Andrew Franks, MiaK</v>
      </c>
      <c r="Q98" t="str">
        <f t="shared" si="7"/>
        <v>Andrew Franks</v>
      </c>
      <c r="R98" t="str">
        <f t="shared" si="8"/>
        <v>Andrew Franks</v>
      </c>
      <c r="S98">
        <f>VLOOKUP(R98,'player index'!D:F,3,FALSE)</f>
        <v>80</v>
      </c>
      <c r="T98">
        <f t="shared" si="9"/>
        <v>0</v>
      </c>
    </row>
    <row r="99" spans="1:20">
      <c r="A99" t="s">
        <v>911</v>
      </c>
      <c r="B99" t="s">
        <v>12</v>
      </c>
      <c r="C99" t="s">
        <v>775</v>
      </c>
      <c r="D99" t="s">
        <v>809</v>
      </c>
      <c r="E99">
        <v>0</v>
      </c>
      <c r="F99">
        <v>0</v>
      </c>
      <c r="G99">
        <v>0</v>
      </c>
      <c r="H99">
        <v>12.6</v>
      </c>
      <c r="I99">
        <v>54.8</v>
      </c>
      <c r="J99">
        <v>0.3</v>
      </c>
      <c r="K99">
        <v>1.7</v>
      </c>
      <c r="L99">
        <v>13.4</v>
      </c>
      <c r="M99">
        <v>0.1</v>
      </c>
      <c r="N99">
        <v>8.1999999999999993</v>
      </c>
      <c r="O99">
        <f t="shared" si="5"/>
        <v>10.92</v>
      </c>
      <c r="P99" t="str">
        <f t="shared" si="6"/>
        <v>Tre Mason, StLRB</v>
      </c>
      <c r="Q99" t="str">
        <f t="shared" si="7"/>
        <v>Tre Mason</v>
      </c>
      <c r="R99" t="str">
        <f t="shared" si="8"/>
        <v>Tre Mason</v>
      </c>
      <c r="S99">
        <f>VLOOKUP(R99,'player index'!D:F,3,FALSE)</f>
        <v>76</v>
      </c>
      <c r="T99">
        <f t="shared" si="9"/>
        <v>10.92</v>
      </c>
    </row>
    <row r="100" spans="1:20">
      <c r="A100" t="s">
        <v>912</v>
      </c>
      <c r="B100" t="s">
        <v>55</v>
      </c>
      <c r="C100" t="s">
        <v>775</v>
      </c>
      <c r="D100" t="s">
        <v>809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4.8</v>
      </c>
      <c r="L100">
        <v>64.8</v>
      </c>
      <c r="M100">
        <v>0.4</v>
      </c>
      <c r="N100">
        <v>8.1999999999999993</v>
      </c>
      <c r="O100">
        <f t="shared" si="5"/>
        <v>13.680000000000001</v>
      </c>
      <c r="P100" t="str">
        <f t="shared" si="6"/>
        <v>Steve Smith Sr., BalWR</v>
      </c>
      <c r="Q100" t="str">
        <f t="shared" si="7"/>
        <v>Steve Smith Sr.</v>
      </c>
      <c r="R100" t="str">
        <f t="shared" si="8"/>
        <v>Steve Smith Sr.</v>
      </c>
      <c r="S100">
        <f>VLOOKUP(R100,'player index'!D:F,3,FALSE)</f>
        <v>142</v>
      </c>
      <c r="T100">
        <f t="shared" si="9"/>
        <v>13.680000000000001</v>
      </c>
    </row>
    <row r="101" spans="1:20">
      <c r="A101" t="s">
        <v>913</v>
      </c>
      <c r="B101" t="s">
        <v>55</v>
      </c>
      <c r="C101" t="s">
        <v>775</v>
      </c>
      <c r="D101" t="s">
        <v>809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8.1999999999999993</v>
      </c>
      <c r="O101">
        <f t="shared" si="5"/>
        <v>0</v>
      </c>
      <c r="P101" t="str">
        <f t="shared" si="6"/>
        <v>Justin Tucker, BalK</v>
      </c>
      <c r="Q101" t="str">
        <f t="shared" si="7"/>
        <v>Justin Tucker</v>
      </c>
      <c r="R101" t="str">
        <f t="shared" si="8"/>
        <v>Justin Tucker</v>
      </c>
      <c r="S101">
        <f>VLOOKUP(R101,'player index'!D:F,3,FALSE)</f>
        <v>87</v>
      </c>
      <c r="T101">
        <f t="shared" si="9"/>
        <v>0</v>
      </c>
    </row>
    <row r="102" spans="1:20">
      <c r="A102" t="s">
        <v>914</v>
      </c>
      <c r="B102" t="s">
        <v>100</v>
      </c>
      <c r="C102" t="s">
        <v>768</v>
      </c>
      <c r="D102" t="s">
        <v>809</v>
      </c>
      <c r="E102">
        <v>0</v>
      </c>
      <c r="F102">
        <v>0</v>
      </c>
      <c r="G102">
        <v>0</v>
      </c>
      <c r="H102">
        <v>0.7</v>
      </c>
      <c r="I102">
        <v>4.7</v>
      </c>
      <c r="J102">
        <v>0</v>
      </c>
      <c r="K102">
        <v>6.2</v>
      </c>
      <c r="L102">
        <v>65.099999999999994</v>
      </c>
      <c r="M102">
        <v>0.3</v>
      </c>
      <c r="N102">
        <v>8.1</v>
      </c>
      <c r="O102">
        <f t="shared" si="5"/>
        <v>14.98</v>
      </c>
      <c r="P102" t="str">
        <f t="shared" si="6"/>
        <v>Jarvis Landry, MiaWR</v>
      </c>
      <c r="Q102" t="str">
        <f t="shared" si="7"/>
        <v>Jarvis Landry</v>
      </c>
      <c r="R102" t="str">
        <f t="shared" si="8"/>
        <v>Jarvis Landry</v>
      </c>
      <c r="S102">
        <f>VLOOKUP(R102,'player index'!D:F,3,FALSE)</f>
        <v>94</v>
      </c>
      <c r="T102">
        <f t="shared" si="9"/>
        <v>14.98</v>
      </c>
    </row>
    <row r="103" spans="1:20">
      <c r="A103" t="s">
        <v>915</v>
      </c>
      <c r="B103" t="s">
        <v>44</v>
      </c>
      <c r="C103" t="s">
        <v>771</v>
      </c>
      <c r="D103" t="s">
        <v>809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8.1</v>
      </c>
      <c r="O103">
        <f t="shared" si="5"/>
        <v>0</v>
      </c>
      <c r="P103" t="str">
        <f t="shared" si="6"/>
        <v>Mason Crosby, GBK</v>
      </c>
      <c r="Q103" t="str">
        <f t="shared" si="7"/>
        <v>Mason Crosby</v>
      </c>
      <c r="R103" t="str">
        <f t="shared" si="8"/>
        <v>Mason Crosby</v>
      </c>
      <c r="S103">
        <f>VLOOKUP(R103,'player index'!D:F,3,FALSE)</f>
        <v>109</v>
      </c>
      <c r="T103">
        <f t="shared" si="9"/>
        <v>0</v>
      </c>
    </row>
    <row r="104" spans="1:20">
      <c r="A104" t="s">
        <v>916</v>
      </c>
      <c r="B104" t="s">
        <v>71</v>
      </c>
      <c r="C104" t="s">
        <v>775</v>
      </c>
      <c r="D104" t="s">
        <v>809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8.1</v>
      </c>
      <c r="O104">
        <f t="shared" si="5"/>
        <v>0</v>
      </c>
      <c r="P104" t="str">
        <f t="shared" si="6"/>
        <v>Blair Walsh, MinK</v>
      </c>
      <c r="Q104" t="str">
        <f t="shared" si="7"/>
        <v>Blair Walsh</v>
      </c>
      <c r="R104" t="str">
        <f t="shared" si="8"/>
        <v>Blair Walsh</v>
      </c>
      <c r="S104">
        <f>VLOOKUP(R104,'player index'!D:F,3,FALSE)</f>
        <v>84</v>
      </c>
      <c r="T104">
        <f t="shared" si="9"/>
        <v>0</v>
      </c>
    </row>
    <row r="105" spans="1:20">
      <c r="A105" t="s">
        <v>917</v>
      </c>
      <c r="B105" t="s">
        <v>746</v>
      </c>
      <c r="C105" t="s">
        <v>771</v>
      </c>
      <c r="D105" t="s">
        <v>809</v>
      </c>
      <c r="E105">
        <v>0</v>
      </c>
      <c r="F105">
        <v>0</v>
      </c>
      <c r="G105">
        <v>0</v>
      </c>
      <c r="H105">
        <v>0.2</v>
      </c>
      <c r="I105">
        <v>1.4</v>
      </c>
      <c r="J105">
        <v>0</v>
      </c>
      <c r="K105">
        <v>5.3</v>
      </c>
      <c r="L105">
        <v>69.2</v>
      </c>
      <c r="M105">
        <v>0.3</v>
      </c>
      <c r="N105">
        <v>8.1</v>
      </c>
      <c r="O105">
        <f t="shared" si="5"/>
        <v>14.16</v>
      </c>
      <c r="P105" t="str">
        <f t="shared" si="6"/>
        <v>Jeremy Maclin, KCWRP</v>
      </c>
      <c r="Q105" t="str">
        <f t="shared" si="7"/>
        <v>Jeremy Maclin</v>
      </c>
      <c r="R105" t="str">
        <f t="shared" si="8"/>
        <v>Jeremy Maclin</v>
      </c>
      <c r="S105">
        <f>VLOOKUP(R105,'player index'!D:F,3,FALSE)</f>
        <v>100</v>
      </c>
      <c r="T105">
        <f t="shared" si="9"/>
        <v>14.16</v>
      </c>
    </row>
    <row r="106" spans="1:20">
      <c r="A106" t="s">
        <v>918</v>
      </c>
      <c r="B106" t="s">
        <v>9</v>
      </c>
      <c r="C106" t="s">
        <v>775</v>
      </c>
      <c r="D106" t="s">
        <v>809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</v>
      </c>
      <c r="O106">
        <f t="shared" si="5"/>
        <v>0</v>
      </c>
      <c r="P106" t="str">
        <f t="shared" si="6"/>
        <v>Dan Bailey, DalK</v>
      </c>
      <c r="Q106" t="str">
        <f t="shared" si="7"/>
        <v>Dan Bailey</v>
      </c>
      <c r="R106" t="str">
        <f t="shared" si="8"/>
        <v>Dan Bailey</v>
      </c>
      <c r="S106">
        <f>VLOOKUP(R106,'player index'!D:F,3,FALSE)</f>
        <v>93</v>
      </c>
      <c r="T106">
        <f t="shared" si="9"/>
        <v>0</v>
      </c>
    </row>
    <row r="107" spans="1:20">
      <c r="A107" t="s">
        <v>919</v>
      </c>
      <c r="B107" t="s">
        <v>749</v>
      </c>
      <c r="C107" t="s">
        <v>775</v>
      </c>
      <c r="D107" t="s">
        <v>809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f t="shared" si="5"/>
        <v>0</v>
      </c>
      <c r="P107" t="str">
        <f t="shared" si="6"/>
        <v>Cody Parkey, PhiK</v>
      </c>
      <c r="Q107" t="str">
        <f t="shared" si="7"/>
        <v>Cody Parkey</v>
      </c>
      <c r="R107" t="str">
        <f t="shared" si="8"/>
        <v>Cody Parkey</v>
      </c>
      <c r="S107">
        <f>VLOOKUP(R107,'player index'!D:F,3,FALSE)</f>
        <v>106</v>
      </c>
      <c r="T107">
        <f t="shared" si="9"/>
        <v>0</v>
      </c>
    </row>
    <row r="108" spans="1:20">
      <c r="A108" t="s">
        <v>920</v>
      </c>
      <c r="B108" t="s">
        <v>33</v>
      </c>
      <c r="C108" t="s">
        <v>775</v>
      </c>
      <c r="D108" t="s">
        <v>809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</v>
      </c>
      <c r="O108">
        <f t="shared" si="5"/>
        <v>0</v>
      </c>
      <c r="P108" t="str">
        <f t="shared" si="6"/>
        <v>Graham Gano, CarK</v>
      </c>
      <c r="Q108" t="str">
        <f t="shared" si="7"/>
        <v>Graham Gano</v>
      </c>
      <c r="R108" t="str">
        <f t="shared" si="8"/>
        <v>Graham Gano</v>
      </c>
      <c r="S108">
        <f>VLOOKUP(R108,'player index'!D:F,3,FALSE)</f>
        <v>115</v>
      </c>
      <c r="T108">
        <f t="shared" si="9"/>
        <v>0</v>
      </c>
    </row>
    <row r="109" spans="1:20">
      <c r="A109" t="s">
        <v>921</v>
      </c>
      <c r="B109" t="s">
        <v>51</v>
      </c>
      <c r="C109" t="s">
        <v>768</v>
      </c>
      <c r="D109" t="s">
        <v>809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</v>
      </c>
      <c r="O109">
        <f t="shared" si="5"/>
        <v>0</v>
      </c>
      <c r="P109" t="str">
        <f t="shared" si="6"/>
        <v>Steven Hauschka, SeaK</v>
      </c>
      <c r="Q109" t="str">
        <f t="shared" si="7"/>
        <v>Steven Hauschka</v>
      </c>
      <c r="R109" t="str">
        <f t="shared" si="8"/>
        <v>Steven Hauschka</v>
      </c>
      <c r="S109">
        <f>VLOOKUP(R109,'player index'!D:F,3,FALSE)</f>
        <v>128</v>
      </c>
      <c r="T109">
        <f t="shared" si="9"/>
        <v>0</v>
      </c>
    </row>
    <row r="110" spans="1:20">
      <c r="A110" t="s">
        <v>922</v>
      </c>
      <c r="B110" t="s">
        <v>89</v>
      </c>
      <c r="C110" t="s">
        <v>790</v>
      </c>
      <c r="D110" t="s">
        <v>809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7.9</v>
      </c>
      <c r="O110">
        <f t="shared" si="5"/>
        <v>0</v>
      </c>
      <c r="P110" t="str">
        <f t="shared" si="6"/>
        <v>Cardinals D/STD/ST</v>
      </c>
      <c r="Q110" t="str">
        <f t="shared" si="7"/>
        <v>Cardinals</v>
      </c>
      <c r="R110" t="str">
        <f t="shared" si="8"/>
        <v>Cardinals</v>
      </c>
      <c r="S110">
        <f>VLOOKUP(R110,'player index'!D:F,3,FALSE)</f>
        <v>63</v>
      </c>
      <c r="T110">
        <f t="shared" si="9"/>
        <v>0</v>
      </c>
    </row>
    <row r="111" spans="1:20">
      <c r="A111" t="s">
        <v>923</v>
      </c>
      <c r="B111" t="s">
        <v>81</v>
      </c>
      <c r="C111" t="s">
        <v>775</v>
      </c>
      <c r="D111" t="s">
        <v>809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7.9</v>
      </c>
      <c r="O111">
        <f t="shared" si="5"/>
        <v>0</v>
      </c>
      <c r="P111" t="str">
        <f t="shared" si="6"/>
        <v>Randy Bullock, HouK</v>
      </c>
      <c r="Q111" t="str">
        <f t="shared" si="7"/>
        <v>Randy Bullock</v>
      </c>
      <c r="R111" t="str">
        <f t="shared" si="8"/>
        <v>Randy Bullock</v>
      </c>
      <c r="S111">
        <f>VLOOKUP(R111,'player index'!D:F,3,FALSE)</f>
        <v>107</v>
      </c>
      <c r="T111">
        <f t="shared" si="9"/>
        <v>0</v>
      </c>
    </row>
    <row r="112" spans="1:20">
      <c r="A112" t="s">
        <v>924</v>
      </c>
      <c r="B112" t="s">
        <v>749</v>
      </c>
      <c r="C112" t="s">
        <v>775</v>
      </c>
      <c r="D112" t="s">
        <v>809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7.9</v>
      </c>
      <c r="O112">
        <f t="shared" si="5"/>
        <v>0</v>
      </c>
      <c r="P112" t="str">
        <f t="shared" si="6"/>
        <v>Eagles D/STD/ST</v>
      </c>
      <c r="Q112" t="str">
        <f t="shared" si="7"/>
        <v>Eagles</v>
      </c>
      <c r="R112" t="str">
        <f t="shared" si="8"/>
        <v>Eagles</v>
      </c>
      <c r="S112">
        <f>VLOOKUP(R112,'player index'!D:F,3,FALSE)</f>
        <v>253</v>
      </c>
      <c r="T112">
        <f t="shared" si="9"/>
        <v>0</v>
      </c>
    </row>
    <row r="113" spans="1:20">
      <c r="A113" t="s">
        <v>925</v>
      </c>
      <c r="B113" t="s">
        <v>830</v>
      </c>
      <c r="C113" t="s">
        <v>768</v>
      </c>
      <c r="D113" t="s">
        <v>809</v>
      </c>
      <c r="E113">
        <v>0</v>
      </c>
      <c r="F113">
        <v>0</v>
      </c>
      <c r="G113">
        <v>0</v>
      </c>
      <c r="H113">
        <v>0.3</v>
      </c>
      <c r="I113">
        <v>1.9</v>
      </c>
      <c r="J113">
        <v>0</v>
      </c>
      <c r="K113">
        <v>4.3</v>
      </c>
      <c r="L113">
        <v>60</v>
      </c>
      <c r="M113">
        <v>0.3</v>
      </c>
      <c r="N113">
        <v>7.9</v>
      </c>
      <c r="O113">
        <f t="shared" si="5"/>
        <v>12.29</v>
      </c>
      <c r="P113" t="str">
        <f t="shared" si="6"/>
        <v>Sammy Watkins, BufWR</v>
      </c>
      <c r="Q113" t="str">
        <f t="shared" si="7"/>
        <v>Sammy Watkins</v>
      </c>
      <c r="R113" t="str">
        <f t="shared" si="8"/>
        <v>Sammy Watkins</v>
      </c>
      <c r="S113">
        <f>VLOOKUP(R113,'player index'!D:F,3,FALSE)</f>
        <v>138</v>
      </c>
      <c r="T113">
        <f t="shared" si="9"/>
        <v>12.29</v>
      </c>
    </row>
    <row r="114" spans="1:20">
      <c r="A114" t="s">
        <v>926</v>
      </c>
      <c r="B114" t="s">
        <v>81</v>
      </c>
      <c r="C114" t="s">
        <v>775</v>
      </c>
      <c r="D114" t="s">
        <v>809</v>
      </c>
      <c r="E114">
        <v>0</v>
      </c>
      <c r="F114">
        <v>0</v>
      </c>
      <c r="G114">
        <v>0</v>
      </c>
      <c r="H114">
        <v>11.8</v>
      </c>
      <c r="I114">
        <v>49.7</v>
      </c>
      <c r="J114">
        <v>0.4</v>
      </c>
      <c r="K114">
        <v>1.5</v>
      </c>
      <c r="L114">
        <v>12.4</v>
      </c>
      <c r="M114">
        <v>0.1</v>
      </c>
      <c r="N114">
        <v>7.9</v>
      </c>
      <c r="O114">
        <f t="shared" si="5"/>
        <v>10.71</v>
      </c>
      <c r="P114" t="str">
        <f t="shared" si="6"/>
        <v>Chris Polk, HouRB</v>
      </c>
      <c r="Q114" t="str">
        <f t="shared" si="7"/>
        <v>Chris Polk</v>
      </c>
      <c r="R114" t="str">
        <f t="shared" si="8"/>
        <v>Chris Polk</v>
      </c>
      <c r="S114">
        <f>VLOOKUP(R114,'player index'!D:F,3,FALSE)</f>
        <v>285</v>
      </c>
      <c r="T114">
        <f t="shared" si="9"/>
        <v>10.71</v>
      </c>
    </row>
    <row r="115" spans="1:20">
      <c r="A115" t="s">
        <v>927</v>
      </c>
      <c r="B115" t="s">
        <v>804</v>
      </c>
      <c r="C115" t="s">
        <v>775</v>
      </c>
      <c r="D115" t="s">
        <v>809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4.8</v>
      </c>
      <c r="L115">
        <v>65.3</v>
      </c>
      <c r="M115">
        <v>0.3</v>
      </c>
      <c r="N115">
        <v>7.8</v>
      </c>
      <c r="O115">
        <f t="shared" si="5"/>
        <v>13.129999999999999</v>
      </c>
      <c r="P115" t="str">
        <f t="shared" si="6"/>
        <v>Keenan Allen, SDWR</v>
      </c>
      <c r="Q115" t="str">
        <f t="shared" si="7"/>
        <v>Keenan Allen</v>
      </c>
      <c r="R115" t="str">
        <f t="shared" si="8"/>
        <v>Keenan Allen</v>
      </c>
      <c r="S115">
        <f>VLOOKUP(R115,'player index'!D:F,3,FALSE)</f>
        <v>79</v>
      </c>
      <c r="T115">
        <f t="shared" si="9"/>
        <v>13.129999999999999</v>
      </c>
    </row>
    <row r="116" spans="1:20">
      <c r="A116" t="s">
        <v>928</v>
      </c>
      <c r="B116" t="s">
        <v>778</v>
      </c>
      <c r="C116" t="s">
        <v>775</v>
      </c>
      <c r="D116" t="s">
        <v>809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7.8</v>
      </c>
      <c r="O116">
        <f t="shared" si="5"/>
        <v>0</v>
      </c>
      <c r="P116" t="str">
        <f t="shared" si="6"/>
        <v>Adam Vinatieri, IndK</v>
      </c>
      <c r="Q116" t="str">
        <f t="shared" si="7"/>
        <v>Adam Vinatieri</v>
      </c>
      <c r="R116" t="str">
        <f t="shared" si="8"/>
        <v>Adam Vinatieri</v>
      </c>
      <c r="S116">
        <f>VLOOKUP(R116,'player index'!D:F,3,FALSE)</f>
        <v>91</v>
      </c>
      <c r="T116">
        <f t="shared" si="9"/>
        <v>0</v>
      </c>
    </row>
    <row r="117" spans="1:20">
      <c r="A117" t="s">
        <v>929</v>
      </c>
      <c r="B117" t="s">
        <v>830</v>
      </c>
      <c r="C117" t="s">
        <v>768</v>
      </c>
      <c r="D117" t="s">
        <v>809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7.7</v>
      </c>
      <c r="O117">
        <f t="shared" si="5"/>
        <v>0</v>
      </c>
      <c r="P117" t="str">
        <f t="shared" si="6"/>
        <v>Dan Carpenter, BufKP</v>
      </c>
      <c r="Q117" t="str">
        <f t="shared" si="7"/>
        <v>Dan Carpenter</v>
      </c>
      <c r="R117" t="str">
        <f t="shared" si="8"/>
        <v>Dan Carpenter</v>
      </c>
      <c r="S117">
        <f>VLOOKUP(R117,'player index'!D:F,3,FALSE)</f>
        <v>129</v>
      </c>
      <c r="T117">
        <f t="shared" si="9"/>
        <v>0</v>
      </c>
    </row>
    <row r="118" spans="1:20">
      <c r="A118" t="s">
        <v>930</v>
      </c>
      <c r="B118" t="s">
        <v>67</v>
      </c>
      <c r="C118" t="s">
        <v>775</v>
      </c>
      <c r="D118" t="s">
        <v>809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7.7</v>
      </c>
      <c r="O118">
        <f t="shared" si="5"/>
        <v>0</v>
      </c>
      <c r="P118" t="str">
        <f t="shared" si="6"/>
        <v>Nick Folk, NYJK</v>
      </c>
      <c r="Q118" t="str">
        <f t="shared" si="7"/>
        <v>Nick Folk</v>
      </c>
      <c r="R118" t="str">
        <f t="shared" si="8"/>
        <v>Nick Folk</v>
      </c>
      <c r="S118">
        <f>VLOOKUP(R118,'player index'!D:F,3,FALSE)</f>
        <v>97</v>
      </c>
      <c r="T118">
        <f t="shared" si="9"/>
        <v>0</v>
      </c>
    </row>
    <row r="119" spans="1:20">
      <c r="A119" t="s">
        <v>931</v>
      </c>
      <c r="B119" t="s">
        <v>804</v>
      </c>
      <c r="C119" t="s">
        <v>775</v>
      </c>
      <c r="D119" t="s">
        <v>809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7.7</v>
      </c>
      <c r="O119">
        <f t="shared" si="5"/>
        <v>0</v>
      </c>
      <c r="P119" t="str">
        <f t="shared" si="6"/>
        <v>Josh Lambo, SDK</v>
      </c>
      <c r="Q119" t="str">
        <f t="shared" si="7"/>
        <v>Josh Lambo</v>
      </c>
      <c r="R119" t="str">
        <f t="shared" si="8"/>
        <v>Josh Lambo</v>
      </c>
      <c r="S119">
        <f>VLOOKUP(R119,'player index'!D:F,3,FALSE)</f>
        <v>118</v>
      </c>
      <c r="T119">
        <f t="shared" si="9"/>
        <v>0</v>
      </c>
    </row>
    <row r="120" spans="1:20">
      <c r="A120" t="s">
        <v>932</v>
      </c>
      <c r="B120" t="s">
        <v>778</v>
      </c>
      <c r="C120" t="s">
        <v>775</v>
      </c>
      <c r="D120" t="s">
        <v>809</v>
      </c>
      <c r="E120">
        <v>0</v>
      </c>
      <c r="F120">
        <v>0</v>
      </c>
      <c r="G120">
        <v>0</v>
      </c>
      <c r="H120">
        <v>0.3</v>
      </c>
      <c r="I120">
        <v>1.7</v>
      </c>
      <c r="J120">
        <v>0</v>
      </c>
      <c r="K120">
        <v>4.2</v>
      </c>
      <c r="L120">
        <v>54.8</v>
      </c>
      <c r="M120">
        <v>0.4</v>
      </c>
      <c r="N120">
        <v>7.7</v>
      </c>
      <c r="O120">
        <f t="shared" si="5"/>
        <v>12.250000000000002</v>
      </c>
      <c r="P120" t="str">
        <f t="shared" si="6"/>
        <v>Donte Moncrief, IndWR</v>
      </c>
      <c r="Q120" t="str">
        <f t="shared" si="7"/>
        <v>Donte Moncrief</v>
      </c>
      <c r="R120" t="str">
        <f t="shared" si="8"/>
        <v>Donte Moncrief</v>
      </c>
      <c r="S120">
        <f>VLOOKUP(R120,'player index'!D:F,3,FALSE)</f>
        <v>167</v>
      </c>
      <c r="T120">
        <f t="shared" si="9"/>
        <v>12.250000000000002</v>
      </c>
    </row>
    <row r="121" spans="1:20">
      <c r="A121" t="s">
        <v>933</v>
      </c>
      <c r="B121" t="s">
        <v>793</v>
      </c>
      <c r="C121" t="s">
        <v>790</v>
      </c>
      <c r="D121" t="s">
        <v>809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7.6</v>
      </c>
      <c r="O121">
        <f t="shared" si="5"/>
        <v>0</v>
      </c>
      <c r="P121" t="str">
        <f t="shared" si="6"/>
        <v>49ers D/STD/ST</v>
      </c>
      <c r="Q121" t="str">
        <f t="shared" si="7"/>
        <v>49ers</v>
      </c>
      <c r="R121" t="str">
        <f t="shared" si="8"/>
        <v>49ers</v>
      </c>
      <c r="S121">
        <f>VLOOKUP(R121,'player index'!D:F,3,FALSE)</f>
        <v>202</v>
      </c>
      <c r="T121">
        <f t="shared" si="9"/>
        <v>0</v>
      </c>
    </row>
    <row r="122" spans="1:20">
      <c r="A122" t="s">
        <v>934</v>
      </c>
      <c r="B122" t="s">
        <v>842</v>
      </c>
      <c r="C122" t="s">
        <v>775</v>
      </c>
      <c r="D122" t="s">
        <v>809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7.6</v>
      </c>
      <c r="O122">
        <f t="shared" si="5"/>
        <v>0</v>
      </c>
      <c r="P122" t="str">
        <f t="shared" si="6"/>
        <v>Mike Nugent, CinK</v>
      </c>
      <c r="Q122" t="str">
        <f t="shared" si="7"/>
        <v>Mike Nugent</v>
      </c>
      <c r="R122" t="str">
        <f t="shared" si="8"/>
        <v>Mike Nugent</v>
      </c>
      <c r="S122">
        <f>VLOOKUP(R122,'player index'!D:F,3,FALSE)</f>
        <v>133</v>
      </c>
      <c r="T122">
        <f t="shared" si="9"/>
        <v>0</v>
      </c>
    </row>
    <row r="123" spans="1:20">
      <c r="A123" t="s">
        <v>935</v>
      </c>
      <c r="B123" t="s">
        <v>837</v>
      </c>
      <c r="C123" t="s">
        <v>775</v>
      </c>
      <c r="D123" t="s">
        <v>809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7.6</v>
      </c>
      <c r="O123">
        <f t="shared" si="5"/>
        <v>0</v>
      </c>
      <c r="P123" t="str">
        <f t="shared" si="6"/>
        <v>Kyle Brindza, TBK</v>
      </c>
      <c r="Q123" t="str">
        <f t="shared" si="7"/>
        <v>Kyle Brindza</v>
      </c>
      <c r="R123" t="str">
        <f t="shared" si="8"/>
        <v>Kyle Brindza</v>
      </c>
      <c r="S123">
        <f>VLOOKUP(R123,'player index'!D:F,3,FALSE)</f>
        <v>126</v>
      </c>
      <c r="T123">
        <f t="shared" si="9"/>
        <v>0</v>
      </c>
    </row>
    <row r="124" spans="1:20">
      <c r="A124" t="s">
        <v>936</v>
      </c>
      <c r="B124" t="s">
        <v>795</v>
      </c>
      <c r="C124" t="s">
        <v>796</v>
      </c>
      <c r="D124" t="s">
        <v>809</v>
      </c>
      <c r="E124">
        <v>0</v>
      </c>
      <c r="F124">
        <v>0</v>
      </c>
      <c r="G124">
        <v>0</v>
      </c>
      <c r="H124">
        <v>10.8</v>
      </c>
      <c r="I124">
        <v>40.6</v>
      </c>
      <c r="J124">
        <v>0.4</v>
      </c>
      <c r="K124">
        <v>1.4</v>
      </c>
      <c r="L124">
        <v>11.2</v>
      </c>
      <c r="M124">
        <v>0</v>
      </c>
      <c r="N124">
        <v>7.6</v>
      </c>
      <c r="O124">
        <f t="shared" si="5"/>
        <v>8.98</v>
      </c>
      <c r="P124" t="str">
        <f t="shared" si="6"/>
        <v>Rashad Jennings, NYGRB</v>
      </c>
      <c r="Q124" t="str">
        <f t="shared" si="7"/>
        <v>Rashad Jennings</v>
      </c>
      <c r="R124" t="str">
        <f t="shared" si="8"/>
        <v>Rashad Jennings</v>
      </c>
      <c r="S124">
        <f>VLOOKUP(R124,'player index'!D:F,3,FALSE)</f>
        <v>64</v>
      </c>
      <c r="T124">
        <f t="shared" si="9"/>
        <v>8.98</v>
      </c>
    </row>
    <row r="125" spans="1:20">
      <c r="A125" t="s">
        <v>937</v>
      </c>
      <c r="B125" t="s">
        <v>616</v>
      </c>
      <c r="C125" t="s">
        <v>869</v>
      </c>
      <c r="D125" t="s">
        <v>809</v>
      </c>
      <c r="E125">
        <v>0</v>
      </c>
      <c r="F125">
        <v>0</v>
      </c>
      <c r="G125">
        <v>0</v>
      </c>
      <c r="H125">
        <v>12.2</v>
      </c>
      <c r="I125">
        <v>53</v>
      </c>
      <c r="J125">
        <v>0.4</v>
      </c>
      <c r="K125">
        <v>1.3</v>
      </c>
      <c r="L125">
        <v>9.8000000000000007</v>
      </c>
      <c r="M125">
        <v>0</v>
      </c>
      <c r="N125">
        <v>7.6</v>
      </c>
      <c r="O125">
        <f t="shared" si="5"/>
        <v>9.9800000000000022</v>
      </c>
      <c r="P125" t="str">
        <f t="shared" si="6"/>
        <v>Matt Jones, WshRB</v>
      </c>
      <c r="Q125" t="str">
        <f t="shared" si="7"/>
        <v>Matt Jones</v>
      </c>
      <c r="R125" t="str">
        <f t="shared" si="8"/>
        <v>Matt Jones</v>
      </c>
      <c r="S125">
        <f>VLOOKUP(R125,'player index'!D:F,3,FALSE)</f>
        <v>299</v>
      </c>
      <c r="T125">
        <f t="shared" si="9"/>
        <v>9.9800000000000022</v>
      </c>
    </row>
    <row r="126" spans="1:20">
      <c r="A126" t="s">
        <v>938</v>
      </c>
      <c r="B126" t="s">
        <v>21</v>
      </c>
      <c r="C126" t="s">
        <v>787</v>
      </c>
      <c r="D126" t="s">
        <v>809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7.6</v>
      </c>
      <c r="O126">
        <f t="shared" si="5"/>
        <v>0</v>
      </c>
      <c r="P126" t="str">
        <f t="shared" si="6"/>
        <v>Matt Prater, DetK</v>
      </c>
      <c r="Q126" t="str">
        <f t="shared" si="7"/>
        <v>Matt Prater</v>
      </c>
      <c r="R126" t="str">
        <f t="shared" si="8"/>
        <v>Matt Prater</v>
      </c>
      <c r="S126">
        <f>VLOOKUP(R126,'player index'!D:F,3,FALSE)</f>
        <v>92</v>
      </c>
      <c r="T126">
        <f t="shared" si="9"/>
        <v>0</v>
      </c>
    </row>
    <row r="127" spans="1:20">
      <c r="O127">
        <f t="shared" si="5"/>
        <v>0</v>
      </c>
      <c r="P127">
        <f t="shared" si="6"/>
        <v>0</v>
      </c>
      <c r="Q127" t="e">
        <f t="shared" si="7"/>
        <v>#VALUE!</v>
      </c>
      <c r="R127" t="e">
        <f t="shared" si="8"/>
        <v>#VALUE!</v>
      </c>
      <c r="S127" t="e">
        <f>VLOOKUP(R127,'player index'!D:F,3,FALSE)</f>
        <v>#VALUE!</v>
      </c>
      <c r="T127">
        <f t="shared" si="9"/>
        <v>0</v>
      </c>
    </row>
    <row r="128" spans="1:20">
      <c r="A128" t="s">
        <v>759</v>
      </c>
      <c r="B128" t="s">
        <v>760</v>
      </c>
      <c r="C128" t="s">
        <v>761</v>
      </c>
      <c r="D128" t="s">
        <v>762</v>
      </c>
      <c r="E128" t="s">
        <v>763</v>
      </c>
      <c r="F128" t="s">
        <v>735</v>
      </c>
      <c r="G128" t="s">
        <v>736</v>
      </c>
      <c r="H128" t="s">
        <v>764</v>
      </c>
      <c r="I128" t="s">
        <v>763</v>
      </c>
      <c r="J128" t="s">
        <v>735</v>
      </c>
      <c r="K128" t="s">
        <v>765</v>
      </c>
      <c r="L128" t="s">
        <v>763</v>
      </c>
      <c r="M128" t="s">
        <v>735</v>
      </c>
      <c r="N128" t="s">
        <v>766</v>
      </c>
      <c r="O128" t="e">
        <f t="shared" si="5"/>
        <v>#VALUE!</v>
      </c>
      <c r="P128" t="str">
        <f t="shared" si="6"/>
        <v>PLAYER, TEAM POS</v>
      </c>
      <c r="Q128" t="str">
        <f t="shared" si="7"/>
        <v>PLAYER</v>
      </c>
      <c r="R128" t="str">
        <f t="shared" si="8"/>
        <v>PLAYER</v>
      </c>
      <c r="S128" t="e">
        <f>VLOOKUP(R128,'player index'!D:F,3,FALSE)</f>
        <v>#N/A</v>
      </c>
      <c r="T128" t="e">
        <f t="shared" si="9"/>
        <v>#VALUE!</v>
      </c>
    </row>
    <row r="129" spans="1:20">
      <c r="A129" t="s">
        <v>939</v>
      </c>
      <c r="B129" t="s">
        <v>89</v>
      </c>
      <c r="C129" t="s">
        <v>790</v>
      </c>
      <c r="D129" t="s">
        <v>809</v>
      </c>
      <c r="E129">
        <v>0</v>
      </c>
      <c r="F129">
        <v>0</v>
      </c>
      <c r="G129">
        <v>0</v>
      </c>
      <c r="H129">
        <v>0.3</v>
      </c>
      <c r="I129">
        <v>1.7</v>
      </c>
      <c r="J129">
        <v>0</v>
      </c>
      <c r="K129">
        <v>4.2</v>
      </c>
      <c r="L129">
        <v>59.4</v>
      </c>
      <c r="M129">
        <v>0.4</v>
      </c>
      <c r="N129">
        <v>7.6</v>
      </c>
      <c r="O129">
        <f t="shared" si="5"/>
        <v>12.71</v>
      </c>
      <c r="P129" t="str">
        <f t="shared" si="6"/>
        <v>John Brown, AriWR</v>
      </c>
      <c r="Q129" t="str">
        <f t="shared" si="7"/>
        <v>John Brown</v>
      </c>
      <c r="R129" t="str">
        <f t="shared" si="8"/>
        <v>John Brown</v>
      </c>
      <c r="S129">
        <f>VLOOKUP(R129,'player index'!D:F,3,FALSE)</f>
        <v>148</v>
      </c>
      <c r="T129">
        <f t="shared" si="9"/>
        <v>12.71</v>
      </c>
    </row>
    <row r="130" spans="1:20">
      <c r="A130" t="s">
        <v>940</v>
      </c>
      <c r="B130" t="s">
        <v>89</v>
      </c>
      <c r="C130" t="s">
        <v>790</v>
      </c>
      <c r="D130" t="s">
        <v>809</v>
      </c>
      <c r="E130">
        <v>0</v>
      </c>
      <c r="F130">
        <v>0</v>
      </c>
      <c r="G130">
        <v>0</v>
      </c>
      <c r="H130">
        <v>7.6</v>
      </c>
      <c r="I130">
        <v>33.5</v>
      </c>
      <c r="J130">
        <v>0.3</v>
      </c>
      <c r="K130">
        <v>3</v>
      </c>
      <c r="L130">
        <v>23.8</v>
      </c>
      <c r="M130">
        <v>0.1</v>
      </c>
      <c r="N130">
        <v>7.5</v>
      </c>
      <c r="O130">
        <f t="shared" si="5"/>
        <v>11.13</v>
      </c>
      <c r="P130" t="str">
        <f t="shared" si="6"/>
        <v>David Johnson, AriRB</v>
      </c>
      <c r="Q130" t="str">
        <f t="shared" si="7"/>
        <v>David Johnson</v>
      </c>
      <c r="R130" t="str">
        <f t="shared" si="8"/>
        <v>David Johnson</v>
      </c>
      <c r="S130">
        <f>VLOOKUP(R130,'player index'!D:F,3,FALSE)</f>
        <v>169</v>
      </c>
      <c r="T130">
        <f t="shared" si="9"/>
        <v>11.13</v>
      </c>
    </row>
    <row r="131" spans="1:20">
      <c r="A131" t="s">
        <v>941</v>
      </c>
      <c r="B131" t="s">
        <v>840</v>
      </c>
      <c r="C131" t="s">
        <v>775</v>
      </c>
      <c r="D131" t="s">
        <v>809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7.5</v>
      </c>
      <c r="O131">
        <f t="shared" si="5"/>
        <v>0</v>
      </c>
      <c r="P131" t="str">
        <f t="shared" si="6"/>
        <v>Sebastian Janikowski, OakK</v>
      </c>
      <c r="Q131" t="str">
        <f t="shared" si="7"/>
        <v>Sebastian Janikowski</v>
      </c>
      <c r="R131" t="str">
        <f t="shared" si="8"/>
        <v>Sebastian Janikowski</v>
      </c>
      <c r="S131">
        <f>VLOOKUP(R131,'player index'!D:F,3,FALSE)</f>
        <v>119</v>
      </c>
      <c r="T131">
        <f t="shared" si="9"/>
        <v>0</v>
      </c>
    </row>
    <row r="132" spans="1:20">
      <c r="A132" t="s">
        <v>942</v>
      </c>
      <c r="B132" t="s">
        <v>616</v>
      </c>
      <c r="C132" t="s">
        <v>869</v>
      </c>
      <c r="D132" t="s">
        <v>809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63.2</v>
      </c>
      <c r="M132">
        <v>0.3</v>
      </c>
      <c r="N132">
        <v>7.5</v>
      </c>
      <c r="O132">
        <f t="shared" ref="O132:O195" si="10">E132*0.04+F132*4-G132+I132*0.1+J132*6+K132+L132*0.1+M132*6+IF(E132&gt;300,3,0)+IF(I132&gt;100,3,0)+IF(L132&gt;100,3,0)</f>
        <v>13.120000000000001</v>
      </c>
      <c r="P132" t="str">
        <f t="shared" ref="P132:P195" si="11">A132</f>
        <v>Pierre Garcon, WshWR</v>
      </c>
      <c r="Q132" t="str">
        <f t="shared" ref="Q132:Q195" si="12">LEFT(P132,IFERROR(FIND(",",P132),LEN(P132)-8)-1)</f>
        <v>Pierre Garcon</v>
      </c>
      <c r="R132" t="str">
        <f t="shared" ref="R132:R195" si="13">LEFT(Q132,IFERROR(FIND("*",Q132),LEN(Q132)+1)-1)</f>
        <v>Pierre Garcon</v>
      </c>
      <c r="S132">
        <f>VLOOKUP(R132,'player index'!D:F,3,FALSE)</f>
        <v>121</v>
      </c>
      <c r="T132">
        <f t="shared" ref="T132:T195" si="14">O132</f>
        <v>13.120000000000001</v>
      </c>
    </row>
    <row r="133" spans="1:20">
      <c r="A133" t="s">
        <v>943</v>
      </c>
      <c r="B133" t="s">
        <v>44</v>
      </c>
      <c r="C133" t="s">
        <v>771</v>
      </c>
      <c r="D133" t="s">
        <v>809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3.4</v>
      </c>
      <c r="L133">
        <v>51</v>
      </c>
      <c r="M133">
        <v>0.4</v>
      </c>
      <c r="N133">
        <v>7.5</v>
      </c>
      <c r="O133">
        <f t="shared" si="10"/>
        <v>10.9</v>
      </c>
      <c r="P133" t="str">
        <f t="shared" si="11"/>
        <v>James Jones, GBWR</v>
      </c>
      <c r="Q133" t="str">
        <f t="shared" si="12"/>
        <v>James Jones</v>
      </c>
      <c r="R133" t="str">
        <f t="shared" si="13"/>
        <v>James Jones</v>
      </c>
      <c r="S133">
        <f>VLOOKUP(R133,'player index'!D:F,3,FALSE)</f>
        <v>136</v>
      </c>
      <c r="T133">
        <f t="shared" si="14"/>
        <v>10.9</v>
      </c>
    </row>
    <row r="134" spans="1:20">
      <c r="A134" t="s">
        <v>944</v>
      </c>
      <c r="B134" t="s">
        <v>100</v>
      </c>
      <c r="C134" t="s">
        <v>768</v>
      </c>
      <c r="D134" t="s">
        <v>809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7.4</v>
      </c>
      <c r="O134">
        <f t="shared" si="10"/>
        <v>0</v>
      </c>
      <c r="P134" t="str">
        <f t="shared" si="11"/>
        <v>Dolphins D/STD/ST</v>
      </c>
      <c r="Q134" t="str">
        <f t="shared" si="12"/>
        <v>Dolphins</v>
      </c>
      <c r="R134" t="str">
        <f t="shared" si="13"/>
        <v>Dolphins</v>
      </c>
      <c r="S134">
        <f>VLOOKUP(R134,'player index'!D:F,3,FALSE)</f>
        <v>30</v>
      </c>
      <c r="T134">
        <f t="shared" si="14"/>
        <v>0</v>
      </c>
    </row>
    <row r="135" spans="1:20">
      <c r="A135" t="s">
        <v>945</v>
      </c>
      <c r="B135" t="s">
        <v>26</v>
      </c>
      <c r="C135" t="s">
        <v>775</v>
      </c>
      <c r="D135" t="s">
        <v>809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7.4</v>
      </c>
      <c r="O135">
        <f t="shared" si="10"/>
        <v>0</v>
      </c>
      <c r="P135" t="str">
        <f t="shared" si="11"/>
        <v>Ryan Succop, TenK</v>
      </c>
      <c r="Q135" t="str">
        <f t="shared" si="12"/>
        <v>Ryan Succop</v>
      </c>
      <c r="R135" t="str">
        <f t="shared" si="13"/>
        <v>Ryan Succop</v>
      </c>
      <c r="S135">
        <f>VLOOKUP(R135,'player index'!D:F,3,FALSE)</f>
        <v>130</v>
      </c>
      <c r="T135">
        <f t="shared" si="14"/>
        <v>0</v>
      </c>
    </row>
    <row r="136" spans="1:20">
      <c r="A136" t="s">
        <v>946</v>
      </c>
      <c r="B136" t="s">
        <v>786</v>
      </c>
      <c r="C136" t="s">
        <v>787</v>
      </c>
      <c r="D136" t="s">
        <v>809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7.4</v>
      </c>
      <c r="O136">
        <f t="shared" si="10"/>
        <v>0</v>
      </c>
      <c r="P136" t="str">
        <f t="shared" si="11"/>
        <v>Brandon McManus, DenK</v>
      </c>
      <c r="Q136" t="str">
        <f t="shared" si="12"/>
        <v>Brandon McManus</v>
      </c>
      <c r="R136" t="str">
        <f t="shared" si="13"/>
        <v>Brandon McManus</v>
      </c>
      <c r="S136">
        <f>VLOOKUP(R136,'player index'!D:F,3,FALSE)</f>
        <v>127</v>
      </c>
      <c r="T136">
        <f t="shared" si="14"/>
        <v>0</v>
      </c>
    </row>
    <row r="137" spans="1:20">
      <c r="A137" t="s">
        <v>947</v>
      </c>
      <c r="B137" t="s">
        <v>44</v>
      </c>
      <c r="C137" t="s">
        <v>771</v>
      </c>
      <c r="D137" t="s">
        <v>809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3.6</v>
      </c>
      <c r="L137">
        <v>52.3</v>
      </c>
      <c r="M137">
        <v>0.4</v>
      </c>
      <c r="N137">
        <v>7.3</v>
      </c>
      <c r="O137">
        <f t="shared" si="10"/>
        <v>11.23</v>
      </c>
      <c r="P137" t="str">
        <f t="shared" si="11"/>
        <v>Davante Adams, GBWRQ</v>
      </c>
      <c r="Q137" t="str">
        <f t="shared" si="12"/>
        <v>Davante Adams</v>
      </c>
      <c r="R137" t="str">
        <f t="shared" si="13"/>
        <v>Davante Adams</v>
      </c>
      <c r="S137">
        <f>VLOOKUP(R137,'player index'!D:F,3,FALSE)</f>
        <v>147</v>
      </c>
      <c r="T137">
        <f t="shared" si="14"/>
        <v>11.23</v>
      </c>
    </row>
    <row r="138" spans="1:20">
      <c r="A138" t="s">
        <v>948</v>
      </c>
      <c r="B138" t="s">
        <v>51</v>
      </c>
      <c r="C138" t="s">
        <v>768</v>
      </c>
      <c r="D138" t="s">
        <v>809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3.5</v>
      </c>
      <c r="L138">
        <v>41.8</v>
      </c>
      <c r="M138">
        <v>0.5</v>
      </c>
      <c r="N138">
        <v>7.2</v>
      </c>
      <c r="O138">
        <f t="shared" si="10"/>
        <v>10.68</v>
      </c>
      <c r="P138" t="str">
        <f t="shared" si="11"/>
        <v>Jimmy Graham, SeaTE</v>
      </c>
      <c r="Q138" t="str">
        <f t="shared" si="12"/>
        <v>Jimmy Graham</v>
      </c>
      <c r="R138" t="str">
        <f t="shared" si="13"/>
        <v>Jimmy Graham</v>
      </c>
      <c r="S138">
        <f>VLOOKUP(R138,'player index'!D:F,3,FALSE)</f>
        <v>137</v>
      </c>
      <c r="T138">
        <f t="shared" si="14"/>
        <v>10.68</v>
      </c>
    </row>
    <row r="139" spans="1:20">
      <c r="A139" t="s">
        <v>949</v>
      </c>
      <c r="B139" t="s">
        <v>98</v>
      </c>
      <c r="C139" t="s">
        <v>775</v>
      </c>
      <c r="D139" t="s">
        <v>809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7.2</v>
      </c>
      <c r="O139">
        <f t="shared" si="10"/>
        <v>0</v>
      </c>
      <c r="P139" t="str">
        <f t="shared" si="11"/>
        <v>Travis Coons, CleK</v>
      </c>
      <c r="Q139" t="str">
        <f t="shared" si="12"/>
        <v>Travis Coons</v>
      </c>
      <c r="R139" t="str">
        <f t="shared" si="13"/>
        <v>Travis Coons</v>
      </c>
      <c r="S139">
        <f>VLOOKUP(R139,'player index'!D:F,3,FALSE)</f>
        <v>146</v>
      </c>
      <c r="T139">
        <f t="shared" si="14"/>
        <v>0</v>
      </c>
    </row>
    <row r="140" spans="1:20">
      <c r="A140" t="s">
        <v>950</v>
      </c>
      <c r="B140" t="s">
        <v>746</v>
      </c>
      <c r="C140" t="s">
        <v>771</v>
      </c>
      <c r="D140" t="s">
        <v>809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5.2</v>
      </c>
      <c r="L140">
        <v>56.3</v>
      </c>
      <c r="M140">
        <v>0.4</v>
      </c>
      <c r="N140">
        <v>7.2</v>
      </c>
      <c r="O140">
        <f t="shared" si="10"/>
        <v>13.23</v>
      </c>
      <c r="P140" t="str">
        <f t="shared" si="11"/>
        <v>Travis Kelce, KCTE</v>
      </c>
      <c r="Q140" t="str">
        <f t="shared" si="12"/>
        <v>Travis Kelce</v>
      </c>
      <c r="R140" t="str">
        <f t="shared" si="13"/>
        <v>Travis Kelce</v>
      </c>
      <c r="S140">
        <f>VLOOKUP(R140,'player index'!D:F,3,FALSE)</f>
        <v>140</v>
      </c>
      <c r="T140">
        <f t="shared" si="14"/>
        <v>13.23</v>
      </c>
    </row>
    <row r="141" spans="1:20">
      <c r="A141" t="s">
        <v>951</v>
      </c>
      <c r="B141" t="s">
        <v>793</v>
      </c>
      <c r="C141" t="s">
        <v>790</v>
      </c>
      <c r="D141" t="s">
        <v>809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4.9000000000000004</v>
      </c>
      <c r="L141">
        <v>60.3</v>
      </c>
      <c r="M141">
        <v>0.2</v>
      </c>
      <c r="N141">
        <v>7.2</v>
      </c>
      <c r="O141">
        <f t="shared" si="10"/>
        <v>12.129999999999999</v>
      </c>
      <c r="P141" t="str">
        <f t="shared" si="11"/>
        <v>Anquan Boldin, SFWR</v>
      </c>
      <c r="Q141" t="str">
        <f t="shared" si="12"/>
        <v>Anquan Boldin</v>
      </c>
      <c r="R141" t="str">
        <f t="shared" si="13"/>
        <v>Anquan Boldin</v>
      </c>
      <c r="S141">
        <f>VLOOKUP(R141,'player index'!D:F,3,FALSE)</f>
        <v>165</v>
      </c>
      <c r="T141">
        <f t="shared" si="14"/>
        <v>12.129999999999999</v>
      </c>
    </row>
    <row r="142" spans="1:20">
      <c r="A142" t="s">
        <v>952</v>
      </c>
      <c r="B142" t="s">
        <v>859</v>
      </c>
      <c r="C142" t="s">
        <v>775</v>
      </c>
      <c r="D142" t="s">
        <v>809</v>
      </c>
      <c r="E142">
        <v>0</v>
      </c>
      <c r="F142">
        <v>0</v>
      </c>
      <c r="G142">
        <v>0</v>
      </c>
      <c r="H142">
        <v>11.4</v>
      </c>
      <c r="I142">
        <v>44.1</v>
      </c>
      <c r="J142">
        <v>0.3</v>
      </c>
      <c r="K142">
        <v>2.2000000000000002</v>
      </c>
      <c r="L142">
        <v>15.8</v>
      </c>
      <c r="M142">
        <v>0.1</v>
      </c>
      <c r="N142">
        <v>7.2</v>
      </c>
      <c r="O142">
        <f t="shared" si="10"/>
        <v>10.59</v>
      </c>
      <c r="P142" t="str">
        <f t="shared" si="11"/>
        <v>Mark Ingram, NORB</v>
      </c>
      <c r="Q142" t="str">
        <f t="shared" si="12"/>
        <v>Mark Ingram</v>
      </c>
      <c r="R142" t="str">
        <f t="shared" si="13"/>
        <v>Mark Ingram</v>
      </c>
      <c r="S142">
        <f>VLOOKUP(R142,'player index'!D:F,3,FALSE)</f>
        <v>43</v>
      </c>
      <c r="T142">
        <f t="shared" si="14"/>
        <v>10.59</v>
      </c>
    </row>
    <row r="143" spans="1:20">
      <c r="A143" t="s">
        <v>953</v>
      </c>
      <c r="B143" t="s">
        <v>616</v>
      </c>
      <c r="C143" t="s">
        <v>869</v>
      </c>
      <c r="D143" t="s">
        <v>809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7.1</v>
      </c>
      <c r="O143">
        <f t="shared" si="10"/>
        <v>0</v>
      </c>
      <c r="P143" t="str">
        <f t="shared" si="11"/>
        <v>Dustin Hopkins, WshK</v>
      </c>
      <c r="Q143" t="str">
        <f t="shared" si="12"/>
        <v>Dustin Hopkins</v>
      </c>
      <c r="R143" t="str">
        <f t="shared" si="13"/>
        <v>Dustin Hopkins</v>
      </c>
      <c r="S143">
        <f>VLOOKUP(R143,'player index'!D:F,3,FALSE)</f>
        <v>134</v>
      </c>
      <c r="T143">
        <f t="shared" si="14"/>
        <v>0</v>
      </c>
    </row>
    <row r="144" spans="1:20">
      <c r="A144" t="s">
        <v>954</v>
      </c>
      <c r="B144" t="s">
        <v>795</v>
      </c>
      <c r="C144" t="s">
        <v>796</v>
      </c>
      <c r="D144" t="s">
        <v>809</v>
      </c>
      <c r="E144">
        <v>0</v>
      </c>
      <c r="F144">
        <v>0</v>
      </c>
      <c r="G144">
        <v>0</v>
      </c>
      <c r="H144">
        <v>5.0999999999999996</v>
      </c>
      <c r="I144">
        <v>20.3</v>
      </c>
      <c r="J144">
        <v>0.2</v>
      </c>
      <c r="K144">
        <v>3.9</v>
      </c>
      <c r="L144">
        <v>39.4</v>
      </c>
      <c r="M144">
        <v>0.2</v>
      </c>
      <c r="N144">
        <v>7.1</v>
      </c>
      <c r="O144">
        <f t="shared" si="10"/>
        <v>12.27</v>
      </c>
      <c r="P144" t="str">
        <f t="shared" si="11"/>
        <v>Shane Vereen, NYGRB</v>
      </c>
      <c r="Q144" t="str">
        <f t="shared" si="12"/>
        <v>Shane Vereen</v>
      </c>
      <c r="R144" t="str">
        <f t="shared" si="13"/>
        <v>Shane Vereen</v>
      </c>
      <c r="S144">
        <f>VLOOKUP(R144,'player index'!D:F,3,FALSE)</f>
        <v>188</v>
      </c>
      <c r="T144">
        <f t="shared" si="14"/>
        <v>12.27</v>
      </c>
    </row>
    <row r="145" spans="1:20">
      <c r="A145" t="s">
        <v>955</v>
      </c>
      <c r="B145" t="s">
        <v>749</v>
      </c>
      <c r="C145" t="s">
        <v>775</v>
      </c>
      <c r="D145" t="s">
        <v>809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5.4</v>
      </c>
      <c r="L145">
        <v>59.3</v>
      </c>
      <c r="M145">
        <v>0.4</v>
      </c>
      <c r="N145">
        <v>7.1</v>
      </c>
      <c r="O145">
        <f t="shared" si="10"/>
        <v>13.73</v>
      </c>
      <c r="P145" t="str">
        <f t="shared" si="11"/>
        <v>Jordan Matthews, PhiWR</v>
      </c>
      <c r="Q145" t="str">
        <f t="shared" si="12"/>
        <v>Jordan Matthews</v>
      </c>
      <c r="R145" t="str">
        <f t="shared" si="13"/>
        <v>Jordan Matthews</v>
      </c>
      <c r="S145">
        <f>VLOOKUP(R145,'player index'!D:F,3,FALSE)</f>
        <v>96</v>
      </c>
      <c r="T145">
        <f t="shared" si="14"/>
        <v>13.73</v>
      </c>
    </row>
    <row r="146" spans="1:20">
      <c r="A146" t="s">
        <v>956</v>
      </c>
      <c r="B146" t="s">
        <v>804</v>
      </c>
      <c r="C146" t="s">
        <v>775</v>
      </c>
      <c r="D146" t="s">
        <v>809</v>
      </c>
      <c r="E146">
        <v>0</v>
      </c>
      <c r="F146">
        <v>0</v>
      </c>
      <c r="G146">
        <v>0</v>
      </c>
      <c r="H146">
        <v>6.8</v>
      </c>
      <c r="I146">
        <v>29.7</v>
      </c>
      <c r="J146">
        <v>0.1</v>
      </c>
      <c r="K146">
        <v>4.2</v>
      </c>
      <c r="L146">
        <v>39.1</v>
      </c>
      <c r="M146">
        <v>0.2</v>
      </c>
      <c r="N146">
        <v>7.1</v>
      </c>
      <c r="O146">
        <f t="shared" si="10"/>
        <v>12.879999999999999</v>
      </c>
      <c r="P146" t="str">
        <f t="shared" si="11"/>
        <v>Danny Woodhead, SDRB</v>
      </c>
      <c r="Q146" t="str">
        <f t="shared" si="12"/>
        <v>Danny Woodhead</v>
      </c>
      <c r="R146" t="str">
        <f t="shared" si="13"/>
        <v>Danny Woodhead</v>
      </c>
      <c r="S146">
        <f>VLOOKUP(R146,'player index'!D:F,3,FALSE)</f>
        <v>105</v>
      </c>
      <c r="T146">
        <f t="shared" si="14"/>
        <v>12.879999999999999</v>
      </c>
    </row>
    <row r="147" spans="1:20">
      <c r="A147" t="s">
        <v>957</v>
      </c>
      <c r="B147" t="s">
        <v>746</v>
      </c>
      <c r="C147" t="s">
        <v>771</v>
      </c>
      <c r="D147" t="s">
        <v>809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7.1</v>
      </c>
      <c r="O147">
        <f t="shared" si="10"/>
        <v>0</v>
      </c>
      <c r="P147" t="str">
        <f t="shared" si="11"/>
        <v>Cairo Santos, KCK</v>
      </c>
      <c r="Q147" t="str">
        <f t="shared" si="12"/>
        <v>Cairo Santos</v>
      </c>
      <c r="R147" t="str">
        <f t="shared" si="13"/>
        <v>Cairo Santos</v>
      </c>
      <c r="S147">
        <f>VLOOKUP(R147,'player index'!D:F,3,FALSE)</f>
        <v>131</v>
      </c>
      <c r="T147">
        <f t="shared" si="14"/>
        <v>0</v>
      </c>
    </row>
    <row r="148" spans="1:20">
      <c r="A148" t="s">
        <v>958</v>
      </c>
      <c r="B148" t="s">
        <v>9</v>
      </c>
      <c r="C148" t="s">
        <v>775</v>
      </c>
      <c r="D148" t="s">
        <v>809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51.4</v>
      </c>
      <c r="M148">
        <v>0.3</v>
      </c>
      <c r="N148">
        <v>7.1</v>
      </c>
      <c r="O148">
        <f t="shared" si="10"/>
        <v>10.440000000000001</v>
      </c>
      <c r="P148" t="str">
        <f t="shared" si="11"/>
        <v>Terrance Williams, DalWR</v>
      </c>
      <c r="Q148" t="str">
        <f t="shared" si="12"/>
        <v>Terrance Williams</v>
      </c>
      <c r="R148" t="str">
        <f t="shared" si="13"/>
        <v>Terrance Williams</v>
      </c>
      <c r="S148">
        <f>VLOOKUP(R148,'player index'!D:F,3,FALSE)</f>
        <v>81</v>
      </c>
      <c r="T148">
        <f t="shared" si="14"/>
        <v>10.440000000000001</v>
      </c>
    </row>
    <row r="149" spans="1:20">
      <c r="A149" t="s">
        <v>959</v>
      </c>
      <c r="B149" t="s">
        <v>26</v>
      </c>
      <c r="C149" t="s">
        <v>775</v>
      </c>
      <c r="D149" t="s">
        <v>809</v>
      </c>
      <c r="E149">
        <v>0</v>
      </c>
      <c r="F149">
        <v>0</v>
      </c>
      <c r="G149">
        <v>0</v>
      </c>
      <c r="H149">
        <v>10.7</v>
      </c>
      <c r="I149">
        <v>42.9</v>
      </c>
      <c r="J149">
        <v>0.3</v>
      </c>
      <c r="K149">
        <v>1.7</v>
      </c>
      <c r="L149">
        <v>13.1</v>
      </c>
      <c r="M149">
        <v>0.1</v>
      </c>
      <c r="N149">
        <v>7</v>
      </c>
      <c r="O149">
        <f t="shared" si="10"/>
        <v>9.6999999999999993</v>
      </c>
      <c r="P149" t="str">
        <f t="shared" si="11"/>
        <v>Bishop Sankey, TenRB</v>
      </c>
      <c r="Q149" t="str">
        <f t="shared" si="12"/>
        <v>Bishop Sankey</v>
      </c>
      <c r="R149" t="str">
        <f t="shared" si="13"/>
        <v>Bishop Sankey</v>
      </c>
      <c r="S149">
        <f>VLOOKUP(R149,'player index'!D:F,3,FALSE)</f>
        <v>101</v>
      </c>
      <c r="T149">
        <f t="shared" si="14"/>
        <v>9.6999999999999993</v>
      </c>
    </row>
    <row r="150" spans="1:20">
      <c r="A150" t="s">
        <v>960</v>
      </c>
      <c r="B150" t="s">
        <v>9</v>
      </c>
      <c r="C150" t="s">
        <v>775</v>
      </c>
      <c r="D150" t="s">
        <v>809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4.3</v>
      </c>
      <c r="L150">
        <v>50.6</v>
      </c>
      <c r="M150">
        <v>0.3</v>
      </c>
      <c r="N150">
        <v>7</v>
      </c>
      <c r="O150">
        <f t="shared" si="10"/>
        <v>11.16</v>
      </c>
      <c r="P150" t="str">
        <f t="shared" si="11"/>
        <v>Jason Witten, DalTEP</v>
      </c>
      <c r="Q150" t="str">
        <f t="shared" si="12"/>
        <v>Jason Witten</v>
      </c>
      <c r="R150" t="str">
        <f t="shared" si="13"/>
        <v>Jason Witten</v>
      </c>
      <c r="S150">
        <f>VLOOKUP(R150,'player index'!D:F,3,FALSE)</f>
        <v>117</v>
      </c>
      <c r="T150">
        <f t="shared" si="14"/>
        <v>11.16</v>
      </c>
    </row>
    <row r="151" spans="1:20">
      <c r="A151" t="s">
        <v>961</v>
      </c>
      <c r="B151" t="s">
        <v>12</v>
      </c>
      <c r="C151" t="s">
        <v>775</v>
      </c>
      <c r="D151" t="s">
        <v>809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6.9</v>
      </c>
      <c r="O151">
        <f t="shared" si="10"/>
        <v>0</v>
      </c>
      <c r="P151" t="str">
        <f t="shared" si="11"/>
        <v>Rams D/STD/ST</v>
      </c>
      <c r="Q151" t="str">
        <f t="shared" si="12"/>
        <v>Rams</v>
      </c>
      <c r="R151" t="str">
        <f t="shared" si="13"/>
        <v>Rams</v>
      </c>
      <c r="S151">
        <f>VLOOKUP(R151,'player index'!D:F,3,FALSE)</f>
        <v>48</v>
      </c>
      <c r="T151">
        <f t="shared" si="14"/>
        <v>0</v>
      </c>
    </row>
    <row r="152" spans="1:20">
      <c r="A152" t="s">
        <v>962</v>
      </c>
      <c r="B152" t="s">
        <v>856</v>
      </c>
      <c r="C152" t="s">
        <v>768</v>
      </c>
      <c r="D152" t="s">
        <v>809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6.9</v>
      </c>
      <c r="O152">
        <f t="shared" si="10"/>
        <v>0</v>
      </c>
      <c r="P152" t="str">
        <f t="shared" si="11"/>
        <v>Robbie Gould, ChiK</v>
      </c>
      <c r="Q152" t="str">
        <f t="shared" si="12"/>
        <v>Robbie Gould</v>
      </c>
      <c r="R152" t="str">
        <f t="shared" si="13"/>
        <v>Robbie Gould</v>
      </c>
      <c r="S152">
        <f>VLOOKUP(R152,'player index'!D:F,3,FALSE)</f>
        <v>122</v>
      </c>
      <c r="T152">
        <f t="shared" si="14"/>
        <v>0</v>
      </c>
    </row>
    <row r="153" spans="1:20">
      <c r="A153" t="s">
        <v>963</v>
      </c>
      <c r="B153" t="s">
        <v>51</v>
      </c>
      <c r="C153" t="s">
        <v>768</v>
      </c>
      <c r="D153" t="s">
        <v>809</v>
      </c>
      <c r="E153">
        <v>0</v>
      </c>
      <c r="F153">
        <v>0</v>
      </c>
      <c r="G153">
        <v>0</v>
      </c>
      <c r="H153">
        <v>0.2</v>
      </c>
      <c r="I153">
        <v>1</v>
      </c>
      <c r="J153">
        <v>0</v>
      </c>
      <c r="K153">
        <v>4.0999999999999996</v>
      </c>
      <c r="L153">
        <v>55.8</v>
      </c>
      <c r="M153">
        <v>0.3</v>
      </c>
      <c r="N153">
        <v>6.9</v>
      </c>
      <c r="O153">
        <f t="shared" si="10"/>
        <v>11.579999999999998</v>
      </c>
      <c r="P153" t="str">
        <f t="shared" si="11"/>
        <v>Doug Baldwin, SeaWR</v>
      </c>
      <c r="Q153" t="str">
        <f t="shared" si="12"/>
        <v>Doug Baldwin</v>
      </c>
      <c r="R153" t="str">
        <f t="shared" si="13"/>
        <v>Doug Baldwin</v>
      </c>
      <c r="S153">
        <f>VLOOKUP(R153,'player index'!D:F,3,FALSE)</f>
        <v>189</v>
      </c>
      <c r="T153">
        <f t="shared" si="14"/>
        <v>11.579999999999998</v>
      </c>
    </row>
    <row r="154" spans="1:20">
      <c r="A154" t="s">
        <v>964</v>
      </c>
      <c r="B154" t="s">
        <v>804</v>
      </c>
      <c r="C154" t="s">
        <v>775</v>
      </c>
      <c r="D154" t="s">
        <v>809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</v>
      </c>
      <c r="L154">
        <v>52.2</v>
      </c>
      <c r="M154">
        <v>0.3</v>
      </c>
      <c r="N154">
        <v>6.9</v>
      </c>
      <c r="O154">
        <f t="shared" si="10"/>
        <v>10.02</v>
      </c>
      <c r="P154" t="str">
        <f t="shared" si="11"/>
        <v>Malcom Floyd, SDWR</v>
      </c>
      <c r="Q154" t="str">
        <f t="shared" si="12"/>
        <v>Malcom Floyd</v>
      </c>
      <c r="R154" t="str">
        <f t="shared" si="13"/>
        <v>Malcom Floyd</v>
      </c>
      <c r="S154">
        <f>VLOOKUP(R154,'player index'!D:F,3,FALSE)</f>
        <v>151</v>
      </c>
      <c r="T154">
        <f t="shared" si="14"/>
        <v>10.02</v>
      </c>
    </row>
    <row r="155" spans="1:20">
      <c r="A155" t="s">
        <v>965</v>
      </c>
      <c r="B155" t="s">
        <v>804</v>
      </c>
      <c r="C155" t="s">
        <v>775</v>
      </c>
      <c r="D155" t="s">
        <v>809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4.3</v>
      </c>
      <c r="L155">
        <v>57.2</v>
      </c>
      <c r="M155">
        <v>0.3</v>
      </c>
      <c r="N155">
        <v>6.9</v>
      </c>
      <c r="O155">
        <f t="shared" si="10"/>
        <v>11.82</v>
      </c>
      <c r="P155" t="str">
        <f t="shared" si="11"/>
        <v>Stevie Johnson, SDWR</v>
      </c>
      <c r="Q155" t="str">
        <f t="shared" si="12"/>
        <v>Stevie Johnson</v>
      </c>
      <c r="R155" t="str">
        <f t="shared" si="13"/>
        <v>Stevie Johnson</v>
      </c>
      <c r="S155">
        <f>VLOOKUP(R155,'player index'!D:F,3,FALSE)</f>
        <v>158</v>
      </c>
      <c r="T155">
        <f t="shared" si="14"/>
        <v>11.82</v>
      </c>
    </row>
    <row r="156" spans="1:20">
      <c r="A156" t="s">
        <v>966</v>
      </c>
      <c r="B156" t="s">
        <v>33</v>
      </c>
      <c r="C156" t="s">
        <v>775</v>
      </c>
      <c r="D156" t="s">
        <v>809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4.3</v>
      </c>
      <c r="L156">
        <v>52.7</v>
      </c>
      <c r="M156">
        <v>0.3</v>
      </c>
      <c r="N156">
        <v>6.9</v>
      </c>
      <c r="O156">
        <f t="shared" si="10"/>
        <v>11.370000000000001</v>
      </c>
      <c r="P156" t="str">
        <f t="shared" si="11"/>
        <v>Greg Olsen, CarTE</v>
      </c>
      <c r="Q156" t="str">
        <f t="shared" si="12"/>
        <v>Greg Olsen</v>
      </c>
      <c r="R156" t="str">
        <f t="shared" si="13"/>
        <v>Greg Olsen</v>
      </c>
      <c r="S156">
        <f>VLOOKUP(R156,'player index'!D:F,3,FALSE)</f>
        <v>159</v>
      </c>
      <c r="T156">
        <f t="shared" si="14"/>
        <v>11.370000000000001</v>
      </c>
    </row>
    <row r="157" spans="1:20">
      <c r="A157" t="s">
        <v>967</v>
      </c>
      <c r="B157" t="s">
        <v>741</v>
      </c>
      <c r="C157" t="s">
        <v>775</v>
      </c>
      <c r="D157" t="s">
        <v>809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6.9</v>
      </c>
      <c r="O157">
        <f t="shared" si="10"/>
        <v>0</v>
      </c>
      <c r="P157" t="str">
        <f t="shared" si="11"/>
        <v>Jason Myers, JacK</v>
      </c>
      <c r="Q157" t="str">
        <f t="shared" si="12"/>
        <v>Jason Myers</v>
      </c>
      <c r="R157" t="str">
        <f t="shared" si="13"/>
        <v>Jason Myers</v>
      </c>
      <c r="S157">
        <f>VLOOKUP(R157,'player index'!D:F,3,FALSE)</f>
        <v>113</v>
      </c>
      <c r="T157">
        <f t="shared" si="14"/>
        <v>0</v>
      </c>
    </row>
    <row r="158" spans="1:20">
      <c r="A158" t="s">
        <v>968</v>
      </c>
      <c r="B158" t="s">
        <v>840</v>
      </c>
      <c r="C158" t="s">
        <v>775</v>
      </c>
      <c r="D158" t="s">
        <v>809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4.7</v>
      </c>
      <c r="L158">
        <v>55.9</v>
      </c>
      <c r="M158">
        <v>0.3</v>
      </c>
      <c r="N158">
        <v>6.9</v>
      </c>
      <c r="O158">
        <f t="shared" si="10"/>
        <v>12.09</v>
      </c>
      <c r="P158" t="str">
        <f t="shared" si="11"/>
        <v>Michael Crabtree, OakWR</v>
      </c>
      <c r="Q158" t="str">
        <f t="shared" si="12"/>
        <v>Michael Crabtree</v>
      </c>
      <c r="R158" t="str">
        <f t="shared" si="13"/>
        <v>Michael Crabtree</v>
      </c>
      <c r="S158">
        <f>VLOOKUP(R158,'player index'!D:F,3,FALSE)</f>
        <v>200</v>
      </c>
      <c r="T158">
        <f t="shared" si="14"/>
        <v>12.09</v>
      </c>
    </row>
    <row r="159" spans="1:20">
      <c r="A159" t="s">
        <v>969</v>
      </c>
      <c r="B159" t="s">
        <v>840</v>
      </c>
      <c r="C159" t="s">
        <v>775</v>
      </c>
      <c r="D159" t="s">
        <v>809</v>
      </c>
      <c r="E159">
        <v>0</v>
      </c>
      <c r="F159">
        <v>0</v>
      </c>
      <c r="G159">
        <v>0</v>
      </c>
      <c r="H159">
        <v>0.2</v>
      </c>
      <c r="I159">
        <v>1.5</v>
      </c>
      <c r="J159">
        <v>0</v>
      </c>
      <c r="K159">
        <v>5.0999999999999996</v>
      </c>
      <c r="L159">
        <v>58.6</v>
      </c>
      <c r="M159">
        <v>0.3</v>
      </c>
      <c r="N159">
        <v>6.9</v>
      </c>
      <c r="O159">
        <f t="shared" si="10"/>
        <v>12.91</v>
      </c>
      <c r="P159" t="str">
        <f t="shared" si="11"/>
        <v>Amari Cooper, OakWR</v>
      </c>
      <c r="Q159" t="str">
        <f t="shared" si="12"/>
        <v>Amari Cooper</v>
      </c>
      <c r="R159" t="str">
        <f t="shared" si="13"/>
        <v>Amari Cooper</v>
      </c>
      <c r="S159">
        <f>VLOOKUP(R159,'player index'!D:F,3,FALSE)</f>
        <v>114</v>
      </c>
      <c r="T159">
        <f t="shared" si="14"/>
        <v>12.91</v>
      </c>
    </row>
    <row r="160" spans="1:20">
      <c r="A160" t="s">
        <v>970</v>
      </c>
      <c r="B160" t="s">
        <v>26</v>
      </c>
      <c r="C160" t="s">
        <v>775</v>
      </c>
      <c r="D160" t="s">
        <v>809</v>
      </c>
      <c r="E160">
        <v>0</v>
      </c>
      <c r="F160">
        <v>0</v>
      </c>
      <c r="G160">
        <v>0</v>
      </c>
      <c r="H160">
        <v>0.2</v>
      </c>
      <c r="I160">
        <v>1.5</v>
      </c>
      <c r="J160">
        <v>0</v>
      </c>
      <c r="K160">
        <v>5.3</v>
      </c>
      <c r="L160">
        <v>58.8</v>
      </c>
      <c r="M160">
        <v>0.3</v>
      </c>
      <c r="N160">
        <v>6.8</v>
      </c>
      <c r="O160">
        <f t="shared" si="10"/>
        <v>13.129999999999999</v>
      </c>
      <c r="P160" t="str">
        <f t="shared" si="11"/>
        <v>Kendall Wright, TenWR</v>
      </c>
      <c r="Q160" t="str">
        <f t="shared" si="12"/>
        <v>Kendall Wright</v>
      </c>
      <c r="R160" t="str">
        <f t="shared" si="13"/>
        <v>Kendall Wright</v>
      </c>
      <c r="S160">
        <f>VLOOKUP(R160,'player index'!D:F,3,FALSE)</f>
        <v>166</v>
      </c>
      <c r="T160">
        <f t="shared" si="14"/>
        <v>13.129999999999999</v>
      </c>
    </row>
    <row r="161" spans="1:20">
      <c r="A161" t="s">
        <v>971</v>
      </c>
      <c r="B161" t="s">
        <v>71</v>
      </c>
      <c r="C161" t="s">
        <v>775</v>
      </c>
      <c r="D161" t="s">
        <v>809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3.5</v>
      </c>
      <c r="L161">
        <v>53</v>
      </c>
      <c r="M161">
        <v>0.3</v>
      </c>
      <c r="N161">
        <v>6.8</v>
      </c>
      <c r="O161">
        <f t="shared" si="10"/>
        <v>10.600000000000001</v>
      </c>
      <c r="P161" t="str">
        <f t="shared" si="11"/>
        <v>Mike Wallace, MinWR</v>
      </c>
      <c r="Q161" t="str">
        <f t="shared" si="12"/>
        <v>Mike Wallace</v>
      </c>
      <c r="R161" t="str">
        <f t="shared" si="13"/>
        <v>Mike Wallace</v>
      </c>
      <c r="S161">
        <f>VLOOKUP(R161,'player index'!D:F,3,FALSE)</f>
        <v>157</v>
      </c>
      <c r="T161">
        <f t="shared" si="14"/>
        <v>10.600000000000001</v>
      </c>
    </row>
    <row r="162" spans="1:20">
      <c r="A162" t="s">
        <v>972</v>
      </c>
      <c r="B162" t="s">
        <v>842</v>
      </c>
      <c r="C162" t="s">
        <v>775</v>
      </c>
      <c r="D162" t="s">
        <v>809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4.7</v>
      </c>
      <c r="L162">
        <v>55.6</v>
      </c>
      <c r="M162">
        <v>0.3</v>
      </c>
      <c r="N162">
        <v>6.8</v>
      </c>
      <c r="O162">
        <f t="shared" si="10"/>
        <v>12.060000000000002</v>
      </c>
      <c r="P162" t="str">
        <f t="shared" si="11"/>
        <v>Tyler Eifert, CinTE</v>
      </c>
      <c r="Q162" t="str">
        <f t="shared" si="12"/>
        <v>Tyler Eifert</v>
      </c>
      <c r="R162" t="str">
        <f t="shared" si="13"/>
        <v>Tyler Eifert</v>
      </c>
      <c r="S162">
        <f>VLOOKUP(R162,'player index'!D:F,3,FALSE)</f>
        <v>178</v>
      </c>
      <c r="T162">
        <f t="shared" si="14"/>
        <v>12.060000000000002</v>
      </c>
    </row>
    <row r="163" spans="1:20">
      <c r="A163" t="s">
        <v>973</v>
      </c>
      <c r="B163" t="s">
        <v>81</v>
      </c>
      <c r="C163" t="s">
        <v>775</v>
      </c>
      <c r="D163" t="s">
        <v>809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3.3</v>
      </c>
      <c r="L163">
        <v>51.3</v>
      </c>
      <c r="M163">
        <v>0.3</v>
      </c>
      <c r="N163">
        <v>6.8</v>
      </c>
      <c r="O163">
        <f t="shared" si="10"/>
        <v>10.23</v>
      </c>
      <c r="P163" t="str">
        <f t="shared" si="11"/>
        <v>Nate Washington, HouWR</v>
      </c>
      <c r="Q163" t="str">
        <f t="shared" si="12"/>
        <v>Nate Washington</v>
      </c>
      <c r="R163" t="str">
        <f t="shared" si="13"/>
        <v>Nate Washington</v>
      </c>
      <c r="S163">
        <f>VLOOKUP(R163,'player index'!D:F,3,FALSE)</f>
        <v>174</v>
      </c>
      <c r="T163">
        <f t="shared" si="14"/>
        <v>10.23</v>
      </c>
    </row>
    <row r="164" spans="1:20">
      <c r="A164" t="s">
        <v>974</v>
      </c>
      <c r="B164" t="s">
        <v>842</v>
      </c>
      <c r="C164" t="s">
        <v>775</v>
      </c>
      <c r="D164" t="s">
        <v>809</v>
      </c>
      <c r="E164">
        <v>0</v>
      </c>
      <c r="F164">
        <v>0</v>
      </c>
      <c r="G164">
        <v>0</v>
      </c>
      <c r="H164">
        <v>7.9</v>
      </c>
      <c r="I164">
        <v>31.2</v>
      </c>
      <c r="J164">
        <v>0.2</v>
      </c>
      <c r="K164">
        <v>3.7</v>
      </c>
      <c r="L164">
        <v>29.1</v>
      </c>
      <c r="M164">
        <v>0.1</v>
      </c>
      <c r="N164">
        <v>6.8</v>
      </c>
      <c r="O164">
        <f t="shared" si="10"/>
        <v>11.53</v>
      </c>
      <c r="P164" t="str">
        <f t="shared" si="11"/>
        <v>Giovani Bernard, CinRB</v>
      </c>
      <c r="Q164" t="str">
        <f t="shared" si="12"/>
        <v>Giovani Bernard</v>
      </c>
      <c r="R164" t="str">
        <f t="shared" si="13"/>
        <v>Giovani Bernard</v>
      </c>
      <c r="S164">
        <f>VLOOKUP(R164,'player index'!D:F,3,FALSE)</f>
        <v>145</v>
      </c>
      <c r="T164">
        <f t="shared" si="14"/>
        <v>11.53</v>
      </c>
    </row>
    <row r="165" spans="1:20">
      <c r="A165" t="s">
        <v>975</v>
      </c>
      <c r="B165" t="s">
        <v>837</v>
      </c>
      <c r="C165" t="s">
        <v>775</v>
      </c>
      <c r="D165" t="s">
        <v>809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3.9</v>
      </c>
      <c r="L165">
        <v>59.5</v>
      </c>
      <c r="M165">
        <v>0.3</v>
      </c>
      <c r="N165">
        <v>6.7</v>
      </c>
      <c r="O165">
        <f t="shared" si="10"/>
        <v>11.649999999999999</v>
      </c>
      <c r="P165" t="str">
        <f t="shared" si="11"/>
        <v>Vincent Jackson, TBWR</v>
      </c>
      <c r="Q165" t="str">
        <f t="shared" si="12"/>
        <v>Vincent Jackson</v>
      </c>
      <c r="R165" t="str">
        <f t="shared" si="13"/>
        <v>Vincent Jackson</v>
      </c>
      <c r="S165">
        <f>VLOOKUP(R165,'player index'!D:F,3,FALSE)</f>
        <v>110</v>
      </c>
      <c r="T165">
        <f t="shared" si="14"/>
        <v>11.649999999999999</v>
      </c>
    </row>
    <row r="166" spans="1:20">
      <c r="A166" t="s">
        <v>976</v>
      </c>
      <c r="B166" t="s">
        <v>801</v>
      </c>
      <c r="C166" t="s">
        <v>775</v>
      </c>
      <c r="D166" t="s">
        <v>809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4.2</v>
      </c>
      <c r="L166">
        <v>52.6</v>
      </c>
      <c r="M166">
        <v>0.3</v>
      </c>
      <c r="N166">
        <v>6.7</v>
      </c>
      <c r="O166">
        <f t="shared" si="10"/>
        <v>11.260000000000002</v>
      </c>
      <c r="P166" t="str">
        <f t="shared" si="11"/>
        <v>Roddy White, AtlWR</v>
      </c>
      <c r="Q166" t="str">
        <f t="shared" si="12"/>
        <v>Roddy White</v>
      </c>
      <c r="R166" t="str">
        <f t="shared" si="13"/>
        <v>Roddy White</v>
      </c>
      <c r="S166">
        <f>VLOOKUP(R166,'player index'!D:F,3,FALSE)</f>
        <v>99</v>
      </c>
      <c r="T166">
        <f t="shared" si="14"/>
        <v>11.260000000000002</v>
      </c>
    </row>
    <row r="167" spans="1:20">
      <c r="A167" t="s">
        <v>977</v>
      </c>
      <c r="B167" t="s">
        <v>795</v>
      </c>
      <c r="C167" t="s">
        <v>796</v>
      </c>
      <c r="D167" t="s">
        <v>809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6.7</v>
      </c>
      <c r="O167">
        <f t="shared" si="10"/>
        <v>0</v>
      </c>
      <c r="P167" t="str">
        <f t="shared" si="11"/>
        <v>Giants D/STD/ST</v>
      </c>
      <c r="Q167" t="str">
        <f t="shared" si="12"/>
        <v>Giants</v>
      </c>
      <c r="R167" t="str">
        <f t="shared" si="13"/>
        <v>Giants</v>
      </c>
      <c r="S167">
        <f>VLOOKUP(R167,'player index'!D:F,3,FALSE)</f>
        <v>272</v>
      </c>
      <c r="T167">
        <f t="shared" si="14"/>
        <v>0</v>
      </c>
    </row>
    <row r="168" spans="1:20">
      <c r="A168" t="s">
        <v>978</v>
      </c>
      <c r="B168" t="s">
        <v>795</v>
      </c>
      <c r="C168" t="s">
        <v>796</v>
      </c>
      <c r="D168" t="s">
        <v>809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</v>
      </c>
      <c r="L168">
        <v>50.9</v>
      </c>
      <c r="M168">
        <v>0.3</v>
      </c>
      <c r="N168">
        <v>6.7</v>
      </c>
      <c r="O168">
        <f t="shared" si="10"/>
        <v>10.489999999999998</v>
      </c>
      <c r="P168" t="str">
        <f t="shared" si="11"/>
        <v>Rueben Randle, NYGWR</v>
      </c>
      <c r="Q168" t="str">
        <f t="shared" si="12"/>
        <v>Rueben Randle</v>
      </c>
      <c r="R168" t="str">
        <f t="shared" si="13"/>
        <v>Rueben Randle</v>
      </c>
      <c r="S168">
        <f>VLOOKUP(R168,'player index'!D:F,3,FALSE)</f>
        <v>150</v>
      </c>
      <c r="T168">
        <f t="shared" si="14"/>
        <v>10.489999999999998</v>
      </c>
    </row>
    <row r="169" spans="1:20">
      <c r="O169">
        <f t="shared" si="10"/>
        <v>0</v>
      </c>
      <c r="P169">
        <f t="shared" si="11"/>
        <v>0</v>
      </c>
      <c r="Q169" t="e">
        <f t="shared" si="12"/>
        <v>#VALUE!</v>
      </c>
      <c r="R169" t="e">
        <f t="shared" si="13"/>
        <v>#VALUE!</v>
      </c>
      <c r="S169" t="e">
        <f>VLOOKUP(R169,'player index'!D:F,3,FALSE)</f>
        <v>#VALUE!</v>
      </c>
      <c r="T169">
        <f t="shared" si="14"/>
        <v>0</v>
      </c>
    </row>
    <row r="170" spans="1:20">
      <c r="A170" t="s">
        <v>759</v>
      </c>
      <c r="B170" t="s">
        <v>760</v>
      </c>
      <c r="C170" t="s">
        <v>761</v>
      </c>
      <c r="D170" t="s">
        <v>762</v>
      </c>
      <c r="E170" t="s">
        <v>763</v>
      </c>
      <c r="F170" t="s">
        <v>735</v>
      </c>
      <c r="G170" t="s">
        <v>736</v>
      </c>
      <c r="H170" t="s">
        <v>764</v>
      </c>
      <c r="I170" t="s">
        <v>763</v>
      </c>
      <c r="J170" t="s">
        <v>735</v>
      </c>
      <c r="K170" t="s">
        <v>765</v>
      </c>
      <c r="L170" t="s">
        <v>763</v>
      </c>
      <c r="M170" t="s">
        <v>735</v>
      </c>
      <c r="N170" t="s">
        <v>766</v>
      </c>
      <c r="O170" t="e">
        <f t="shared" si="10"/>
        <v>#VALUE!</v>
      </c>
      <c r="P170" t="str">
        <f t="shared" si="11"/>
        <v>PLAYER, TEAM POS</v>
      </c>
      <c r="Q170" t="str">
        <f t="shared" si="12"/>
        <v>PLAYER</v>
      </c>
      <c r="R170" t="str">
        <f t="shared" si="13"/>
        <v>PLAYER</v>
      </c>
      <c r="S170" t="e">
        <f>VLOOKUP(R170,'player index'!D:F,3,FALSE)</f>
        <v>#N/A</v>
      </c>
      <c r="T170" t="e">
        <f t="shared" si="14"/>
        <v>#VALUE!</v>
      </c>
    </row>
    <row r="171" spans="1:20">
      <c r="A171" t="s">
        <v>979</v>
      </c>
      <c r="B171" t="s">
        <v>778</v>
      </c>
      <c r="C171" t="s">
        <v>775</v>
      </c>
      <c r="D171" t="s">
        <v>809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3.9</v>
      </c>
      <c r="L171">
        <v>47.5</v>
      </c>
      <c r="M171">
        <v>0.5</v>
      </c>
      <c r="N171">
        <v>6.6</v>
      </c>
      <c r="O171">
        <f t="shared" si="10"/>
        <v>11.65</v>
      </c>
      <c r="P171" t="str">
        <f t="shared" si="11"/>
        <v>Andre Johnson, IndWRP</v>
      </c>
      <c r="Q171" t="str">
        <f t="shared" si="12"/>
        <v>Andre Johnson</v>
      </c>
      <c r="R171" t="str">
        <f t="shared" si="13"/>
        <v>Andre Johnson</v>
      </c>
      <c r="S171">
        <f>VLOOKUP(R171,'player index'!D:F,3,FALSE)</f>
        <v>154</v>
      </c>
      <c r="T171">
        <f t="shared" si="14"/>
        <v>11.65</v>
      </c>
    </row>
    <row r="172" spans="1:20">
      <c r="A172" t="s">
        <v>980</v>
      </c>
      <c r="B172" t="s">
        <v>21</v>
      </c>
      <c r="C172" t="s">
        <v>787</v>
      </c>
      <c r="D172" t="s">
        <v>809</v>
      </c>
      <c r="E172">
        <v>0</v>
      </c>
      <c r="F172">
        <v>0</v>
      </c>
      <c r="G172">
        <v>0</v>
      </c>
      <c r="H172">
        <v>0.2</v>
      </c>
      <c r="I172">
        <v>1.4</v>
      </c>
      <c r="J172">
        <v>0</v>
      </c>
      <c r="K172">
        <v>4.3</v>
      </c>
      <c r="L172">
        <v>52.6</v>
      </c>
      <c r="M172">
        <v>0.2</v>
      </c>
      <c r="N172">
        <v>6.6</v>
      </c>
      <c r="O172">
        <f t="shared" si="10"/>
        <v>10.899999999999999</v>
      </c>
      <c r="P172" t="str">
        <f t="shared" si="11"/>
        <v>Golden Tate, DetWR</v>
      </c>
      <c r="Q172" t="str">
        <f t="shared" si="12"/>
        <v>Golden Tate</v>
      </c>
      <c r="R172" t="str">
        <f t="shared" si="13"/>
        <v>Golden Tate</v>
      </c>
      <c r="S172">
        <f>VLOOKUP(R172,'player index'!D:F,3,FALSE)</f>
        <v>108</v>
      </c>
      <c r="T172">
        <f t="shared" si="14"/>
        <v>10.899999999999999</v>
      </c>
    </row>
    <row r="173" spans="1:20">
      <c r="A173" t="s">
        <v>981</v>
      </c>
      <c r="B173" t="s">
        <v>783</v>
      </c>
      <c r="C173" t="s">
        <v>775</v>
      </c>
      <c r="D173" t="s">
        <v>809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6.6</v>
      </c>
      <c r="O173">
        <f t="shared" si="10"/>
        <v>0</v>
      </c>
      <c r="P173" t="str">
        <f t="shared" si="11"/>
        <v>Steelers D/STD/ST</v>
      </c>
      <c r="Q173" t="str">
        <f t="shared" si="12"/>
        <v>Steelers</v>
      </c>
      <c r="R173" t="str">
        <f t="shared" si="13"/>
        <v>Steelers</v>
      </c>
      <c r="S173">
        <f>VLOOKUP(R173,'player index'!D:F,3,FALSE)</f>
        <v>153</v>
      </c>
      <c r="T173">
        <f t="shared" si="14"/>
        <v>0</v>
      </c>
    </row>
    <row r="174" spans="1:20">
      <c r="A174" t="s">
        <v>982</v>
      </c>
      <c r="B174" t="s">
        <v>67</v>
      </c>
      <c r="C174" t="s">
        <v>775</v>
      </c>
      <c r="D174" t="s">
        <v>809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6.5</v>
      </c>
      <c r="O174">
        <f t="shared" si="10"/>
        <v>0</v>
      </c>
      <c r="P174" t="str">
        <f t="shared" si="11"/>
        <v>Jets D/STD/ST</v>
      </c>
      <c r="Q174" t="str">
        <f t="shared" si="12"/>
        <v>Jets</v>
      </c>
      <c r="R174" t="str">
        <f t="shared" si="13"/>
        <v>Jets</v>
      </c>
      <c r="S174">
        <f>VLOOKUP(R174,'player index'!D:F,3,FALSE)</f>
        <v>168</v>
      </c>
      <c r="T174">
        <f t="shared" si="14"/>
        <v>0</v>
      </c>
    </row>
    <row r="175" spans="1:20">
      <c r="A175" t="s">
        <v>983</v>
      </c>
      <c r="B175" t="s">
        <v>44</v>
      </c>
      <c r="C175" t="s">
        <v>771</v>
      </c>
      <c r="D175" t="s">
        <v>809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6.4</v>
      </c>
      <c r="O175">
        <f t="shared" si="10"/>
        <v>0</v>
      </c>
      <c r="P175" t="str">
        <f t="shared" si="11"/>
        <v>Packers D/STD/ST</v>
      </c>
      <c r="Q175" t="str">
        <f t="shared" si="12"/>
        <v>Packers</v>
      </c>
      <c r="R175" t="str">
        <f t="shared" si="13"/>
        <v>Packers</v>
      </c>
      <c r="S175">
        <f>VLOOKUP(R175,'player index'!D:F,3,FALSE)</f>
        <v>211</v>
      </c>
      <c r="T175">
        <f t="shared" si="14"/>
        <v>0</v>
      </c>
    </row>
    <row r="176" spans="1:20">
      <c r="A176" t="s">
        <v>984</v>
      </c>
      <c r="B176" t="s">
        <v>783</v>
      </c>
      <c r="C176" t="s">
        <v>775</v>
      </c>
      <c r="D176" t="s">
        <v>809</v>
      </c>
      <c r="E176">
        <v>0</v>
      </c>
      <c r="F176">
        <v>0</v>
      </c>
      <c r="G176">
        <v>0</v>
      </c>
      <c r="H176">
        <v>0.4</v>
      </c>
      <c r="I176">
        <v>2.5</v>
      </c>
      <c r="J176">
        <v>0</v>
      </c>
      <c r="K176">
        <v>3.6</v>
      </c>
      <c r="L176">
        <v>52.5</v>
      </c>
      <c r="M176">
        <v>0.2</v>
      </c>
      <c r="N176">
        <v>6.4</v>
      </c>
      <c r="O176">
        <f t="shared" si="10"/>
        <v>10.3</v>
      </c>
      <c r="P176" t="str">
        <f t="shared" si="11"/>
        <v>Markus Wheaton, PitWRP</v>
      </c>
      <c r="Q176" t="str">
        <f t="shared" si="12"/>
        <v>Markus Wheaton</v>
      </c>
      <c r="R176" t="str">
        <f t="shared" si="13"/>
        <v>Markus Wheaton</v>
      </c>
      <c r="S176">
        <f>VLOOKUP(R176,'player index'!D:F,3,FALSE)</f>
        <v>156</v>
      </c>
      <c r="T176">
        <f t="shared" si="14"/>
        <v>10.3</v>
      </c>
    </row>
    <row r="177" spans="1:20">
      <c r="A177" t="s">
        <v>985</v>
      </c>
      <c r="B177" t="s">
        <v>786</v>
      </c>
      <c r="C177" t="s">
        <v>787</v>
      </c>
      <c r="D177" t="s">
        <v>809</v>
      </c>
      <c r="E177">
        <v>0</v>
      </c>
      <c r="F177">
        <v>0</v>
      </c>
      <c r="G177">
        <v>0</v>
      </c>
      <c r="H177">
        <v>10.6</v>
      </c>
      <c r="I177">
        <v>43</v>
      </c>
      <c r="J177">
        <v>0.4</v>
      </c>
      <c r="K177">
        <v>0.9</v>
      </c>
      <c r="L177">
        <v>7.4</v>
      </c>
      <c r="M177">
        <v>0</v>
      </c>
      <c r="N177">
        <v>6.4</v>
      </c>
      <c r="O177">
        <f t="shared" si="10"/>
        <v>8.34</v>
      </c>
      <c r="P177" t="str">
        <f t="shared" si="11"/>
        <v>Ronnie Hillman, DenRB</v>
      </c>
      <c r="Q177" t="str">
        <f t="shared" si="12"/>
        <v>Ronnie Hillman</v>
      </c>
      <c r="R177" t="str">
        <f t="shared" si="13"/>
        <v>Ronnie Hillman</v>
      </c>
      <c r="S177">
        <f>VLOOKUP(R177,'player index'!D:F,3,FALSE)</f>
        <v>186</v>
      </c>
      <c r="T177">
        <f t="shared" si="14"/>
        <v>8.34</v>
      </c>
    </row>
    <row r="178" spans="1:20">
      <c r="A178" t="s">
        <v>986</v>
      </c>
      <c r="B178" t="s">
        <v>856</v>
      </c>
      <c r="C178" t="s">
        <v>768</v>
      </c>
      <c r="D178" t="s">
        <v>809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4.5</v>
      </c>
      <c r="L178">
        <v>54.3</v>
      </c>
      <c r="M178">
        <v>0.2</v>
      </c>
      <c r="N178">
        <v>6.3</v>
      </c>
      <c r="O178">
        <f t="shared" si="10"/>
        <v>11.129999999999999</v>
      </c>
      <c r="P178" t="str">
        <f t="shared" si="11"/>
        <v>Eddie Royal, ChiWRQ</v>
      </c>
      <c r="Q178" t="str">
        <f t="shared" si="12"/>
        <v>Eddie Royal</v>
      </c>
      <c r="R178" t="str">
        <f t="shared" si="13"/>
        <v>Eddie Royal</v>
      </c>
      <c r="S178">
        <f>VLOOKUP(R178,'player index'!D:F,3,FALSE)</f>
        <v>208</v>
      </c>
      <c r="T178">
        <f t="shared" si="14"/>
        <v>11.129999999999999</v>
      </c>
    </row>
    <row r="179" spans="1:20">
      <c r="A179" t="s">
        <v>987</v>
      </c>
      <c r="B179" t="s">
        <v>793</v>
      </c>
      <c r="C179" t="s">
        <v>790</v>
      </c>
      <c r="D179" t="s">
        <v>809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3.2</v>
      </c>
      <c r="L179">
        <v>53.1</v>
      </c>
      <c r="M179">
        <v>0.2</v>
      </c>
      <c r="N179">
        <v>6.2</v>
      </c>
      <c r="O179">
        <f t="shared" si="10"/>
        <v>9.7100000000000009</v>
      </c>
      <c r="P179" t="str">
        <f t="shared" si="11"/>
        <v>Torrey Smith, SFWRP</v>
      </c>
      <c r="Q179" t="str">
        <f t="shared" si="12"/>
        <v>Torrey Smith</v>
      </c>
      <c r="R179" t="str">
        <f t="shared" si="13"/>
        <v>Torrey Smith</v>
      </c>
      <c r="S179">
        <f>VLOOKUP(R179,'player index'!D:F,3,FALSE)</f>
        <v>163</v>
      </c>
      <c r="T179">
        <f t="shared" si="14"/>
        <v>9.7100000000000009</v>
      </c>
    </row>
    <row r="180" spans="1:20">
      <c r="A180" t="s">
        <v>988</v>
      </c>
      <c r="B180" t="s">
        <v>741</v>
      </c>
      <c r="C180" t="s">
        <v>775</v>
      </c>
      <c r="D180" t="s">
        <v>809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</v>
      </c>
      <c r="L180">
        <v>50.1</v>
      </c>
      <c r="M180">
        <v>0.2</v>
      </c>
      <c r="N180">
        <v>6.2</v>
      </c>
      <c r="O180">
        <f t="shared" si="10"/>
        <v>10.010000000000002</v>
      </c>
      <c r="P180" t="str">
        <f t="shared" si="11"/>
        <v>Allen Hurns, JacWRP</v>
      </c>
      <c r="Q180" t="str">
        <f t="shared" si="12"/>
        <v>Allen Hurns</v>
      </c>
      <c r="R180" t="str">
        <f t="shared" si="13"/>
        <v>Allen Hurns</v>
      </c>
      <c r="S180">
        <f>VLOOKUP(R180,'player index'!D:F,3,FALSE)</f>
        <v>204</v>
      </c>
      <c r="T180">
        <f t="shared" si="14"/>
        <v>10.010000000000002</v>
      </c>
    </row>
    <row r="181" spans="1:20">
      <c r="A181" t="s">
        <v>989</v>
      </c>
      <c r="B181" t="s">
        <v>616</v>
      </c>
      <c r="C181" t="s">
        <v>869</v>
      </c>
      <c r="D181" t="s">
        <v>809</v>
      </c>
      <c r="E181">
        <v>0</v>
      </c>
      <c r="F181">
        <v>0</v>
      </c>
      <c r="G181">
        <v>0</v>
      </c>
      <c r="H181">
        <v>11.7</v>
      </c>
      <c r="I181">
        <v>47.7</v>
      </c>
      <c r="J181">
        <v>0.4</v>
      </c>
      <c r="K181">
        <v>0.5</v>
      </c>
      <c r="L181">
        <v>4.2</v>
      </c>
      <c r="M181">
        <v>0</v>
      </c>
      <c r="N181">
        <v>6.2</v>
      </c>
      <c r="O181">
        <f t="shared" si="10"/>
        <v>8.0900000000000016</v>
      </c>
      <c r="P181" t="str">
        <f t="shared" si="11"/>
        <v>Alfred Morris, WshRB</v>
      </c>
      <c r="Q181" t="str">
        <f t="shared" si="12"/>
        <v>Alfred Morris</v>
      </c>
      <c r="R181" t="str">
        <f t="shared" si="13"/>
        <v>Alfred Morris</v>
      </c>
      <c r="S181">
        <f>VLOOKUP(R181,'player index'!D:F,3,FALSE)</f>
        <v>65</v>
      </c>
      <c r="T181">
        <f t="shared" si="14"/>
        <v>8.0900000000000016</v>
      </c>
    </row>
    <row r="182" spans="1:20">
      <c r="A182" t="s">
        <v>990</v>
      </c>
      <c r="B182" t="s">
        <v>71</v>
      </c>
      <c r="C182" t="s">
        <v>775</v>
      </c>
      <c r="D182" t="s">
        <v>809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6</v>
      </c>
      <c r="O182">
        <f t="shared" si="10"/>
        <v>0</v>
      </c>
      <c r="P182" t="str">
        <f t="shared" si="11"/>
        <v>Vikings D/STD/ST</v>
      </c>
      <c r="Q182" t="str">
        <f t="shared" si="12"/>
        <v>Vikings</v>
      </c>
      <c r="R182" t="str">
        <f t="shared" si="13"/>
        <v>Vikings</v>
      </c>
      <c r="S182">
        <f>VLOOKUP(R182,'player index'!D:F,3,FALSE)</f>
        <v>139</v>
      </c>
      <c r="T182">
        <f t="shared" si="14"/>
        <v>0</v>
      </c>
    </row>
    <row r="183" spans="1:20">
      <c r="A183" t="s">
        <v>991</v>
      </c>
      <c r="B183" t="s">
        <v>774</v>
      </c>
      <c r="C183" t="s">
        <v>775</v>
      </c>
      <c r="D183" t="s">
        <v>809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3.2</v>
      </c>
      <c r="L183">
        <v>42.8</v>
      </c>
      <c r="M183">
        <v>0.3</v>
      </c>
      <c r="N183">
        <v>5.9</v>
      </c>
      <c r="O183">
        <f t="shared" si="10"/>
        <v>9.2800000000000011</v>
      </c>
      <c r="P183" t="str">
        <f t="shared" si="11"/>
        <v>Aaron Dobson, NEWR</v>
      </c>
      <c r="Q183" t="str">
        <f t="shared" si="12"/>
        <v>Aaron Dobson</v>
      </c>
      <c r="R183" t="str">
        <f t="shared" si="13"/>
        <v>Aaron Dobson</v>
      </c>
      <c r="S183">
        <f>VLOOKUP(R183,'player index'!D:F,3,FALSE)</f>
        <v>264</v>
      </c>
      <c r="T183">
        <f t="shared" si="14"/>
        <v>9.2800000000000011</v>
      </c>
    </row>
    <row r="184" spans="1:20">
      <c r="A184" t="s">
        <v>992</v>
      </c>
      <c r="B184" t="s">
        <v>26</v>
      </c>
      <c r="C184" t="s">
        <v>775</v>
      </c>
      <c r="D184" t="s">
        <v>809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4.0999999999999996</v>
      </c>
      <c r="L184">
        <v>47.3</v>
      </c>
      <c r="M184">
        <v>0.3</v>
      </c>
      <c r="N184">
        <v>5.9</v>
      </c>
      <c r="O184">
        <f t="shared" si="10"/>
        <v>10.629999999999999</v>
      </c>
      <c r="P184" t="str">
        <f t="shared" si="11"/>
        <v>Delanie Walker, TenTEP</v>
      </c>
      <c r="Q184" t="str">
        <f t="shared" si="12"/>
        <v>Delanie Walker</v>
      </c>
      <c r="R184" t="str">
        <f t="shared" si="13"/>
        <v>Delanie Walker</v>
      </c>
      <c r="S184">
        <f>VLOOKUP(R184,'player index'!D:F,3,FALSE)</f>
        <v>496</v>
      </c>
      <c r="T184">
        <f t="shared" si="14"/>
        <v>10.629999999999999</v>
      </c>
    </row>
    <row r="185" spans="1:20">
      <c r="A185" t="s">
        <v>993</v>
      </c>
      <c r="B185" t="s">
        <v>21</v>
      </c>
      <c r="C185" t="s">
        <v>787</v>
      </c>
      <c r="D185" t="s">
        <v>809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4.4000000000000004</v>
      </c>
      <c r="L185">
        <v>49.4</v>
      </c>
      <c r="M185">
        <v>0.3</v>
      </c>
      <c r="N185">
        <v>5.9</v>
      </c>
      <c r="O185">
        <f t="shared" si="10"/>
        <v>11.14</v>
      </c>
      <c r="P185" t="str">
        <f t="shared" si="11"/>
        <v>Eric Ebron, DetTE</v>
      </c>
      <c r="Q185" t="str">
        <f t="shared" si="12"/>
        <v>Eric Ebron</v>
      </c>
      <c r="R185" t="str">
        <f t="shared" si="13"/>
        <v>Eric Ebron</v>
      </c>
      <c r="S185">
        <f>VLOOKUP(R185,'player index'!D:F,3,FALSE)</f>
        <v>223</v>
      </c>
      <c r="T185">
        <f t="shared" si="14"/>
        <v>11.14</v>
      </c>
    </row>
    <row r="186" spans="1:20">
      <c r="A186" t="s">
        <v>994</v>
      </c>
      <c r="B186" t="s">
        <v>81</v>
      </c>
      <c r="C186" t="s">
        <v>775</v>
      </c>
      <c r="D186" t="s">
        <v>809</v>
      </c>
      <c r="E186">
        <v>0</v>
      </c>
      <c r="F186">
        <v>0</v>
      </c>
      <c r="G186">
        <v>0</v>
      </c>
      <c r="H186">
        <v>10.6</v>
      </c>
      <c r="I186">
        <v>42.8</v>
      </c>
      <c r="J186">
        <v>0.3</v>
      </c>
      <c r="K186">
        <v>1</v>
      </c>
      <c r="L186">
        <v>8.1</v>
      </c>
      <c r="M186">
        <v>0</v>
      </c>
      <c r="N186">
        <v>5.9</v>
      </c>
      <c r="O186">
        <f t="shared" si="10"/>
        <v>7.8900000000000006</v>
      </c>
      <c r="P186" t="str">
        <f t="shared" si="11"/>
        <v>Alfred Blue, HouRB</v>
      </c>
      <c r="Q186" t="str">
        <f t="shared" si="12"/>
        <v>Alfred Blue</v>
      </c>
      <c r="R186" t="str">
        <f t="shared" si="13"/>
        <v>Alfred Blue</v>
      </c>
      <c r="S186">
        <f>VLOOKUP(R186,'player index'!D:F,3,FALSE)</f>
        <v>164</v>
      </c>
      <c r="T186">
        <f t="shared" si="14"/>
        <v>7.8900000000000006</v>
      </c>
    </row>
    <row r="187" spans="1:20">
      <c r="A187" t="s">
        <v>995</v>
      </c>
      <c r="B187" t="s">
        <v>12</v>
      </c>
      <c r="C187" t="s">
        <v>775</v>
      </c>
      <c r="D187" t="s">
        <v>809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3.8</v>
      </c>
      <c r="L187">
        <v>45.2</v>
      </c>
      <c r="M187">
        <v>0.3</v>
      </c>
      <c r="N187">
        <v>5.9</v>
      </c>
      <c r="O187">
        <f t="shared" si="10"/>
        <v>10.120000000000001</v>
      </c>
      <c r="P187" t="str">
        <f t="shared" si="11"/>
        <v>Jared Cook, StLTE</v>
      </c>
      <c r="Q187" t="str">
        <f t="shared" si="12"/>
        <v>Jared Cook</v>
      </c>
      <c r="R187" t="str">
        <f t="shared" si="13"/>
        <v>Jared Cook</v>
      </c>
      <c r="S187">
        <f>VLOOKUP(R187,'player index'!D:F,3,FALSE)</f>
        <v>229</v>
      </c>
      <c r="T187">
        <f t="shared" si="14"/>
        <v>10.120000000000001</v>
      </c>
    </row>
    <row r="188" spans="1:20">
      <c r="A188" t="s">
        <v>996</v>
      </c>
      <c r="B188" t="s">
        <v>33</v>
      </c>
      <c r="C188" t="s">
        <v>775</v>
      </c>
      <c r="D188" t="s">
        <v>809</v>
      </c>
      <c r="E188">
        <v>0</v>
      </c>
      <c r="F188">
        <v>0</v>
      </c>
      <c r="G188">
        <v>0</v>
      </c>
      <c r="H188">
        <v>0.3</v>
      </c>
      <c r="I188">
        <v>1.9</v>
      </c>
      <c r="J188">
        <v>0</v>
      </c>
      <c r="K188">
        <v>3.3</v>
      </c>
      <c r="L188">
        <v>48.2</v>
      </c>
      <c r="M188">
        <v>0.3</v>
      </c>
      <c r="N188">
        <v>5.9</v>
      </c>
      <c r="O188">
        <f t="shared" si="10"/>
        <v>10.11</v>
      </c>
      <c r="P188" t="str">
        <f t="shared" si="11"/>
        <v>Ted Ginn Jr., CarWR</v>
      </c>
      <c r="Q188" t="str">
        <f t="shared" si="12"/>
        <v>Ted Ginn Jr.</v>
      </c>
      <c r="R188" t="str">
        <f t="shared" si="13"/>
        <v>Ted Ginn Jr.</v>
      </c>
      <c r="S188">
        <f>VLOOKUP(R188,'player index'!D:F,3,FALSE)</f>
        <v>226</v>
      </c>
      <c r="T188">
        <f t="shared" si="14"/>
        <v>10.11</v>
      </c>
    </row>
    <row r="189" spans="1:20">
      <c r="A189" t="s">
        <v>997</v>
      </c>
      <c r="B189" t="s">
        <v>89</v>
      </c>
      <c r="C189" t="s">
        <v>790</v>
      </c>
      <c r="D189" t="s">
        <v>809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2.8</v>
      </c>
      <c r="L189">
        <v>40.1</v>
      </c>
      <c r="M189">
        <v>0.3</v>
      </c>
      <c r="N189">
        <v>5.9</v>
      </c>
      <c r="O189">
        <f t="shared" si="10"/>
        <v>8.61</v>
      </c>
      <c r="P189" t="str">
        <f t="shared" si="11"/>
        <v>Michael Floyd, AriWR</v>
      </c>
      <c r="Q189" t="str">
        <f t="shared" si="12"/>
        <v>Michael Floyd</v>
      </c>
      <c r="R189" t="str">
        <f t="shared" si="13"/>
        <v>Michael Floyd</v>
      </c>
      <c r="S189">
        <f>VLOOKUP(R189,'player index'!D:F,3,FALSE)</f>
        <v>180</v>
      </c>
      <c r="T189">
        <f t="shared" si="14"/>
        <v>8.61</v>
      </c>
    </row>
    <row r="190" spans="1:20">
      <c r="A190" t="s">
        <v>998</v>
      </c>
      <c r="B190" t="s">
        <v>55</v>
      </c>
      <c r="C190" t="s">
        <v>775</v>
      </c>
      <c r="D190" t="s">
        <v>809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5.9</v>
      </c>
      <c r="O190">
        <f t="shared" si="10"/>
        <v>0</v>
      </c>
      <c r="P190" t="str">
        <f t="shared" si="11"/>
        <v>Ravens D/STD/ST</v>
      </c>
      <c r="Q190" t="str">
        <f t="shared" si="12"/>
        <v>Ravens</v>
      </c>
      <c r="R190" t="str">
        <f t="shared" si="13"/>
        <v>Ravens</v>
      </c>
      <c r="S190">
        <f>VLOOKUP(R190,'player index'!D:F,3,FALSE)</f>
        <v>36</v>
      </c>
      <c r="T190">
        <f t="shared" si="14"/>
        <v>0</v>
      </c>
    </row>
    <row r="191" spans="1:20">
      <c r="A191" t="s">
        <v>999</v>
      </c>
      <c r="B191" t="s">
        <v>12</v>
      </c>
      <c r="C191" t="s">
        <v>775</v>
      </c>
      <c r="D191" t="s">
        <v>809</v>
      </c>
      <c r="E191">
        <v>0</v>
      </c>
      <c r="F191">
        <v>0</v>
      </c>
      <c r="G191">
        <v>0</v>
      </c>
      <c r="H191">
        <v>3.2</v>
      </c>
      <c r="I191">
        <v>23.7</v>
      </c>
      <c r="J191">
        <v>0.1</v>
      </c>
      <c r="K191">
        <v>2.5</v>
      </c>
      <c r="L191">
        <v>27.1</v>
      </c>
      <c r="M191">
        <v>0.2</v>
      </c>
      <c r="N191">
        <v>5.8</v>
      </c>
      <c r="O191">
        <f t="shared" si="10"/>
        <v>9.3800000000000026</v>
      </c>
      <c r="P191" t="str">
        <f t="shared" si="11"/>
        <v>Tavon Austin, StLWR</v>
      </c>
      <c r="Q191" t="str">
        <f t="shared" si="12"/>
        <v>Tavon Austin</v>
      </c>
      <c r="R191" t="str">
        <f t="shared" si="13"/>
        <v>Tavon Austin</v>
      </c>
      <c r="S191">
        <f>VLOOKUP(R191,'player index'!D:F,3,FALSE)</f>
        <v>190</v>
      </c>
      <c r="T191">
        <f t="shared" si="14"/>
        <v>9.3800000000000026</v>
      </c>
    </row>
    <row r="192" spans="1:20">
      <c r="A192" t="s">
        <v>1000</v>
      </c>
      <c r="B192" t="s">
        <v>783</v>
      </c>
      <c r="C192" t="s">
        <v>775</v>
      </c>
      <c r="D192" t="s">
        <v>809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4.2</v>
      </c>
      <c r="L192">
        <v>48.2</v>
      </c>
      <c r="M192">
        <v>0.3</v>
      </c>
      <c r="N192">
        <v>5.8</v>
      </c>
      <c r="O192">
        <f t="shared" si="10"/>
        <v>10.82</v>
      </c>
      <c r="P192" t="str">
        <f t="shared" si="11"/>
        <v>Heath Miller, PitTE</v>
      </c>
      <c r="Q192" t="str">
        <f t="shared" si="12"/>
        <v>Heath Miller</v>
      </c>
      <c r="R192" t="str">
        <f t="shared" si="13"/>
        <v>Heath Miller</v>
      </c>
      <c r="S192">
        <f>VLOOKUP(R192,'player index'!D:F,3,FALSE)</f>
        <v>144</v>
      </c>
      <c r="T192">
        <f t="shared" si="14"/>
        <v>10.82</v>
      </c>
    </row>
    <row r="193" spans="1:20">
      <c r="A193" t="s">
        <v>1001</v>
      </c>
      <c r="B193" t="s">
        <v>804</v>
      </c>
      <c r="C193" t="s">
        <v>775</v>
      </c>
      <c r="D193" t="s">
        <v>809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5.8</v>
      </c>
      <c r="O193">
        <f t="shared" si="10"/>
        <v>0</v>
      </c>
      <c r="P193" t="str">
        <f t="shared" si="11"/>
        <v>Chargers D/STD/ST</v>
      </c>
      <c r="Q193" t="str">
        <f t="shared" si="12"/>
        <v>Chargers</v>
      </c>
      <c r="R193" t="str">
        <f t="shared" si="13"/>
        <v>Chargers</v>
      </c>
      <c r="S193">
        <f>VLOOKUP(R193,'player index'!D:F,3,FALSE)</f>
        <v>222</v>
      </c>
      <c r="T193">
        <f t="shared" si="14"/>
        <v>0</v>
      </c>
    </row>
    <row r="194" spans="1:20">
      <c r="A194" t="s">
        <v>1002</v>
      </c>
      <c r="B194" t="s">
        <v>783</v>
      </c>
      <c r="C194" t="s">
        <v>775</v>
      </c>
      <c r="D194" t="s">
        <v>809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3.1</v>
      </c>
      <c r="L194">
        <v>48.4</v>
      </c>
      <c r="M194">
        <v>0.3</v>
      </c>
      <c r="N194">
        <v>5.8</v>
      </c>
      <c r="O194">
        <f t="shared" si="10"/>
        <v>9.7399999999999984</v>
      </c>
      <c r="P194" t="str">
        <f t="shared" si="11"/>
        <v>Darrius Heyward-Bey, PitWR</v>
      </c>
      <c r="Q194" t="str">
        <f t="shared" si="12"/>
        <v>Darrius Heyward-Bey</v>
      </c>
      <c r="R194" t="str">
        <f t="shared" si="13"/>
        <v>Darrius Heyward-Bey</v>
      </c>
      <c r="S194">
        <f>VLOOKUP(R194,'player index'!D:F,3,FALSE)</f>
        <v>217</v>
      </c>
      <c r="T194">
        <f t="shared" si="14"/>
        <v>9.7399999999999984</v>
      </c>
    </row>
    <row r="195" spans="1:20">
      <c r="A195" t="s">
        <v>1003</v>
      </c>
      <c r="B195" t="s">
        <v>71</v>
      </c>
      <c r="C195" t="s">
        <v>775</v>
      </c>
      <c r="D195" t="s">
        <v>809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3.3</v>
      </c>
      <c r="L195">
        <v>47.8</v>
      </c>
      <c r="M195">
        <v>0.3</v>
      </c>
      <c r="N195">
        <v>5.8</v>
      </c>
      <c r="O195">
        <f t="shared" si="10"/>
        <v>9.879999999999999</v>
      </c>
      <c r="P195" t="str">
        <f t="shared" si="11"/>
        <v>Charles Johnson, MinWR</v>
      </c>
      <c r="Q195" t="str">
        <f t="shared" si="12"/>
        <v>Charles Johnson</v>
      </c>
      <c r="R195" t="str">
        <f t="shared" si="13"/>
        <v>Charles Johnson</v>
      </c>
      <c r="S195">
        <f>VLOOKUP(R195,'player index'!D:F,3,FALSE)</f>
        <v>152</v>
      </c>
      <c r="T195">
        <f t="shared" si="14"/>
        <v>9.879999999999999</v>
      </c>
    </row>
    <row r="196" spans="1:20">
      <c r="A196" t="s">
        <v>1004</v>
      </c>
      <c r="B196" t="s">
        <v>12</v>
      </c>
      <c r="C196" t="s">
        <v>775</v>
      </c>
      <c r="D196" t="s">
        <v>809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2.9</v>
      </c>
      <c r="L196">
        <v>43.9</v>
      </c>
      <c r="M196">
        <v>0.3</v>
      </c>
      <c r="N196">
        <v>5.7</v>
      </c>
      <c r="O196">
        <f t="shared" ref="O196:O259" si="15">E196*0.04+F196*4-G196+I196*0.1+J196*6+K196+L196*0.1+M196*6+IF(E196&gt;300,3,0)+IF(I196&gt;100,3,0)+IF(L196&gt;100,3,0)</f>
        <v>9.09</v>
      </c>
      <c r="P196" t="str">
        <f t="shared" ref="P196:P259" si="16">A196</f>
        <v>Kenny Britt, StLWR</v>
      </c>
      <c r="Q196" t="str">
        <f t="shared" ref="Q196:Q259" si="17">LEFT(P196,IFERROR(FIND(",",P196),LEN(P196)-8)-1)</f>
        <v>Kenny Britt</v>
      </c>
      <c r="R196" t="str">
        <f t="shared" ref="R196:R259" si="18">LEFT(Q196,IFERROR(FIND("*",Q196),LEN(Q196)+1)-1)</f>
        <v>Kenny Britt</v>
      </c>
      <c r="S196">
        <f>VLOOKUP(R196,'player index'!D:F,3,FALSE)</f>
        <v>192</v>
      </c>
      <c r="T196">
        <f t="shared" ref="T196:T259" si="19">O196</f>
        <v>9.09</v>
      </c>
    </row>
    <row r="197" spans="1:20">
      <c r="A197" t="s">
        <v>1005</v>
      </c>
      <c r="B197" t="s">
        <v>81</v>
      </c>
      <c r="C197" t="s">
        <v>775</v>
      </c>
      <c r="D197" t="s">
        <v>809</v>
      </c>
      <c r="E197">
        <v>0</v>
      </c>
      <c r="F197">
        <v>0</v>
      </c>
      <c r="G197">
        <v>0</v>
      </c>
      <c r="H197">
        <v>0.2</v>
      </c>
      <c r="I197">
        <v>1</v>
      </c>
      <c r="J197">
        <v>0</v>
      </c>
      <c r="K197">
        <v>3.2</v>
      </c>
      <c r="L197">
        <v>41.8</v>
      </c>
      <c r="M197">
        <v>0.3</v>
      </c>
      <c r="N197">
        <v>5.7</v>
      </c>
      <c r="O197">
        <f t="shared" si="15"/>
        <v>9.2800000000000011</v>
      </c>
      <c r="P197" t="str">
        <f t="shared" si="16"/>
        <v>Cecil Shorts III, HouWR</v>
      </c>
      <c r="Q197" t="str">
        <f t="shared" si="17"/>
        <v>Cecil Shorts III</v>
      </c>
      <c r="R197" t="str">
        <f t="shared" si="18"/>
        <v>Cecil Shorts III</v>
      </c>
      <c r="S197">
        <f>VLOOKUP(R197,'player index'!D:F,3,FALSE)</f>
        <v>205</v>
      </c>
      <c r="T197">
        <f t="shared" si="19"/>
        <v>9.2800000000000011</v>
      </c>
    </row>
    <row r="198" spans="1:20">
      <c r="A198" t="s">
        <v>1006</v>
      </c>
      <c r="B198" t="s">
        <v>26</v>
      </c>
      <c r="C198" t="s">
        <v>775</v>
      </c>
      <c r="D198" t="s">
        <v>809</v>
      </c>
      <c r="E198">
        <v>0</v>
      </c>
      <c r="F198">
        <v>0</v>
      </c>
      <c r="G198">
        <v>0</v>
      </c>
      <c r="H198">
        <v>0.2</v>
      </c>
      <c r="I198">
        <v>1.5</v>
      </c>
      <c r="J198">
        <v>0</v>
      </c>
      <c r="K198">
        <v>3.3</v>
      </c>
      <c r="L198">
        <v>41.2</v>
      </c>
      <c r="M198">
        <v>0.3</v>
      </c>
      <c r="N198">
        <v>5.7</v>
      </c>
      <c r="O198">
        <f t="shared" si="15"/>
        <v>9.370000000000001</v>
      </c>
      <c r="P198" t="str">
        <f t="shared" si="16"/>
        <v>Harry Douglas, TenWR</v>
      </c>
      <c r="Q198" t="str">
        <f t="shared" si="17"/>
        <v>Harry Douglas</v>
      </c>
      <c r="R198" t="str">
        <f t="shared" si="18"/>
        <v>Harry Douglas</v>
      </c>
      <c r="S198">
        <f>VLOOKUP(R198,'player index'!D:F,3,FALSE)</f>
        <v>235</v>
      </c>
      <c r="T198">
        <f t="shared" si="19"/>
        <v>9.370000000000001</v>
      </c>
    </row>
    <row r="199" spans="1:20">
      <c r="A199" t="s">
        <v>1007</v>
      </c>
      <c r="B199" t="s">
        <v>67</v>
      </c>
      <c r="C199" t="s">
        <v>775</v>
      </c>
      <c r="D199" t="s">
        <v>809</v>
      </c>
      <c r="E199">
        <v>0</v>
      </c>
      <c r="F199">
        <v>0</v>
      </c>
      <c r="G199">
        <v>0</v>
      </c>
      <c r="H199">
        <v>10.4</v>
      </c>
      <c r="I199">
        <v>36.700000000000003</v>
      </c>
      <c r="J199">
        <v>0.3</v>
      </c>
      <c r="K199">
        <v>1.5</v>
      </c>
      <c r="L199">
        <v>12</v>
      </c>
      <c r="M199">
        <v>0.1</v>
      </c>
      <c r="N199">
        <v>5.7</v>
      </c>
      <c r="O199">
        <f t="shared" si="15"/>
        <v>8.7700000000000014</v>
      </c>
      <c r="P199" t="str">
        <f t="shared" si="16"/>
        <v>Zac Stacy, NYJRB</v>
      </c>
      <c r="Q199" t="str">
        <f t="shared" si="17"/>
        <v>Zac Stacy</v>
      </c>
      <c r="R199" t="str">
        <f t="shared" si="18"/>
        <v>Zac Stacy</v>
      </c>
      <c r="S199">
        <f>VLOOKUP(R199,'player index'!D:F,3,FALSE)</f>
        <v>578</v>
      </c>
      <c r="T199">
        <f t="shared" si="19"/>
        <v>8.7700000000000014</v>
      </c>
    </row>
    <row r="200" spans="1:20">
      <c r="A200" t="s">
        <v>1008</v>
      </c>
      <c r="B200" t="s">
        <v>98</v>
      </c>
      <c r="C200" t="s">
        <v>775</v>
      </c>
      <c r="D200" t="s">
        <v>809</v>
      </c>
      <c r="E200">
        <v>0</v>
      </c>
      <c r="F200">
        <v>0</v>
      </c>
      <c r="G200">
        <v>0</v>
      </c>
      <c r="H200">
        <v>0.3</v>
      </c>
      <c r="I200">
        <v>2.1</v>
      </c>
      <c r="J200">
        <v>0</v>
      </c>
      <c r="K200">
        <v>2.7</v>
      </c>
      <c r="L200">
        <v>41.7</v>
      </c>
      <c r="M200">
        <v>0.2</v>
      </c>
      <c r="N200">
        <v>5.7</v>
      </c>
      <c r="O200">
        <f t="shared" si="15"/>
        <v>8.2800000000000011</v>
      </c>
      <c r="P200" t="str">
        <f t="shared" si="16"/>
        <v>Travis Benjamin, CleWR</v>
      </c>
      <c r="Q200" t="str">
        <f t="shared" si="17"/>
        <v>Travis Benjamin</v>
      </c>
      <c r="R200" t="str">
        <f t="shared" si="18"/>
        <v>Travis Benjamin</v>
      </c>
      <c r="S200">
        <f>VLOOKUP(R200,'player index'!D:F,3,FALSE)</f>
        <v>259</v>
      </c>
      <c r="T200">
        <f t="shared" si="19"/>
        <v>8.2800000000000011</v>
      </c>
    </row>
    <row r="201" spans="1:20">
      <c r="A201" t="s">
        <v>1009</v>
      </c>
      <c r="B201" t="s">
        <v>100</v>
      </c>
      <c r="C201" t="s">
        <v>768</v>
      </c>
      <c r="D201" t="s">
        <v>809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3.5</v>
      </c>
      <c r="L201">
        <v>43.1</v>
      </c>
      <c r="M201">
        <v>0.3</v>
      </c>
      <c r="N201">
        <v>5.7</v>
      </c>
      <c r="O201">
        <f t="shared" si="15"/>
        <v>9.61</v>
      </c>
      <c r="P201" t="str">
        <f t="shared" si="16"/>
        <v>Jordan Cameron, MiaTEQ</v>
      </c>
      <c r="Q201" t="str">
        <f t="shared" si="17"/>
        <v>Jordan Cameron</v>
      </c>
      <c r="R201" t="str">
        <f t="shared" si="18"/>
        <v>Jordan Cameron</v>
      </c>
      <c r="S201">
        <f>VLOOKUP(R201,'player index'!D:F,3,FALSE)</f>
        <v>185</v>
      </c>
      <c r="T201">
        <f t="shared" si="19"/>
        <v>9.61</v>
      </c>
    </row>
    <row r="202" spans="1:20">
      <c r="A202" t="s">
        <v>1010</v>
      </c>
      <c r="B202" t="s">
        <v>616</v>
      </c>
      <c r="C202" t="s">
        <v>869</v>
      </c>
      <c r="D202" t="s">
        <v>809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4.5999999999999996</v>
      </c>
      <c r="L202">
        <v>47.7</v>
      </c>
      <c r="M202">
        <v>0.3</v>
      </c>
      <c r="N202">
        <v>5.5</v>
      </c>
      <c r="O202">
        <f t="shared" si="15"/>
        <v>11.170000000000002</v>
      </c>
      <c r="P202" t="str">
        <f t="shared" si="16"/>
        <v>Jordan Reed, WshTE</v>
      </c>
      <c r="Q202" t="str">
        <f t="shared" si="17"/>
        <v>Jordan Reed</v>
      </c>
      <c r="R202" t="str">
        <f t="shared" si="18"/>
        <v>Jordan Reed</v>
      </c>
      <c r="S202">
        <f>VLOOKUP(R202,'player index'!D:F,3,FALSE)</f>
        <v>199</v>
      </c>
      <c r="T202">
        <f t="shared" si="19"/>
        <v>11.170000000000002</v>
      </c>
    </row>
    <row r="203" spans="1:20">
      <c r="A203" t="s">
        <v>1011</v>
      </c>
      <c r="B203" t="s">
        <v>749</v>
      </c>
      <c r="C203" t="s">
        <v>775</v>
      </c>
      <c r="D203" t="s">
        <v>809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3.4</v>
      </c>
      <c r="L203">
        <v>42.6</v>
      </c>
      <c r="M203">
        <v>0.3</v>
      </c>
      <c r="N203">
        <v>5.5</v>
      </c>
      <c r="O203">
        <f t="shared" si="15"/>
        <v>9.4600000000000009</v>
      </c>
      <c r="P203" t="str">
        <f t="shared" si="16"/>
        <v>Zach Ertz, PhiTE</v>
      </c>
      <c r="Q203" t="str">
        <f t="shared" si="17"/>
        <v>Zach Ertz</v>
      </c>
      <c r="R203" t="str">
        <f t="shared" si="18"/>
        <v>Zach Ertz</v>
      </c>
      <c r="S203">
        <f>VLOOKUP(R203,'player index'!D:F,3,FALSE)</f>
        <v>170</v>
      </c>
      <c r="T203">
        <f t="shared" si="19"/>
        <v>9.4600000000000009</v>
      </c>
    </row>
    <row r="204" spans="1:20">
      <c r="A204" t="s">
        <v>1012</v>
      </c>
      <c r="B204" t="s">
        <v>859</v>
      </c>
      <c r="C204" t="s">
        <v>775</v>
      </c>
      <c r="D204" t="s">
        <v>809</v>
      </c>
      <c r="E204">
        <v>0</v>
      </c>
      <c r="F204">
        <v>0</v>
      </c>
      <c r="G204">
        <v>0</v>
      </c>
      <c r="H204">
        <v>0.7</v>
      </c>
      <c r="I204">
        <v>4.4000000000000004</v>
      </c>
      <c r="J204">
        <v>0</v>
      </c>
      <c r="K204">
        <v>4.0999999999999996</v>
      </c>
      <c r="L204">
        <v>48.4</v>
      </c>
      <c r="M204">
        <v>0.2</v>
      </c>
      <c r="N204">
        <v>5.5</v>
      </c>
      <c r="O204">
        <f t="shared" si="15"/>
        <v>10.579999999999998</v>
      </c>
      <c r="P204" t="str">
        <f t="shared" si="16"/>
        <v>Brandin Cooks, NOWRP</v>
      </c>
      <c r="Q204" t="str">
        <f t="shared" si="17"/>
        <v>Brandin Cooks</v>
      </c>
      <c r="R204" t="str">
        <f t="shared" si="18"/>
        <v>Brandin Cooks</v>
      </c>
      <c r="S204">
        <f>VLOOKUP(R204,'player index'!D:F,3,FALSE)</f>
        <v>82</v>
      </c>
      <c r="T204">
        <f t="shared" si="19"/>
        <v>10.579999999999998</v>
      </c>
    </row>
    <row r="205" spans="1:20">
      <c r="A205" t="s">
        <v>1013</v>
      </c>
      <c r="B205" t="s">
        <v>100</v>
      </c>
      <c r="C205" t="s">
        <v>768</v>
      </c>
      <c r="D205" t="s">
        <v>809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3.9</v>
      </c>
      <c r="L205">
        <v>48.2</v>
      </c>
      <c r="M205">
        <v>0.3</v>
      </c>
      <c r="N205">
        <v>5.5</v>
      </c>
      <c r="O205">
        <f t="shared" si="15"/>
        <v>10.52</v>
      </c>
      <c r="P205" t="str">
        <f t="shared" si="16"/>
        <v>Rishard Matthews, MiaWR</v>
      </c>
      <c r="Q205" t="str">
        <f t="shared" si="17"/>
        <v>Rishard Matthews</v>
      </c>
      <c r="R205" t="str">
        <f t="shared" si="18"/>
        <v>Rishard Matthews</v>
      </c>
      <c r="S205">
        <f>VLOOKUP(R205,'player index'!D:F,3,FALSE)</f>
        <v>231</v>
      </c>
      <c r="T205">
        <f t="shared" si="19"/>
        <v>10.52</v>
      </c>
    </row>
    <row r="206" spans="1:20">
      <c r="A206" t="s">
        <v>1014</v>
      </c>
      <c r="B206" t="s">
        <v>616</v>
      </c>
      <c r="C206" t="s">
        <v>869</v>
      </c>
      <c r="D206" t="s">
        <v>809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3.2</v>
      </c>
      <c r="L206">
        <v>44.1</v>
      </c>
      <c r="M206">
        <v>0.2</v>
      </c>
      <c r="N206">
        <v>5.4</v>
      </c>
      <c r="O206">
        <f t="shared" si="15"/>
        <v>8.81</v>
      </c>
      <c r="P206" t="str">
        <f t="shared" si="16"/>
        <v>Ryan Grant, WshWR</v>
      </c>
      <c r="Q206" t="str">
        <f t="shared" si="17"/>
        <v>Ryan Grant</v>
      </c>
      <c r="R206" t="str">
        <f t="shared" si="18"/>
        <v>Ryan Grant</v>
      </c>
      <c r="S206">
        <f>VLOOKUP(R206,'player index'!D:F,3,FALSE)</f>
        <v>252</v>
      </c>
      <c r="T206">
        <f t="shared" si="19"/>
        <v>8.81</v>
      </c>
    </row>
    <row r="207" spans="1:20">
      <c r="A207" t="s">
        <v>1015</v>
      </c>
      <c r="B207" t="s">
        <v>801</v>
      </c>
      <c r="C207" t="s">
        <v>775</v>
      </c>
      <c r="D207" t="s">
        <v>809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43.6</v>
      </c>
      <c r="M207">
        <v>0.2</v>
      </c>
      <c r="N207">
        <v>5.4</v>
      </c>
      <c r="O207">
        <f t="shared" si="15"/>
        <v>9.06</v>
      </c>
      <c r="P207" t="str">
        <f t="shared" si="16"/>
        <v>Leonard Hankerson, AtlWR</v>
      </c>
      <c r="Q207" t="str">
        <f t="shared" si="17"/>
        <v>Leonard Hankerson</v>
      </c>
      <c r="R207" t="str">
        <f t="shared" si="18"/>
        <v>Leonard Hankerson</v>
      </c>
      <c r="S207">
        <f>VLOOKUP(R207,'player index'!D:F,3,FALSE)</f>
        <v>201</v>
      </c>
      <c r="T207">
        <f t="shared" si="19"/>
        <v>9.06</v>
      </c>
    </row>
    <row r="208" spans="1:20">
      <c r="A208" t="s">
        <v>1016</v>
      </c>
      <c r="B208" t="s">
        <v>778</v>
      </c>
      <c r="C208" t="s">
        <v>775</v>
      </c>
      <c r="D208" t="s">
        <v>809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</v>
      </c>
      <c r="L208">
        <v>35.799999999999997</v>
      </c>
      <c r="M208">
        <v>0.4</v>
      </c>
      <c r="N208">
        <v>5.4</v>
      </c>
      <c r="O208">
        <f t="shared" si="15"/>
        <v>8.98</v>
      </c>
      <c r="P208" t="str">
        <f t="shared" si="16"/>
        <v>Coby Fleener, IndTE</v>
      </c>
      <c r="Q208" t="str">
        <f t="shared" si="17"/>
        <v>Coby Fleener</v>
      </c>
      <c r="R208" t="str">
        <f t="shared" si="18"/>
        <v>Coby Fleener</v>
      </c>
      <c r="S208">
        <f>VLOOKUP(R208,'player index'!D:F,3,FALSE)</f>
        <v>250</v>
      </c>
      <c r="T208">
        <f t="shared" si="19"/>
        <v>8.98</v>
      </c>
    </row>
    <row r="209" spans="1:20">
      <c r="A209" t="s">
        <v>1017</v>
      </c>
      <c r="B209" t="s">
        <v>859</v>
      </c>
      <c r="C209" t="s">
        <v>775</v>
      </c>
      <c r="D209" t="s">
        <v>809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3.3</v>
      </c>
      <c r="L209">
        <v>42.1</v>
      </c>
      <c r="M209">
        <v>0.2</v>
      </c>
      <c r="N209">
        <v>5.3</v>
      </c>
      <c r="O209">
        <f t="shared" si="15"/>
        <v>8.7100000000000009</v>
      </c>
      <c r="P209" t="str">
        <f t="shared" si="16"/>
        <v>Marques Colston, NOWR</v>
      </c>
      <c r="Q209" t="str">
        <f t="shared" si="17"/>
        <v>Marques Colston</v>
      </c>
      <c r="R209" t="str">
        <f t="shared" si="18"/>
        <v>Marques Colston</v>
      </c>
      <c r="S209">
        <f>VLOOKUP(R209,'player index'!D:F,3,FALSE)</f>
        <v>141</v>
      </c>
      <c r="T209">
        <f t="shared" si="19"/>
        <v>8.7100000000000009</v>
      </c>
    </row>
    <row r="210" spans="1:20">
      <c r="A210" t="s">
        <v>1018</v>
      </c>
      <c r="B210" t="s">
        <v>856</v>
      </c>
      <c r="C210" t="s">
        <v>768</v>
      </c>
      <c r="D210" t="s">
        <v>809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4.3</v>
      </c>
      <c r="L210">
        <v>45.1</v>
      </c>
      <c r="M210">
        <v>0.2</v>
      </c>
      <c r="N210">
        <v>5.3</v>
      </c>
      <c r="O210">
        <f t="shared" si="15"/>
        <v>10.010000000000002</v>
      </c>
      <c r="P210" t="str">
        <f t="shared" si="16"/>
        <v>Martellus Bennett, ChiTE</v>
      </c>
      <c r="Q210" t="str">
        <f t="shared" si="17"/>
        <v>Martellus Bennett</v>
      </c>
      <c r="R210" t="str">
        <f t="shared" si="18"/>
        <v>Martellus Bennett</v>
      </c>
      <c r="S210">
        <f>VLOOKUP(R210,'player index'!D:F,3,FALSE)</f>
        <v>149</v>
      </c>
      <c r="T210">
        <f t="shared" si="19"/>
        <v>10.010000000000002</v>
      </c>
    </row>
    <row r="211" spans="1:20">
      <c r="O211">
        <f t="shared" si="15"/>
        <v>0</v>
      </c>
      <c r="P211">
        <f t="shared" si="16"/>
        <v>0</v>
      </c>
      <c r="Q211" t="e">
        <f t="shared" si="17"/>
        <v>#VALUE!</v>
      </c>
      <c r="R211" t="e">
        <f t="shared" si="18"/>
        <v>#VALUE!</v>
      </c>
      <c r="S211" t="e">
        <f>VLOOKUP(R211,'player index'!D:F,3,FALSE)</f>
        <v>#VALUE!</v>
      </c>
      <c r="T211">
        <f t="shared" si="19"/>
        <v>0</v>
      </c>
    </row>
    <row r="212" spans="1:20">
      <c r="A212" t="s">
        <v>759</v>
      </c>
      <c r="B212" t="s">
        <v>760</v>
      </c>
      <c r="C212" t="s">
        <v>761</v>
      </c>
      <c r="D212" t="s">
        <v>762</v>
      </c>
      <c r="E212" t="s">
        <v>763</v>
      </c>
      <c r="F212" t="s">
        <v>735</v>
      </c>
      <c r="G212" t="s">
        <v>736</v>
      </c>
      <c r="H212" t="s">
        <v>764</v>
      </c>
      <c r="I212" t="s">
        <v>763</v>
      </c>
      <c r="J212" t="s">
        <v>735</v>
      </c>
      <c r="K212" t="s">
        <v>765</v>
      </c>
      <c r="L212" t="s">
        <v>763</v>
      </c>
      <c r="M212" t="s">
        <v>735</v>
      </c>
      <c r="N212" t="s">
        <v>766</v>
      </c>
      <c r="O212" t="e">
        <f t="shared" si="15"/>
        <v>#VALUE!</v>
      </c>
      <c r="P212" t="str">
        <f t="shared" si="16"/>
        <v>PLAYER, TEAM POS</v>
      </c>
      <c r="Q212" t="str">
        <f t="shared" si="17"/>
        <v>PLAYER</v>
      </c>
      <c r="R212" t="str">
        <f t="shared" si="18"/>
        <v>PLAYER</v>
      </c>
      <c r="S212" t="e">
        <f>VLOOKUP(R212,'player index'!D:F,3,FALSE)</f>
        <v>#N/A</v>
      </c>
      <c r="T212" t="e">
        <f t="shared" si="19"/>
        <v>#VALUE!</v>
      </c>
    </row>
    <row r="213" spans="1:20">
      <c r="A213" t="s">
        <v>1019</v>
      </c>
      <c r="B213" t="s">
        <v>859</v>
      </c>
      <c r="C213" t="s">
        <v>775</v>
      </c>
      <c r="D213" t="s">
        <v>809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5.3</v>
      </c>
      <c r="O213">
        <f t="shared" si="15"/>
        <v>0</v>
      </c>
      <c r="P213" t="str">
        <f t="shared" si="16"/>
        <v>Saints D/STD/ST</v>
      </c>
      <c r="Q213" t="str">
        <f t="shared" si="17"/>
        <v>Saints</v>
      </c>
      <c r="R213" t="str">
        <f t="shared" si="18"/>
        <v>Saints</v>
      </c>
      <c r="S213">
        <f>VLOOKUP(R213,'player index'!D:F,3,FALSE)</f>
        <v>161</v>
      </c>
      <c r="T213">
        <f t="shared" si="19"/>
        <v>0</v>
      </c>
    </row>
    <row r="214" spans="1:20">
      <c r="A214" t="s">
        <v>1020</v>
      </c>
      <c r="B214" t="s">
        <v>793</v>
      </c>
      <c r="C214" t="s">
        <v>790</v>
      </c>
      <c r="D214" t="s">
        <v>809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3.3</v>
      </c>
      <c r="L214">
        <v>43.2</v>
      </c>
      <c r="M214">
        <v>0.2</v>
      </c>
      <c r="N214">
        <v>5.3</v>
      </c>
      <c r="O214">
        <f t="shared" si="15"/>
        <v>8.82</v>
      </c>
      <c r="P214" t="str">
        <f t="shared" si="16"/>
        <v>Vernon Davis, SFTE</v>
      </c>
      <c r="Q214" t="str">
        <f t="shared" si="17"/>
        <v>Vernon Davis</v>
      </c>
      <c r="R214" t="str">
        <f t="shared" si="18"/>
        <v>Vernon Davis</v>
      </c>
      <c r="S214">
        <f>VLOOKUP(R214,'player index'!D:F,3,FALSE)</f>
        <v>193</v>
      </c>
      <c r="T214">
        <f t="shared" si="19"/>
        <v>8.82</v>
      </c>
    </row>
    <row r="215" spans="1:20">
      <c r="A215" t="s">
        <v>1021</v>
      </c>
      <c r="B215" t="s">
        <v>44</v>
      </c>
      <c r="C215" t="s">
        <v>771</v>
      </c>
      <c r="D215" t="s">
        <v>809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2.9</v>
      </c>
      <c r="L215">
        <v>32.700000000000003</v>
      </c>
      <c r="M215">
        <v>0.4</v>
      </c>
      <c r="N215">
        <v>5.2</v>
      </c>
      <c r="O215">
        <f t="shared" si="15"/>
        <v>8.57</v>
      </c>
      <c r="P215" t="str">
        <f t="shared" si="16"/>
        <v>Richard Rodgers, GBTE</v>
      </c>
      <c r="Q215" t="str">
        <f t="shared" si="17"/>
        <v>Richard Rodgers</v>
      </c>
      <c r="R215" t="str">
        <f t="shared" si="18"/>
        <v>Richard Rodgers</v>
      </c>
      <c r="S215">
        <f>VLOOKUP(R215,'player index'!D:F,3,FALSE)</f>
        <v>212</v>
      </c>
      <c r="T215">
        <f t="shared" si="19"/>
        <v>8.57</v>
      </c>
    </row>
    <row r="216" spans="1:20">
      <c r="A216" t="s">
        <v>1022</v>
      </c>
      <c r="B216" t="s">
        <v>859</v>
      </c>
      <c r="C216" t="s">
        <v>775</v>
      </c>
      <c r="D216" t="s">
        <v>809</v>
      </c>
      <c r="E216">
        <v>0</v>
      </c>
      <c r="F216">
        <v>0</v>
      </c>
      <c r="G216">
        <v>0</v>
      </c>
      <c r="H216">
        <v>4</v>
      </c>
      <c r="I216">
        <v>17.7</v>
      </c>
      <c r="J216">
        <v>0.1</v>
      </c>
      <c r="K216">
        <v>4.0999999999999996</v>
      </c>
      <c r="L216">
        <v>33.5</v>
      </c>
      <c r="M216">
        <v>0.1</v>
      </c>
      <c r="N216">
        <v>5.2</v>
      </c>
      <c r="O216">
        <f t="shared" si="15"/>
        <v>10.42</v>
      </c>
      <c r="P216" t="str">
        <f t="shared" si="16"/>
        <v>C.J. Spiller, NORB</v>
      </c>
      <c r="Q216" t="str">
        <f t="shared" si="17"/>
        <v>C.J. Spiller</v>
      </c>
      <c r="R216" t="str">
        <f t="shared" si="18"/>
        <v>C.J. Spiller</v>
      </c>
      <c r="S216">
        <f>VLOOKUP(R216,'player index'!D:F,3,FALSE)</f>
        <v>227</v>
      </c>
      <c r="T216">
        <f t="shared" si="19"/>
        <v>10.42</v>
      </c>
    </row>
    <row r="217" spans="1:20">
      <c r="A217" t="s">
        <v>1023</v>
      </c>
      <c r="B217" t="s">
        <v>741</v>
      </c>
      <c r="C217" t="s">
        <v>775</v>
      </c>
      <c r="D217" t="s">
        <v>809</v>
      </c>
      <c r="E217">
        <v>0</v>
      </c>
      <c r="F217">
        <v>0</v>
      </c>
      <c r="G217">
        <v>0</v>
      </c>
      <c r="H217">
        <v>0.2</v>
      </c>
      <c r="I217">
        <v>1.4</v>
      </c>
      <c r="J217">
        <v>0</v>
      </c>
      <c r="K217">
        <v>3.4</v>
      </c>
      <c r="L217">
        <v>40</v>
      </c>
      <c r="M217">
        <v>0.2</v>
      </c>
      <c r="N217">
        <v>5.2</v>
      </c>
      <c r="O217">
        <f t="shared" si="15"/>
        <v>8.74</v>
      </c>
      <c r="P217" t="str">
        <f t="shared" si="16"/>
        <v>Marqise Lee, JacWRP</v>
      </c>
      <c r="Q217" t="str">
        <f t="shared" si="17"/>
        <v>Marqise Lee</v>
      </c>
      <c r="R217" t="str">
        <f t="shared" si="18"/>
        <v>Marqise Lee</v>
      </c>
      <c r="S217">
        <f>VLOOKUP(R217,'player index'!D:F,3,FALSE)</f>
        <v>286</v>
      </c>
      <c r="T217">
        <f t="shared" si="19"/>
        <v>8.74</v>
      </c>
    </row>
    <row r="218" spans="1:20">
      <c r="A218" t="s">
        <v>1024</v>
      </c>
      <c r="B218" t="s">
        <v>51</v>
      </c>
      <c r="C218" t="s">
        <v>768</v>
      </c>
      <c r="D218" t="s">
        <v>809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2.7</v>
      </c>
      <c r="L218">
        <v>40</v>
      </c>
      <c r="M218">
        <v>0.3</v>
      </c>
      <c r="N218">
        <v>5</v>
      </c>
      <c r="O218">
        <f t="shared" si="15"/>
        <v>8.5</v>
      </c>
      <c r="P218" t="str">
        <f t="shared" si="16"/>
        <v>Jermaine Kearse, SeaWR</v>
      </c>
      <c r="Q218" t="str">
        <f t="shared" si="17"/>
        <v>Jermaine Kearse</v>
      </c>
      <c r="R218" t="str">
        <f t="shared" si="18"/>
        <v>Jermaine Kearse</v>
      </c>
      <c r="S218">
        <f>VLOOKUP(R218,'player index'!D:F,3,FALSE)</f>
        <v>177</v>
      </c>
      <c r="T218">
        <f t="shared" si="19"/>
        <v>8.5</v>
      </c>
    </row>
    <row r="219" spans="1:20">
      <c r="A219" t="s">
        <v>1025</v>
      </c>
      <c r="B219" t="s">
        <v>795</v>
      </c>
      <c r="C219" t="s">
        <v>796</v>
      </c>
      <c r="D219" t="s">
        <v>809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3.3</v>
      </c>
      <c r="L219">
        <v>39.700000000000003</v>
      </c>
      <c r="M219">
        <v>0.3</v>
      </c>
      <c r="N219">
        <v>4.9000000000000004</v>
      </c>
      <c r="O219">
        <f t="shared" si="15"/>
        <v>9.07</v>
      </c>
      <c r="P219" t="str">
        <f t="shared" si="16"/>
        <v>Larry Donnell, NYGTE</v>
      </c>
      <c r="Q219" t="str">
        <f t="shared" si="17"/>
        <v>Larry Donnell</v>
      </c>
      <c r="R219" t="str">
        <f t="shared" si="18"/>
        <v>Larry Donnell</v>
      </c>
      <c r="S219">
        <f>VLOOKUP(R219,'player index'!D:F,3,FALSE)</f>
        <v>210</v>
      </c>
      <c r="T219">
        <f t="shared" si="19"/>
        <v>9.07</v>
      </c>
    </row>
    <row r="220" spans="1:20">
      <c r="A220" t="s">
        <v>1026</v>
      </c>
      <c r="B220" t="s">
        <v>837</v>
      </c>
      <c r="C220" t="s">
        <v>775</v>
      </c>
      <c r="D220" t="s">
        <v>809</v>
      </c>
      <c r="E220">
        <v>0</v>
      </c>
      <c r="F220">
        <v>0</v>
      </c>
      <c r="G220">
        <v>0</v>
      </c>
      <c r="H220">
        <v>5.2</v>
      </c>
      <c r="I220">
        <v>20</v>
      </c>
      <c r="J220">
        <v>0.1</v>
      </c>
      <c r="K220">
        <v>2.9</v>
      </c>
      <c r="L220">
        <v>23.8</v>
      </c>
      <c r="M220">
        <v>0.1</v>
      </c>
      <c r="N220">
        <v>4.9000000000000004</v>
      </c>
      <c r="O220">
        <f t="shared" si="15"/>
        <v>8.48</v>
      </c>
      <c r="P220" t="str">
        <f t="shared" si="16"/>
        <v>Charles Sims, TBRB</v>
      </c>
      <c r="Q220" t="str">
        <f t="shared" si="17"/>
        <v>Charles Sims</v>
      </c>
      <c r="R220" t="str">
        <f t="shared" si="18"/>
        <v>Charles Sims</v>
      </c>
      <c r="S220">
        <f>VLOOKUP(R220,'player index'!D:F,3,FALSE)</f>
        <v>244</v>
      </c>
      <c r="T220">
        <f t="shared" si="19"/>
        <v>8.48</v>
      </c>
    </row>
    <row r="221" spans="1:20">
      <c r="A221" t="s">
        <v>1027</v>
      </c>
      <c r="B221" t="s">
        <v>12</v>
      </c>
      <c r="C221" t="s">
        <v>775</v>
      </c>
      <c r="D221" t="s">
        <v>809</v>
      </c>
      <c r="E221">
        <v>0</v>
      </c>
      <c r="F221">
        <v>0</v>
      </c>
      <c r="G221">
        <v>0</v>
      </c>
      <c r="H221">
        <v>7.4</v>
      </c>
      <c r="I221">
        <v>32.6</v>
      </c>
      <c r="J221">
        <v>0.3</v>
      </c>
      <c r="K221">
        <v>1</v>
      </c>
      <c r="L221">
        <v>8.1</v>
      </c>
      <c r="M221">
        <v>0</v>
      </c>
      <c r="N221">
        <v>4.9000000000000004</v>
      </c>
      <c r="O221">
        <f t="shared" si="15"/>
        <v>6.870000000000001</v>
      </c>
      <c r="P221" t="str">
        <f t="shared" si="16"/>
        <v>Todd Gurley, StLRBQ</v>
      </c>
      <c r="Q221" t="str">
        <f t="shared" si="17"/>
        <v>Todd Gurley</v>
      </c>
      <c r="R221" t="str">
        <f t="shared" si="18"/>
        <v>Todd Gurley</v>
      </c>
      <c r="S221">
        <f>VLOOKUP(R221,'player index'!D:F,3,FALSE)</f>
        <v>677</v>
      </c>
      <c r="T221">
        <f t="shared" si="19"/>
        <v>6.870000000000001</v>
      </c>
    </row>
    <row r="222" spans="1:20">
      <c r="A222" t="s">
        <v>1028</v>
      </c>
      <c r="B222" t="s">
        <v>55</v>
      </c>
      <c r="C222" t="s">
        <v>775</v>
      </c>
      <c r="D222" t="s">
        <v>809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3.1</v>
      </c>
      <c r="L222">
        <v>34</v>
      </c>
      <c r="M222">
        <v>0.3</v>
      </c>
      <c r="N222">
        <v>4.8</v>
      </c>
      <c r="O222">
        <f t="shared" si="15"/>
        <v>8.3000000000000007</v>
      </c>
      <c r="P222" t="str">
        <f t="shared" si="16"/>
        <v>Crockett Gillmore, BalTE</v>
      </c>
      <c r="Q222" t="str">
        <f t="shared" si="17"/>
        <v>Crockett Gillmore</v>
      </c>
      <c r="R222" t="str">
        <f t="shared" si="18"/>
        <v>Crockett Gillmore</v>
      </c>
      <c r="S222">
        <f>VLOOKUP(R222,'player index'!D:F,3,FALSE)</f>
        <v>209</v>
      </c>
      <c r="T222">
        <f t="shared" si="19"/>
        <v>8.3000000000000007</v>
      </c>
    </row>
    <row r="223" spans="1:20">
      <c r="A223" t="s">
        <v>1029</v>
      </c>
      <c r="B223" t="s">
        <v>71</v>
      </c>
      <c r="C223" t="s">
        <v>775</v>
      </c>
      <c r="D223" t="s">
        <v>809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3.6</v>
      </c>
      <c r="L223">
        <v>38.5</v>
      </c>
      <c r="M223">
        <v>0.3</v>
      </c>
      <c r="N223">
        <v>4.8</v>
      </c>
      <c r="O223">
        <f t="shared" si="15"/>
        <v>9.25</v>
      </c>
      <c r="P223" t="str">
        <f t="shared" si="16"/>
        <v>Kyle Rudolph, MinTE</v>
      </c>
      <c r="Q223" t="str">
        <f t="shared" si="17"/>
        <v>Kyle Rudolph</v>
      </c>
      <c r="R223" t="str">
        <f t="shared" si="18"/>
        <v>Kyle Rudolph</v>
      </c>
      <c r="S223">
        <f>VLOOKUP(R223,'player index'!D:F,3,FALSE)</f>
        <v>220</v>
      </c>
      <c r="T223">
        <f t="shared" si="19"/>
        <v>9.25</v>
      </c>
    </row>
    <row r="224" spans="1:20">
      <c r="A224" t="s">
        <v>1030</v>
      </c>
      <c r="B224" t="s">
        <v>842</v>
      </c>
      <c r="C224" t="s">
        <v>775</v>
      </c>
      <c r="D224" t="s">
        <v>809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4.8</v>
      </c>
      <c r="O224">
        <f t="shared" si="15"/>
        <v>0</v>
      </c>
      <c r="P224" t="str">
        <f t="shared" si="16"/>
        <v>Bengals D/STD/ST</v>
      </c>
      <c r="Q224" t="str">
        <f t="shared" si="17"/>
        <v>Bengals</v>
      </c>
      <c r="R224" t="str">
        <f t="shared" si="18"/>
        <v>Bengals</v>
      </c>
      <c r="S224">
        <f>VLOOKUP(R224,'player index'!D:F,3,FALSE)</f>
        <v>172</v>
      </c>
      <c r="T224">
        <f t="shared" si="19"/>
        <v>0</v>
      </c>
    </row>
    <row r="225" spans="1:20">
      <c r="A225" t="s">
        <v>1031</v>
      </c>
      <c r="B225" t="s">
        <v>837</v>
      </c>
      <c r="C225" t="s">
        <v>775</v>
      </c>
      <c r="D225" t="s">
        <v>809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4.8</v>
      </c>
      <c r="O225">
        <f t="shared" si="15"/>
        <v>0</v>
      </c>
      <c r="P225" t="str">
        <f t="shared" si="16"/>
        <v>Buccaneers D/STD/ST</v>
      </c>
      <c r="Q225" t="str">
        <f t="shared" si="17"/>
        <v>Buccaneers</v>
      </c>
      <c r="R225" t="str">
        <f t="shared" si="18"/>
        <v>Buccaneers</v>
      </c>
      <c r="S225">
        <f>VLOOKUP(R225,'player index'!D:F,3,FALSE)</f>
        <v>243</v>
      </c>
      <c r="T225">
        <f t="shared" si="19"/>
        <v>0</v>
      </c>
    </row>
    <row r="226" spans="1:20">
      <c r="A226" t="s">
        <v>1032</v>
      </c>
      <c r="B226" t="s">
        <v>21</v>
      </c>
      <c r="C226" t="s">
        <v>787</v>
      </c>
      <c r="D226" t="s">
        <v>809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4.8</v>
      </c>
      <c r="O226">
        <f t="shared" si="15"/>
        <v>0</v>
      </c>
      <c r="P226" t="str">
        <f t="shared" si="16"/>
        <v>Lions D/STD/ST</v>
      </c>
      <c r="Q226" t="str">
        <f t="shared" si="17"/>
        <v>Lions</v>
      </c>
      <c r="R226" t="str">
        <f t="shared" si="18"/>
        <v>Lions</v>
      </c>
      <c r="S226">
        <f>VLOOKUP(R226,'player index'!D:F,3,FALSE)</f>
        <v>53</v>
      </c>
      <c r="T226">
        <f t="shared" si="19"/>
        <v>0</v>
      </c>
    </row>
    <row r="227" spans="1:20">
      <c r="A227" t="s">
        <v>1033</v>
      </c>
      <c r="B227" t="s">
        <v>21</v>
      </c>
      <c r="C227" t="s">
        <v>787</v>
      </c>
      <c r="D227" t="s">
        <v>809</v>
      </c>
      <c r="E227">
        <v>0</v>
      </c>
      <c r="F227">
        <v>0</v>
      </c>
      <c r="G227">
        <v>0</v>
      </c>
      <c r="H227">
        <v>8.3000000000000007</v>
      </c>
      <c r="I227">
        <v>30.2</v>
      </c>
      <c r="J227">
        <v>0.3</v>
      </c>
      <c r="K227">
        <v>1.2</v>
      </c>
      <c r="L227">
        <v>9.3000000000000007</v>
      </c>
      <c r="M227">
        <v>0</v>
      </c>
      <c r="N227">
        <v>4.7</v>
      </c>
      <c r="O227">
        <f t="shared" si="15"/>
        <v>6.9500000000000011</v>
      </c>
      <c r="P227" t="str">
        <f t="shared" si="16"/>
        <v>Joique Bell, DetRB</v>
      </c>
      <c r="Q227" t="str">
        <f t="shared" si="17"/>
        <v>Joique Bell</v>
      </c>
      <c r="R227" t="str">
        <f t="shared" si="18"/>
        <v>Joique Bell</v>
      </c>
      <c r="S227">
        <f>VLOOKUP(R227,'player index'!D:F,3,FALSE)</f>
        <v>182</v>
      </c>
      <c r="T227">
        <f t="shared" si="19"/>
        <v>6.9500000000000011</v>
      </c>
    </row>
    <row r="228" spans="1:20">
      <c r="A228" t="s">
        <v>1034</v>
      </c>
      <c r="B228" t="s">
        <v>9</v>
      </c>
      <c r="C228" t="s">
        <v>775</v>
      </c>
      <c r="D228" t="s">
        <v>809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4.7</v>
      </c>
      <c r="O228">
        <f t="shared" si="15"/>
        <v>0</v>
      </c>
      <c r="P228" t="str">
        <f t="shared" si="16"/>
        <v>Cowboys D/STD/ST</v>
      </c>
      <c r="Q228" t="str">
        <f t="shared" si="17"/>
        <v>Cowboys</v>
      </c>
      <c r="R228" t="str">
        <f t="shared" si="18"/>
        <v>Cowboys</v>
      </c>
      <c r="S228">
        <f>VLOOKUP(R228,'player index'!D:F,3,FALSE)</f>
        <v>261</v>
      </c>
      <c r="T228">
        <f t="shared" si="19"/>
        <v>0</v>
      </c>
    </row>
    <row r="229" spans="1:20">
      <c r="A229" t="s">
        <v>1035</v>
      </c>
      <c r="B229" t="s">
        <v>9</v>
      </c>
      <c r="C229" t="s">
        <v>775</v>
      </c>
      <c r="D229" t="s">
        <v>809</v>
      </c>
      <c r="E229">
        <v>0</v>
      </c>
      <c r="F229">
        <v>0</v>
      </c>
      <c r="G229">
        <v>0</v>
      </c>
      <c r="H229">
        <v>9.6</v>
      </c>
      <c r="I229">
        <v>37</v>
      </c>
      <c r="J229">
        <v>0.3</v>
      </c>
      <c r="K229">
        <v>0.7</v>
      </c>
      <c r="L229">
        <v>5.8</v>
      </c>
      <c r="M229">
        <v>0</v>
      </c>
      <c r="N229">
        <v>4.7</v>
      </c>
      <c r="O229">
        <f t="shared" si="15"/>
        <v>6.78</v>
      </c>
      <c r="P229" t="str">
        <f t="shared" si="16"/>
        <v>Darren McFadden, DalRB</v>
      </c>
      <c r="Q229" t="str">
        <f t="shared" si="17"/>
        <v>Darren McFadden</v>
      </c>
      <c r="R229" t="str">
        <f t="shared" si="18"/>
        <v>Darren McFadden</v>
      </c>
      <c r="S229">
        <f>VLOOKUP(R229,'player index'!D:F,3,FALSE)</f>
        <v>214</v>
      </c>
      <c r="T229">
        <f t="shared" si="19"/>
        <v>6.78</v>
      </c>
    </row>
    <row r="230" spans="1:20">
      <c r="A230" t="s">
        <v>1036</v>
      </c>
      <c r="B230" t="s">
        <v>33</v>
      </c>
      <c r="C230" t="s">
        <v>775</v>
      </c>
      <c r="D230" t="s">
        <v>809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</v>
      </c>
      <c r="L230">
        <v>33.200000000000003</v>
      </c>
      <c r="M230">
        <v>0.3</v>
      </c>
      <c r="N230">
        <v>4.5999999999999996</v>
      </c>
      <c r="O230">
        <f t="shared" si="15"/>
        <v>7.72</v>
      </c>
      <c r="P230" t="str">
        <f t="shared" si="16"/>
        <v>Devin Funchess, CarWR</v>
      </c>
      <c r="Q230" t="str">
        <f t="shared" si="17"/>
        <v>Devin Funchess</v>
      </c>
      <c r="R230" t="str">
        <f t="shared" si="18"/>
        <v>Devin Funchess</v>
      </c>
      <c r="S230">
        <f>VLOOKUP(R230,'player index'!D:F,3,FALSE)</f>
        <v>269</v>
      </c>
      <c r="T230">
        <f t="shared" si="19"/>
        <v>7.72</v>
      </c>
    </row>
    <row r="231" spans="1:20">
      <c r="A231" t="s">
        <v>1037</v>
      </c>
      <c r="B231" t="s">
        <v>786</v>
      </c>
      <c r="C231" t="s">
        <v>787</v>
      </c>
      <c r="D231" t="s">
        <v>809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</v>
      </c>
      <c r="L231">
        <v>34.299999999999997</v>
      </c>
      <c r="M231">
        <v>0.3</v>
      </c>
      <c r="N231">
        <v>4.5999999999999996</v>
      </c>
      <c r="O231">
        <f t="shared" si="15"/>
        <v>8.23</v>
      </c>
      <c r="P231" t="str">
        <f t="shared" si="16"/>
        <v>Owen Daniels, DenTE</v>
      </c>
      <c r="Q231" t="str">
        <f t="shared" si="17"/>
        <v>Owen Daniels</v>
      </c>
      <c r="R231" t="str">
        <f t="shared" si="18"/>
        <v>Owen Daniels</v>
      </c>
      <c r="S231">
        <f>VLOOKUP(R231,'player index'!D:F,3,FALSE)</f>
        <v>255</v>
      </c>
      <c r="T231">
        <f t="shared" si="19"/>
        <v>8.23</v>
      </c>
    </row>
    <row r="232" spans="1:20">
      <c r="A232" t="s">
        <v>1038</v>
      </c>
      <c r="B232" t="s">
        <v>55</v>
      </c>
      <c r="C232" t="s">
        <v>775</v>
      </c>
      <c r="D232" t="s">
        <v>809</v>
      </c>
      <c r="E232">
        <v>0</v>
      </c>
      <c r="F232">
        <v>0</v>
      </c>
      <c r="G232">
        <v>0</v>
      </c>
      <c r="H232">
        <v>6.9</v>
      </c>
      <c r="I232">
        <v>28.3</v>
      </c>
      <c r="J232">
        <v>0.2</v>
      </c>
      <c r="K232">
        <v>1.6</v>
      </c>
      <c r="L232">
        <v>12.4</v>
      </c>
      <c r="M232">
        <v>0.1</v>
      </c>
      <c r="N232">
        <v>4.5999999999999996</v>
      </c>
      <c r="O232">
        <f t="shared" si="15"/>
        <v>7.4700000000000006</v>
      </c>
      <c r="P232" t="str">
        <f t="shared" si="16"/>
        <v>Lorenzo Taliaferro, BalRBQ</v>
      </c>
      <c r="Q232" t="str">
        <f t="shared" si="17"/>
        <v>Lorenzo Taliaferro</v>
      </c>
      <c r="R232" t="str">
        <f t="shared" si="18"/>
        <v>Lorenzo Taliaferro</v>
      </c>
      <c r="S232">
        <f>VLOOKUP(R232,'player index'!D:F,3,FALSE)</f>
        <v>248</v>
      </c>
      <c r="T232">
        <f t="shared" si="19"/>
        <v>7.4700000000000006</v>
      </c>
    </row>
    <row r="233" spans="1:20">
      <c r="A233" t="s">
        <v>1039</v>
      </c>
      <c r="B233" t="s">
        <v>778</v>
      </c>
      <c r="C233" t="s">
        <v>775</v>
      </c>
      <c r="D233" t="s">
        <v>809</v>
      </c>
      <c r="E233">
        <v>0</v>
      </c>
      <c r="F233">
        <v>0</v>
      </c>
      <c r="G233">
        <v>0</v>
      </c>
      <c r="H233">
        <v>6.9</v>
      </c>
      <c r="I233">
        <v>28.8</v>
      </c>
      <c r="J233">
        <v>0.2</v>
      </c>
      <c r="K233">
        <v>1.7</v>
      </c>
      <c r="L233">
        <v>13.8</v>
      </c>
      <c r="M233">
        <v>0.1</v>
      </c>
      <c r="N233">
        <v>4.5999999999999996</v>
      </c>
      <c r="O233">
        <f t="shared" si="15"/>
        <v>7.76</v>
      </c>
      <c r="P233" t="str">
        <f t="shared" si="16"/>
        <v>Josh Robinson, IndRB</v>
      </c>
      <c r="Q233" t="str">
        <f t="shared" si="17"/>
        <v>Josh Robinson</v>
      </c>
      <c r="R233" t="str">
        <f t="shared" si="18"/>
        <v>Josh Robinson</v>
      </c>
      <c r="S233">
        <f>VLOOKUP(R233,'player index'!D:F,3,FALSE)</f>
        <v>221</v>
      </c>
      <c r="T233">
        <f t="shared" si="19"/>
        <v>7.76</v>
      </c>
    </row>
    <row r="234" spans="1:20">
      <c r="A234" t="s">
        <v>1040</v>
      </c>
      <c r="B234" t="s">
        <v>795</v>
      </c>
      <c r="C234" t="s">
        <v>796</v>
      </c>
      <c r="D234" t="s">
        <v>809</v>
      </c>
      <c r="E234">
        <v>0</v>
      </c>
      <c r="F234">
        <v>0</v>
      </c>
      <c r="G234">
        <v>0</v>
      </c>
      <c r="H234">
        <v>8.6999999999999993</v>
      </c>
      <c r="I234">
        <v>33.5</v>
      </c>
      <c r="J234">
        <v>0.3</v>
      </c>
      <c r="K234">
        <v>0.1</v>
      </c>
      <c r="L234">
        <v>1.1000000000000001</v>
      </c>
      <c r="M234">
        <v>0</v>
      </c>
      <c r="N234">
        <v>4.5</v>
      </c>
      <c r="O234">
        <f t="shared" si="15"/>
        <v>5.36</v>
      </c>
      <c r="P234" t="str">
        <f t="shared" si="16"/>
        <v>Andre Williams, NYGRB</v>
      </c>
      <c r="Q234" t="str">
        <f t="shared" si="17"/>
        <v>Andre Williams</v>
      </c>
      <c r="R234" t="str">
        <f t="shared" si="18"/>
        <v>Andre Williams</v>
      </c>
      <c r="S234">
        <f>VLOOKUP(R234,'player index'!D:F,3,FALSE)</f>
        <v>257</v>
      </c>
      <c r="T234">
        <f t="shared" si="19"/>
        <v>5.36</v>
      </c>
    </row>
    <row r="235" spans="1:20">
      <c r="A235" t="s">
        <v>1041</v>
      </c>
      <c r="B235" t="s">
        <v>795</v>
      </c>
      <c r="C235" t="s">
        <v>796</v>
      </c>
      <c r="D235" t="s">
        <v>809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35.799999999999997</v>
      </c>
      <c r="M235">
        <v>0.2</v>
      </c>
      <c r="N235">
        <v>4.5</v>
      </c>
      <c r="O235">
        <f t="shared" si="15"/>
        <v>7.78</v>
      </c>
      <c r="P235" t="str">
        <f t="shared" si="16"/>
        <v>Preston Parker, NYGWR</v>
      </c>
      <c r="Q235" t="str">
        <f t="shared" si="17"/>
        <v>Preston Parker</v>
      </c>
      <c r="R235" t="str">
        <f t="shared" si="18"/>
        <v>Preston Parker</v>
      </c>
      <c r="S235">
        <f>VLOOKUP(R235,'player index'!D:F,3,FALSE)</f>
        <v>225</v>
      </c>
      <c r="T235">
        <f t="shared" si="19"/>
        <v>7.78</v>
      </c>
    </row>
    <row r="236" spans="1:20">
      <c r="A236" t="s">
        <v>1042</v>
      </c>
      <c r="B236" t="s">
        <v>55</v>
      </c>
      <c r="C236" t="s">
        <v>775</v>
      </c>
      <c r="D236" t="s">
        <v>809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2.9</v>
      </c>
      <c r="L236">
        <v>38.799999999999997</v>
      </c>
      <c r="M236">
        <v>0.3</v>
      </c>
      <c r="N236">
        <v>4.5</v>
      </c>
      <c r="O236">
        <f t="shared" si="15"/>
        <v>8.5799999999999983</v>
      </c>
      <c r="P236" t="str">
        <f t="shared" si="16"/>
        <v>Kamar Aiken, BalWR</v>
      </c>
      <c r="Q236" t="str">
        <f t="shared" si="17"/>
        <v>Kamar Aiken</v>
      </c>
      <c r="R236" t="str">
        <f t="shared" si="18"/>
        <v>Kamar Aiken</v>
      </c>
      <c r="S236">
        <f>VLOOKUP(R236,'player index'!D:F,3,FALSE)</f>
        <v>224</v>
      </c>
      <c r="T236">
        <f t="shared" si="19"/>
        <v>8.5799999999999983</v>
      </c>
    </row>
    <row r="237" spans="1:20">
      <c r="A237" t="s">
        <v>1043</v>
      </c>
      <c r="B237" t="s">
        <v>67</v>
      </c>
      <c r="C237" t="s">
        <v>775</v>
      </c>
      <c r="D237" t="s">
        <v>809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3.2</v>
      </c>
      <c r="L237">
        <v>38.1</v>
      </c>
      <c r="M237">
        <v>0.3</v>
      </c>
      <c r="N237">
        <v>4.5</v>
      </c>
      <c r="O237">
        <f t="shared" si="15"/>
        <v>8.81</v>
      </c>
      <c r="P237" t="str">
        <f t="shared" si="16"/>
        <v>Quincy Enunwa, NYJWR</v>
      </c>
      <c r="Q237" t="str">
        <f t="shared" si="17"/>
        <v>Quincy Enunwa</v>
      </c>
      <c r="R237" t="str">
        <f t="shared" si="18"/>
        <v>Quincy Enunwa</v>
      </c>
      <c r="S237">
        <f>VLOOKUP(R237,'player index'!D:F,3,FALSE)</f>
        <v>330</v>
      </c>
      <c r="T237">
        <f t="shared" si="19"/>
        <v>8.81</v>
      </c>
    </row>
    <row r="238" spans="1:20">
      <c r="A238" t="s">
        <v>1044</v>
      </c>
      <c r="B238" t="s">
        <v>26</v>
      </c>
      <c r="C238" t="s">
        <v>775</v>
      </c>
      <c r="D238" t="s">
        <v>809</v>
      </c>
      <c r="E238">
        <v>0</v>
      </c>
      <c r="F238">
        <v>0</v>
      </c>
      <c r="G238">
        <v>0</v>
      </c>
      <c r="H238">
        <v>4.5999999999999996</v>
      </c>
      <c r="I238">
        <v>18.5</v>
      </c>
      <c r="J238">
        <v>0.1</v>
      </c>
      <c r="K238">
        <v>2.5</v>
      </c>
      <c r="L238">
        <v>23</v>
      </c>
      <c r="M238">
        <v>0.1</v>
      </c>
      <c r="N238">
        <v>4.5</v>
      </c>
      <c r="O238">
        <f t="shared" si="15"/>
        <v>7.85</v>
      </c>
      <c r="P238" t="str">
        <f t="shared" si="16"/>
        <v>Dexter McCluster, TenWR, RB</v>
      </c>
      <c r="Q238" t="str">
        <f t="shared" si="17"/>
        <v>Dexter McCluster</v>
      </c>
      <c r="R238" t="str">
        <f t="shared" si="18"/>
        <v>Dexter McCluster</v>
      </c>
      <c r="S238">
        <f>VLOOKUP(R238,'player index'!D:F,3,FALSE)</f>
        <v>239</v>
      </c>
      <c r="T238">
        <f t="shared" si="19"/>
        <v>7.85</v>
      </c>
    </row>
    <row r="239" spans="1:20">
      <c r="A239" t="s">
        <v>1045</v>
      </c>
      <c r="B239" t="s">
        <v>33</v>
      </c>
      <c r="C239" t="s">
        <v>775</v>
      </c>
      <c r="D239" t="s">
        <v>809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4.5</v>
      </c>
      <c r="O239">
        <f t="shared" si="15"/>
        <v>0</v>
      </c>
      <c r="P239" t="str">
        <f t="shared" si="16"/>
        <v>Panthers D/STD/ST</v>
      </c>
      <c r="Q239" t="str">
        <f t="shared" si="17"/>
        <v>Panthers</v>
      </c>
      <c r="R239" t="str">
        <f t="shared" si="18"/>
        <v>Panthers</v>
      </c>
      <c r="S239">
        <f>VLOOKUP(R239,'player index'!D:F,3,FALSE)</f>
        <v>173</v>
      </c>
      <c r="T239">
        <f t="shared" si="19"/>
        <v>0</v>
      </c>
    </row>
    <row r="240" spans="1:20">
      <c r="A240" t="s">
        <v>1046</v>
      </c>
      <c r="B240" t="s">
        <v>616</v>
      </c>
      <c r="C240" t="s">
        <v>869</v>
      </c>
      <c r="D240" t="s">
        <v>809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4.4000000000000004</v>
      </c>
      <c r="O240">
        <f t="shared" si="15"/>
        <v>0</v>
      </c>
      <c r="P240" t="str">
        <f t="shared" si="16"/>
        <v>Redskins D/STD/ST</v>
      </c>
      <c r="Q240" t="str">
        <f t="shared" si="17"/>
        <v>Redskins</v>
      </c>
      <c r="R240" t="str">
        <f t="shared" si="18"/>
        <v>Redskins</v>
      </c>
      <c r="S240">
        <f>VLOOKUP(R240,'player index'!D:F,3,FALSE)</f>
        <v>181</v>
      </c>
      <c r="T240">
        <f t="shared" si="19"/>
        <v>0</v>
      </c>
    </row>
    <row r="241" spans="1:20">
      <c r="A241" t="s">
        <v>1047</v>
      </c>
      <c r="B241" t="s">
        <v>840</v>
      </c>
      <c r="C241" t="s">
        <v>775</v>
      </c>
      <c r="D241" t="s">
        <v>809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4.4000000000000004</v>
      </c>
      <c r="O241">
        <f t="shared" si="15"/>
        <v>0</v>
      </c>
      <c r="P241" t="str">
        <f t="shared" si="16"/>
        <v>Raiders D/STD/ST</v>
      </c>
      <c r="Q241" t="str">
        <f t="shared" si="17"/>
        <v>Raiders</v>
      </c>
      <c r="R241" t="str">
        <f t="shared" si="18"/>
        <v>Raiders</v>
      </c>
      <c r="S241">
        <f>VLOOKUP(R241,'player index'!D:F,3,FALSE)</f>
        <v>307</v>
      </c>
      <c r="T241">
        <f t="shared" si="19"/>
        <v>0</v>
      </c>
    </row>
    <row r="242" spans="1:20">
      <c r="A242" t="s">
        <v>1048</v>
      </c>
      <c r="B242" t="s">
        <v>830</v>
      </c>
      <c r="C242" t="s">
        <v>768</v>
      </c>
      <c r="D242" t="s">
        <v>809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  <c r="L242">
        <v>37.4</v>
      </c>
      <c r="M242">
        <v>0.2</v>
      </c>
      <c r="N242">
        <v>4.4000000000000004</v>
      </c>
      <c r="O242">
        <f t="shared" si="15"/>
        <v>8.34</v>
      </c>
      <c r="P242" t="str">
        <f t="shared" si="16"/>
        <v>Charles Clay, BufTE</v>
      </c>
      <c r="Q242" t="str">
        <f t="shared" si="17"/>
        <v>Charles Clay</v>
      </c>
      <c r="R242" t="str">
        <f t="shared" si="18"/>
        <v>Charles Clay</v>
      </c>
      <c r="S242">
        <f>VLOOKUP(R242,'player index'!D:F,3,FALSE)</f>
        <v>216</v>
      </c>
      <c r="T242">
        <f t="shared" si="19"/>
        <v>8.34</v>
      </c>
    </row>
    <row r="243" spans="1:20">
      <c r="A243" t="s">
        <v>1049</v>
      </c>
      <c r="B243" t="s">
        <v>786</v>
      </c>
      <c r="C243" t="s">
        <v>787</v>
      </c>
      <c r="D243" t="s">
        <v>809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2.8</v>
      </c>
      <c r="L243">
        <v>34.6</v>
      </c>
      <c r="M243">
        <v>0.2</v>
      </c>
      <c r="N243">
        <v>4.4000000000000004</v>
      </c>
      <c r="O243">
        <f t="shared" si="15"/>
        <v>7.46</v>
      </c>
      <c r="P243" t="str">
        <f t="shared" si="16"/>
        <v>Jordan Norwood, DenWR</v>
      </c>
      <c r="Q243" t="str">
        <f t="shared" si="17"/>
        <v>Jordan Norwood</v>
      </c>
      <c r="R243" t="str">
        <f t="shared" si="18"/>
        <v>Jordan Norwood</v>
      </c>
      <c r="S243">
        <f>VLOOKUP(R243,'player index'!D:F,3,FALSE)</f>
        <v>196</v>
      </c>
      <c r="T243">
        <f t="shared" si="19"/>
        <v>7.46</v>
      </c>
    </row>
    <row r="244" spans="1:20">
      <c r="A244" t="s">
        <v>1050</v>
      </c>
      <c r="B244" t="s">
        <v>795</v>
      </c>
      <c r="C244" t="s">
        <v>796</v>
      </c>
      <c r="D244" t="s">
        <v>809</v>
      </c>
      <c r="E244">
        <v>0</v>
      </c>
      <c r="F244">
        <v>0</v>
      </c>
      <c r="G244">
        <v>0</v>
      </c>
      <c r="H244">
        <v>0.1</v>
      </c>
      <c r="I244">
        <v>0.8</v>
      </c>
      <c r="J244">
        <v>0</v>
      </c>
      <c r="K244">
        <v>2.2999999999999998</v>
      </c>
      <c r="L244">
        <v>30.8</v>
      </c>
      <c r="M244">
        <v>0.2</v>
      </c>
      <c r="N244">
        <v>4.3</v>
      </c>
      <c r="O244">
        <f t="shared" si="15"/>
        <v>6.66</v>
      </c>
      <c r="P244" t="str">
        <f t="shared" si="16"/>
        <v>Dwayne Harris, NYGWR</v>
      </c>
      <c r="Q244" t="str">
        <f t="shared" si="17"/>
        <v>Dwayne Harris</v>
      </c>
      <c r="R244" t="str">
        <f t="shared" si="18"/>
        <v>Dwayne Harris</v>
      </c>
      <c r="S244">
        <f>VLOOKUP(R244,'player index'!D:F,3,FALSE)</f>
        <v>296</v>
      </c>
      <c r="T244">
        <f t="shared" si="19"/>
        <v>6.66</v>
      </c>
    </row>
    <row r="245" spans="1:20">
      <c r="A245" t="s">
        <v>1051</v>
      </c>
      <c r="B245" t="s">
        <v>859</v>
      </c>
      <c r="C245" t="s">
        <v>775</v>
      </c>
      <c r="D245" t="s">
        <v>809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2.6</v>
      </c>
      <c r="L245">
        <v>36.700000000000003</v>
      </c>
      <c r="M245">
        <v>0.2</v>
      </c>
      <c r="N245">
        <v>4.3</v>
      </c>
      <c r="O245">
        <f t="shared" si="15"/>
        <v>7.4700000000000006</v>
      </c>
      <c r="P245" t="str">
        <f t="shared" si="16"/>
        <v>Brandon Coleman, NOWR</v>
      </c>
      <c r="Q245" t="str">
        <f t="shared" si="17"/>
        <v>Brandon Coleman</v>
      </c>
      <c r="R245" t="str">
        <f t="shared" si="18"/>
        <v>Brandon Coleman</v>
      </c>
      <c r="S245">
        <f>VLOOKUP(R245,'player index'!D:F,3,FALSE)</f>
        <v>171</v>
      </c>
      <c r="T245">
        <f t="shared" si="19"/>
        <v>7.4700000000000006</v>
      </c>
    </row>
    <row r="246" spans="1:20">
      <c r="A246" t="s">
        <v>1052</v>
      </c>
      <c r="B246" t="s">
        <v>55</v>
      </c>
      <c r="C246" t="s">
        <v>775</v>
      </c>
      <c r="D246" t="s">
        <v>809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</v>
      </c>
      <c r="L246">
        <v>31.8</v>
      </c>
      <c r="M246">
        <v>0.2</v>
      </c>
      <c r="N246">
        <v>4.3</v>
      </c>
      <c r="O246">
        <f t="shared" si="15"/>
        <v>6.88</v>
      </c>
      <c r="P246" t="str">
        <f t="shared" si="16"/>
        <v>Marlon Brown, BalWR</v>
      </c>
      <c r="Q246" t="str">
        <f t="shared" si="17"/>
        <v>Marlon Brown</v>
      </c>
      <c r="R246" t="str">
        <f t="shared" si="18"/>
        <v>Marlon Brown</v>
      </c>
      <c r="S246">
        <f>VLOOKUP(R246,'player index'!D:F,3,FALSE)</f>
        <v>228</v>
      </c>
      <c r="T246">
        <f t="shared" si="19"/>
        <v>6.88</v>
      </c>
    </row>
    <row r="247" spans="1:20">
      <c r="A247" t="s">
        <v>1053</v>
      </c>
      <c r="B247" t="s">
        <v>749</v>
      </c>
      <c r="C247" t="s">
        <v>775</v>
      </c>
      <c r="D247" t="s">
        <v>809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3.1</v>
      </c>
      <c r="L247">
        <v>35.200000000000003</v>
      </c>
      <c r="M247">
        <v>0.2</v>
      </c>
      <c r="N247">
        <v>4.3</v>
      </c>
      <c r="O247">
        <f t="shared" si="15"/>
        <v>7.8200000000000012</v>
      </c>
      <c r="P247" t="str">
        <f t="shared" si="16"/>
        <v>Nelson Agholor, PhiWR</v>
      </c>
      <c r="Q247" t="str">
        <f t="shared" si="17"/>
        <v>Nelson Agholor</v>
      </c>
      <c r="R247" t="str">
        <f t="shared" si="18"/>
        <v>Nelson Agholor</v>
      </c>
      <c r="S247">
        <f>VLOOKUP(R247,'player index'!D:F,3,FALSE)</f>
        <v>179</v>
      </c>
      <c r="T247">
        <f t="shared" si="19"/>
        <v>7.8200000000000012</v>
      </c>
    </row>
    <row r="248" spans="1:20">
      <c r="A248" t="s">
        <v>1054</v>
      </c>
      <c r="B248" t="s">
        <v>67</v>
      </c>
      <c r="C248" t="s">
        <v>775</v>
      </c>
      <c r="D248" t="s">
        <v>809</v>
      </c>
      <c r="E248">
        <v>0</v>
      </c>
      <c r="F248">
        <v>0</v>
      </c>
      <c r="G248">
        <v>0</v>
      </c>
      <c r="H248">
        <v>0.3</v>
      </c>
      <c r="I248">
        <v>1.8</v>
      </c>
      <c r="J248">
        <v>0</v>
      </c>
      <c r="K248">
        <v>2.5</v>
      </c>
      <c r="L248">
        <v>34.700000000000003</v>
      </c>
      <c r="M248">
        <v>0.2</v>
      </c>
      <c r="N248">
        <v>4.2</v>
      </c>
      <c r="O248">
        <f t="shared" si="15"/>
        <v>7.3500000000000005</v>
      </c>
      <c r="P248" t="str">
        <f t="shared" si="16"/>
        <v>Devin Smith, NYJWRP</v>
      </c>
      <c r="Q248" t="str">
        <f t="shared" si="17"/>
        <v>Devin Smith</v>
      </c>
      <c r="R248" t="str">
        <f t="shared" si="18"/>
        <v>Devin Smith</v>
      </c>
      <c r="S248">
        <f>VLOOKUP(R248,'player index'!D:F,3,FALSE)</f>
        <v>277</v>
      </c>
      <c r="T248">
        <f t="shared" si="19"/>
        <v>7.3500000000000005</v>
      </c>
    </row>
    <row r="249" spans="1:20">
      <c r="A249" t="s">
        <v>1055</v>
      </c>
      <c r="B249" t="s">
        <v>842</v>
      </c>
      <c r="C249" t="s">
        <v>775</v>
      </c>
      <c r="D249" t="s">
        <v>809</v>
      </c>
      <c r="E249">
        <v>0</v>
      </c>
      <c r="F249">
        <v>0</v>
      </c>
      <c r="G249">
        <v>0</v>
      </c>
      <c r="H249">
        <v>0.3</v>
      </c>
      <c r="I249">
        <v>1.8</v>
      </c>
      <c r="J249">
        <v>0</v>
      </c>
      <c r="K249">
        <v>3</v>
      </c>
      <c r="L249">
        <v>39.799999999999997</v>
      </c>
      <c r="M249">
        <v>0.2</v>
      </c>
      <c r="N249">
        <v>4.2</v>
      </c>
      <c r="O249">
        <f t="shared" si="15"/>
        <v>8.36</v>
      </c>
      <c r="P249" t="str">
        <f t="shared" si="16"/>
        <v>Marvin Jones, CinWR</v>
      </c>
      <c r="Q249" t="str">
        <f t="shared" si="17"/>
        <v>Marvin Jones</v>
      </c>
      <c r="R249" t="str">
        <f t="shared" si="18"/>
        <v>Marvin Jones</v>
      </c>
      <c r="S249">
        <f>VLOOKUP(R249,'player index'!D:F,3,FALSE)</f>
        <v>232</v>
      </c>
      <c r="T249">
        <f t="shared" si="19"/>
        <v>8.36</v>
      </c>
    </row>
    <row r="250" spans="1:20">
      <c r="A250" t="s">
        <v>1056</v>
      </c>
      <c r="B250" t="s">
        <v>9</v>
      </c>
      <c r="C250" t="s">
        <v>775</v>
      </c>
      <c r="D250" t="s">
        <v>809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</v>
      </c>
      <c r="L250">
        <v>31.1</v>
      </c>
      <c r="M250">
        <v>0.2</v>
      </c>
      <c r="N250">
        <v>4.2</v>
      </c>
      <c r="O250">
        <f t="shared" si="15"/>
        <v>7.3100000000000005</v>
      </c>
      <c r="P250" t="str">
        <f t="shared" si="16"/>
        <v>Cole Beasley, DalWR</v>
      </c>
      <c r="Q250" t="str">
        <f t="shared" si="17"/>
        <v>Cole Beasley</v>
      </c>
      <c r="R250" t="str">
        <f t="shared" si="18"/>
        <v>Cole Beasley</v>
      </c>
      <c r="S250">
        <f>VLOOKUP(R250,'player index'!D:F,3,FALSE)</f>
        <v>155</v>
      </c>
      <c r="T250">
        <f t="shared" si="19"/>
        <v>7.3100000000000005</v>
      </c>
    </row>
    <row r="251" spans="1:20">
      <c r="A251" t="s">
        <v>1057</v>
      </c>
      <c r="B251" t="s">
        <v>830</v>
      </c>
      <c r="C251" t="s">
        <v>768</v>
      </c>
      <c r="D251" t="s">
        <v>809</v>
      </c>
      <c r="E251">
        <v>0</v>
      </c>
      <c r="F251">
        <v>0</v>
      </c>
      <c r="G251">
        <v>0</v>
      </c>
      <c r="H251">
        <v>1.1000000000000001</v>
      </c>
      <c r="I251">
        <v>7.3</v>
      </c>
      <c r="J251">
        <v>0</v>
      </c>
      <c r="K251">
        <v>3.5</v>
      </c>
      <c r="L251">
        <v>39.5</v>
      </c>
      <c r="M251">
        <v>0.2</v>
      </c>
      <c r="N251">
        <v>4.2</v>
      </c>
      <c r="O251">
        <f t="shared" si="15"/>
        <v>9.379999999999999</v>
      </c>
      <c r="P251" t="str">
        <f t="shared" si="16"/>
        <v>Percy Harvin, BufWRP</v>
      </c>
      <c r="Q251" t="str">
        <f t="shared" si="17"/>
        <v>Percy Harvin</v>
      </c>
      <c r="R251" t="str">
        <f t="shared" si="18"/>
        <v>Percy Harvin</v>
      </c>
      <c r="S251">
        <f>VLOOKUP(R251,'player index'!D:F,3,FALSE)</f>
        <v>219</v>
      </c>
      <c r="T251">
        <f t="shared" si="19"/>
        <v>9.379999999999999</v>
      </c>
    </row>
    <row r="252" spans="1:20">
      <c r="A252" t="s">
        <v>1058</v>
      </c>
      <c r="B252" t="s">
        <v>33</v>
      </c>
      <c r="C252" t="s">
        <v>775</v>
      </c>
      <c r="D252" t="s">
        <v>809</v>
      </c>
      <c r="E252">
        <v>0</v>
      </c>
      <c r="F252">
        <v>0</v>
      </c>
      <c r="G252">
        <v>0</v>
      </c>
      <c r="H252">
        <v>0.3</v>
      </c>
      <c r="I252">
        <v>1.9</v>
      </c>
      <c r="J252">
        <v>0</v>
      </c>
      <c r="K252">
        <v>2.2999999999999998</v>
      </c>
      <c r="L252">
        <v>32.4</v>
      </c>
      <c r="M252">
        <v>0.2</v>
      </c>
      <c r="N252">
        <v>4.2</v>
      </c>
      <c r="O252">
        <f t="shared" si="15"/>
        <v>6.9300000000000006</v>
      </c>
      <c r="P252" t="str">
        <f t="shared" si="16"/>
        <v>Corey Brown, CarWR</v>
      </c>
      <c r="Q252" t="str">
        <f t="shared" si="17"/>
        <v>Corey Brown</v>
      </c>
      <c r="R252" t="str">
        <f t="shared" si="18"/>
        <v>Corey Brown</v>
      </c>
      <c r="S252">
        <f>VLOOKUP(R252,'player index'!D:F,3,FALSE)</f>
        <v>273</v>
      </c>
      <c r="T252">
        <f t="shared" si="19"/>
        <v>6.9300000000000006</v>
      </c>
    </row>
    <row r="253" spans="1:20">
      <c r="O253">
        <f t="shared" si="15"/>
        <v>0</v>
      </c>
      <c r="P253">
        <f t="shared" si="16"/>
        <v>0</v>
      </c>
      <c r="Q253" t="e">
        <f t="shared" si="17"/>
        <v>#VALUE!</v>
      </c>
      <c r="R253" t="e">
        <f t="shared" si="18"/>
        <v>#VALUE!</v>
      </c>
      <c r="S253" t="e">
        <f>VLOOKUP(R253,'player index'!D:F,3,FALSE)</f>
        <v>#VALUE!</v>
      </c>
      <c r="T253">
        <f t="shared" si="19"/>
        <v>0</v>
      </c>
    </row>
    <row r="254" spans="1:20">
      <c r="A254" t="s">
        <v>759</v>
      </c>
      <c r="B254" t="s">
        <v>760</v>
      </c>
      <c r="C254" t="s">
        <v>761</v>
      </c>
      <c r="D254" t="s">
        <v>762</v>
      </c>
      <c r="E254" t="s">
        <v>763</v>
      </c>
      <c r="F254" t="s">
        <v>735</v>
      </c>
      <c r="G254" t="s">
        <v>736</v>
      </c>
      <c r="H254" t="s">
        <v>764</v>
      </c>
      <c r="I254" t="s">
        <v>763</v>
      </c>
      <c r="J254" t="s">
        <v>735</v>
      </c>
      <c r="K254" t="s">
        <v>765</v>
      </c>
      <c r="L254" t="s">
        <v>763</v>
      </c>
      <c r="M254" t="s">
        <v>735</v>
      </c>
      <c r="N254" t="s">
        <v>766</v>
      </c>
      <c r="O254" t="e">
        <f t="shared" si="15"/>
        <v>#VALUE!</v>
      </c>
      <c r="P254" t="str">
        <f t="shared" si="16"/>
        <v>PLAYER, TEAM POS</v>
      </c>
      <c r="Q254" t="str">
        <f t="shared" si="17"/>
        <v>PLAYER</v>
      </c>
      <c r="R254" t="str">
        <f t="shared" si="18"/>
        <v>PLAYER</v>
      </c>
      <c r="S254" t="e">
        <f>VLOOKUP(R254,'player index'!D:F,3,FALSE)</f>
        <v>#N/A</v>
      </c>
      <c r="T254" t="e">
        <f t="shared" si="19"/>
        <v>#VALUE!</v>
      </c>
    </row>
    <row r="255" spans="1:20">
      <c r="A255" t="s">
        <v>1059</v>
      </c>
      <c r="B255" t="s">
        <v>81</v>
      </c>
      <c r="C255" t="s">
        <v>775</v>
      </c>
      <c r="D255" t="s">
        <v>809</v>
      </c>
      <c r="E255">
        <v>0</v>
      </c>
      <c r="F255">
        <v>0</v>
      </c>
      <c r="G255">
        <v>0</v>
      </c>
      <c r="H255">
        <v>5.4</v>
      </c>
      <c r="I255">
        <v>21.9</v>
      </c>
      <c r="J255">
        <v>0.1</v>
      </c>
      <c r="K255">
        <v>2</v>
      </c>
      <c r="L255">
        <v>16.7</v>
      </c>
      <c r="M255">
        <v>0.1</v>
      </c>
      <c r="N255">
        <v>4.2</v>
      </c>
      <c r="O255">
        <f t="shared" si="15"/>
        <v>7.0600000000000005</v>
      </c>
      <c r="P255" t="str">
        <f t="shared" si="16"/>
        <v>Jonathan Grimes, HouRBQ</v>
      </c>
      <c r="Q255" t="str">
        <f t="shared" si="17"/>
        <v>Jonathan Grimes</v>
      </c>
      <c r="R255" t="str">
        <f t="shared" si="18"/>
        <v>Jonathan Grimes</v>
      </c>
      <c r="S255">
        <f>VLOOKUP(R255,'player index'!D:F,3,FALSE)</f>
        <v>247</v>
      </c>
      <c r="T255">
        <f t="shared" si="19"/>
        <v>7.0600000000000005</v>
      </c>
    </row>
    <row r="256" spans="1:20">
      <c r="A256" t="s">
        <v>1060</v>
      </c>
      <c r="B256" t="s">
        <v>12</v>
      </c>
      <c r="C256" t="s">
        <v>775</v>
      </c>
      <c r="D256" t="s">
        <v>809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2.7</v>
      </c>
      <c r="L256">
        <v>35</v>
      </c>
      <c r="M256">
        <v>0.2</v>
      </c>
      <c r="N256">
        <v>4.0999999999999996</v>
      </c>
      <c r="O256">
        <f t="shared" si="15"/>
        <v>7.4</v>
      </c>
      <c r="P256" t="str">
        <f t="shared" si="16"/>
        <v>Stedman Bailey, StLWR</v>
      </c>
      <c r="Q256" t="str">
        <f t="shared" si="17"/>
        <v>Stedman Bailey</v>
      </c>
      <c r="R256" t="str">
        <f t="shared" si="18"/>
        <v>Stedman Bailey</v>
      </c>
      <c r="S256">
        <f>VLOOKUP(R256,'player index'!D:F,3,FALSE)</f>
        <v>245</v>
      </c>
      <c r="T256">
        <f t="shared" si="19"/>
        <v>7.4</v>
      </c>
    </row>
    <row r="257" spans="1:20">
      <c r="A257" t="s">
        <v>1061</v>
      </c>
      <c r="B257" t="s">
        <v>801</v>
      </c>
      <c r="C257" t="s">
        <v>775</v>
      </c>
      <c r="D257" t="s">
        <v>809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2.9</v>
      </c>
      <c r="L257">
        <v>31.5</v>
      </c>
      <c r="M257">
        <v>0.2</v>
      </c>
      <c r="N257">
        <v>4.0999999999999996</v>
      </c>
      <c r="O257">
        <f t="shared" si="15"/>
        <v>7.2500000000000009</v>
      </c>
      <c r="P257" t="str">
        <f t="shared" si="16"/>
        <v>Jacob Tamme, AtlTE</v>
      </c>
      <c r="Q257" t="str">
        <f t="shared" si="17"/>
        <v>Jacob Tamme</v>
      </c>
      <c r="R257" t="str">
        <f t="shared" si="18"/>
        <v>Jacob Tamme</v>
      </c>
      <c r="S257">
        <f>VLOOKUP(R257,'player index'!D:F,3,FALSE)</f>
        <v>237</v>
      </c>
      <c r="T257">
        <f t="shared" si="19"/>
        <v>7.2500000000000009</v>
      </c>
    </row>
    <row r="258" spans="1:20">
      <c r="A258" t="s">
        <v>1062</v>
      </c>
      <c r="B258" t="s">
        <v>749</v>
      </c>
      <c r="C258" t="s">
        <v>775</v>
      </c>
      <c r="D258" t="s">
        <v>809</v>
      </c>
      <c r="E258">
        <v>0</v>
      </c>
      <c r="F258">
        <v>0</v>
      </c>
      <c r="G258">
        <v>0</v>
      </c>
      <c r="H258">
        <v>3.8</v>
      </c>
      <c r="I258">
        <v>15.2</v>
      </c>
      <c r="J258">
        <v>0.1</v>
      </c>
      <c r="K258">
        <v>3.5</v>
      </c>
      <c r="L258">
        <v>28.2</v>
      </c>
      <c r="M258">
        <v>0.1</v>
      </c>
      <c r="N258">
        <v>4.0999999999999996</v>
      </c>
      <c r="O258">
        <f t="shared" si="15"/>
        <v>9.0400000000000009</v>
      </c>
      <c r="P258" t="str">
        <f t="shared" si="16"/>
        <v>Darren Sproles, PhiRB</v>
      </c>
      <c r="Q258" t="str">
        <f t="shared" si="17"/>
        <v>Darren Sproles</v>
      </c>
      <c r="R258" t="str">
        <f t="shared" si="18"/>
        <v>Darren Sproles</v>
      </c>
      <c r="S258">
        <f>VLOOKUP(R258,'player index'!D:F,3,FALSE)</f>
        <v>183</v>
      </c>
      <c r="T258">
        <f t="shared" si="19"/>
        <v>9.0400000000000009</v>
      </c>
    </row>
    <row r="259" spans="1:20">
      <c r="A259" t="s">
        <v>1063</v>
      </c>
      <c r="B259" t="s">
        <v>71</v>
      </c>
      <c r="C259" t="s">
        <v>775</v>
      </c>
      <c r="D259" t="s">
        <v>809</v>
      </c>
      <c r="E259">
        <v>0</v>
      </c>
      <c r="F259">
        <v>0</v>
      </c>
      <c r="G259">
        <v>0</v>
      </c>
      <c r="H259">
        <v>0.3</v>
      </c>
      <c r="I259">
        <v>1.7</v>
      </c>
      <c r="J259">
        <v>0</v>
      </c>
      <c r="K259">
        <v>2.2999999999999998</v>
      </c>
      <c r="L259">
        <v>30.6</v>
      </c>
      <c r="M259">
        <v>0.2</v>
      </c>
      <c r="N259">
        <v>4.0999999999999996</v>
      </c>
      <c r="O259">
        <f t="shared" si="15"/>
        <v>6.73</v>
      </c>
      <c r="P259" t="str">
        <f t="shared" si="16"/>
        <v>Jarius Wright, MinWR</v>
      </c>
      <c r="Q259" t="str">
        <f t="shared" si="17"/>
        <v>Jarius Wright</v>
      </c>
      <c r="R259" t="str">
        <f t="shared" si="18"/>
        <v>Jarius Wright</v>
      </c>
      <c r="S259">
        <f>VLOOKUP(R259,'player index'!D:F,3,FALSE)</f>
        <v>241</v>
      </c>
      <c r="T259">
        <f t="shared" si="19"/>
        <v>6.73</v>
      </c>
    </row>
    <row r="260" spans="1:20">
      <c r="A260" t="s">
        <v>1064</v>
      </c>
      <c r="B260" t="s">
        <v>98</v>
      </c>
      <c r="C260" t="s">
        <v>775</v>
      </c>
      <c r="D260" t="s">
        <v>809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2.4</v>
      </c>
      <c r="L260">
        <v>32.9</v>
      </c>
      <c r="M260">
        <v>0.2</v>
      </c>
      <c r="N260">
        <v>4</v>
      </c>
      <c r="O260">
        <f t="shared" ref="O260:O323" si="20">E260*0.04+F260*4-G260+I260*0.1+J260*6+K260+L260*0.1+M260*6+IF(E260&gt;300,3,0)+IF(I260&gt;100,3,0)+IF(L260&gt;100,3,0)</f>
        <v>6.89</v>
      </c>
      <c r="P260" t="str">
        <f t="shared" ref="P260:P323" si="21">A260</f>
        <v>Brian Hartline, CleWR</v>
      </c>
      <c r="Q260" t="str">
        <f t="shared" ref="Q260:Q323" si="22">LEFT(P260,IFERROR(FIND(",",P260),LEN(P260)-8)-1)</f>
        <v>Brian Hartline</v>
      </c>
      <c r="R260" t="str">
        <f t="shared" ref="R260:R323" si="23">LEFT(Q260,IFERROR(FIND("*",Q260),LEN(Q260)+1)-1)</f>
        <v>Brian Hartline</v>
      </c>
      <c r="S260">
        <f>VLOOKUP(R260,'player index'!D:F,3,FALSE)</f>
        <v>278</v>
      </c>
      <c r="T260">
        <f t="shared" ref="T260:T323" si="24">O260</f>
        <v>6.89</v>
      </c>
    </row>
    <row r="261" spans="1:20">
      <c r="A261" t="s">
        <v>1065</v>
      </c>
      <c r="B261" t="s">
        <v>98</v>
      </c>
      <c r="C261" t="s">
        <v>775</v>
      </c>
      <c r="D261" t="s">
        <v>809</v>
      </c>
      <c r="E261">
        <v>0</v>
      </c>
      <c r="F261">
        <v>0</v>
      </c>
      <c r="G261">
        <v>0</v>
      </c>
      <c r="H261">
        <v>0.3</v>
      </c>
      <c r="I261">
        <v>2.1</v>
      </c>
      <c r="J261">
        <v>0</v>
      </c>
      <c r="K261">
        <v>3.7</v>
      </c>
      <c r="L261">
        <v>39.5</v>
      </c>
      <c r="M261">
        <v>0.2</v>
      </c>
      <c r="N261">
        <v>4</v>
      </c>
      <c r="O261">
        <f t="shared" si="20"/>
        <v>9.06</v>
      </c>
      <c r="P261" t="str">
        <f t="shared" si="21"/>
        <v>Andrew Hawkins, CleWR</v>
      </c>
      <c r="Q261" t="str">
        <f t="shared" si="22"/>
        <v>Andrew Hawkins</v>
      </c>
      <c r="R261" t="str">
        <f t="shared" si="23"/>
        <v>Andrew Hawkins</v>
      </c>
      <c r="S261">
        <f>VLOOKUP(R261,'player index'!D:F,3,FALSE)</f>
        <v>251</v>
      </c>
      <c r="T261">
        <f t="shared" si="24"/>
        <v>9.06</v>
      </c>
    </row>
    <row r="262" spans="1:20">
      <c r="A262" t="s">
        <v>1066</v>
      </c>
      <c r="B262" t="s">
        <v>856</v>
      </c>
      <c r="C262" t="s">
        <v>768</v>
      </c>
      <c r="D262" t="s">
        <v>809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2.8</v>
      </c>
      <c r="L262">
        <v>35.200000000000003</v>
      </c>
      <c r="M262">
        <v>0.2</v>
      </c>
      <c r="N262">
        <v>3.9</v>
      </c>
      <c r="O262">
        <f t="shared" si="20"/>
        <v>7.5200000000000005</v>
      </c>
      <c r="P262" t="str">
        <f t="shared" si="21"/>
        <v>Marquess Wilson, ChiWRP</v>
      </c>
      <c r="Q262" t="str">
        <f t="shared" si="22"/>
        <v>Marquess Wilson</v>
      </c>
      <c r="R262" t="str">
        <f t="shared" si="23"/>
        <v>Marquess Wilson</v>
      </c>
      <c r="S262">
        <f>VLOOKUP(R262,'player index'!D:F,3,FALSE)</f>
        <v>242</v>
      </c>
      <c r="T262">
        <f t="shared" si="24"/>
        <v>7.5200000000000005</v>
      </c>
    </row>
    <row r="263" spans="1:20">
      <c r="A263" t="s">
        <v>1067</v>
      </c>
      <c r="B263" t="s">
        <v>9</v>
      </c>
      <c r="C263" t="s">
        <v>775</v>
      </c>
      <c r="D263" t="s">
        <v>809</v>
      </c>
      <c r="E263">
        <v>0</v>
      </c>
      <c r="F263">
        <v>0</v>
      </c>
      <c r="G263">
        <v>0</v>
      </c>
      <c r="H263">
        <v>0.9</v>
      </c>
      <c r="I263">
        <v>3.3</v>
      </c>
      <c r="J263">
        <v>0</v>
      </c>
      <c r="K263">
        <v>3.4</v>
      </c>
      <c r="L263">
        <v>30.6</v>
      </c>
      <c r="M263">
        <v>0.1</v>
      </c>
      <c r="N263">
        <v>3.9</v>
      </c>
      <c r="O263">
        <f t="shared" si="20"/>
        <v>7.3900000000000006</v>
      </c>
      <c r="P263" t="str">
        <f t="shared" si="21"/>
        <v>Lance Dunbar, DalRB</v>
      </c>
      <c r="Q263" t="str">
        <f t="shared" si="22"/>
        <v>Lance Dunbar</v>
      </c>
      <c r="R263" t="str">
        <f t="shared" si="23"/>
        <v>Lance Dunbar</v>
      </c>
      <c r="S263">
        <f>VLOOKUP(R263,'player index'!D:F,3,FALSE)</f>
        <v>238</v>
      </c>
      <c r="T263">
        <f t="shared" si="24"/>
        <v>7.3900000000000006</v>
      </c>
    </row>
    <row r="264" spans="1:20">
      <c r="A264" t="s">
        <v>1068</v>
      </c>
      <c r="B264" t="s">
        <v>616</v>
      </c>
      <c r="C264" t="s">
        <v>869</v>
      </c>
      <c r="D264" t="s">
        <v>809</v>
      </c>
      <c r="E264">
        <v>0</v>
      </c>
      <c r="F264">
        <v>0</v>
      </c>
      <c r="G264">
        <v>0</v>
      </c>
      <c r="H264">
        <v>0.3</v>
      </c>
      <c r="I264">
        <v>1.8</v>
      </c>
      <c r="J264">
        <v>0</v>
      </c>
      <c r="K264">
        <v>2.7</v>
      </c>
      <c r="L264">
        <v>32.700000000000003</v>
      </c>
      <c r="M264">
        <v>0.1</v>
      </c>
      <c r="N264">
        <v>3.9</v>
      </c>
      <c r="O264">
        <f t="shared" si="20"/>
        <v>6.75</v>
      </c>
      <c r="P264" t="str">
        <f t="shared" si="21"/>
        <v>Andre Roberts, WshWR</v>
      </c>
      <c r="Q264" t="str">
        <f t="shared" si="22"/>
        <v>Andre Roberts</v>
      </c>
      <c r="R264" t="str">
        <f t="shared" si="23"/>
        <v>Andre Roberts</v>
      </c>
      <c r="S264">
        <f>VLOOKUP(R264,'player index'!D:F,3,FALSE)</f>
        <v>206</v>
      </c>
      <c r="T264">
        <f t="shared" si="24"/>
        <v>6.75</v>
      </c>
    </row>
    <row r="265" spans="1:20">
      <c r="A265" t="s">
        <v>1069</v>
      </c>
      <c r="B265" t="s">
        <v>746</v>
      </c>
      <c r="C265" t="s">
        <v>771</v>
      </c>
      <c r="D265" t="s">
        <v>809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3.8</v>
      </c>
      <c r="O265">
        <f t="shared" si="20"/>
        <v>0</v>
      </c>
      <c r="P265" t="str">
        <f t="shared" si="21"/>
        <v>Chiefs D/STD/ST</v>
      </c>
      <c r="Q265" t="str">
        <f t="shared" si="22"/>
        <v>Chiefs</v>
      </c>
      <c r="R265" t="str">
        <f t="shared" si="23"/>
        <v>Chiefs</v>
      </c>
      <c r="S265">
        <f>VLOOKUP(R265,'player index'!D:F,3,FALSE)</f>
        <v>266</v>
      </c>
      <c r="T265">
        <f t="shared" si="24"/>
        <v>0</v>
      </c>
    </row>
    <row r="266" spans="1:20">
      <c r="A266" t="s">
        <v>1070</v>
      </c>
      <c r="B266" t="s">
        <v>801</v>
      </c>
      <c r="C266" t="s">
        <v>775</v>
      </c>
      <c r="D266" t="s">
        <v>809</v>
      </c>
      <c r="E266">
        <v>0</v>
      </c>
      <c r="F266">
        <v>0</v>
      </c>
      <c r="G266">
        <v>0</v>
      </c>
      <c r="H266">
        <v>7.5</v>
      </c>
      <c r="I266">
        <v>28.1</v>
      </c>
      <c r="J266">
        <v>0.3</v>
      </c>
      <c r="K266">
        <v>1.1000000000000001</v>
      </c>
      <c r="L266">
        <v>9.6</v>
      </c>
      <c r="M266">
        <v>0</v>
      </c>
      <c r="N266">
        <v>3.8</v>
      </c>
      <c r="O266">
        <f t="shared" si="20"/>
        <v>6.6700000000000008</v>
      </c>
      <c r="P266" t="str">
        <f t="shared" si="21"/>
        <v>Terron Ward, AtlRB</v>
      </c>
      <c r="Q266" t="str">
        <f t="shared" si="22"/>
        <v>Terron Ward</v>
      </c>
      <c r="R266" t="str">
        <f t="shared" si="23"/>
        <v>Terron Ward</v>
      </c>
      <c r="S266">
        <f>VLOOKUP(R266,'player index'!D:F,3,FALSE)</f>
        <v>384</v>
      </c>
      <c r="T266">
        <f t="shared" si="24"/>
        <v>6.6700000000000008</v>
      </c>
    </row>
    <row r="267" spans="1:20">
      <c r="A267" t="s">
        <v>1071</v>
      </c>
      <c r="B267" t="s">
        <v>89</v>
      </c>
      <c r="C267" t="s">
        <v>790</v>
      </c>
      <c r="D267" t="s">
        <v>809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2.2000000000000002</v>
      </c>
      <c r="L267">
        <v>25.4</v>
      </c>
      <c r="M267">
        <v>0.3</v>
      </c>
      <c r="N267">
        <v>3.5</v>
      </c>
      <c r="O267">
        <f t="shared" si="20"/>
        <v>6.54</v>
      </c>
      <c r="P267" t="str">
        <f t="shared" si="21"/>
        <v>Darren Fells, AriTE</v>
      </c>
      <c r="Q267" t="str">
        <f t="shared" si="22"/>
        <v>Darren Fells</v>
      </c>
      <c r="R267" t="str">
        <f t="shared" si="23"/>
        <v>Darren Fells</v>
      </c>
      <c r="S267">
        <f>VLOOKUP(R267,'player index'!D:F,3,FALSE)</f>
        <v>215</v>
      </c>
      <c r="T267">
        <f t="shared" si="24"/>
        <v>6.54</v>
      </c>
    </row>
    <row r="268" spans="1:20">
      <c r="A268" t="s">
        <v>1072</v>
      </c>
      <c r="B268" t="s">
        <v>51</v>
      </c>
      <c r="C268" t="s">
        <v>768</v>
      </c>
      <c r="D268" t="s">
        <v>809</v>
      </c>
      <c r="E268">
        <v>0</v>
      </c>
      <c r="F268">
        <v>0</v>
      </c>
      <c r="G268">
        <v>0</v>
      </c>
      <c r="H268">
        <v>0.2</v>
      </c>
      <c r="I268">
        <v>1</v>
      </c>
      <c r="J268">
        <v>0</v>
      </c>
      <c r="K268">
        <v>2.1</v>
      </c>
      <c r="L268">
        <v>28.9</v>
      </c>
      <c r="M268">
        <v>0.2</v>
      </c>
      <c r="N268">
        <v>3.4</v>
      </c>
      <c r="O268">
        <f t="shared" si="20"/>
        <v>6.29</v>
      </c>
      <c r="P268" t="str">
        <f t="shared" si="21"/>
        <v>Tyler Lockett, SeaWR</v>
      </c>
      <c r="Q268" t="str">
        <f t="shared" si="22"/>
        <v>Tyler Lockett</v>
      </c>
      <c r="R268" t="str">
        <f t="shared" si="23"/>
        <v>Tyler Lockett</v>
      </c>
      <c r="S268">
        <f>VLOOKUP(R268,'player index'!D:F,3,FALSE)</f>
        <v>213</v>
      </c>
      <c r="T268">
        <f t="shared" si="24"/>
        <v>6.29</v>
      </c>
    </row>
    <row r="269" spans="1:20">
      <c r="A269" t="s">
        <v>1073</v>
      </c>
      <c r="B269" t="s">
        <v>830</v>
      </c>
      <c r="C269" t="s">
        <v>768</v>
      </c>
      <c r="D269" t="s">
        <v>809</v>
      </c>
      <c r="E269">
        <v>0</v>
      </c>
      <c r="F269">
        <v>0</v>
      </c>
      <c r="G269">
        <v>0</v>
      </c>
      <c r="H269">
        <v>5.6</v>
      </c>
      <c r="I269">
        <v>21.4</v>
      </c>
      <c r="J269">
        <v>0.2</v>
      </c>
      <c r="K269">
        <v>0.8</v>
      </c>
      <c r="L269">
        <v>6.7</v>
      </c>
      <c r="M269">
        <v>0</v>
      </c>
      <c r="N269">
        <v>3.2</v>
      </c>
      <c r="O269">
        <f t="shared" si="20"/>
        <v>4.8100000000000005</v>
      </c>
      <c r="P269" t="str">
        <f t="shared" si="21"/>
        <v>Karlos Williams, BufRB</v>
      </c>
      <c r="Q269" t="str">
        <f t="shared" si="22"/>
        <v>Karlos Williams</v>
      </c>
      <c r="R269" t="str">
        <f t="shared" si="23"/>
        <v>Karlos Williams</v>
      </c>
      <c r="S269">
        <f>VLOOKUP(R269,'player index'!D:F,3,FALSE)</f>
        <v>256</v>
      </c>
      <c r="T269">
        <f t="shared" si="24"/>
        <v>4.8100000000000005</v>
      </c>
    </row>
    <row r="270" spans="1:20">
      <c r="A270" t="s">
        <v>1074</v>
      </c>
      <c r="B270" t="s">
        <v>804</v>
      </c>
      <c r="C270" t="s">
        <v>775</v>
      </c>
      <c r="D270" t="s">
        <v>809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2.2999999999999998</v>
      </c>
      <c r="L270">
        <v>25.6</v>
      </c>
      <c r="M270">
        <v>0.2</v>
      </c>
      <c r="N270">
        <v>3.2</v>
      </c>
      <c r="O270">
        <f t="shared" si="20"/>
        <v>6.0600000000000005</v>
      </c>
      <c r="P270" t="str">
        <f t="shared" si="21"/>
        <v>John Phillips, SDTE</v>
      </c>
      <c r="Q270" t="str">
        <f t="shared" si="22"/>
        <v>John Phillips</v>
      </c>
      <c r="R270" t="str">
        <f t="shared" si="23"/>
        <v>John Phillips</v>
      </c>
      <c r="S270">
        <f>VLOOKUP(R270,'player index'!D:F,3,FALSE)</f>
        <v>421</v>
      </c>
      <c r="T270">
        <f t="shared" si="24"/>
        <v>6.0600000000000005</v>
      </c>
    </row>
    <row r="271" spans="1:20">
      <c r="A271" t="s">
        <v>1075</v>
      </c>
      <c r="B271" t="s">
        <v>81</v>
      </c>
      <c r="C271" t="s">
        <v>775</v>
      </c>
      <c r="D271" t="s">
        <v>809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2.1</v>
      </c>
      <c r="L271">
        <v>24</v>
      </c>
      <c r="M271">
        <v>0.2</v>
      </c>
      <c r="N271">
        <v>3.2</v>
      </c>
      <c r="O271">
        <f t="shared" si="20"/>
        <v>5.7</v>
      </c>
      <c r="P271" t="str">
        <f t="shared" si="21"/>
        <v>Garrett Graham, HouTE</v>
      </c>
      <c r="Q271" t="str">
        <f t="shared" si="22"/>
        <v>Garrett Graham</v>
      </c>
      <c r="R271" t="str">
        <f t="shared" si="23"/>
        <v>Garrett Graham</v>
      </c>
      <c r="S271">
        <f>VLOOKUP(R271,'player index'!D:F,3,FALSE)</f>
        <v>290</v>
      </c>
      <c r="T271">
        <f t="shared" si="24"/>
        <v>5.7</v>
      </c>
    </row>
    <row r="272" spans="1:20">
      <c r="A272" t="s">
        <v>1076</v>
      </c>
      <c r="B272" t="s">
        <v>12</v>
      </c>
      <c r="C272" t="s">
        <v>775</v>
      </c>
      <c r="D272" t="s">
        <v>809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1.9</v>
      </c>
      <c r="L272">
        <v>20.8</v>
      </c>
      <c r="M272">
        <v>0.2</v>
      </c>
      <c r="N272">
        <v>3.2</v>
      </c>
      <c r="O272">
        <f t="shared" si="20"/>
        <v>5.18</v>
      </c>
      <c r="P272" t="str">
        <f t="shared" si="21"/>
        <v>Lance Kendricks, StLTE</v>
      </c>
      <c r="Q272" t="str">
        <f t="shared" si="22"/>
        <v>Lance Kendricks</v>
      </c>
      <c r="R272" t="str">
        <f t="shared" si="23"/>
        <v>Lance Kendricks</v>
      </c>
      <c r="S272">
        <f>VLOOKUP(R272,'player index'!D:F,3,FALSE)</f>
        <v>301</v>
      </c>
      <c r="T272">
        <f t="shared" si="24"/>
        <v>5.18</v>
      </c>
    </row>
    <row r="273" spans="1:20">
      <c r="A273" t="s">
        <v>1077</v>
      </c>
      <c r="B273" t="s">
        <v>774</v>
      </c>
      <c r="C273" t="s">
        <v>775</v>
      </c>
      <c r="D273" t="s">
        <v>809</v>
      </c>
      <c r="E273">
        <v>0</v>
      </c>
      <c r="F273">
        <v>0</v>
      </c>
      <c r="G273">
        <v>0</v>
      </c>
      <c r="H273">
        <v>0.3</v>
      </c>
      <c r="I273">
        <v>2</v>
      </c>
      <c r="J273">
        <v>0</v>
      </c>
      <c r="K273">
        <v>2.2000000000000002</v>
      </c>
      <c r="L273">
        <v>22.5</v>
      </c>
      <c r="M273">
        <v>0.2</v>
      </c>
      <c r="N273">
        <v>3.1</v>
      </c>
      <c r="O273">
        <f t="shared" si="20"/>
        <v>5.8500000000000005</v>
      </c>
      <c r="P273" t="str">
        <f t="shared" si="21"/>
        <v>Danny Amendola, NEWR</v>
      </c>
      <c r="Q273" t="str">
        <f t="shared" si="22"/>
        <v>Danny Amendola</v>
      </c>
      <c r="R273" t="str">
        <f t="shared" si="23"/>
        <v>Danny Amendola</v>
      </c>
      <c r="S273">
        <f>VLOOKUP(R273,'player index'!D:F,3,FALSE)</f>
        <v>195</v>
      </c>
      <c r="T273">
        <f t="shared" si="24"/>
        <v>5.8500000000000005</v>
      </c>
    </row>
    <row r="274" spans="1:20">
      <c r="A274" t="s">
        <v>1078</v>
      </c>
      <c r="B274" t="s">
        <v>67</v>
      </c>
      <c r="C274" t="s">
        <v>775</v>
      </c>
      <c r="D274" t="s">
        <v>809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2.2999999999999998</v>
      </c>
      <c r="L274">
        <v>28.6</v>
      </c>
      <c r="M274">
        <v>0.2</v>
      </c>
      <c r="N274">
        <v>3.1</v>
      </c>
      <c r="O274">
        <f t="shared" si="20"/>
        <v>6.36</v>
      </c>
      <c r="P274" t="str">
        <f t="shared" si="21"/>
        <v>Jeremy Kerley, NYJWR</v>
      </c>
      <c r="Q274" t="str">
        <f t="shared" si="22"/>
        <v>Jeremy Kerley</v>
      </c>
      <c r="R274" t="str">
        <f t="shared" si="23"/>
        <v>Jeremy Kerley</v>
      </c>
      <c r="S274">
        <f>VLOOKUP(R274,'player index'!D:F,3,FALSE)</f>
        <v>415</v>
      </c>
      <c r="T274">
        <f t="shared" si="24"/>
        <v>6.36</v>
      </c>
    </row>
    <row r="275" spans="1:20">
      <c r="A275" t="s">
        <v>1079</v>
      </c>
      <c r="B275" t="s">
        <v>12</v>
      </c>
      <c r="C275" t="s">
        <v>775</v>
      </c>
      <c r="D275" t="s">
        <v>809</v>
      </c>
      <c r="E275">
        <v>0</v>
      </c>
      <c r="F275">
        <v>0</v>
      </c>
      <c r="G275">
        <v>0</v>
      </c>
      <c r="H275">
        <v>1.8</v>
      </c>
      <c r="I275">
        <v>7.6</v>
      </c>
      <c r="J275">
        <v>0.1</v>
      </c>
      <c r="K275">
        <v>3.5</v>
      </c>
      <c r="L275">
        <v>28.7</v>
      </c>
      <c r="M275">
        <v>0.1</v>
      </c>
      <c r="N275">
        <v>3.1</v>
      </c>
      <c r="O275">
        <f t="shared" si="20"/>
        <v>8.33</v>
      </c>
      <c r="P275" t="str">
        <f t="shared" si="21"/>
        <v>Benjamin Cunningham, StLRB</v>
      </c>
      <c r="Q275" t="str">
        <f t="shared" si="22"/>
        <v>Benjamin Cunningham</v>
      </c>
      <c r="R275" t="str">
        <f t="shared" si="23"/>
        <v>Benjamin Cunningham</v>
      </c>
      <c r="S275">
        <f>VLOOKUP(R275,'player index'!D:F,3,FALSE)</f>
        <v>162</v>
      </c>
      <c r="T275">
        <f t="shared" si="24"/>
        <v>8.33</v>
      </c>
    </row>
    <row r="276" spans="1:20">
      <c r="A276" t="s">
        <v>1080</v>
      </c>
      <c r="B276" t="s">
        <v>778</v>
      </c>
      <c r="C276" t="s">
        <v>775</v>
      </c>
      <c r="D276" t="s">
        <v>809</v>
      </c>
      <c r="E276">
        <v>0</v>
      </c>
      <c r="F276">
        <v>0</v>
      </c>
      <c r="G276">
        <v>0</v>
      </c>
      <c r="H276">
        <v>0.3</v>
      </c>
      <c r="I276">
        <v>1.7</v>
      </c>
      <c r="J276">
        <v>0</v>
      </c>
      <c r="K276">
        <v>1.5</v>
      </c>
      <c r="L276">
        <v>21.7</v>
      </c>
      <c r="M276">
        <v>0.2</v>
      </c>
      <c r="N276">
        <v>3.1</v>
      </c>
      <c r="O276">
        <f t="shared" si="20"/>
        <v>5.04</v>
      </c>
      <c r="P276" t="str">
        <f t="shared" si="21"/>
        <v>Phillip Dorsett, IndWR</v>
      </c>
      <c r="Q276" t="str">
        <f t="shared" si="22"/>
        <v>Phillip Dorsett</v>
      </c>
      <c r="R276" t="str">
        <f t="shared" si="23"/>
        <v>Phillip Dorsett</v>
      </c>
      <c r="S276">
        <f>VLOOKUP(R276,'player index'!D:F,3,FALSE)</f>
        <v>262</v>
      </c>
      <c r="T276">
        <f t="shared" si="24"/>
        <v>5.04</v>
      </c>
    </row>
    <row r="277" spans="1:20">
      <c r="A277" t="s">
        <v>1081</v>
      </c>
      <c r="B277" t="s">
        <v>26</v>
      </c>
      <c r="C277" t="s">
        <v>775</v>
      </c>
      <c r="D277" t="s">
        <v>809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1.7</v>
      </c>
      <c r="L277">
        <v>25.1</v>
      </c>
      <c r="M277">
        <v>0.2</v>
      </c>
      <c r="N277">
        <v>3.1</v>
      </c>
      <c r="O277">
        <f t="shared" si="20"/>
        <v>5.41</v>
      </c>
      <c r="P277" t="str">
        <f t="shared" si="21"/>
        <v>Justin Hunter, TenWR</v>
      </c>
      <c r="Q277" t="str">
        <f t="shared" si="22"/>
        <v>Justin Hunter</v>
      </c>
      <c r="R277" t="str">
        <f t="shared" si="23"/>
        <v>Justin Hunter</v>
      </c>
      <c r="S277">
        <f>VLOOKUP(R277,'player index'!D:F,3,FALSE)</f>
        <v>267</v>
      </c>
      <c r="T277">
        <f t="shared" si="24"/>
        <v>5.41</v>
      </c>
    </row>
    <row r="278" spans="1:20">
      <c r="A278" t="s">
        <v>1082</v>
      </c>
      <c r="B278" t="s">
        <v>100</v>
      </c>
      <c r="C278" t="s">
        <v>768</v>
      </c>
      <c r="D278" t="s">
        <v>809</v>
      </c>
      <c r="E278">
        <v>0</v>
      </c>
      <c r="F278">
        <v>0</v>
      </c>
      <c r="G278">
        <v>0</v>
      </c>
      <c r="H278">
        <v>5.2</v>
      </c>
      <c r="I278">
        <v>19.3</v>
      </c>
      <c r="J278">
        <v>0.1</v>
      </c>
      <c r="K278">
        <v>1.4</v>
      </c>
      <c r="L278">
        <v>12.9</v>
      </c>
      <c r="M278">
        <v>0.1</v>
      </c>
      <c r="N278">
        <v>3</v>
      </c>
      <c r="O278">
        <f t="shared" si="20"/>
        <v>5.82</v>
      </c>
      <c r="P278" t="str">
        <f t="shared" si="21"/>
        <v>Damien Williams, MiaRB</v>
      </c>
      <c r="Q278" t="str">
        <f t="shared" si="22"/>
        <v>Damien Williams</v>
      </c>
      <c r="R278" t="str">
        <f t="shared" si="23"/>
        <v>Damien Williams</v>
      </c>
      <c r="S278">
        <f>VLOOKUP(R278,'player index'!D:F,3,FALSE)</f>
        <v>297</v>
      </c>
      <c r="T278">
        <f t="shared" si="24"/>
        <v>5.82</v>
      </c>
    </row>
    <row r="279" spans="1:20">
      <c r="A279" t="s">
        <v>1083</v>
      </c>
      <c r="B279" t="s">
        <v>741</v>
      </c>
      <c r="C279" t="s">
        <v>775</v>
      </c>
      <c r="D279" t="s">
        <v>809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2.5</v>
      </c>
      <c r="L279">
        <v>28.6</v>
      </c>
      <c r="M279">
        <v>0.2</v>
      </c>
      <c r="N279">
        <v>3</v>
      </c>
      <c r="O279">
        <f t="shared" si="20"/>
        <v>6.5600000000000005</v>
      </c>
      <c r="P279" t="str">
        <f t="shared" si="21"/>
        <v>Marcedes Lewis, JacTE</v>
      </c>
      <c r="Q279" t="str">
        <f t="shared" si="22"/>
        <v>Marcedes Lewis</v>
      </c>
      <c r="R279" t="str">
        <f t="shared" si="23"/>
        <v>Marcedes Lewis</v>
      </c>
      <c r="S279">
        <f>VLOOKUP(R279,'player index'!D:F,3,FALSE)</f>
        <v>271</v>
      </c>
      <c r="T279">
        <f t="shared" si="24"/>
        <v>6.5600000000000005</v>
      </c>
    </row>
    <row r="280" spans="1:20">
      <c r="A280" t="s">
        <v>1084</v>
      </c>
      <c r="B280" t="s">
        <v>21</v>
      </c>
      <c r="C280" t="s">
        <v>787</v>
      </c>
      <c r="D280" t="s">
        <v>809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2.2000000000000002</v>
      </c>
      <c r="L280">
        <v>28.1</v>
      </c>
      <c r="M280">
        <v>0.2</v>
      </c>
      <c r="N280">
        <v>3</v>
      </c>
      <c r="O280">
        <f t="shared" si="20"/>
        <v>6.2100000000000009</v>
      </c>
      <c r="P280" t="str">
        <f t="shared" si="21"/>
        <v>Lance Moore, DetWR</v>
      </c>
      <c r="Q280" t="str">
        <f t="shared" si="22"/>
        <v>Lance Moore</v>
      </c>
      <c r="R280" t="str">
        <f t="shared" si="23"/>
        <v>Lance Moore</v>
      </c>
      <c r="S280">
        <f>VLOOKUP(R280,'player index'!D:F,3,FALSE)</f>
        <v>284</v>
      </c>
      <c r="T280">
        <f t="shared" si="24"/>
        <v>6.2100000000000009</v>
      </c>
    </row>
    <row r="281" spans="1:20">
      <c r="A281" t="s">
        <v>1085</v>
      </c>
      <c r="B281" t="s">
        <v>26</v>
      </c>
      <c r="C281" t="s">
        <v>775</v>
      </c>
      <c r="D281" t="s">
        <v>809</v>
      </c>
      <c r="E281">
        <v>0</v>
      </c>
      <c r="F281">
        <v>0</v>
      </c>
      <c r="G281">
        <v>0</v>
      </c>
      <c r="H281">
        <v>5.0999999999999996</v>
      </c>
      <c r="I281">
        <v>20.5</v>
      </c>
      <c r="J281">
        <v>0.2</v>
      </c>
      <c r="K281">
        <v>0</v>
      </c>
      <c r="L281">
        <v>0</v>
      </c>
      <c r="M281">
        <v>0</v>
      </c>
      <c r="N281">
        <v>3</v>
      </c>
      <c r="O281">
        <f t="shared" si="20"/>
        <v>3.2500000000000004</v>
      </c>
      <c r="P281" t="str">
        <f t="shared" si="21"/>
        <v>Terrance West, TenRB</v>
      </c>
      <c r="Q281" t="str">
        <f t="shared" si="22"/>
        <v>Terrance West</v>
      </c>
      <c r="R281" t="str">
        <f t="shared" si="23"/>
        <v>Terrance West</v>
      </c>
      <c r="S281">
        <f>VLOOKUP(R281,'player index'!D:F,3,FALSE)</f>
        <v>265</v>
      </c>
      <c r="T281">
        <f t="shared" si="24"/>
        <v>3.2500000000000004</v>
      </c>
    </row>
    <row r="282" spans="1:20">
      <c r="A282" t="s">
        <v>1086</v>
      </c>
      <c r="B282" t="s">
        <v>859</v>
      </c>
      <c r="C282" t="s">
        <v>775</v>
      </c>
      <c r="D282" t="s">
        <v>809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2.5</v>
      </c>
      <c r="L282">
        <v>28.5</v>
      </c>
      <c r="M282">
        <v>0.2</v>
      </c>
      <c r="N282">
        <v>3</v>
      </c>
      <c r="O282">
        <f t="shared" si="20"/>
        <v>6.55</v>
      </c>
      <c r="P282" t="str">
        <f t="shared" si="21"/>
        <v>Benjamin Watson, NOTE</v>
      </c>
      <c r="Q282" t="str">
        <f t="shared" si="22"/>
        <v>Benjamin Watson</v>
      </c>
      <c r="R282" t="str">
        <f t="shared" si="23"/>
        <v>Benjamin Watson</v>
      </c>
      <c r="S282">
        <f>VLOOKUP(R282,'player index'!D:F,3,FALSE)</f>
        <v>254</v>
      </c>
      <c r="T282">
        <f t="shared" si="24"/>
        <v>6.55</v>
      </c>
    </row>
    <row r="283" spans="1:20">
      <c r="A283" t="s">
        <v>1087</v>
      </c>
      <c r="B283" t="s">
        <v>89</v>
      </c>
      <c r="C283" t="s">
        <v>790</v>
      </c>
      <c r="D283" t="s">
        <v>809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1.6</v>
      </c>
      <c r="L283">
        <v>20.8</v>
      </c>
      <c r="M283">
        <v>0.2</v>
      </c>
      <c r="N283">
        <v>3</v>
      </c>
      <c r="O283">
        <f t="shared" si="20"/>
        <v>4.8800000000000008</v>
      </c>
      <c r="P283" t="str">
        <f t="shared" si="21"/>
        <v>Jaron Brown, AriWR</v>
      </c>
      <c r="Q283" t="str">
        <f t="shared" si="22"/>
        <v>Jaron Brown</v>
      </c>
      <c r="R283" t="str">
        <f t="shared" si="23"/>
        <v>Jaron Brown</v>
      </c>
      <c r="S283">
        <f>VLOOKUP(R283,'player index'!D:F,3,FALSE)</f>
        <v>426</v>
      </c>
      <c r="T283">
        <f t="shared" si="24"/>
        <v>4.8800000000000008</v>
      </c>
    </row>
    <row r="284" spans="1:20">
      <c r="A284" t="s">
        <v>1088</v>
      </c>
      <c r="B284" t="s">
        <v>837</v>
      </c>
      <c r="C284" t="s">
        <v>775</v>
      </c>
      <c r="D284" t="s">
        <v>809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1.9</v>
      </c>
      <c r="L284">
        <v>27.5</v>
      </c>
      <c r="M284">
        <v>0.2</v>
      </c>
      <c r="N284">
        <v>2.9</v>
      </c>
      <c r="O284">
        <f t="shared" si="20"/>
        <v>5.8500000000000005</v>
      </c>
      <c r="P284" t="str">
        <f t="shared" si="21"/>
        <v>Louis Murphy, TBWR</v>
      </c>
      <c r="Q284" t="str">
        <f t="shared" si="22"/>
        <v>Louis Murphy</v>
      </c>
      <c r="R284" t="str">
        <f t="shared" si="23"/>
        <v>Louis Murphy</v>
      </c>
      <c r="S284">
        <f>VLOOKUP(R284,'player index'!D:F,3,FALSE)</f>
        <v>282</v>
      </c>
      <c r="T284">
        <f t="shared" si="24"/>
        <v>5.8500000000000005</v>
      </c>
    </row>
    <row r="285" spans="1:20">
      <c r="A285" t="s">
        <v>1089</v>
      </c>
      <c r="B285" t="s">
        <v>840</v>
      </c>
      <c r="C285" t="s">
        <v>775</v>
      </c>
      <c r="D285" t="s">
        <v>809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2.2999999999999998</v>
      </c>
      <c r="L285">
        <v>26.2</v>
      </c>
      <c r="M285">
        <v>0.2</v>
      </c>
      <c r="N285">
        <v>2.9</v>
      </c>
      <c r="O285">
        <f t="shared" si="20"/>
        <v>6.12</v>
      </c>
      <c r="P285" t="str">
        <f t="shared" si="21"/>
        <v>Mychal Rivera, OakTE</v>
      </c>
      <c r="Q285" t="str">
        <f t="shared" si="22"/>
        <v>Mychal Rivera</v>
      </c>
      <c r="R285" t="str">
        <f t="shared" si="23"/>
        <v>Mychal Rivera</v>
      </c>
      <c r="S285">
        <f>VLOOKUP(R285,'player index'!D:F,3,FALSE)</f>
        <v>279</v>
      </c>
      <c r="T285">
        <f t="shared" si="24"/>
        <v>6.12</v>
      </c>
    </row>
    <row r="286" spans="1:20">
      <c r="A286" t="s">
        <v>1090</v>
      </c>
      <c r="B286" t="s">
        <v>9</v>
      </c>
      <c r="C286" t="s">
        <v>775</v>
      </c>
      <c r="D286" t="s">
        <v>809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1.7</v>
      </c>
      <c r="L286">
        <v>22.6</v>
      </c>
      <c r="M286">
        <v>0.2</v>
      </c>
      <c r="N286">
        <v>2.9</v>
      </c>
      <c r="O286">
        <f t="shared" si="20"/>
        <v>5.16</v>
      </c>
      <c r="P286" t="str">
        <f t="shared" si="21"/>
        <v>Brice Butler, DalWR</v>
      </c>
      <c r="Q286" t="str">
        <f t="shared" si="22"/>
        <v>Brice Butler</v>
      </c>
      <c r="R286" t="str">
        <f t="shared" si="23"/>
        <v>Brice Butler</v>
      </c>
      <c r="S286">
        <f>VLOOKUP(R286,'player index'!D:F,3,FALSE)</f>
        <v>369</v>
      </c>
      <c r="T286">
        <f t="shared" si="24"/>
        <v>5.16</v>
      </c>
    </row>
    <row r="287" spans="1:20">
      <c r="A287" t="s">
        <v>1091</v>
      </c>
      <c r="B287" t="s">
        <v>837</v>
      </c>
      <c r="C287" t="s">
        <v>775</v>
      </c>
      <c r="D287" t="s">
        <v>809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2.1</v>
      </c>
      <c r="L287">
        <v>23.9</v>
      </c>
      <c r="M287">
        <v>0.1</v>
      </c>
      <c r="N287">
        <v>2.9</v>
      </c>
      <c r="O287">
        <f t="shared" si="20"/>
        <v>5.09</v>
      </c>
      <c r="P287" t="str">
        <f t="shared" si="21"/>
        <v>Brandon Myers, TBTE</v>
      </c>
      <c r="Q287" t="str">
        <f t="shared" si="22"/>
        <v>Brandon Myers</v>
      </c>
      <c r="R287" t="str">
        <f t="shared" si="23"/>
        <v>Brandon Myers</v>
      </c>
      <c r="S287">
        <f>VLOOKUP(R287,'player index'!D:F,3,FALSE)</f>
        <v>451</v>
      </c>
      <c r="T287">
        <f t="shared" si="24"/>
        <v>5.09</v>
      </c>
    </row>
    <row r="288" spans="1:20">
      <c r="A288" t="s">
        <v>1092</v>
      </c>
      <c r="B288" t="s">
        <v>100</v>
      </c>
      <c r="C288" t="s">
        <v>768</v>
      </c>
      <c r="D288" t="s">
        <v>809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2.1</v>
      </c>
      <c r="L288">
        <v>29.8</v>
      </c>
      <c r="M288">
        <v>0.1</v>
      </c>
      <c r="N288">
        <v>2.9</v>
      </c>
      <c r="O288">
        <f t="shared" si="20"/>
        <v>5.68</v>
      </c>
      <c r="P288" t="str">
        <f t="shared" si="21"/>
        <v>Greg Jennings, MiaWR</v>
      </c>
      <c r="Q288" t="str">
        <f t="shared" si="22"/>
        <v>Greg Jennings</v>
      </c>
      <c r="R288" t="str">
        <f t="shared" si="23"/>
        <v>Greg Jennings</v>
      </c>
      <c r="S288">
        <f>VLOOKUP(R288,'player index'!D:F,3,FALSE)</f>
        <v>236</v>
      </c>
      <c r="T288">
        <f t="shared" si="24"/>
        <v>5.68</v>
      </c>
    </row>
    <row r="289" spans="1:20">
      <c r="A289" t="s">
        <v>1093</v>
      </c>
      <c r="B289" t="s">
        <v>98</v>
      </c>
      <c r="C289" t="s">
        <v>775</v>
      </c>
      <c r="D289" t="s">
        <v>809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</v>
      </c>
      <c r="L289">
        <v>23.1</v>
      </c>
      <c r="M289">
        <v>0.1</v>
      </c>
      <c r="N289">
        <v>2.8</v>
      </c>
      <c r="O289">
        <f t="shared" si="20"/>
        <v>4.7100000000000009</v>
      </c>
      <c r="P289" t="str">
        <f t="shared" si="21"/>
        <v>Gary Barnidge, CleTE</v>
      </c>
      <c r="Q289" t="str">
        <f t="shared" si="22"/>
        <v>Gary Barnidge</v>
      </c>
      <c r="R289" t="str">
        <f t="shared" si="23"/>
        <v>Gary Barnidge</v>
      </c>
      <c r="S289">
        <f>VLOOKUP(R289,'player index'!D:F,3,FALSE)</f>
        <v>288</v>
      </c>
      <c r="T289">
        <f t="shared" si="24"/>
        <v>4.7100000000000009</v>
      </c>
    </row>
    <row r="290" spans="1:20">
      <c r="A290" t="s">
        <v>1094</v>
      </c>
      <c r="B290" t="s">
        <v>830</v>
      </c>
      <c r="C290" t="s">
        <v>768</v>
      </c>
      <c r="D290" t="s">
        <v>809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26.2</v>
      </c>
      <c r="M290">
        <v>0.1</v>
      </c>
      <c r="N290">
        <v>2.8</v>
      </c>
      <c r="O290">
        <f t="shared" si="20"/>
        <v>5.2200000000000006</v>
      </c>
      <c r="P290" t="str">
        <f t="shared" si="21"/>
        <v>Robert Woods, BufWR</v>
      </c>
      <c r="Q290" t="str">
        <f t="shared" si="22"/>
        <v>Robert Woods</v>
      </c>
      <c r="R290" t="str">
        <f t="shared" si="23"/>
        <v>Robert Woods</v>
      </c>
      <c r="S290">
        <f>VLOOKUP(R290,'player index'!D:F,3,FALSE)</f>
        <v>268</v>
      </c>
      <c r="T290">
        <f t="shared" si="24"/>
        <v>5.2200000000000006</v>
      </c>
    </row>
    <row r="291" spans="1:20">
      <c r="A291" t="s">
        <v>1095</v>
      </c>
      <c r="B291" t="s">
        <v>746</v>
      </c>
      <c r="C291" t="s">
        <v>771</v>
      </c>
      <c r="D291" t="s">
        <v>809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2.2000000000000002</v>
      </c>
      <c r="L291">
        <v>24.7</v>
      </c>
      <c r="M291">
        <v>0.1</v>
      </c>
      <c r="N291">
        <v>2.8</v>
      </c>
      <c r="O291">
        <f t="shared" si="20"/>
        <v>5.27</v>
      </c>
      <c r="P291" t="str">
        <f t="shared" si="21"/>
        <v>Albert Wilson, KCWRP</v>
      </c>
      <c r="Q291" t="str">
        <f t="shared" si="22"/>
        <v>Albert Wilson</v>
      </c>
      <c r="R291" t="str">
        <f t="shared" si="23"/>
        <v>Albert Wilson</v>
      </c>
      <c r="S291">
        <f>VLOOKUP(R291,'player index'!D:F,3,FALSE)</f>
        <v>274</v>
      </c>
      <c r="T291">
        <f t="shared" si="24"/>
        <v>5.27</v>
      </c>
    </row>
    <row r="292" spans="1:20">
      <c r="A292" t="s">
        <v>1096</v>
      </c>
      <c r="B292" t="s">
        <v>71</v>
      </c>
      <c r="C292" t="s">
        <v>775</v>
      </c>
      <c r="D292" t="s">
        <v>809</v>
      </c>
      <c r="E292">
        <v>0</v>
      </c>
      <c r="F292">
        <v>0</v>
      </c>
      <c r="G292">
        <v>0</v>
      </c>
      <c r="H292">
        <v>3.9</v>
      </c>
      <c r="I292">
        <v>18.7</v>
      </c>
      <c r="J292">
        <v>0.1</v>
      </c>
      <c r="K292">
        <v>1.4</v>
      </c>
      <c r="L292">
        <v>10.6</v>
      </c>
      <c r="M292">
        <v>0</v>
      </c>
      <c r="N292">
        <v>2.7</v>
      </c>
      <c r="O292">
        <f t="shared" si="20"/>
        <v>4.93</v>
      </c>
      <c r="P292" t="str">
        <f t="shared" si="21"/>
        <v>Jerick McKinnon, MinRB</v>
      </c>
      <c r="Q292" t="str">
        <f t="shared" si="22"/>
        <v>Jerick McKinnon</v>
      </c>
      <c r="R292" t="str">
        <f t="shared" si="23"/>
        <v>Jerick McKinnon</v>
      </c>
      <c r="S292">
        <f>VLOOKUP(R292,'player index'!D:F,3,FALSE)</f>
        <v>283</v>
      </c>
      <c r="T292">
        <f t="shared" si="24"/>
        <v>4.93</v>
      </c>
    </row>
    <row r="293" spans="1:20">
      <c r="A293" t="s">
        <v>1097</v>
      </c>
      <c r="B293" t="s">
        <v>859</v>
      </c>
      <c r="C293" t="s">
        <v>775</v>
      </c>
      <c r="D293" t="s">
        <v>809</v>
      </c>
      <c r="E293">
        <v>0</v>
      </c>
      <c r="F293">
        <v>0</v>
      </c>
      <c r="G293">
        <v>0</v>
      </c>
      <c r="H293">
        <v>4.9000000000000004</v>
      </c>
      <c r="I293">
        <v>20.399999999999999</v>
      </c>
      <c r="J293">
        <v>0.1</v>
      </c>
      <c r="K293">
        <v>0.5</v>
      </c>
      <c r="L293">
        <v>4.3</v>
      </c>
      <c r="M293">
        <v>0</v>
      </c>
      <c r="N293">
        <v>2.7</v>
      </c>
      <c r="O293">
        <f t="shared" si="20"/>
        <v>3.5700000000000003</v>
      </c>
      <c r="P293" t="str">
        <f t="shared" si="21"/>
        <v>Khiry Robinson, NORB</v>
      </c>
      <c r="Q293" t="str">
        <f t="shared" si="22"/>
        <v>Khiry Robinson</v>
      </c>
      <c r="R293" t="str">
        <f t="shared" si="23"/>
        <v>Khiry Robinson</v>
      </c>
      <c r="S293">
        <f>VLOOKUP(R293,'player index'!D:F,3,FALSE)</f>
        <v>176</v>
      </c>
      <c r="T293">
        <f t="shared" si="24"/>
        <v>3.5700000000000003</v>
      </c>
    </row>
    <row r="294" spans="1:20">
      <c r="A294" t="s">
        <v>1098</v>
      </c>
      <c r="B294" t="s">
        <v>840</v>
      </c>
      <c r="C294" t="s">
        <v>775</v>
      </c>
      <c r="D294" t="s">
        <v>809</v>
      </c>
      <c r="E294">
        <v>0</v>
      </c>
      <c r="F294">
        <v>0</v>
      </c>
      <c r="G294">
        <v>0</v>
      </c>
      <c r="H294">
        <v>3.2</v>
      </c>
      <c r="I294">
        <v>12.8</v>
      </c>
      <c r="J294">
        <v>0.1</v>
      </c>
      <c r="K294">
        <v>1.4</v>
      </c>
      <c r="L294">
        <v>10.4</v>
      </c>
      <c r="M294">
        <v>0</v>
      </c>
      <c r="N294">
        <v>2.7</v>
      </c>
      <c r="O294">
        <f t="shared" si="20"/>
        <v>4.32</v>
      </c>
      <c r="P294" t="str">
        <f t="shared" si="21"/>
        <v>Taiwan Jones, OakRB, CB</v>
      </c>
      <c r="Q294" t="str">
        <f t="shared" si="22"/>
        <v>Taiwan Jones</v>
      </c>
      <c r="R294" t="str">
        <f t="shared" si="23"/>
        <v>Taiwan Jones</v>
      </c>
      <c r="S294">
        <f>VLOOKUP(R294,'player index'!D:F,3,FALSE)</f>
        <v>371</v>
      </c>
      <c r="T294">
        <f t="shared" si="24"/>
        <v>4.32</v>
      </c>
    </row>
    <row r="295" spans="1:20">
      <c r="O295">
        <f t="shared" si="20"/>
        <v>0</v>
      </c>
      <c r="P295">
        <f t="shared" si="21"/>
        <v>0</v>
      </c>
      <c r="Q295" t="e">
        <f t="shared" si="22"/>
        <v>#VALUE!</v>
      </c>
      <c r="R295" t="e">
        <f t="shared" si="23"/>
        <v>#VALUE!</v>
      </c>
      <c r="S295" t="e">
        <f>VLOOKUP(R295,'player index'!D:F,3,FALSE)</f>
        <v>#VALUE!</v>
      </c>
      <c r="T295">
        <f t="shared" si="24"/>
        <v>0</v>
      </c>
    </row>
    <row r="296" spans="1:20">
      <c r="A296" t="s">
        <v>759</v>
      </c>
      <c r="B296" t="s">
        <v>760</v>
      </c>
      <c r="C296" t="s">
        <v>761</v>
      </c>
      <c r="D296" t="s">
        <v>762</v>
      </c>
      <c r="E296" t="s">
        <v>763</v>
      </c>
      <c r="F296" t="s">
        <v>735</v>
      </c>
      <c r="G296" t="s">
        <v>736</v>
      </c>
      <c r="H296" t="s">
        <v>764</v>
      </c>
      <c r="I296" t="s">
        <v>763</v>
      </c>
      <c r="J296" t="s">
        <v>735</v>
      </c>
      <c r="K296" t="s">
        <v>765</v>
      </c>
      <c r="L296" t="s">
        <v>763</v>
      </c>
      <c r="M296" t="s">
        <v>735</v>
      </c>
      <c r="N296" t="s">
        <v>766</v>
      </c>
      <c r="O296" t="e">
        <f t="shared" si="20"/>
        <v>#VALUE!</v>
      </c>
      <c r="P296" t="str">
        <f t="shared" si="21"/>
        <v>PLAYER, TEAM POS</v>
      </c>
      <c r="Q296" t="str">
        <f t="shared" si="22"/>
        <v>PLAYER</v>
      </c>
      <c r="R296" t="str">
        <f t="shared" si="23"/>
        <v>PLAYER</v>
      </c>
      <c r="S296" t="e">
        <f>VLOOKUP(R296,'player index'!D:F,3,FALSE)</f>
        <v>#N/A</v>
      </c>
      <c r="T296" t="e">
        <f t="shared" si="24"/>
        <v>#VALUE!</v>
      </c>
    </row>
    <row r="297" spans="1:20">
      <c r="A297" t="s">
        <v>1099</v>
      </c>
      <c r="B297" t="s">
        <v>21</v>
      </c>
      <c r="C297" t="s">
        <v>787</v>
      </c>
      <c r="D297" t="s">
        <v>809</v>
      </c>
      <c r="E297">
        <v>0</v>
      </c>
      <c r="F297">
        <v>0</v>
      </c>
      <c r="G297">
        <v>0</v>
      </c>
      <c r="H297">
        <v>0.7</v>
      </c>
      <c r="I297">
        <v>2.5</v>
      </c>
      <c r="J297">
        <v>0</v>
      </c>
      <c r="K297">
        <v>2.7</v>
      </c>
      <c r="L297">
        <v>23.2</v>
      </c>
      <c r="M297">
        <v>0.1</v>
      </c>
      <c r="N297">
        <v>2.7</v>
      </c>
      <c r="O297">
        <f t="shared" si="20"/>
        <v>5.8699999999999992</v>
      </c>
      <c r="P297" t="str">
        <f t="shared" si="21"/>
        <v>Theo Riddick, DetRB</v>
      </c>
      <c r="Q297" t="str">
        <f t="shared" si="22"/>
        <v>Theo Riddick</v>
      </c>
      <c r="R297" t="str">
        <f t="shared" si="23"/>
        <v>Theo Riddick</v>
      </c>
      <c r="S297">
        <f>VLOOKUP(R297,'player index'!D:F,3,FALSE)</f>
        <v>326</v>
      </c>
      <c r="T297">
        <f t="shared" si="24"/>
        <v>5.8699999999999992</v>
      </c>
    </row>
    <row r="298" spans="1:20">
      <c r="A298" t="s">
        <v>1100</v>
      </c>
      <c r="B298" t="s">
        <v>783</v>
      </c>
      <c r="C298" t="s">
        <v>775</v>
      </c>
      <c r="D298" t="s">
        <v>809</v>
      </c>
      <c r="E298">
        <v>0</v>
      </c>
      <c r="F298">
        <v>0</v>
      </c>
      <c r="G298">
        <v>0</v>
      </c>
      <c r="H298">
        <v>5.6</v>
      </c>
      <c r="I298">
        <v>25.7</v>
      </c>
      <c r="J298">
        <v>0.1</v>
      </c>
      <c r="K298">
        <v>0.8</v>
      </c>
      <c r="L298">
        <v>6.5</v>
      </c>
      <c r="M298">
        <v>0</v>
      </c>
      <c r="N298">
        <v>2.6</v>
      </c>
      <c r="O298">
        <f t="shared" si="20"/>
        <v>4.620000000000001</v>
      </c>
      <c r="P298" t="str">
        <f t="shared" si="21"/>
        <v>DeAngelo Williams, PitRB</v>
      </c>
      <c r="Q298" t="str">
        <f t="shared" si="22"/>
        <v>DeAngelo Williams</v>
      </c>
      <c r="R298" t="str">
        <f t="shared" si="23"/>
        <v>DeAngelo Williams</v>
      </c>
      <c r="S298">
        <f>VLOOKUP(R298,'player index'!D:F,3,FALSE)</f>
        <v>49</v>
      </c>
      <c r="T298">
        <f t="shared" si="24"/>
        <v>4.620000000000001</v>
      </c>
    </row>
    <row r="299" spans="1:20">
      <c r="A299" t="s">
        <v>1101</v>
      </c>
      <c r="B299" t="s">
        <v>741</v>
      </c>
      <c r="C299" t="s">
        <v>775</v>
      </c>
      <c r="D299" t="s">
        <v>809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2.6</v>
      </c>
      <c r="O299">
        <f t="shared" si="20"/>
        <v>0</v>
      </c>
      <c r="P299" t="str">
        <f t="shared" si="21"/>
        <v>Jaguars D/STD/ST</v>
      </c>
      <c r="Q299" t="str">
        <f t="shared" si="22"/>
        <v>Jaguars</v>
      </c>
      <c r="R299" t="str">
        <f t="shared" si="23"/>
        <v>Jaguars</v>
      </c>
      <c r="S299">
        <f>VLOOKUP(R299,'player index'!D:F,3,FALSE)</f>
        <v>123</v>
      </c>
      <c r="T299">
        <f t="shared" si="24"/>
        <v>0</v>
      </c>
    </row>
    <row r="300" spans="1:20">
      <c r="A300" t="s">
        <v>1102</v>
      </c>
      <c r="B300" t="s">
        <v>100</v>
      </c>
      <c r="C300" t="s">
        <v>768</v>
      </c>
      <c r="D300" t="s">
        <v>809</v>
      </c>
      <c r="E300">
        <v>0</v>
      </c>
      <c r="F300">
        <v>0</v>
      </c>
      <c r="G300">
        <v>0</v>
      </c>
      <c r="H300">
        <v>0.2</v>
      </c>
      <c r="I300">
        <v>1.6</v>
      </c>
      <c r="J300">
        <v>0</v>
      </c>
      <c r="K300">
        <v>1.6</v>
      </c>
      <c r="L300">
        <v>23.6</v>
      </c>
      <c r="M300">
        <v>0.1</v>
      </c>
      <c r="N300">
        <v>2.6</v>
      </c>
      <c r="O300">
        <f t="shared" si="20"/>
        <v>4.7200000000000006</v>
      </c>
      <c r="P300" t="str">
        <f t="shared" si="21"/>
        <v>Kenny Stills, MiaWR</v>
      </c>
      <c r="Q300" t="str">
        <f t="shared" si="22"/>
        <v>Kenny Stills</v>
      </c>
      <c r="R300" t="str">
        <f t="shared" si="23"/>
        <v>Kenny Stills</v>
      </c>
      <c r="S300">
        <f>VLOOKUP(R300,'player index'!D:F,3,FALSE)</f>
        <v>287</v>
      </c>
      <c r="T300">
        <f t="shared" si="24"/>
        <v>4.7200000000000006</v>
      </c>
    </row>
    <row r="301" spans="1:20">
      <c r="A301" t="s">
        <v>1103</v>
      </c>
      <c r="B301" t="s">
        <v>859</v>
      </c>
      <c r="C301" t="s">
        <v>775</v>
      </c>
      <c r="D301" t="s">
        <v>809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1.6</v>
      </c>
      <c r="L301">
        <v>21.7</v>
      </c>
      <c r="M301">
        <v>0.1</v>
      </c>
      <c r="N301">
        <v>2.6</v>
      </c>
      <c r="O301">
        <f t="shared" si="20"/>
        <v>4.37</v>
      </c>
      <c r="P301" t="str">
        <f t="shared" si="21"/>
        <v>Willie Snead, NOWR</v>
      </c>
      <c r="Q301" t="str">
        <f t="shared" si="22"/>
        <v>Willie Snead</v>
      </c>
      <c r="R301" t="str">
        <f t="shared" si="23"/>
        <v>Willie Snead</v>
      </c>
      <c r="S301">
        <f>VLOOKUP(R301,'player index'!D:F,3,FALSE)</f>
        <v>281</v>
      </c>
      <c r="T301">
        <f t="shared" si="24"/>
        <v>4.37</v>
      </c>
    </row>
    <row r="302" spans="1:20">
      <c r="A302" t="s">
        <v>1104</v>
      </c>
      <c r="B302" t="s">
        <v>856</v>
      </c>
      <c r="C302" t="s">
        <v>768</v>
      </c>
      <c r="D302" t="s">
        <v>809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1.6</v>
      </c>
      <c r="L302">
        <v>21.1</v>
      </c>
      <c r="M302">
        <v>0.1</v>
      </c>
      <c r="N302">
        <v>2.5</v>
      </c>
      <c r="O302">
        <f t="shared" si="20"/>
        <v>4.3100000000000005</v>
      </c>
      <c r="P302" t="str">
        <f t="shared" si="21"/>
        <v>Joshua Bellamy, ChiWR</v>
      </c>
      <c r="Q302" t="str">
        <f t="shared" si="22"/>
        <v>Joshua Bellamy</v>
      </c>
      <c r="R302" t="str">
        <f t="shared" si="23"/>
        <v>Joshua Bellamy</v>
      </c>
      <c r="S302">
        <f>VLOOKUP(R302,'player index'!D:F,3,FALSE)</f>
        <v>270</v>
      </c>
      <c r="T302">
        <f t="shared" si="24"/>
        <v>4.3100000000000005</v>
      </c>
    </row>
    <row r="303" spans="1:20">
      <c r="A303" t="s">
        <v>1105</v>
      </c>
      <c r="B303" t="s">
        <v>840</v>
      </c>
      <c r="C303" t="s">
        <v>775</v>
      </c>
      <c r="D303" t="s">
        <v>809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</v>
      </c>
      <c r="L303">
        <v>21.5</v>
      </c>
      <c r="M303">
        <v>0.1</v>
      </c>
      <c r="N303">
        <v>2.5</v>
      </c>
      <c r="O303">
        <f t="shared" si="20"/>
        <v>4.75</v>
      </c>
      <c r="P303" t="str">
        <f t="shared" si="21"/>
        <v>Seth Roberts, OakWR</v>
      </c>
      <c r="Q303" t="str">
        <f t="shared" si="22"/>
        <v>Seth Roberts</v>
      </c>
      <c r="R303" t="str">
        <f t="shared" si="23"/>
        <v>Seth Roberts</v>
      </c>
      <c r="S303">
        <f>VLOOKUP(R303,'player index'!D:F,3,FALSE)</f>
        <v>329</v>
      </c>
      <c r="T303">
        <f t="shared" si="24"/>
        <v>4.75</v>
      </c>
    </row>
    <row r="304" spans="1:20">
      <c r="A304" t="s">
        <v>1106</v>
      </c>
      <c r="B304" t="s">
        <v>746</v>
      </c>
      <c r="C304" t="s">
        <v>771</v>
      </c>
      <c r="D304" t="s">
        <v>809</v>
      </c>
      <c r="E304">
        <v>0</v>
      </c>
      <c r="F304">
        <v>0</v>
      </c>
      <c r="G304">
        <v>0</v>
      </c>
      <c r="H304">
        <v>4.4000000000000004</v>
      </c>
      <c r="I304">
        <v>17.2</v>
      </c>
      <c r="J304">
        <v>0.2</v>
      </c>
      <c r="K304">
        <v>1</v>
      </c>
      <c r="L304">
        <v>7.3</v>
      </c>
      <c r="M304">
        <v>0</v>
      </c>
      <c r="N304">
        <v>2.4</v>
      </c>
      <c r="O304">
        <f t="shared" si="20"/>
        <v>4.6500000000000004</v>
      </c>
      <c r="P304" t="str">
        <f t="shared" si="21"/>
        <v>Knile Davis, KCRB</v>
      </c>
      <c r="Q304" t="str">
        <f t="shared" si="22"/>
        <v>Knile Davis</v>
      </c>
      <c r="R304" t="str">
        <f t="shared" si="23"/>
        <v>Knile Davis</v>
      </c>
      <c r="S304">
        <f>VLOOKUP(R304,'player index'!D:F,3,FALSE)</f>
        <v>294</v>
      </c>
      <c r="T304">
        <f t="shared" si="24"/>
        <v>4.6500000000000004</v>
      </c>
    </row>
    <row r="305" spans="1:20">
      <c r="A305" t="s">
        <v>1107</v>
      </c>
      <c r="B305" t="s">
        <v>793</v>
      </c>
      <c r="C305" t="s">
        <v>790</v>
      </c>
      <c r="D305" t="s">
        <v>809</v>
      </c>
      <c r="E305">
        <v>0</v>
      </c>
      <c r="F305">
        <v>0</v>
      </c>
      <c r="G305">
        <v>0</v>
      </c>
      <c r="H305">
        <v>0.1</v>
      </c>
      <c r="I305">
        <v>0.8</v>
      </c>
      <c r="J305">
        <v>0</v>
      </c>
      <c r="K305">
        <v>1.6</v>
      </c>
      <c r="L305">
        <v>20</v>
      </c>
      <c r="M305">
        <v>0.1</v>
      </c>
      <c r="N305">
        <v>2.2999999999999998</v>
      </c>
      <c r="O305">
        <f t="shared" si="20"/>
        <v>4.28</v>
      </c>
      <c r="P305" t="str">
        <f t="shared" si="21"/>
        <v>Quinton Patton, SFWR</v>
      </c>
      <c r="Q305" t="str">
        <f t="shared" si="22"/>
        <v>Quinton Patton</v>
      </c>
      <c r="R305" t="str">
        <f t="shared" si="23"/>
        <v>Quinton Patton</v>
      </c>
      <c r="S305">
        <f>VLOOKUP(R305,'player index'!D:F,3,FALSE)</f>
        <v>289</v>
      </c>
      <c r="T305">
        <f t="shared" si="24"/>
        <v>4.28</v>
      </c>
    </row>
    <row r="306" spans="1:20">
      <c r="A306" t="s">
        <v>1108</v>
      </c>
      <c r="B306" t="s">
        <v>9</v>
      </c>
      <c r="C306" t="s">
        <v>775</v>
      </c>
      <c r="D306" t="s">
        <v>809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1.6</v>
      </c>
      <c r="L306">
        <v>19.399999999999999</v>
      </c>
      <c r="M306">
        <v>0.2</v>
      </c>
      <c r="N306">
        <v>2.2999999999999998</v>
      </c>
      <c r="O306">
        <f t="shared" si="20"/>
        <v>4.74</v>
      </c>
      <c r="P306" t="str">
        <f t="shared" si="21"/>
        <v>Gavin Escobar, DalTE</v>
      </c>
      <c r="Q306" t="str">
        <f t="shared" si="22"/>
        <v>Gavin Escobar</v>
      </c>
      <c r="R306" t="str">
        <f t="shared" si="23"/>
        <v>Gavin Escobar</v>
      </c>
      <c r="S306">
        <f>VLOOKUP(R306,'player index'!D:F,3,FALSE)</f>
        <v>292</v>
      </c>
      <c r="T306">
        <f t="shared" si="24"/>
        <v>4.74</v>
      </c>
    </row>
    <row r="307" spans="1:20">
      <c r="A307" t="s">
        <v>1109</v>
      </c>
      <c r="B307" t="s">
        <v>33</v>
      </c>
      <c r="C307" t="s">
        <v>775</v>
      </c>
      <c r="D307" t="s">
        <v>809</v>
      </c>
      <c r="E307">
        <v>0</v>
      </c>
      <c r="F307">
        <v>0</v>
      </c>
      <c r="G307">
        <v>0</v>
      </c>
      <c r="H307">
        <v>3</v>
      </c>
      <c r="I307">
        <v>11.2</v>
      </c>
      <c r="J307">
        <v>0.2</v>
      </c>
      <c r="K307">
        <v>1.4</v>
      </c>
      <c r="L307">
        <v>10</v>
      </c>
      <c r="M307">
        <v>0.1</v>
      </c>
      <c r="N307">
        <v>2.2999999999999998</v>
      </c>
      <c r="O307">
        <f t="shared" si="20"/>
        <v>5.32</v>
      </c>
      <c r="P307" t="str">
        <f t="shared" si="21"/>
        <v>Mike Tolbert, CarRB</v>
      </c>
      <c r="Q307" t="str">
        <f t="shared" si="22"/>
        <v>Mike Tolbert</v>
      </c>
      <c r="R307" t="str">
        <f t="shared" si="23"/>
        <v>Mike Tolbert</v>
      </c>
      <c r="S307">
        <f>VLOOKUP(R307,'player index'!D:F,3,FALSE)</f>
        <v>334</v>
      </c>
      <c r="T307">
        <f t="shared" si="24"/>
        <v>5.32</v>
      </c>
    </row>
    <row r="308" spans="1:20">
      <c r="A308" t="s">
        <v>1110</v>
      </c>
      <c r="B308" t="s">
        <v>746</v>
      </c>
      <c r="C308" t="s">
        <v>771</v>
      </c>
      <c r="D308" t="s">
        <v>809</v>
      </c>
      <c r="E308">
        <v>0</v>
      </c>
      <c r="F308">
        <v>0</v>
      </c>
      <c r="G308">
        <v>0</v>
      </c>
      <c r="H308">
        <v>0.6</v>
      </c>
      <c r="I308">
        <v>4.2</v>
      </c>
      <c r="J308">
        <v>0</v>
      </c>
      <c r="K308">
        <v>2.2999999999999998</v>
      </c>
      <c r="L308">
        <v>17.2</v>
      </c>
      <c r="M308">
        <v>0.1</v>
      </c>
      <c r="N308">
        <v>2.2000000000000002</v>
      </c>
      <c r="O308">
        <f t="shared" si="20"/>
        <v>5.0399999999999991</v>
      </c>
      <c r="P308" t="str">
        <f t="shared" si="21"/>
        <v>De'Anthony Thomas, KCRB, WRP</v>
      </c>
      <c r="Q308" t="str">
        <f t="shared" si="22"/>
        <v>De'Anthony Thomas</v>
      </c>
      <c r="R308" t="str">
        <f t="shared" si="23"/>
        <v>De'Anthony Thomas</v>
      </c>
      <c r="S308">
        <f>VLOOKUP(R308,'player index'!D:F,3,FALSE)</f>
        <v>295</v>
      </c>
      <c r="T308">
        <f t="shared" si="24"/>
        <v>5.0399999999999991</v>
      </c>
    </row>
    <row r="309" spans="1:20">
      <c r="A309" t="s">
        <v>1111</v>
      </c>
      <c r="B309" t="s">
        <v>26</v>
      </c>
      <c r="C309" t="s">
        <v>775</v>
      </c>
      <c r="D309" t="s">
        <v>809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2.1</v>
      </c>
      <c r="O309">
        <f t="shared" si="20"/>
        <v>0</v>
      </c>
      <c r="P309" t="str">
        <f t="shared" si="21"/>
        <v>Titans D/STD/ST</v>
      </c>
      <c r="Q309" t="str">
        <f t="shared" si="22"/>
        <v>Titans</v>
      </c>
      <c r="R309" t="str">
        <f t="shared" si="23"/>
        <v>Titans</v>
      </c>
      <c r="S309">
        <f>VLOOKUP(R309,'player index'!D:F,3,FALSE)</f>
        <v>187</v>
      </c>
      <c r="T309">
        <f t="shared" si="24"/>
        <v>0</v>
      </c>
    </row>
    <row r="310" spans="1:20">
      <c r="A310" t="s">
        <v>1112</v>
      </c>
      <c r="B310" t="s">
        <v>51</v>
      </c>
      <c r="C310" t="s">
        <v>768</v>
      </c>
      <c r="D310" t="s">
        <v>809</v>
      </c>
      <c r="E310">
        <v>0</v>
      </c>
      <c r="F310">
        <v>0</v>
      </c>
      <c r="G310">
        <v>0</v>
      </c>
      <c r="H310">
        <v>3.7</v>
      </c>
      <c r="I310">
        <v>16.5</v>
      </c>
      <c r="J310">
        <v>0.1</v>
      </c>
      <c r="K310">
        <v>0.8</v>
      </c>
      <c r="L310">
        <v>6.1</v>
      </c>
      <c r="M310">
        <v>0</v>
      </c>
      <c r="N310">
        <v>2</v>
      </c>
      <c r="O310">
        <f t="shared" si="20"/>
        <v>3.6599999999999997</v>
      </c>
      <c r="P310" t="str">
        <f t="shared" si="21"/>
        <v>Fred Jackson, SeaRB</v>
      </c>
      <c r="Q310" t="str">
        <f t="shared" si="22"/>
        <v>Fred Jackson</v>
      </c>
      <c r="R310" t="str">
        <f t="shared" si="23"/>
        <v>Fred Jackson</v>
      </c>
      <c r="S310">
        <f>VLOOKUP(R310,'player index'!D:F,3,FALSE)</f>
        <v>304</v>
      </c>
      <c r="T310">
        <f t="shared" si="24"/>
        <v>3.6599999999999997</v>
      </c>
    </row>
    <row r="311" spans="1:20">
      <c r="A311" t="s">
        <v>1113</v>
      </c>
      <c r="B311" t="s">
        <v>67</v>
      </c>
      <c r="C311" t="s">
        <v>775</v>
      </c>
      <c r="D311" t="s">
        <v>809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1.6</v>
      </c>
      <c r="L311">
        <v>20</v>
      </c>
      <c r="M311">
        <v>0.2</v>
      </c>
      <c r="N311">
        <v>2</v>
      </c>
      <c r="O311">
        <f t="shared" si="20"/>
        <v>4.8000000000000007</v>
      </c>
      <c r="P311" t="str">
        <f t="shared" si="21"/>
        <v>Jeff Cumberland, NYJTE</v>
      </c>
      <c r="Q311" t="str">
        <f t="shared" si="22"/>
        <v>Jeff Cumberland</v>
      </c>
      <c r="R311" t="str">
        <f t="shared" si="23"/>
        <v>Jeff Cumberland</v>
      </c>
      <c r="S311">
        <f>VLOOKUP(R311,'player index'!D:F,3,FALSE)</f>
        <v>260</v>
      </c>
      <c r="T311">
        <f t="shared" si="24"/>
        <v>4.8000000000000007</v>
      </c>
    </row>
    <row r="312" spans="1:20">
      <c r="A312" t="s">
        <v>1114</v>
      </c>
      <c r="B312" t="s">
        <v>774</v>
      </c>
      <c r="C312" t="s">
        <v>775</v>
      </c>
      <c r="D312" t="s">
        <v>809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1.4</v>
      </c>
      <c r="L312">
        <v>16.600000000000001</v>
      </c>
      <c r="M312">
        <v>0.2</v>
      </c>
      <c r="N312">
        <v>2</v>
      </c>
      <c r="O312">
        <f t="shared" si="20"/>
        <v>4.26</v>
      </c>
      <c r="P312" t="str">
        <f t="shared" si="21"/>
        <v>Scott Chandler, NETE</v>
      </c>
      <c r="Q312" t="str">
        <f t="shared" si="22"/>
        <v>Scott Chandler</v>
      </c>
      <c r="R312" t="str">
        <f t="shared" si="23"/>
        <v>Scott Chandler</v>
      </c>
      <c r="S312">
        <f>VLOOKUP(R312,'player index'!D:F,3,FALSE)</f>
        <v>275</v>
      </c>
      <c r="T312">
        <f t="shared" si="24"/>
        <v>4.26</v>
      </c>
    </row>
    <row r="313" spans="1:20">
      <c r="A313" t="s">
        <v>1115</v>
      </c>
      <c r="B313" t="s">
        <v>44</v>
      </c>
      <c r="C313" t="s">
        <v>771</v>
      </c>
      <c r="D313" t="s">
        <v>809</v>
      </c>
      <c r="E313">
        <v>0</v>
      </c>
      <c r="F313">
        <v>0</v>
      </c>
      <c r="G313">
        <v>0</v>
      </c>
      <c r="H313">
        <v>4.5</v>
      </c>
      <c r="I313">
        <v>18.600000000000001</v>
      </c>
      <c r="J313">
        <v>0.1</v>
      </c>
      <c r="K313">
        <v>0.5</v>
      </c>
      <c r="L313">
        <v>3.6</v>
      </c>
      <c r="M313">
        <v>0</v>
      </c>
      <c r="N313">
        <v>1.8</v>
      </c>
      <c r="O313">
        <f t="shared" si="20"/>
        <v>3.3200000000000003</v>
      </c>
      <c r="P313" t="str">
        <f t="shared" si="21"/>
        <v>Alonzo Harris, GBRB</v>
      </c>
      <c r="Q313" t="str">
        <f t="shared" si="22"/>
        <v>Alonzo Harris</v>
      </c>
      <c r="R313" t="str">
        <f t="shared" si="23"/>
        <v>Alonzo Harris</v>
      </c>
      <c r="S313">
        <f>VLOOKUP(R313,'player index'!D:F,3,FALSE)</f>
        <v>455</v>
      </c>
      <c r="T313">
        <f t="shared" si="24"/>
        <v>3.3200000000000003</v>
      </c>
    </row>
    <row r="314" spans="1:20">
      <c r="A314" t="s">
        <v>1116</v>
      </c>
      <c r="B314" t="s">
        <v>26</v>
      </c>
      <c r="C314" t="s">
        <v>775</v>
      </c>
      <c r="D314" t="s">
        <v>809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12</v>
      </c>
      <c r="M314">
        <v>0.1</v>
      </c>
      <c r="N314">
        <v>1.8</v>
      </c>
      <c r="O314">
        <f t="shared" si="20"/>
        <v>2.8000000000000003</v>
      </c>
      <c r="P314" t="str">
        <f t="shared" si="21"/>
        <v>Anthony Fasano, TenTE</v>
      </c>
      <c r="Q314" t="str">
        <f t="shared" si="22"/>
        <v>Anthony Fasano</v>
      </c>
      <c r="R314" t="str">
        <f t="shared" si="23"/>
        <v>Anthony Fasano</v>
      </c>
      <c r="S314">
        <f>VLOOKUP(R314,'player index'!D:F,3,FALSE)</f>
        <v>258</v>
      </c>
      <c r="T314">
        <f t="shared" si="24"/>
        <v>2.8000000000000003</v>
      </c>
    </row>
    <row r="315" spans="1:20">
      <c r="A315" t="s">
        <v>1117</v>
      </c>
      <c r="B315" t="s">
        <v>804</v>
      </c>
      <c r="C315" t="s">
        <v>775</v>
      </c>
      <c r="D315" t="s">
        <v>809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1.2</v>
      </c>
      <c r="L315">
        <v>14.2</v>
      </c>
      <c r="M315">
        <v>0.1</v>
      </c>
      <c r="N315">
        <v>1.7</v>
      </c>
      <c r="O315">
        <f t="shared" si="20"/>
        <v>3.22</v>
      </c>
      <c r="P315" t="str">
        <f t="shared" si="21"/>
        <v>David Johnson, SDTE</v>
      </c>
      <c r="Q315" t="str">
        <f t="shared" si="22"/>
        <v>David Johnson</v>
      </c>
      <c r="R315" t="str">
        <f t="shared" si="23"/>
        <v>David Johnson</v>
      </c>
      <c r="S315">
        <f>VLOOKUP(R315,'player index'!D:F,3,FALSE)</f>
        <v>169</v>
      </c>
      <c r="T315">
        <f t="shared" si="24"/>
        <v>3.22</v>
      </c>
    </row>
    <row r="316" spans="1:20">
      <c r="A316" t="s">
        <v>1118</v>
      </c>
      <c r="B316" t="s">
        <v>795</v>
      </c>
      <c r="C316" t="s">
        <v>796</v>
      </c>
      <c r="D316" t="s">
        <v>809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1.4</v>
      </c>
      <c r="L316">
        <v>16.2</v>
      </c>
      <c r="M316">
        <v>0.1</v>
      </c>
      <c r="N316">
        <v>1.7</v>
      </c>
      <c r="O316">
        <f t="shared" si="20"/>
        <v>3.62</v>
      </c>
      <c r="P316" t="str">
        <f t="shared" si="21"/>
        <v>Daniel Fells, NYGTEP</v>
      </c>
      <c r="Q316" t="str">
        <f t="shared" si="22"/>
        <v>Daniel Fells</v>
      </c>
      <c r="R316" t="str">
        <f t="shared" si="23"/>
        <v>Daniel Fells</v>
      </c>
      <c r="S316">
        <f>VLOOKUP(R316,'player index'!D:F,3,FALSE)</f>
        <v>498</v>
      </c>
      <c r="T316">
        <f t="shared" si="24"/>
        <v>3.62</v>
      </c>
    </row>
    <row r="317" spans="1:20">
      <c r="A317" t="s">
        <v>1119</v>
      </c>
      <c r="B317" t="s">
        <v>856</v>
      </c>
      <c r="C317" t="s">
        <v>768</v>
      </c>
      <c r="D317" t="s">
        <v>809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1.7</v>
      </c>
      <c r="O317">
        <f t="shared" si="20"/>
        <v>0</v>
      </c>
      <c r="P317" t="str">
        <f t="shared" si="21"/>
        <v>Bears D/STD/ST</v>
      </c>
      <c r="Q317" t="str">
        <f t="shared" si="22"/>
        <v>Bears</v>
      </c>
      <c r="R317" t="str">
        <f t="shared" si="23"/>
        <v>Bears</v>
      </c>
      <c r="S317">
        <f>VLOOKUP(R317,'player index'!D:F,3,FALSE)</f>
        <v>184</v>
      </c>
      <c r="T317">
        <f t="shared" si="24"/>
        <v>0</v>
      </c>
    </row>
    <row r="318" spans="1:20">
      <c r="A318" t="s">
        <v>1120</v>
      </c>
      <c r="B318" t="s">
        <v>842</v>
      </c>
      <c r="C318" t="s">
        <v>775</v>
      </c>
      <c r="D318" t="s">
        <v>809</v>
      </c>
      <c r="E318">
        <v>0</v>
      </c>
      <c r="F318">
        <v>0</v>
      </c>
      <c r="G318">
        <v>0</v>
      </c>
      <c r="H318">
        <v>0.4</v>
      </c>
      <c r="I318">
        <v>2.7</v>
      </c>
      <c r="J318">
        <v>0</v>
      </c>
      <c r="K318">
        <v>1.5</v>
      </c>
      <c r="L318">
        <v>16.899999999999999</v>
      </c>
      <c r="M318">
        <v>0.1</v>
      </c>
      <c r="N318">
        <v>1.7</v>
      </c>
      <c r="O318">
        <f t="shared" si="20"/>
        <v>4.0600000000000005</v>
      </c>
      <c r="P318" t="str">
        <f t="shared" si="21"/>
        <v>Mohamed Sanu, CinWR</v>
      </c>
      <c r="Q318" t="str">
        <f t="shared" si="22"/>
        <v>Mohamed Sanu</v>
      </c>
      <c r="R318" t="str">
        <f t="shared" si="23"/>
        <v>Mohamed Sanu</v>
      </c>
      <c r="S318">
        <f>VLOOKUP(R318,'player index'!D:F,3,FALSE)</f>
        <v>300</v>
      </c>
      <c r="T318">
        <f t="shared" si="24"/>
        <v>4.0600000000000005</v>
      </c>
    </row>
    <row r="319" spans="1:20">
      <c r="A319" t="s">
        <v>1121</v>
      </c>
      <c r="B319" t="s">
        <v>26</v>
      </c>
      <c r="C319" t="s">
        <v>775</v>
      </c>
      <c r="D319" t="s">
        <v>809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0.9</v>
      </c>
      <c r="L319">
        <v>13</v>
      </c>
      <c r="M319">
        <v>0.1</v>
      </c>
      <c r="N319">
        <v>1.7</v>
      </c>
      <c r="O319">
        <f t="shared" si="20"/>
        <v>2.8000000000000003</v>
      </c>
      <c r="P319" t="str">
        <f t="shared" si="21"/>
        <v>Dorial Green-Beckham, TenWR</v>
      </c>
      <c r="Q319" t="str">
        <f t="shared" si="22"/>
        <v>Dorial Green-Beckham</v>
      </c>
      <c r="R319" t="str">
        <f t="shared" si="23"/>
        <v>Dorial Green-Beckham</v>
      </c>
      <c r="S319">
        <f>VLOOKUP(R319,'player index'!D:F,3,FALSE)</f>
        <v>315</v>
      </c>
      <c r="T319">
        <f t="shared" si="24"/>
        <v>2.8000000000000003</v>
      </c>
    </row>
    <row r="320" spans="1:20">
      <c r="A320" t="s">
        <v>1122</v>
      </c>
      <c r="B320" t="s">
        <v>100</v>
      </c>
      <c r="C320" t="s">
        <v>768</v>
      </c>
      <c r="D320" t="s">
        <v>809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1.4</v>
      </c>
      <c r="L320">
        <v>16.399999999999999</v>
      </c>
      <c r="M320">
        <v>0.1</v>
      </c>
      <c r="N320">
        <v>1.7</v>
      </c>
      <c r="O320">
        <f t="shared" si="20"/>
        <v>3.64</v>
      </c>
      <c r="P320" t="str">
        <f t="shared" si="21"/>
        <v>Jake Stoneburner, MiaTE</v>
      </c>
      <c r="Q320" t="str">
        <f t="shared" si="22"/>
        <v>Jake Stoneburner</v>
      </c>
      <c r="R320" t="str">
        <f t="shared" si="23"/>
        <v>Jake Stoneburner</v>
      </c>
      <c r="S320">
        <f>VLOOKUP(R320,'player index'!D:F,3,FALSE)</f>
        <v>383</v>
      </c>
      <c r="T320">
        <f t="shared" si="24"/>
        <v>3.64</v>
      </c>
    </row>
    <row r="321" spans="1:20">
      <c r="A321" t="s">
        <v>1123</v>
      </c>
      <c r="B321" t="s">
        <v>749</v>
      </c>
      <c r="C321" t="s">
        <v>775</v>
      </c>
      <c r="D321" t="s">
        <v>809</v>
      </c>
      <c r="E321">
        <v>0</v>
      </c>
      <c r="F321">
        <v>0</v>
      </c>
      <c r="G321">
        <v>0</v>
      </c>
      <c r="H321">
        <v>5</v>
      </c>
      <c r="I321">
        <v>19.7</v>
      </c>
      <c r="J321">
        <v>0.1</v>
      </c>
      <c r="K321">
        <v>0.8</v>
      </c>
      <c r="L321">
        <v>6.1</v>
      </c>
      <c r="M321">
        <v>0</v>
      </c>
      <c r="N321">
        <v>1.7</v>
      </c>
      <c r="O321">
        <f t="shared" si="20"/>
        <v>3.98</v>
      </c>
      <c r="P321" t="str">
        <f t="shared" si="21"/>
        <v>Ryan Mathews, PhiRB</v>
      </c>
      <c r="Q321" t="str">
        <f t="shared" si="22"/>
        <v>Ryan Mathews</v>
      </c>
      <c r="R321" t="str">
        <f t="shared" si="23"/>
        <v>Ryan Mathews</v>
      </c>
      <c r="S321">
        <f>VLOOKUP(R321,'player index'!D:F,3,FALSE)</f>
        <v>230</v>
      </c>
      <c r="T321">
        <f t="shared" si="24"/>
        <v>3.98</v>
      </c>
    </row>
    <row r="322" spans="1:20">
      <c r="A322" t="s">
        <v>1124</v>
      </c>
      <c r="B322" t="s">
        <v>89</v>
      </c>
      <c r="C322" t="s">
        <v>790</v>
      </c>
      <c r="D322" t="s">
        <v>809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1.2</v>
      </c>
      <c r="L322">
        <v>12.9</v>
      </c>
      <c r="M322">
        <v>0.1</v>
      </c>
      <c r="N322">
        <v>1.7</v>
      </c>
      <c r="O322">
        <f t="shared" si="20"/>
        <v>3.0900000000000003</v>
      </c>
      <c r="P322" t="str">
        <f t="shared" si="21"/>
        <v>Jermaine Gresham, AriTE</v>
      </c>
      <c r="Q322" t="str">
        <f t="shared" si="22"/>
        <v>Jermaine Gresham</v>
      </c>
      <c r="R322" t="str">
        <f t="shared" si="23"/>
        <v>Jermaine Gresham</v>
      </c>
      <c r="S322">
        <f>VLOOKUP(R322,'player index'!D:F,3,FALSE)</f>
        <v>318</v>
      </c>
      <c r="T322">
        <f t="shared" si="24"/>
        <v>3.0900000000000003</v>
      </c>
    </row>
    <row r="323" spans="1:20">
      <c r="A323" t="s">
        <v>1125</v>
      </c>
      <c r="B323" t="s">
        <v>44</v>
      </c>
      <c r="C323" t="s">
        <v>771</v>
      </c>
      <c r="D323" t="s">
        <v>809</v>
      </c>
      <c r="E323">
        <v>0</v>
      </c>
      <c r="F323">
        <v>0</v>
      </c>
      <c r="G323">
        <v>0</v>
      </c>
      <c r="H323">
        <v>0.3</v>
      </c>
      <c r="I323">
        <v>1.7</v>
      </c>
      <c r="J323">
        <v>0</v>
      </c>
      <c r="K323">
        <v>0.8</v>
      </c>
      <c r="L323">
        <v>10.8</v>
      </c>
      <c r="M323">
        <v>0.1</v>
      </c>
      <c r="N323">
        <v>1.6</v>
      </c>
      <c r="O323">
        <f t="shared" si="20"/>
        <v>2.6500000000000004</v>
      </c>
      <c r="P323" t="str">
        <f t="shared" si="21"/>
        <v>Ty Montgomery, GBWR</v>
      </c>
      <c r="Q323" t="str">
        <f t="shared" si="22"/>
        <v>Ty Montgomery</v>
      </c>
      <c r="R323" t="str">
        <f t="shared" si="23"/>
        <v>Ty Montgomery</v>
      </c>
      <c r="S323">
        <f>VLOOKUP(R323,'player index'!D:F,3,FALSE)</f>
        <v>376</v>
      </c>
      <c r="T323">
        <f t="shared" si="24"/>
        <v>2.6500000000000004</v>
      </c>
    </row>
    <row r="324" spans="1:20">
      <c r="A324" t="s">
        <v>1126</v>
      </c>
      <c r="B324" t="s">
        <v>81</v>
      </c>
      <c r="C324" t="s">
        <v>775</v>
      </c>
      <c r="D324" t="s">
        <v>809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0.9</v>
      </c>
      <c r="L324">
        <v>12.2</v>
      </c>
      <c r="M324">
        <v>0.1</v>
      </c>
      <c r="N324">
        <v>1.6</v>
      </c>
      <c r="O324">
        <f t="shared" ref="O324:O387" si="25">E324*0.04+F324*4-G324+I324*0.1+J324*6+K324+L324*0.1+M324*6+IF(E324&gt;300,3,0)+IF(I324&gt;100,3,0)+IF(L324&gt;100,3,0)</f>
        <v>2.72</v>
      </c>
      <c r="P324" t="str">
        <f t="shared" ref="P324:P387" si="26">A324</f>
        <v>Keith Mumphery, HouWR</v>
      </c>
      <c r="Q324" t="str">
        <f t="shared" ref="Q324:Q387" si="27">LEFT(P324,IFERROR(FIND(",",P324),LEN(P324)-8)-1)</f>
        <v>Keith Mumphery</v>
      </c>
      <c r="R324" t="str">
        <f t="shared" ref="R324:R387" si="28">LEFT(Q324,IFERROR(FIND("*",Q324),LEN(Q324)+1)-1)</f>
        <v>Keith Mumphery</v>
      </c>
      <c r="S324">
        <f>VLOOKUP(R324,'player index'!D:F,3,FALSE)</f>
        <v>322</v>
      </c>
      <c r="T324">
        <f t="shared" ref="T324:T387" si="29">O324</f>
        <v>2.72</v>
      </c>
    </row>
    <row r="325" spans="1:20">
      <c r="A325" t="s">
        <v>1127</v>
      </c>
      <c r="B325" t="s">
        <v>840</v>
      </c>
      <c r="C325" t="s">
        <v>775</v>
      </c>
      <c r="D325" t="s">
        <v>809</v>
      </c>
      <c r="E325">
        <v>0</v>
      </c>
      <c r="F325">
        <v>0</v>
      </c>
      <c r="G325">
        <v>0</v>
      </c>
      <c r="H325">
        <v>0.7</v>
      </c>
      <c r="I325">
        <v>2.2000000000000002</v>
      </c>
      <c r="J325">
        <v>0</v>
      </c>
      <c r="K325">
        <v>1.5</v>
      </c>
      <c r="L325">
        <v>14.4</v>
      </c>
      <c r="M325">
        <v>0.1</v>
      </c>
      <c r="N325">
        <v>1.6</v>
      </c>
      <c r="O325">
        <f t="shared" si="25"/>
        <v>3.7600000000000002</v>
      </c>
      <c r="P325" t="str">
        <f t="shared" si="26"/>
        <v>Marcel Reece, OakRB</v>
      </c>
      <c r="Q325" t="str">
        <f t="shared" si="27"/>
        <v>Marcel Reece</v>
      </c>
      <c r="R325" t="str">
        <f t="shared" si="28"/>
        <v>Marcel Reece</v>
      </c>
      <c r="S325">
        <f>VLOOKUP(R325,'player index'!D:F,3,FALSE)</f>
        <v>320</v>
      </c>
      <c r="T325">
        <f t="shared" si="29"/>
        <v>3.7600000000000002</v>
      </c>
    </row>
    <row r="326" spans="1:20">
      <c r="A326" t="s">
        <v>1128</v>
      </c>
      <c r="B326" t="s">
        <v>795</v>
      </c>
      <c r="C326" t="s">
        <v>796</v>
      </c>
      <c r="D326" t="s">
        <v>809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1.3</v>
      </c>
      <c r="L326">
        <v>16.600000000000001</v>
      </c>
      <c r="M326">
        <v>0.1</v>
      </c>
      <c r="N326">
        <v>1.6</v>
      </c>
      <c r="O326">
        <f t="shared" si="25"/>
        <v>3.56</v>
      </c>
      <c r="P326" t="str">
        <f t="shared" si="26"/>
        <v>Geremy Davis, NYGWR</v>
      </c>
      <c r="Q326" t="str">
        <f t="shared" si="27"/>
        <v>Geremy Davis</v>
      </c>
      <c r="R326" t="str">
        <f t="shared" si="28"/>
        <v>Geremy Davis</v>
      </c>
      <c r="S326">
        <f>VLOOKUP(R326,'player index'!D:F,3,FALSE)</f>
        <v>422</v>
      </c>
      <c r="T326">
        <f t="shared" si="29"/>
        <v>3.56</v>
      </c>
    </row>
    <row r="327" spans="1:20">
      <c r="A327" t="s">
        <v>1129</v>
      </c>
      <c r="B327" t="s">
        <v>840</v>
      </c>
      <c r="C327" t="s">
        <v>775</v>
      </c>
      <c r="D327" t="s">
        <v>809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1.4</v>
      </c>
      <c r="L327">
        <v>15.4</v>
      </c>
      <c r="M327">
        <v>0.1</v>
      </c>
      <c r="N327">
        <v>1.6</v>
      </c>
      <c r="O327">
        <f t="shared" si="25"/>
        <v>3.54</v>
      </c>
      <c r="P327" t="str">
        <f t="shared" si="26"/>
        <v>Clive Walford, OakTE</v>
      </c>
      <c r="Q327" t="str">
        <f t="shared" si="27"/>
        <v>Clive Walford</v>
      </c>
      <c r="R327" t="str">
        <f t="shared" si="28"/>
        <v>Clive Walford</v>
      </c>
      <c r="S327">
        <f>VLOOKUP(R327,'player index'!D:F,3,FALSE)</f>
        <v>317</v>
      </c>
      <c r="T327">
        <f t="shared" si="29"/>
        <v>3.54</v>
      </c>
    </row>
    <row r="328" spans="1:20">
      <c r="A328" t="s">
        <v>1130</v>
      </c>
      <c r="B328" t="s">
        <v>793</v>
      </c>
      <c r="C328" t="s">
        <v>790</v>
      </c>
      <c r="D328" t="s">
        <v>809</v>
      </c>
      <c r="E328">
        <v>0</v>
      </c>
      <c r="F328">
        <v>0</v>
      </c>
      <c r="G328">
        <v>0</v>
      </c>
      <c r="H328">
        <v>3.2</v>
      </c>
      <c r="I328">
        <v>12.3</v>
      </c>
      <c r="J328">
        <v>0.1</v>
      </c>
      <c r="K328">
        <v>1.2</v>
      </c>
      <c r="L328">
        <v>10</v>
      </c>
      <c r="M328">
        <v>0</v>
      </c>
      <c r="N328">
        <v>1.6</v>
      </c>
      <c r="O328">
        <f t="shared" si="25"/>
        <v>4.03</v>
      </c>
      <c r="P328" t="str">
        <f t="shared" si="26"/>
        <v>Mike Davis, SFRB</v>
      </c>
      <c r="Q328" t="str">
        <f t="shared" si="27"/>
        <v>Mike Davis</v>
      </c>
      <c r="R328" t="str">
        <f t="shared" si="28"/>
        <v>Mike Davis</v>
      </c>
      <c r="S328">
        <f>VLOOKUP(R328,'player index'!D:F,3,FALSE)</f>
        <v>368</v>
      </c>
      <c r="T328">
        <f t="shared" si="29"/>
        <v>4.03</v>
      </c>
    </row>
    <row r="329" spans="1:20">
      <c r="A329" t="s">
        <v>1131</v>
      </c>
      <c r="B329" t="s">
        <v>33</v>
      </c>
      <c r="C329" t="s">
        <v>775</v>
      </c>
      <c r="D329" t="s">
        <v>809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1.3</v>
      </c>
      <c r="L329">
        <v>15.5</v>
      </c>
      <c r="M329">
        <v>0.1</v>
      </c>
      <c r="N329">
        <v>1.6</v>
      </c>
      <c r="O329">
        <f t="shared" si="25"/>
        <v>3.45</v>
      </c>
      <c r="P329" t="str">
        <f t="shared" si="26"/>
        <v>Ed Dickson, CarTE</v>
      </c>
      <c r="Q329" t="str">
        <f t="shared" si="27"/>
        <v>Ed Dickson</v>
      </c>
      <c r="R329" t="str">
        <f t="shared" si="28"/>
        <v>Ed Dickson</v>
      </c>
      <c r="S329">
        <f>VLOOKUP(R329,'player index'!D:F,3,FALSE)</f>
        <v>319</v>
      </c>
      <c r="T329">
        <f t="shared" si="29"/>
        <v>3.45</v>
      </c>
    </row>
    <row r="330" spans="1:20">
      <c r="A330" t="s">
        <v>1132</v>
      </c>
      <c r="B330" t="s">
        <v>749</v>
      </c>
      <c r="C330" t="s">
        <v>775</v>
      </c>
      <c r="D330" t="s">
        <v>809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1.2</v>
      </c>
      <c r="L330">
        <v>15.8</v>
      </c>
      <c r="M330">
        <v>0.1</v>
      </c>
      <c r="N330">
        <v>1.5</v>
      </c>
      <c r="O330">
        <f t="shared" si="25"/>
        <v>3.3800000000000003</v>
      </c>
      <c r="P330" t="str">
        <f t="shared" si="26"/>
        <v>Riley Cooper, PhiWR</v>
      </c>
      <c r="Q330" t="str">
        <f t="shared" si="27"/>
        <v>Riley Cooper</v>
      </c>
      <c r="R330" t="str">
        <f t="shared" si="28"/>
        <v>Riley Cooper</v>
      </c>
      <c r="S330">
        <f>VLOOKUP(R330,'player index'!D:F,3,FALSE)</f>
        <v>263</v>
      </c>
      <c r="T330">
        <f t="shared" si="29"/>
        <v>3.3800000000000003</v>
      </c>
    </row>
    <row r="331" spans="1:20">
      <c r="A331" t="s">
        <v>1133</v>
      </c>
      <c r="B331" t="s">
        <v>749</v>
      </c>
      <c r="C331" t="s">
        <v>775</v>
      </c>
      <c r="D331" t="s">
        <v>809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1.2</v>
      </c>
      <c r="L331">
        <v>11.9</v>
      </c>
      <c r="M331">
        <v>0.1</v>
      </c>
      <c r="N331">
        <v>1.5</v>
      </c>
      <c r="O331">
        <f t="shared" si="25"/>
        <v>2.99</v>
      </c>
      <c r="P331" t="str">
        <f t="shared" si="26"/>
        <v>Josh Huff, PhiWR</v>
      </c>
      <c r="Q331" t="str">
        <f t="shared" si="27"/>
        <v>Josh Huff</v>
      </c>
      <c r="R331" t="str">
        <f t="shared" si="28"/>
        <v>Josh Huff</v>
      </c>
      <c r="S331">
        <f>VLOOKUP(R331,'player index'!D:F,3,FALSE)</f>
        <v>312</v>
      </c>
      <c r="T331">
        <f t="shared" si="29"/>
        <v>2.99</v>
      </c>
    </row>
    <row r="332" spans="1:20">
      <c r="A332" t="s">
        <v>1134</v>
      </c>
      <c r="B332" t="s">
        <v>55</v>
      </c>
      <c r="C332" t="s">
        <v>775</v>
      </c>
      <c r="D332" t="s">
        <v>809</v>
      </c>
      <c r="E332">
        <v>0</v>
      </c>
      <c r="F332">
        <v>0</v>
      </c>
      <c r="G332">
        <v>0</v>
      </c>
      <c r="H332">
        <v>0.3</v>
      </c>
      <c r="I332">
        <v>1.7</v>
      </c>
      <c r="J332">
        <v>0</v>
      </c>
      <c r="K332">
        <v>0.8</v>
      </c>
      <c r="L332">
        <v>11.1</v>
      </c>
      <c r="M332">
        <v>0.1</v>
      </c>
      <c r="N332">
        <v>1.5</v>
      </c>
      <c r="O332">
        <f t="shared" si="25"/>
        <v>2.68</v>
      </c>
      <c r="P332" t="str">
        <f t="shared" si="26"/>
        <v>Michael Campanaro, BalWR</v>
      </c>
      <c r="Q332" t="str">
        <f t="shared" si="27"/>
        <v>Michael Campanaro</v>
      </c>
      <c r="R332" t="str">
        <f t="shared" si="28"/>
        <v>Michael Campanaro</v>
      </c>
      <c r="S332">
        <f>VLOOKUP(R332,'player index'!D:F,3,FALSE)</f>
        <v>302</v>
      </c>
      <c r="T332">
        <f t="shared" si="29"/>
        <v>2.68</v>
      </c>
    </row>
    <row r="333" spans="1:20">
      <c r="A333" t="s">
        <v>1135</v>
      </c>
      <c r="B333" t="s">
        <v>856</v>
      </c>
      <c r="C333" t="s">
        <v>768</v>
      </c>
      <c r="D333" t="s">
        <v>809</v>
      </c>
      <c r="E333">
        <v>0</v>
      </c>
      <c r="F333">
        <v>0</v>
      </c>
      <c r="G333">
        <v>0</v>
      </c>
      <c r="H333">
        <v>4.5</v>
      </c>
      <c r="I333">
        <v>15.9</v>
      </c>
      <c r="J333">
        <v>0.1</v>
      </c>
      <c r="K333">
        <v>0.1</v>
      </c>
      <c r="L333">
        <v>1.1000000000000001</v>
      </c>
      <c r="M333">
        <v>0</v>
      </c>
      <c r="N333">
        <v>1.5</v>
      </c>
      <c r="O333">
        <f t="shared" si="25"/>
        <v>2.4000000000000004</v>
      </c>
      <c r="P333" t="str">
        <f t="shared" si="26"/>
        <v>Jeremy Langford, ChiRB</v>
      </c>
      <c r="Q333" t="str">
        <f t="shared" si="27"/>
        <v>Jeremy Langford</v>
      </c>
      <c r="R333" t="str">
        <f t="shared" si="28"/>
        <v>Jeremy Langford</v>
      </c>
      <c r="S333">
        <f>VLOOKUP(R333,'player index'!D:F,3,FALSE)</f>
        <v>372</v>
      </c>
      <c r="T333">
        <f t="shared" si="29"/>
        <v>2.4000000000000004</v>
      </c>
    </row>
    <row r="334" spans="1:20">
      <c r="A334" t="s">
        <v>1136</v>
      </c>
      <c r="B334" t="s">
        <v>55</v>
      </c>
      <c r="C334" t="s">
        <v>775</v>
      </c>
      <c r="D334" t="s">
        <v>809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0.9</v>
      </c>
      <c r="L334">
        <v>10.199999999999999</v>
      </c>
      <c r="M334">
        <v>0.1</v>
      </c>
      <c r="N334">
        <v>1.5</v>
      </c>
      <c r="O334">
        <f t="shared" si="25"/>
        <v>2.52</v>
      </c>
      <c r="P334" t="str">
        <f t="shared" si="26"/>
        <v>Maxx Williams, BalTE</v>
      </c>
      <c r="Q334" t="str">
        <f t="shared" si="27"/>
        <v>Maxx Williams</v>
      </c>
      <c r="R334" t="str">
        <f t="shared" si="28"/>
        <v>Maxx Williams</v>
      </c>
      <c r="S334">
        <f>VLOOKUP(R334,'player index'!D:F,3,FALSE)</f>
        <v>308</v>
      </c>
      <c r="T334">
        <f t="shared" si="29"/>
        <v>2.52</v>
      </c>
    </row>
    <row r="335" spans="1:20">
      <c r="A335" t="s">
        <v>1137</v>
      </c>
      <c r="B335" t="s">
        <v>741</v>
      </c>
      <c r="C335" t="s">
        <v>775</v>
      </c>
      <c r="D335" t="s">
        <v>809</v>
      </c>
      <c r="E335">
        <v>0</v>
      </c>
      <c r="F335">
        <v>0</v>
      </c>
      <c r="G335">
        <v>0</v>
      </c>
      <c r="H335">
        <v>3.2</v>
      </c>
      <c r="I335">
        <v>13.2</v>
      </c>
      <c r="J335">
        <v>0.1</v>
      </c>
      <c r="K335">
        <v>1.1000000000000001</v>
      </c>
      <c r="L335">
        <v>8.6</v>
      </c>
      <c r="M335">
        <v>0</v>
      </c>
      <c r="N335">
        <v>1.5</v>
      </c>
      <c r="O335">
        <f t="shared" si="25"/>
        <v>3.8800000000000003</v>
      </c>
      <c r="P335" t="str">
        <f t="shared" si="26"/>
        <v>Toby Gerhart, JacRBP</v>
      </c>
      <c r="Q335" t="str">
        <f t="shared" si="27"/>
        <v>Toby Gerhart</v>
      </c>
      <c r="R335" t="str">
        <f t="shared" si="28"/>
        <v>Toby Gerhart</v>
      </c>
      <c r="S335">
        <f>VLOOKUP(R335,'player index'!D:F,3,FALSE)</f>
        <v>510</v>
      </c>
      <c r="T335">
        <f t="shared" si="29"/>
        <v>3.8800000000000003</v>
      </c>
    </row>
    <row r="336" spans="1:20">
      <c r="A336" t="s">
        <v>1138</v>
      </c>
      <c r="B336" t="s">
        <v>616</v>
      </c>
      <c r="C336" t="s">
        <v>869</v>
      </c>
      <c r="D336" t="s">
        <v>809</v>
      </c>
      <c r="E336">
        <v>0</v>
      </c>
      <c r="F336">
        <v>0</v>
      </c>
      <c r="G336">
        <v>0</v>
      </c>
      <c r="H336">
        <v>1.4</v>
      </c>
      <c r="I336">
        <v>5.2</v>
      </c>
      <c r="J336">
        <v>0</v>
      </c>
      <c r="K336">
        <v>1.8</v>
      </c>
      <c r="L336">
        <v>14.9</v>
      </c>
      <c r="M336">
        <v>0</v>
      </c>
      <c r="N336">
        <v>1.5</v>
      </c>
      <c r="O336">
        <f t="shared" si="25"/>
        <v>3.8100000000000005</v>
      </c>
      <c r="P336" t="str">
        <f t="shared" si="26"/>
        <v>Chris Thompson, WshRB</v>
      </c>
      <c r="Q336" t="str">
        <f t="shared" si="27"/>
        <v>Chris Thompson</v>
      </c>
      <c r="R336" t="str">
        <f t="shared" si="28"/>
        <v>Chris Thompson</v>
      </c>
      <c r="S336">
        <f>VLOOKUP(R336,'player index'!D:F,3,FALSE)</f>
        <v>327</v>
      </c>
      <c r="T336">
        <f t="shared" si="29"/>
        <v>3.8100000000000005</v>
      </c>
    </row>
    <row r="337" spans="1:20">
      <c r="O337">
        <f t="shared" si="25"/>
        <v>0</v>
      </c>
      <c r="P337">
        <f t="shared" si="26"/>
        <v>0</v>
      </c>
      <c r="Q337" t="e">
        <f t="shared" si="27"/>
        <v>#VALUE!</v>
      </c>
      <c r="R337" t="e">
        <f t="shared" si="28"/>
        <v>#VALUE!</v>
      </c>
      <c r="S337" t="e">
        <f>VLOOKUP(R337,'player index'!D:F,3,FALSE)</f>
        <v>#VALUE!</v>
      </c>
      <c r="T337">
        <f t="shared" si="29"/>
        <v>0</v>
      </c>
    </row>
    <row r="338" spans="1:20">
      <c r="A338" t="s">
        <v>759</v>
      </c>
      <c r="B338" t="s">
        <v>760</v>
      </c>
      <c r="C338" t="s">
        <v>761</v>
      </c>
      <c r="D338" t="s">
        <v>762</v>
      </c>
      <c r="E338" t="s">
        <v>763</v>
      </c>
      <c r="F338" t="s">
        <v>735</v>
      </c>
      <c r="G338" t="s">
        <v>736</v>
      </c>
      <c r="H338" t="s">
        <v>764</v>
      </c>
      <c r="I338" t="s">
        <v>763</v>
      </c>
      <c r="J338" t="s">
        <v>735</v>
      </c>
      <c r="K338" t="s">
        <v>765</v>
      </c>
      <c r="L338" t="s">
        <v>763</v>
      </c>
      <c r="M338" t="s">
        <v>735</v>
      </c>
      <c r="N338" t="s">
        <v>766</v>
      </c>
      <c r="O338" t="e">
        <f t="shared" si="25"/>
        <v>#VALUE!</v>
      </c>
      <c r="P338" t="str">
        <f t="shared" si="26"/>
        <v>PLAYER, TEAM POS</v>
      </c>
      <c r="Q338" t="str">
        <f t="shared" si="27"/>
        <v>PLAYER</v>
      </c>
      <c r="R338" t="str">
        <f t="shared" si="28"/>
        <v>PLAYER</v>
      </c>
      <c r="S338" t="e">
        <f>VLOOKUP(R338,'player index'!D:F,3,FALSE)</f>
        <v>#N/A</v>
      </c>
      <c r="T338" t="e">
        <f t="shared" si="29"/>
        <v>#VALUE!</v>
      </c>
    </row>
    <row r="339" spans="1:20">
      <c r="A339" t="s">
        <v>1139</v>
      </c>
      <c r="B339" t="s">
        <v>33</v>
      </c>
      <c r="C339" t="s">
        <v>775</v>
      </c>
      <c r="D339" t="s">
        <v>809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0.9</v>
      </c>
      <c r="L339">
        <v>11.6</v>
      </c>
      <c r="M339">
        <v>0.1</v>
      </c>
      <c r="N339">
        <v>1.5</v>
      </c>
      <c r="O339">
        <f t="shared" si="25"/>
        <v>2.66</v>
      </c>
      <c r="P339" t="str">
        <f t="shared" si="26"/>
        <v>Kevin Norwood, CarWR</v>
      </c>
      <c r="Q339" t="str">
        <f t="shared" si="27"/>
        <v>Kevin Norwood</v>
      </c>
      <c r="R339" t="str">
        <f t="shared" si="28"/>
        <v>Kevin Norwood</v>
      </c>
      <c r="S339">
        <f>VLOOKUP(R339,'player index'!D:F,3,FALSE)</f>
        <v>401</v>
      </c>
      <c r="T339">
        <f t="shared" si="29"/>
        <v>2.66</v>
      </c>
    </row>
    <row r="340" spans="1:20">
      <c r="A340" t="s">
        <v>1140</v>
      </c>
      <c r="B340" t="s">
        <v>98</v>
      </c>
      <c r="C340" t="s">
        <v>775</v>
      </c>
      <c r="D340" t="s">
        <v>809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1.2</v>
      </c>
      <c r="L340">
        <v>15.6</v>
      </c>
      <c r="M340">
        <v>0.1</v>
      </c>
      <c r="N340">
        <v>1.4</v>
      </c>
      <c r="O340">
        <f t="shared" si="25"/>
        <v>3.36</v>
      </c>
      <c r="P340" t="str">
        <f t="shared" si="26"/>
        <v>Dwayne Bowe, CleWR</v>
      </c>
      <c r="Q340" t="str">
        <f t="shared" si="27"/>
        <v>Dwayne Bowe</v>
      </c>
      <c r="R340" t="str">
        <f t="shared" si="28"/>
        <v>Dwayne Bowe</v>
      </c>
      <c r="S340">
        <f>VLOOKUP(R340,'player index'!D:F,3,FALSE)</f>
        <v>323</v>
      </c>
      <c r="T340">
        <f t="shared" si="29"/>
        <v>3.36</v>
      </c>
    </row>
    <row r="341" spans="1:20">
      <c r="A341" t="s">
        <v>1141</v>
      </c>
      <c r="B341" t="s">
        <v>837</v>
      </c>
      <c r="C341" t="s">
        <v>775</v>
      </c>
      <c r="D341" t="s">
        <v>809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1.3</v>
      </c>
      <c r="L341">
        <v>12.8</v>
      </c>
      <c r="M341">
        <v>0.1</v>
      </c>
      <c r="N341">
        <v>1.4</v>
      </c>
      <c r="O341">
        <f t="shared" si="25"/>
        <v>3.18</v>
      </c>
      <c r="P341" t="str">
        <f t="shared" si="26"/>
        <v>Luke Stocker, TBTE</v>
      </c>
      <c r="Q341" t="str">
        <f t="shared" si="27"/>
        <v>Luke Stocker</v>
      </c>
      <c r="R341" t="str">
        <f t="shared" si="28"/>
        <v>Luke Stocker</v>
      </c>
      <c r="S341">
        <f>VLOOKUP(R341,'player index'!D:F,3,FALSE)</f>
        <v>378</v>
      </c>
      <c r="T341">
        <f t="shared" si="29"/>
        <v>3.18</v>
      </c>
    </row>
    <row r="342" spans="1:20">
      <c r="A342" t="s">
        <v>1142</v>
      </c>
      <c r="B342" t="s">
        <v>100</v>
      </c>
      <c r="C342" t="s">
        <v>768</v>
      </c>
      <c r="D342" t="s">
        <v>809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0.9</v>
      </c>
      <c r="L342">
        <v>12.7</v>
      </c>
      <c r="M342">
        <v>0.1</v>
      </c>
      <c r="N342">
        <v>1.4</v>
      </c>
      <c r="O342">
        <f t="shared" si="25"/>
        <v>2.77</v>
      </c>
      <c r="P342" t="str">
        <f t="shared" si="26"/>
        <v>DeVante Parker, MiaWR</v>
      </c>
      <c r="Q342" t="str">
        <f t="shared" si="27"/>
        <v>DeVante Parker</v>
      </c>
      <c r="R342" t="str">
        <f t="shared" si="28"/>
        <v>DeVante Parker</v>
      </c>
      <c r="S342">
        <f>VLOOKUP(R342,'player index'!D:F,3,FALSE)</f>
        <v>240</v>
      </c>
      <c r="T342">
        <f t="shared" si="29"/>
        <v>2.77</v>
      </c>
    </row>
    <row r="343" spans="1:20">
      <c r="A343" t="s">
        <v>1143</v>
      </c>
      <c r="B343" t="s">
        <v>746</v>
      </c>
      <c r="C343" t="s">
        <v>771</v>
      </c>
      <c r="D343" t="s">
        <v>809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0.9</v>
      </c>
      <c r="L343">
        <v>10.4</v>
      </c>
      <c r="M343">
        <v>0.1</v>
      </c>
      <c r="N343">
        <v>1.4</v>
      </c>
      <c r="O343">
        <f t="shared" si="25"/>
        <v>2.54</v>
      </c>
      <c r="P343" t="str">
        <f t="shared" si="26"/>
        <v>James O'Shaughnessy, KCTE</v>
      </c>
      <c r="Q343" t="str">
        <f t="shared" si="27"/>
        <v>James O'Shaughnessy</v>
      </c>
      <c r="R343" t="str">
        <f t="shared" si="28"/>
        <v>James O'Shaughnessy</v>
      </c>
      <c r="S343">
        <f>VLOOKUP(R343,'player index'!D:F,3,FALSE)</f>
        <v>425</v>
      </c>
      <c r="T343">
        <f t="shared" si="29"/>
        <v>2.54</v>
      </c>
    </row>
    <row r="344" spans="1:20">
      <c r="A344" t="s">
        <v>1144</v>
      </c>
      <c r="B344" t="s">
        <v>741</v>
      </c>
      <c r="C344" t="s">
        <v>775</v>
      </c>
      <c r="D344" t="s">
        <v>809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1.1000000000000001</v>
      </c>
      <c r="L344">
        <v>13.1</v>
      </c>
      <c r="M344">
        <v>0.1</v>
      </c>
      <c r="N344">
        <v>1.4</v>
      </c>
      <c r="O344">
        <f t="shared" si="25"/>
        <v>3.0100000000000002</v>
      </c>
      <c r="P344" t="str">
        <f t="shared" si="26"/>
        <v>Clay Harbor, JacTE</v>
      </c>
      <c r="Q344" t="str">
        <f t="shared" si="27"/>
        <v>Clay Harbor</v>
      </c>
      <c r="R344" t="str">
        <f t="shared" si="28"/>
        <v>Clay Harbor</v>
      </c>
      <c r="S344">
        <f>VLOOKUP(R344,'player index'!D:F,3,FALSE)</f>
        <v>324</v>
      </c>
      <c r="T344">
        <f t="shared" si="29"/>
        <v>3.0100000000000002</v>
      </c>
    </row>
    <row r="345" spans="1:20">
      <c r="A345" t="s">
        <v>1145</v>
      </c>
      <c r="B345" t="s">
        <v>44</v>
      </c>
      <c r="C345" t="s">
        <v>771</v>
      </c>
      <c r="D345" t="s">
        <v>809</v>
      </c>
      <c r="E345">
        <v>0</v>
      </c>
      <c r="F345">
        <v>0</v>
      </c>
      <c r="G345">
        <v>0</v>
      </c>
      <c r="H345">
        <v>3.2</v>
      </c>
      <c r="I345">
        <v>9.1999999999999993</v>
      </c>
      <c r="J345">
        <v>0.2</v>
      </c>
      <c r="K345">
        <v>0.9</v>
      </c>
      <c r="L345">
        <v>7.8</v>
      </c>
      <c r="M345">
        <v>0.1</v>
      </c>
      <c r="N345">
        <v>1.4</v>
      </c>
      <c r="O345">
        <f t="shared" si="25"/>
        <v>4.4000000000000004</v>
      </c>
      <c r="P345" t="str">
        <f t="shared" si="26"/>
        <v>John Kuhn, GBRB</v>
      </c>
      <c r="Q345" t="str">
        <f t="shared" si="27"/>
        <v>John Kuhn</v>
      </c>
      <c r="R345" t="str">
        <f t="shared" si="28"/>
        <v>John Kuhn</v>
      </c>
      <c r="S345">
        <f>VLOOKUP(R345,'player index'!D:F,3,FALSE)</f>
        <v>367</v>
      </c>
      <c r="T345">
        <f t="shared" si="29"/>
        <v>4.4000000000000004</v>
      </c>
    </row>
    <row r="346" spans="1:20">
      <c r="A346" t="s">
        <v>1146</v>
      </c>
      <c r="B346" t="s">
        <v>793</v>
      </c>
      <c r="C346" t="s">
        <v>790</v>
      </c>
      <c r="D346" t="s">
        <v>809</v>
      </c>
      <c r="E346">
        <v>0</v>
      </c>
      <c r="F346">
        <v>0</v>
      </c>
      <c r="G346">
        <v>0</v>
      </c>
      <c r="H346">
        <v>0.4</v>
      </c>
      <c r="I346">
        <v>2.4</v>
      </c>
      <c r="J346">
        <v>0</v>
      </c>
      <c r="K346">
        <v>1.2</v>
      </c>
      <c r="L346">
        <v>14.7</v>
      </c>
      <c r="M346">
        <v>0.1</v>
      </c>
      <c r="N346">
        <v>1.4</v>
      </c>
      <c r="O346">
        <f t="shared" si="25"/>
        <v>3.5100000000000002</v>
      </c>
      <c r="P346" t="str">
        <f t="shared" si="26"/>
        <v>Bruce Ellington, SFWRQ</v>
      </c>
      <c r="Q346" t="str">
        <f t="shared" si="27"/>
        <v>Bruce Ellington</v>
      </c>
      <c r="R346" t="str">
        <f t="shared" si="28"/>
        <v>Bruce Ellington</v>
      </c>
      <c r="S346">
        <f>VLOOKUP(R346,'player index'!D:F,3,FALSE)</f>
        <v>449</v>
      </c>
      <c r="T346">
        <f t="shared" si="29"/>
        <v>3.5100000000000002</v>
      </c>
    </row>
    <row r="347" spans="1:20">
      <c r="A347" t="s">
        <v>1147</v>
      </c>
      <c r="B347" t="s">
        <v>616</v>
      </c>
      <c r="C347" t="s">
        <v>869</v>
      </c>
      <c r="D347" t="s">
        <v>809</v>
      </c>
      <c r="E347">
        <v>0</v>
      </c>
      <c r="F347">
        <v>0</v>
      </c>
      <c r="G347">
        <v>0</v>
      </c>
      <c r="H347">
        <v>0.3</v>
      </c>
      <c r="I347">
        <v>1.8</v>
      </c>
      <c r="J347">
        <v>0</v>
      </c>
      <c r="K347">
        <v>1</v>
      </c>
      <c r="L347">
        <v>10.5</v>
      </c>
      <c r="M347">
        <v>0</v>
      </c>
      <c r="N347">
        <v>1.4</v>
      </c>
      <c r="O347">
        <f t="shared" si="25"/>
        <v>2.23</v>
      </c>
      <c r="P347" t="str">
        <f t="shared" si="26"/>
        <v>Jamison Crowder, WshWR</v>
      </c>
      <c r="Q347" t="str">
        <f t="shared" si="27"/>
        <v>Jamison Crowder</v>
      </c>
      <c r="R347" t="str">
        <f t="shared" si="28"/>
        <v>Jamison Crowder</v>
      </c>
      <c r="S347">
        <f>VLOOKUP(R347,'player index'!D:F,3,FALSE)</f>
        <v>325</v>
      </c>
      <c r="T347">
        <f t="shared" si="29"/>
        <v>2.23</v>
      </c>
    </row>
    <row r="348" spans="1:20">
      <c r="A348" t="s">
        <v>1148</v>
      </c>
      <c r="B348" t="s">
        <v>98</v>
      </c>
      <c r="C348" t="s">
        <v>775</v>
      </c>
      <c r="D348" t="s">
        <v>809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0.9</v>
      </c>
      <c r="L348">
        <v>12.7</v>
      </c>
      <c r="M348">
        <v>0.1</v>
      </c>
      <c r="N348">
        <v>1.4</v>
      </c>
      <c r="O348">
        <f t="shared" si="25"/>
        <v>2.77</v>
      </c>
      <c r="P348" t="str">
        <f t="shared" si="26"/>
        <v>Taylor Gabriel, CleWR</v>
      </c>
      <c r="Q348" t="str">
        <f t="shared" si="27"/>
        <v>Taylor Gabriel</v>
      </c>
      <c r="R348" t="str">
        <f t="shared" si="28"/>
        <v>Taylor Gabriel</v>
      </c>
      <c r="S348">
        <f>VLOOKUP(R348,'player index'!D:F,3,FALSE)</f>
        <v>358</v>
      </c>
      <c r="T348">
        <f t="shared" si="29"/>
        <v>2.77</v>
      </c>
    </row>
    <row r="349" spans="1:20">
      <c r="A349" t="s">
        <v>1149</v>
      </c>
      <c r="B349" t="s">
        <v>840</v>
      </c>
      <c r="C349" t="s">
        <v>775</v>
      </c>
      <c r="D349" t="s">
        <v>809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0.8</v>
      </c>
      <c r="L349">
        <v>11.9</v>
      </c>
      <c r="M349">
        <v>0.1</v>
      </c>
      <c r="N349">
        <v>1.4</v>
      </c>
      <c r="O349">
        <f t="shared" si="25"/>
        <v>2.5900000000000003</v>
      </c>
      <c r="P349" t="str">
        <f t="shared" si="26"/>
        <v>Andre Holmes, OakWR</v>
      </c>
      <c r="Q349" t="str">
        <f t="shared" si="27"/>
        <v>Andre Holmes</v>
      </c>
      <c r="R349" t="str">
        <f t="shared" si="28"/>
        <v>Andre Holmes</v>
      </c>
      <c r="S349">
        <f>VLOOKUP(R349,'player index'!D:F,3,FALSE)</f>
        <v>389</v>
      </c>
      <c r="T349">
        <f t="shared" si="29"/>
        <v>2.5900000000000003</v>
      </c>
    </row>
    <row r="350" spans="1:20">
      <c r="A350" t="s">
        <v>1150</v>
      </c>
      <c r="B350" t="s">
        <v>55</v>
      </c>
      <c r="C350" t="s">
        <v>775</v>
      </c>
      <c r="D350" t="s">
        <v>809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1.3</v>
      </c>
      <c r="L350">
        <v>10.8</v>
      </c>
      <c r="M350">
        <v>0.1</v>
      </c>
      <c r="N350">
        <v>1.4</v>
      </c>
      <c r="O350">
        <f t="shared" si="25"/>
        <v>2.98</v>
      </c>
      <c r="P350" t="str">
        <f t="shared" si="26"/>
        <v>Kyle Juszczyk, BalRB</v>
      </c>
      <c r="Q350" t="str">
        <f t="shared" si="27"/>
        <v>Kyle Juszczyk</v>
      </c>
      <c r="R350" t="str">
        <f t="shared" si="28"/>
        <v>Kyle Juszczyk</v>
      </c>
      <c r="S350">
        <f>VLOOKUP(R350,'player index'!D:F,3,FALSE)</f>
        <v>321</v>
      </c>
      <c r="T350">
        <f t="shared" si="29"/>
        <v>2.98</v>
      </c>
    </row>
    <row r="351" spans="1:20">
      <c r="A351" t="s">
        <v>1151</v>
      </c>
      <c r="B351" t="s">
        <v>856</v>
      </c>
      <c r="C351" t="s">
        <v>768</v>
      </c>
      <c r="D351" t="s">
        <v>809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1.1000000000000001</v>
      </c>
      <c r="L351">
        <v>13.9</v>
      </c>
      <c r="M351">
        <v>0.1</v>
      </c>
      <c r="N351">
        <v>1.4</v>
      </c>
      <c r="O351">
        <f t="shared" si="25"/>
        <v>3.0900000000000003</v>
      </c>
      <c r="P351" t="str">
        <f t="shared" si="26"/>
        <v>Cameron Meredith, ChiWR</v>
      </c>
      <c r="Q351" t="str">
        <f t="shared" si="27"/>
        <v>Cameron Meredith</v>
      </c>
      <c r="R351" t="str">
        <f t="shared" si="28"/>
        <v>Cameron Meredith</v>
      </c>
      <c r="S351">
        <f>VLOOKUP(R351,'player index'!D:F,3,FALSE)</f>
        <v>698</v>
      </c>
      <c r="T351">
        <f t="shared" si="29"/>
        <v>3.0900000000000003</v>
      </c>
    </row>
    <row r="352" spans="1:20">
      <c r="A352" t="s">
        <v>1152</v>
      </c>
      <c r="B352" t="s">
        <v>801</v>
      </c>
      <c r="C352" t="s">
        <v>775</v>
      </c>
      <c r="D352" t="s">
        <v>809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1.3</v>
      </c>
      <c r="O352">
        <f t="shared" si="25"/>
        <v>0</v>
      </c>
      <c r="P352" t="str">
        <f t="shared" si="26"/>
        <v>Falcons D/STD/ST</v>
      </c>
      <c r="Q352" t="str">
        <f t="shared" si="27"/>
        <v>Falcons</v>
      </c>
      <c r="R352" t="str">
        <f t="shared" si="28"/>
        <v>Falcons</v>
      </c>
      <c r="S352">
        <f>VLOOKUP(R352,'player index'!D:F,3,FALSE)</f>
        <v>276</v>
      </c>
      <c r="T352">
        <f t="shared" si="29"/>
        <v>0</v>
      </c>
    </row>
    <row r="353" spans="1:20">
      <c r="A353" t="s">
        <v>1153</v>
      </c>
      <c r="B353" t="s">
        <v>793</v>
      </c>
      <c r="C353" t="s">
        <v>790</v>
      </c>
      <c r="D353" t="s">
        <v>809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0.9</v>
      </c>
      <c r="L353">
        <v>10.7</v>
      </c>
      <c r="M353">
        <v>0.1</v>
      </c>
      <c r="N353">
        <v>1.3</v>
      </c>
      <c r="O353">
        <f t="shared" si="25"/>
        <v>2.5700000000000003</v>
      </c>
      <c r="P353" t="str">
        <f t="shared" si="26"/>
        <v>Garrett Celek, SFTE</v>
      </c>
      <c r="Q353" t="str">
        <f t="shared" si="27"/>
        <v>Garrett Celek</v>
      </c>
      <c r="R353" t="str">
        <f t="shared" si="28"/>
        <v>Garrett Celek</v>
      </c>
      <c r="S353">
        <f>VLOOKUP(R353,'player index'!D:F,3,FALSE)</f>
        <v>350</v>
      </c>
      <c r="T353">
        <f t="shared" si="29"/>
        <v>2.5700000000000003</v>
      </c>
    </row>
    <row r="354" spans="1:20">
      <c r="A354" t="s">
        <v>1154</v>
      </c>
      <c r="B354" t="s">
        <v>741</v>
      </c>
      <c r="C354" t="s">
        <v>775</v>
      </c>
      <c r="D354" t="s">
        <v>809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11.6</v>
      </c>
      <c r="M354">
        <v>0</v>
      </c>
      <c r="N354">
        <v>1.2</v>
      </c>
      <c r="O354">
        <f t="shared" si="25"/>
        <v>2.16</v>
      </c>
      <c r="P354" t="str">
        <f t="shared" si="26"/>
        <v>Bryan Walters, JacWR</v>
      </c>
      <c r="Q354" t="str">
        <f t="shared" si="27"/>
        <v>Bryan Walters</v>
      </c>
      <c r="R354" t="str">
        <f t="shared" si="28"/>
        <v>Bryan Walters</v>
      </c>
      <c r="S354">
        <f>VLOOKUP(R354,'player index'!D:F,3,FALSE)</f>
        <v>443</v>
      </c>
      <c r="T354">
        <f t="shared" si="29"/>
        <v>2.16</v>
      </c>
    </row>
    <row r="355" spans="1:20">
      <c r="A355" t="s">
        <v>1155</v>
      </c>
      <c r="B355" t="s">
        <v>774</v>
      </c>
      <c r="C355" t="s">
        <v>775</v>
      </c>
      <c r="D355" t="s">
        <v>809</v>
      </c>
      <c r="E355">
        <v>0</v>
      </c>
      <c r="F355">
        <v>0</v>
      </c>
      <c r="G355">
        <v>0</v>
      </c>
      <c r="H355">
        <v>2.4</v>
      </c>
      <c r="I355">
        <v>9.4</v>
      </c>
      <c r="J355">
        <v>0.1</v>
      </c>
      <c r="K355">
        <v>0.5</v>
      </c>
      <c r="L355">
        <v>4.2</v>
      </c>
      <c r="M355">
        <v>0</v>
      </c>
      <c r="N355">
        <v>0.9</v>
      </c>
      <c r="O355">
        <f t="shared" si="25"/>
        <v>2.46</v>
      </c>
      <c r="P355" t="str">
        <f t="shared" si="26"/>
        <v>Brandon Bolden, NERB</v>
      </c>
      <c r="Q355" t="str">
        <f t="shared" si="27"/>
        <v>Brandon Bolden</v>
      </c>
      <c r="R355" t="str">
        <f t="shared" si="28"/>
        <v>Brandon Bolden</v>
      </c>
      <c r="S355">
        <f>VLOOKUP(R355,'player index'!D:F,3,FALSE)</f>
        <v>337</v>
      </c>
      <c r="T355">
        <f t="shared" si="29"/>
        <v>2.46</v>
      </c>
    </row>
    <row r="356" spans="1:20">
      <c r="A356" t="s">
        <v>1156</v>
      </c>
      <c r="B356" t="s">
        <v>71</v>
      </c>
      <c r="C356" t="s">
        <v>775</v>
      </c>
      <c r="D356" t="s">
        <v>809</v>
      </c>
      <c r="E356">
        <v>0</v>
      </c>
      <c r="F356">
        <v>0</v>
      </c>
      <c r="G356">
        <v>0</v>
      </c>
      <c r="H356">
        <v>1.3</v>
      </c>
      <c r="I356">
        <v>5.5</v>
      </c>
      <c r="J356">
        <v>0.1</v>
      </c>
      <c r="K356">
        <v>0.9</v>
      </c>
      <c r="L356">
        <v>7</v>
      </c>
      <c r="M356">
        <v>0</v>
      </c>
      <c r="N356">
        <v>0.6</v>
      </c>
      <c r="O356">
        <f t="shared" si="25"/>
        <v>2.7500000000000004</v>
      </c>
      <c r="P356" t="str">
        <f t="shared" si="26"/>
        <v>Matt Asiata, MinRB</v>
      </c>
      <c r="Q356" t="str">
        <f t="shared" si="27"/>
        <v>Matt Asiata</v>
      </c>
      <c r="R356" t="str">
        <f t="shared" si="28"/>
        <v>Matt Asiata</v>
      </c>
      <c r="S356">
        <f>VLOOKUP(R356,'player index'!D:F,3,FALSE)</f>
        <v>339</v>
      </c>
      <c r="T356">
        <f t="shared" si="29"/>
        <v>2.7500000000000004</v>
      </c>
    </row>
    <row r="357" spans="1:20">
      <c r="A357" t="s">
        <v>1157</v>
      </c>
      <c r="B357" t="s">
        <v>801</v>
      </c>
      <c r="C357" t="s">
        <v>775</v>
      </c>
      <c r="D357" t="s">
        <v>809</v>
      </c>
      <c r="E357">
        <v>0</v>
      </c>
      <c r="F357">
        <v>0</v>
      </c>
      <c r="G357">
        <v>0</v>
      </c>
      <c r="H357">
        <v>1.3</v>
      </c>
      <c r="I357">
        <v>4.0999999999999996</v>
      </c>
      <c r="J357">
        <v>0.1</v>
      </c>
      <c r="K357">
        <v>0.6</v>
      </c>
      <c r="L357">
        <v>4.9000000000000004</v>
      </c>
      <c r="M357">
        <v>0</v>
      </c>
      <c r="N357">
        <v>0.6</v>
      </c>
      <c r="O357">
        <f t="shared" si="25"/>
        <v>2.1</v>
      </c>
      <c r="P357" t="str">
        <f t="shared" si="26"/>
        <v>Patrick DiMarco, AtlRB</v>
      </c>
      <c r="Q357" t="str">
        <f t="shared" si="27"/>
        <v>Patrick DiMarco</v>
      </c>
      <c r="R357" t="str">
        <f t="shared" si="28"/>
        <v>Patrick DiMarco</v>
      </c>
      <c r="S357">
        <f>VLOOKUP(R357,'player index'!D:F,3,FALSE)</f>
        <v>432</v>
      </c>
      <c r="T357">
        <f t="shared" si="29"/>
        <v>2.1</v>
      </c>
    </row>
    <row r="358" spans="1:20">
      <c r="A358" t="s">
        <v>1158</v>
      </c>
      <c r="B358" t="s">
        <v>51</v>
      </c>
      <c r="C358" t="s">
        <v>768</v>
      </c>
      <c r="D358" t="s">
        <v>809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0.8</v>
      </c>
      <c r="L358">
        <v>9.3000000000000007</v>
      </c>
      <c r="M358">
        <v>0.1</v>
      </c>
      <c r="N358">
        <v>0.6</v>
      </c>
      <c r="O358">
        <f t="shared" si="25"/>
        <v>2.33</v>
      </c>
      <c r="P358" t="str">
        <f t="shared" si="26"/>
        <v>Luke Willson, SeaTEQ</v>
      </c>
      <c r="Q358" t="str">
        <f t="shared" si="27"/>
        <v>Luke Willson</v>
      </c>
      <c r="R358" t="str">
        <f t="shared" si="28"/>
        <v>Luke Willson</v>
      </c>
      <c r="S358">
        <f>VLOOKUP(R358,'player index'!D:F,3,FALSE)</f>
        <v>357</v>
      </c>
      <c r="T358">
        <f t="shared" si="29"/>
        <v>2.33</v>
      </c>
    </row>
    <row r="359" spans="1:20">
      <c r="A359" t="s">
        <v>1159</v>
      </c>
      <c r="B359" t="s">
        <v>837</v>
      </c>
      <c r="C359" t="s">
        <v>775</v>
      </c>
      <c r="D359" t="s">
        <v>809</v>
      </c>
      <c r="E359">
        <v>0</v>
      </c>
      <c r="F359">
        <v>0</v>
      </c>
      <c r="G359">
        <v>0</v>
      </c>
      <c r="H359">
        <v>1.2</v>
      </c>
      <c r="I359">
        <v>4.5999999999999996</v>
      </c>
      <c r="J359">
        <v>0</v>
      </c>
      <c r="K359">
        <v>0.9</v>
      </c>
      <c r="L359">
        <v>7</v>
      </c>
      <c r="M359">
        <v>0</v>
      </c>
      <c r="N359">
        <v>0.5</v>
      </c>
      <c r="O359">
        <f t="shared" si="25"/>
        <v>2.06</v>
      </c>
      <c r="P359" t="str">
        <f t="shared" si="26"/>
        <v>Bobby Rainey, TBRB</v>
      </c>
      <c r="Q359" t="str">
        <f t="shared" si="27"/>
        <v>Bobby Rainey</v>
      </c>
      <c r="R359" t="str">
        <f t="shared" si="28"/>
        <v>Bobby Rainey</v>
      </c>
      <c r="S359">
        <f>VLOOKUP(R359,'player index'!D:F,3,FALSE)</f>
        <v>342</v>
      </c>
      <c r="T359">
        <f t="shared" si="29"/>
        <v>2.06</v>
      </c>
    </row>
    <row r="360" spans="1:20">
      <c r="A360" t="s">
        <v>1160</v>
      </c>
      <c r="B360" t="s">
        <v>793</v>
      </c>
      <c r="C360" t="s">
        <v>790</v>
      </c>
      <c r="D360" t="s">
        <v>809</v>
      </c>
      <c r="E360">
        <v>0</v>
      </c>
      <c r="F360">
        <v>0</v>
      </c>
      <c r="G360">
        <v>0</v>
      </c>
      <c r="H360">
        <v>2</v>
      </c>
      <c r="I360">
        <v>7.6</v>
      </c>
      <c r="J360">
        <v>0</v>
      </c>
      <c r="K360">
        <v>1</v>
      </c>
      <c r="L360">
        <v>7.7</v>
      </c>
      <c r="M360">
        <v>0</v>
      </c>
      <c r="N360">
        <v>0.5</v>
      </c>
      <c r="O360">
        <f t="shared" si="25"/>
        <v>2.5300000000000002</v>
      </c>
      <c r="P360" t="str">
        <f t="shared" si="26"/>
        <v>Jarryd Hayne, SFRB</v>
      </c>
      <c r="Q360" t="str">
        <f t="shared" si="27"/>
        <v>Jarryd Hayne</v>
      </c>
      <c r="R360" t="str">
        <f t="shared" si="28"/>
        <v>Jarryd Hayne</v>
      </c>
      <c r="S360">
        <f>VLOOKUP(R360,'player index'!D:F,3,FALSE)</f>
        <v>280</v>
      </c>
      <c r="T360">
        <f t="shared" si="29"/>
        <v>2.5300000000000002</v>
      </c>
    </row>
    <row r="361" spans="1:20">
      <c r="A361" t="s">
        <v>1161</v>
      </c>
      <c r="B361" t="s">
        <v>44</v>
      </c>
      <c r="C361" t="s">
        <v>771</v>
      </c>
      <c r="D361" t="s">
        <v>809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0.6</v>
      </c>
      <c r="L361">
        <v>6.8</v>
      </c>
      <c r="M361">
        <v>0.1</v>
      </c>
      <c r="N361">
        <v>0.5</v>
      </c>
      <c r="O361">
        <f t="shared" si="25"/>
        <v>1.8800000000000001</v>
      </c>
      <c r="P361" t="str">
        <f t="shared" si="26"/>
        <v>Andrew Quarless, GBTE</v>
      </c>
      <c r="Q361" t="str">
        <f t="shared" si="27"/>
        <v>Andrew Quarless</v>
      </c>
      <c r="R361" t="str">
        <f t="shared" si="28"/>
        <v>Andrew Quarless</v>
      </c>
      <c r="S361">
        <f>VLOOKUP(R361,'player index'!D:F,3,FALSE)</f>
        <v>298</v>
      </c>
      <c r="T361">
        <f t="shared" si="29"/>
        <v>1.8800000000000001</v>
      </c>
    </row>
    <row r="362" spans="1:20">
      <c r="A362" t="s">
        <v>1162</v>
      </c>
      <c r="B362" t="s">
        <v>786</v>
      </c>
      <c r="C362" t="s">
        <v>787</v>
      </c>
      <c r="D362" t="s">
        <v>809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0.8</v>
      </c>
      <c r="L362">
        <v>9.1</v>
      </c>
      <c r="M362">
        <v>0.1</v>
      </c>
      <c r="N362">
        <v>0.5</v>
      </c>
      <c r="O362">
        <f t="shared" si="25"/>
        <v>2.31</v>
      </c>
      <c r="P362" t="str">
        <f t="shared" si="26"/>
        <v>Virgil Green, DenTE</v>
      </c>
      <c r="Q362" t="str">
        <f t="shared" si="27"/>
        <v>Virgil Green</v>
      </c>
      <c r="R362" t="str">
        <f t="shared" si="28"/>
        <v>Virgil Green</v>
      </c>
      <c r="S362">
        <f>VLOOKUP(R362,'player index'!D:F,3,FALSE)</f>
        <v>343</v>
      </c>
      <c r="T362">
        <f t="shared" si="29"/>
        <v>2.31</v>
      </c>
    </row>
    <row r="363" spans="1:20">
      <c r="A363" t="s">
        <v>1163</v>
      </c>
      <c r="B363" t="s">
        <v>859</v>
      </c>
      <c r="C363" t="s">
        <v>775</v>
      </c>
      <c r="D363" t="s">
        <v>809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0.9</v>
      </c>
      <c r="L363">
        <v>9.8000000000000007</v>
      </c>
      <c r="M363">
        <v>0.1</v>
      </c>
      <c r="N363">
        <v>0.4</v>
      </c>
      <c r="O363">
        <f t="shared" si="25"/>
        <v>2.4800000000000004</v>
      </c>
      <c r="P363" t="str">
        <f t="shared" si="26"/>
        <v>Josh Hill, NOTE</v>
      </c>
      <c r="Q363" t="str">
        <f t="shared" si="27"/>
        <v>Josh Hill</v>
      </c>
      <c r="R363" t="str">
        <f t="shared" si="28"/>
        <v>Josh Hill</v>
      </c>
      <c r="S363">
        <f>VLOOKUP(R363,'player index'!D:F,3,FALSE)</f>
        <v>305</v>
      </c>
      <c r="T363">
        <f t="shared" si="29"/>
        <v>2.4800000000000004</v>
      </c>
    </row>
    <row r="364" spans="1:20">
      <c r="A364" t="s">
        <v>1164</v>
      </c>
      <c r="B364" t="s">
        <v>71</v>
      </c>
      <c r="C364" t="s">
        <v>775</v>
      </c>
      <c r="D364" t="s">
        <v>809</v>
      </c>
      <c r="E364">
        <v>0</v>
      </c>
      <c r="F364">
        <v>0</v>
      </c>
      <c r="G364">
        <v>0</v>
      </c>
      <c r="H364">
        <v>0.5</v>
      </c>
      <c r="I364">
        <v>3.4</v>
      </c>
      <c r="J364">
        <v>0</v>
      </c>
      <c r="K364">
        <v>0.6</v>
      </c>
      <c r="L364">
        <v>7.4</v>
      </c>
      <c r="M364">
        <v>0</v>
      </c>
      <c r="N364">
        <v>0.4</v>
      </c>
      <c r="O364">
        <f t="shared" si="25"/>
        <v>1.6800000000000002</v>
      </c>
      <c r="P364" t="str">
        <f t="shared" si="26"/>
        <v>Cordarrelle Patterson, MinWR</v>
      </c>
      <c r="Q364" t="str">
        <f t="shared" si="27"/>
        <v>Cordarrelle Patterson</v>
      </c>
      <c r="R364" t="str">
        <f t="shared" si="28"/>
        <v>Cordarrelle Patterson</v>
      </c>
      <c r="S364">
        <f>VLOOKUP(R364,'player index'!D:F,3,FALSE)</f>
        <v>341</v>
      </c>
      <c r="T364">
        <f t="shared" si="29"/>
        <v>1.6800000000000002</v>
      </c>
    </row>
    <row r="365" spans="1:20">
      <c r="A365" t="s">
        <v>1165</v>
      </c>
      <c r="B365" t="s">
        <v>33</v>
      </c>
      <c r="C365" t="s">
        <v>775</v>
      </c>
      <c r="D365" t="s">
        <v>809</v>
      </c>
      <c r="E365">
        <v>0</v>
      </c>
      <c r="F365">
        <v>0</v>
      </c>
      <c r="G365">
        <v>0</v>
      </c>
      <c r="H365">
        <v>1.8</v>
      </c>
      <c r="I365">
        <v>6.7</v>
      </c>
      <c r="J365">
        <v>0</v>
      </c>
      <c r="K365">
        <v>0.5</v>
      </c>
      <c r="L365">
        <v>3.8</v>
      </c>
      <c r="M365">
        <v>0</v>
      </c>
      <c r="N365">
        <v>0.4</v>
      </c>
      <c r="O365">
        <f t="shared" si="25"/>
        <v>1.5499999999999998</v>
      </c>
      <c r="P365" t="str">
        <f t="shared" si="26"/>
        <v>Fozzy Whittaker, CarRBQ</v>
      </c>
      <c r="Q365" t="str">
        <f t="shared" si="27"/>
        <v>Fozzy Whittaker</v>
      </c>
      <c r="R365" t="str">
        <f t="shared" si="28"/>
        <v>Fozzy Whittaker</v>
      </c>
      <c r="S365">
        <f>VLOOKUP(R365,'player index'!D:F,3,FALSE)</f>
        <v>311</v>
      </c>
      <c r="T365">
        <f t="shared" si="29"/>
        <v>1.5499999999999998</v>
      </c>
    </row>
    <row r="366" spans="1:20">
      <c r="A366" t="s">
        <v>1166</v>
      </c>
      <c r="B366" t="s">
        <v>51</v>
      </c>
      <c r="C366" t="s">
        <v>768</v>
      </c>
      <c r="D366" t="s">
        <v>809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0.5</v>
      </c>
      <c r="L366">
        <v>7</v>
      </c>
      <c r="M366">
        <v>0.1</v>
      </c>
      <c r="N366">
        <v>0.4</v>
      </c>
      <c r="O366">
        <f t="shared" si="25"/>
        <v>1.8000000000000003</v>
      </c>
      <c r="P366" t="str">
        <f t="shared" si="26"/>
        <v>Chris Matthews, SeaWR</v>
      </c>
      <c r="Q366" t="str">
        <f t="shared" si="27"/>
        <v>Chris Matthews</v>
      </c>
      <c r="R366" t="str">
        <f t="shared" si="28"/>
        <v>Chris Matthews</v>
      </c>
      <c r="S366">
        <f>VLOOKUP(R366,'player index'!D:F,3,FALSE)</f>
        <v>382</v>
      </c>
      <c r="T366">
        <f t="shared" si="29"/>
        <v>1.8000000000000003</v>
      </c>
    </row>
    <row r="367" spans="1:20">
      <c r="A367" t="s">
        <v>1167</v>
      </c>
      <c r="B367" t="s">
        <v>786</v>
      </c>
      <c r="C367" t="s">
        <v>787</v>
      </c>
      <c r="D367" t="s">
        <v>809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0.7</v>
      </c>
      <c r="L367">
        <v>9.4</v>
      </c>
      <c r="M367">
        <v>0.1</v>
      </c>
      <c r="N367">
        <v>0.4</v>
      </c>
      <c r="O367">
        <f t="shared" si="25"/>
        <v>2.2400000000000002</v>
      </c>
      <c r="P367" t="str">
        <f t="shared" si="26"/>
        <v>Andre Caldwell, DenWR</v>
      </c>
      <c r="Q367" t="str">
        <f t="shared" si="27"/>
        <v>Andre Caldwell</v>
      </c>
      <c r="R367" t="str">
        <f t="shared" si="28"/>
        <v>Andre Caldwell</v>
      </c>
      <c r="S367">
        <f>VLOOKUP(R367,'player index'!D:F,3,FALSE)</f>
        <v>418</v>
      </c>
      <c r="T367">
        <f t="shared" si="29"/>
        <v>2.2400000000000002</v>
      </c>
    </row>
    <row r="368" spans="1:20">
      <c r="A368" t="s">
        <v>1168</v>
      </c>
      <c r="B368" t="s">
        <v>9</v>
      </c>
      <c r="C368" t="s">
        <v>775</v>
      </c>
      <c r="D368" t="s">
        <v>809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0.7</v>
      </c>
      <c r="L368">
        <v>9.9</v>
      </c>
      <c r="M368">
        <v>0.1</v>
      </c>
      <c r="N368">
        <v>0.4</v>
      </c>
      <c r="O368">
        <f t="shared" si="25"/>
        <v>2.29</v>
      </c>
      <c r="P368" t="str">
        <f t="shared" si="26"/>
        <v>Devin Street, DalWR</v>
      </c>
      <c r="Q368" t="str">
        <f t="shared" si="27"/>
        <v>Devin Street</v>
      </c>
      <c r="R368" t="str">
        <f t="shared" si="28"/>
        <v>Devin Street</v>
      </c>
      <c r="S368">
        <f>VLOOKUP(R368,'player index'!D:F,3,FALSE)</f>
        <v>233</v>
      </c>
      <c r="T368">
        <f t="shared" si="29"/>
        <v>2.29</v>
      </c>
    </row>
    <row r="369" spans="1:20">
      <c r="A369" t="s">
        <v>1169</v>
      </c>
      <c r="B369" t="s">
        <v>81</v>
      </c>
      <c r="C369" t="s">
        <v>775</v>
      </c>
      <c r="D369" t="s">
        <v>809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0.7</v>
      </c>
      <c r="L369">
        <v>7.5</v>
      </c>
      <c r="M369">
        <v>0.1</v>
      </c>
      <c r="N369">
        <v>0.4</v>
      </c>
      <c r="O369">
        <f t="shared" si="25"/>
        <v>2.0499999999999998</v>
      </c>
      <c r="P369" t="str">
        <f t="shared" si="26"/>
        <v>C.J. Fiedorowicz, HouTEQ</v>
      </c>
      <c r="Q369" t="str">
        <f t="shared" si="27"/>
        <v>C.J. Fiedorowicz</v>
      </c>
      <c r="R369" t="str">
        <f t="shared" si="28"/>
        <v>C.J. Fiedorowicz</v>
      </c>
      <c r="S369">
        <f>VLOOKUP(R369,'player index'!D:F,3,FALSE)</f>
        <v>331</v>
      </c>
      <c r="T369">
        <f t="shared" si="29"/>
        <v>2.0499999999999998</v>
      </c>
    </row>
    <row r="370" spans="1:20">
      <c r="A370" t="s">
        <v>1170</v>
      </c>
      <c r="B370" t="s">
        <v>778</v>
      </c>
      <c r="C370" t="s">
        <v>775</v>
      </c>
      <c r="D370" t="s">
        <v>809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0.5</v>
      </c>
      <c r="L370">
        <v>5.2</v>
      </c>
      <c r="M370">
        <v>0.1</v>
      </c>
      <c r="N370">
        <v>0.3</v>
      </c>
      <c r="O370">
        <f t="shared" si="25"/>
        <v>1.62</v>
      </c>
      <c r="P370" t="str">
        <f t="shared" si="26"/>
        <v>Jack Doyle, IndTE</v>
      </c>
      <c r="Q370" t="str">
        <f t="shared" si="27"/>
        <v>Jack Doyle</v>
      </c>
      <c r="R370" t="str">
        <f t="shared" si="28"/>
        <v>Jack Doyle</v>
      </c>
      <c r="S370">
        <f>VLOOKUP(R370,'player index'!D:F,3,FALSE)</f>
        <v>352</v>
      </c>
      <c r="T370">
        <f t="shared" si="29"/>
        <v>1.62</v>
      </c>
    </row>
    <row r="371" spans="1:20">
      <c r="A371" t="s">
        <v>1171</v>
      </c>
      <c r="B371" t="s">
        <v>55</v>
      </c>
      <c r="C371" t="s">
        <v>775</v>
      </c>
      <c r="D371" t="s">
        <v>809</v>
      </c>
      <c r="E371">
        <v>0</v>
      </c>
      <c r="F371">
        <v>0</v>
      </c>
      <c r="G371">
        <v>0</v>
      </c>
      <c r="H371">
        <v>1.6</v>
      </c>
      <c r="I371">
        <v>6.5</v>
      </c>
      <c r="J371">
        <v>0</v>
      </c>
      <c r="K371">
        <v>0.5</v>
      </c>
      <c r="L371">
        <v>4.2</v>
      </c>
      <c r="M371">
        <v>0</v>
      </c>
      <c r="N371">
        <v>0.3</v>
      </c>
      <c r="O371">
        <f t="shared" si="25"/>
        <v>1.5699999999999998</v>
      </c>
      <c r="P371" t="str">
        <f t="shared" si="26"/>
        <v>Javorius Allen, BalRB</v>
      </c>
      <c r="Q371" t="str">
        <f t="shared" si="27"/>
        <v>Javorius Allen</v>
      </c>
      <c r="R371" t="str">
        <f t="shared" si="28"/>
        <v>Javorius Allen</v>
      </c>
      <c r="S371">
        <f>VLOOKUP(R371,'player index'!D:F,3,FALSE)</f>
        <v>340</v>
      </c>
      <c r="T371">
        <f t="shared" si="29"/>
        <v>1.5699999999999998</v>
      </c>
    </row>
    <row r="372" spans="1:20">
      <c r="A372" t="s">
        <v>1172</v>
      </c>
      <c r="B372" t="s">
        <v>830</v>
      </c>
      <c r="C372" t="s">
        <v>768</v>
      </c>
      <c r="D372" t="s">
        <v>809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0.3</v>
      </c>
      <c r="O372">
        <f t="shared" si="25"/>
        <v>0</v>
      </c>
      <c r="P372" t="str">
        <f t="shared" si="26"/>
        <v>Marcus Thigpen, BufRB</v>
      </c>
      <c r="Q372" t="str">
        <f t="shared" si="27"/>
        <v>Marcus Thigpen</v>
      </c>
      <c r="R372" t="str">
        <f t="shared" si="28"/>
        <v>Marcus Thigpen</v>
      </c>
      <c r="S372">
        <f>VLOOKUP(R372,'player index'!D:F,3,FALSE)</f>
        <v>354</v>
      </c>
      <c r="T372">
        <f t="shared" si="29"/>
        <v>0</v>
      </c>
    </row>
    <row r="373" spans="1:20">
      <c r="A373" t="s">
        <v>1173</v>
      </c>
      <c r="B373" t="s">
        <v>804</v>
      </c>
      <c r="C373" t="s">
        <v>775</v>
      </c>
      <c r="D373" t="s">
        <v>809</v>
      </c>
      <c r="E373">
        <v>0</v>
      </c>
      <c r="F373">
        <v>0</v>
      </c>
      <c r="G373">
        <v>0</v>
      </c>
      <c r="H373">
        <v>1.3</v>
      </c>
      <c r="I373">
        <v>5.2</v>
      </c>
      <c r="J373">
        <v>0</v>
      </c>
      <c r="K373">
        <v>0.5</v>
      </c>
      <c r="L373">
        <v>4.4000000000000004</v>
      </c>
      <c r="M373">
        <v>0</v>
      </c>
      <c r="N373">
        <v>0.3</v>
      </c>
      <c r="O373">
        <f t="shared" si="25"/>
        <v>1.46</v>
      </c>
      <c r="P373" t="str">
        <f t="shared" si="26"/>
        <v>Branden Oliver, SDRB</v>
      </c>
      <c r="Q373" t="str">
        <f t="shared" si="27"/>
        <v>Branden Oliver</v>
      </c>
      <c r="R373" t="str">
        <f t="shared" si="28"/>
        <v>Branden Oliver</v>
      </c>
      <c r="S373">
        <f>VLOOKUP(R373,'player index'!D:F,3,FALSE)</f>
        <v>348</v>
      </c>
      <c r="T373">
        <f t="shared" si="29"/>
        <v>1.46</v>
      </c>
    </row>
    <row r="374" spans="1:20">
      <c r="A374" t="s">
        <v>1174</v>
      </c>
      <c r="B374" t="s">
        <v>51</v>
      </c>
      <c r="C374" t="s">
        <v>768</v>
      </c>
      <c r="D374" t="s">
        <v>809</v>
      </c>
      <c r="E374">
        <v>0</v>
      </c>
      <c r="F374">
        <v>0</v>
      </c>
      <c r="G374">
        <v>0</v>
      </c>
      <c r="H374">
        <v>1.5</v>
      </c>
      <c r="I374">
        <v>6.9</v>
      </c>
      <c r="J374">
        <v>0.1</v>
      </c>
      <c r="K374">
        <v>0.1</v>
      </c>
      <c r="L374">
        <v>0.8</v>
      </c>
      <c r="M374">
        <v>0</v>
      </c>
      <c r="N374">
        <v>0.3</v>
      </c>
      <c r="O374">
        <f t="shared" si="25"/>
        <v>1.4700000000000002</v>
      </c>
      <c r="P374" t="str">
        <f t="shared" si="26"/>
        <v>Thomas Rawls, SeaRB</v>
      </c>
      <c r="Q374" t="str">
        <f t="shared" si="27"/>
        <v>Thomas Rawls</v>
      </c>
      <c r="R374" t="str">
        <f t="shared" si="28"/>
        <v>Thomas Rawls</v>
      </c>
      <c r="S374">
        <f>VLOOKUP(R374,'player index'!D:F,3,FALSE)</f>
        <v>345</v>
      </c>
      <c r="T374">
        <f t="shared" si="29"/>
        <v>1.4700000000000002</v>
      </c>
    </row>
    <row r="375" spans="1:20">
      <c r="A375" t="s">
        <v>1175</v>
      </c>
      <c r="B375" t="s">
        <v>89</v>
      </c>
      <c r="C375" t="s">
        <v>790</v>
      </c>
      <c r="D375" t="s">
        <v>809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0.5</v>
      </c>
      <c r="L375">
        <v>6.6</v>
      </c>
      <c r="M375">
        <v>0.1</v>
      </c>
      <c r="N375">
        <v>0.3</v>
      </c>
      <c r="O375">
        <f t="shared" si="25"/>
        <v>1.7600000000000002</v>
      </c>
      <c r="P375" t="str">
        <f t="shared" si="26"/>
        <v>Brittan Golden, AriWR</v>
      </c>
      <c r="Q375" t="str">
        <f t="shared" si="27"/>
        <v>Brittan Golden</v>
      </c>
      <c r="R375" t="str">
        <f t="shared" si="28"/>
        <v>Brittan Golden</v>
      </c>
      <c r="S375">
        <f>VLOOKUP(R375,'player index'!D:F,3,FALSE)</f>
        <v>485</v>
      </c>
      <c r="T375">
        <f t="shared" si="29"/>
        <v>1.7600000000000002</v>
      </c>
    </row>
    <row r="376" spans="1:20">
      <c r="A376" t="s">
        <v>1176</v>
      </c>
      <c r="B376" t="s">
        <v>98</v>
      </c>
      <c r="C376" t="s">
        <v>775</v>
      </c>
      <c r="D376" t="s">
        <v>809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0.7</v>
      </c>
      <c r="L376">
        <v>8.1</v>
      </c>
      <c r="M376">
        <v>0.1</v>
      </c>
      <c r="N376">
        <v>0.3</v>
      </c>
      <c r="O376">
        <f t="shared" si="25"/>
        <v>2.1100000000000003</v>
      </c>
      <c r="P376" t="str">
        <f t="shared" si="26"/>
        <v>Jim Dray, CleTE</v>
      </c>
      <c r="Q376" t="str">
        <f t="shared" si="27"/>
        <v>Jim Dray</v>
      </c>
      <c r="R376" t="str">
        <f t="shared" si="28"/>
        <v>Jim Dray</v>
      </c>
      <c r="S376">
        <f>VLOOKUP(R376,'player index'!D:F,3,FALSE)</f>
        <v>353</v>
      </c>
      <c r="T376">
        <f t="shared" si="29"/>
        <v>2.1100000000000003</v>
      </c>
    </row>
    <row r="377" spans="1:20">
      <c r="A377" t="s">
        <v>1177</v>
      </c>
      <c r="B377" t="s">
        <v>51</v>
      </c>
      <c r="C377" t="s">
        <v>768</v>
      </c>
      <c r="D377" t="s">
        <v>809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0.8</v>
      </c>
      <c r="L377">
        <v>9</v>
      </c>
      <c r="M377">
        <v>0.1</v>
      </c>
      <c r="N377">
        <v>0.3</v>
      </c>
      <c r="O377">
        <f t="shared" si="25"/>
        <v>2.3000000000000003</v>
      </c>
      <c r="P377" t="str">
        <f t="shared" si="26"/>
        <v>Zach Miller, SeaTE</v>
      </c>
      <c r="Q377" t="str">
        <f t="shared" si="27"/>
        <v>Zach Miller</v>
      </c>
      <c r="R377" t="str">
        <f t="shared" si="28"/>
        <v>Zach Miller</v>
      </c>
      <c r="S377">
        <f>VLOOKUP(R377,'player index'!D:F,3,FALSE)</f>
        <v>347</v>
      </c>
      <c r="T377">
        <f t="shared" si="29"/>
        <v>2.3000000000000003</v>
      </c>
    </row>
    <row r="378" spans="1:20">
      <c r="A378" t="s">
        <v>1178</v>
      </c>
      <c r="B378" t="s">
        <v>749</v>
      </c>
      <c r="C378" t="s">
        <v>775</v>
      </c>
      <c r="D378" t="s">
        <v>809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0.7</v>
      </c>
      <c r="L378">
        <v>7.6</v>
      </c>
      <c r="M378">
        <v>0.1</v>
      </c>
      <c r="N378">
        <v>0.3</v>
      </c>
      <c r="O378">
        <f t="shared" si="25"/>
        <v>2.06</v>
      </c>
      <c r="P378" t="str">
        <f t="shared" si="26"/>
        <v>Brent Celek, PhiTE</v>
      </c>
      <c r="Q378" t="str">
        <f t="shared" si="27"/>
        <v>Brent Celek</v>
      </c>
      <c r="R378" t="str">
        <f t="shared" si="28"/>
        <v>Brent Celek</v>
      </c>
      <c r="S378">
        <f>VLOOKUP(R378,'player index'!D:F,3,FALSE)</f>
        <v>306</v>
      </c>
      <c r="T378">
        <f t="shared" si="29"/>
        <v>2.06</v>
      </c>
    </row>
    <row r="379" spans="1:20">
      <c r="O379">
        <f t="shared" si="25"/>
        <v>0</v>
      </c>
      <c r="P379">
        <f t="shared" si="26"/>
        <v>0</v>
      </c>
      <c r="Q379" t="e">
        <f t="shared" si="27"/>
        <v>#VALUE!</v>
      </c>
      <c r="R379" t="e">
        <f t="shared" si="28"/>
        <v>#VALUE!</v>
      </c>
      <c r="S379" t="e">
        <f>VLOOKUP(R379,'player index'!D:F,3,FALSE)</f>
        <v>#VALUE!</v>
      </c>
      <c r="T379">
        <f t="shared" si="29"/>
        <v>0</v>
      </c>
    </row>
    <row r="380" spans="1:20">
      <c r="A380" t="s">
        <v>759</v>
      </c>
      <c r="B380" t="s">
        <v>760</v>
      </c>
      <c r="C380" t="s">
        <v>761</v>
      </c>
      <c r="D380" t="s">
        <v>762</v>
      </c>
      <c r="E380" t="s">
        <v>763</v>
      </c>
      <c r="F380" t="s">
        <v>735</v>
      </c>
      <c r="G380" t="s">
        <v>736</v>
      </c>
      <c r="H380" t="s">
        <v>764</v>
      </c>
      <c r="I380" t="s">
        <v>763</v>
      </c>
      <c r="J380" t="s">
        <v>735</v>
      </c>
      <c r="K380" t="s">
        <v>765</v>
      </c>
      <c r="L380" t="s">
        <v>763</v>
      </c>
      <c r="M380" t="s">
        <v>735</v>
      </c>
      <c r="N380" t="s">
        <v>766</v>
      </c>
      <c r="O380" t="e">
        <f t="shared" si="25"/>
        <v>#VALUE!</v>
      </c>
      <c r="P380" t="str">
        <f t="shared" si="26"/>
        <v>PLAYER, TEAM POS</v>
      </c>
      <c r="Q380" t="str">
        <f t="shared" si="27"/>
        <v>PLAYER</v>
      </c>
      <c r="R380" t="str">
        <f t="shared" si="28"/>
        <v>PLAYER</v>
      </c>
      <c r="S380" t="e">
        <f>VLOOKUP(R380,'player index'!D:F,3,FALSE)</f>
        <v>#N/A</v>
      </c>
      <c r="T380" t="e">
        <f t="shared" si="29"/>
        <v>#VALUE!</v>
      </c>
    </row>
    <row r="381" spans="1:20">
      <c r="A381" t="s">
        <v>1179</v>
      </c>
      <c r="B381" t="s">
        <v>71</v>
      </c>
      <c r="C381" t="s">
        <v>775</v>
      </c>
      <c r="D381" t="s">
        <v>809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0.6</v>
      </c>
      <c r="L381">
        <v>6.9</v>
      </c>
      <c r="M381">
        <v>0.1</v>
      </c>
      <c r="N381">
        <v>0.3</v>
      </c>
      <c r="O381">
        <f t="shared" si="25"/>
        <v>1.8900000000000001</v>
      </c>
      <c r="P381" t="str">
        <f t="shared" si="26"/>
        <v>Rhett Ellison, MinTE</v>
      </c>
      <c r="Q381" t="str">
        <f t="shared" si="27"/>
        <v>Rhett Ellison</v>
      </c>
      <c r="R381" t="str">
        <f t="shared" si="28"/>
        <v>Rhett Ellison</v>
      </c>
      <c r="S381">
        <f>VLOOKUP(R381,'player index'!D:F,3,FALSE)</f>
        <v>361</v>
      </c>
      <c r="T381">
        <f t="shared" si="29"/>
        <v>1.8900000000000001</v>
      </c>
    </row>
    <row r="382" spans="1:20">
      <c r="A382" t="s">
        <v>1180</v>
      </c>
      <c r="B382" t="s">
        <v>856</v>
      </c>
      <c r="C382" t="s">
        <v>768</v>
      </c>
      <c r="D382" t="s">
        <v>809</v>
      </c>
      <c r="E382">
        <v>0</v>
      </c>
      <c r="F382">
        <v>0</v>
      </c>
      <c r="G382">
        <v>0</v>
      </c>
      <c r="H382">
        <v>2.4</v>
      </c>
      <c r="I382">
        <v>8.1999999999999993</v>
      </c>
      <c r="J382">
        <v>0</v>
      </c>
      <c r="K382">
        <v>0.5</v>
      </c>
      <c r="L382">
        <v>4.4000000000000004</v>
      </c>
      <c r="M382">
        <v>0</v>
      </c>
      <c r="N382">
        <v>0.3</v>
      </c>
      <c r="O382">
        <f t="shared" si="25"/>
        <v>1.7599999999999998</v>
      </c>
      <c r="P382" t="str">
        <f t="shared" si="26"/>
        <v>Jacquizz Rodgers, ChiRB</v>
      </c>
      <c r="Q382" t="str">
        <f t="shared" si="27"/>
        <v>Jacquizz Rodgers</v>
      </c>
      <c r="R382" t="str">
        <f t="shared" si="28"/>
        <v>Jacquizz Rodgers</v>
      </c>
      <c r="S382">
        <f>VLOOKUP(R382,'player index'!D:F,3,FALSE)</f>
        <v>303</v>
      </c>
      <c r="T382">
        <f t="shared" si="29"/>
        <v>1.7599999999999998</v>
      </c>
    </row>
    <row r="383" spans="1:20">
      <c r="A383" t="s">
        <v>1181</v>
      </c>
      <c r="B383" t="s">
        <v>12</v>
      </c>
      <c r="C383" t="s">
        <v>775</v>
      </c>
      <c r="D383" t="s">
        <v>809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0.6</v>
      </c>
      <c r="L383">
        <v>7.7</v>
      </c>
      <c r="M383">
        <v>0</v>
      </c>
      <c r="N383">
        <v>0.3</v>
      </c>
      <c r="O383">
        <f t="shared" si="25"/>
        <v>1.37</v>
      </c>
      <c r="P383" t="str">
        <f t="shared" si="26"/>
        <v>Chris Givens, StLWR</v>
      </c>
      <c r="Q383" t="str">
        <f t="shared" si="27"/>
        <v>Chris Givens</v>
      </c>
      <c r="R383" t="str">
        <f t="shared" si="28"/>
        <v>Chris Givens</v>
      </c>
      <c r="S383">
        <f>VLOOKUP(R383,'player index'!D:F,3,FALSE)</f>
        <v>385</v>
      </c>
      <c r="T383">
        <f t="shared" si="29"/>
        <v>1.37</v>
      </c>
    </row>
    <row r="384" spans="1:20">
      <c r="A384" t="s">
        <v>1182</v>
      </c>
      <c r="B384" t="s">
        <v>830</v>
      </c>
      <c r="C384" t="s">
        <v>768</v>
      </c>
      <c r="D384" t="s">
        <v>809</v>
      </c>
      <c r="E384">
        <v>0</v>
      </c>
      <c r="F384">
        <v>0</v>
      </c>
      <c r="G384">
        <v>0</v>
      </c>
      <c r="H384">
        <v>1</v>
      </c>
      <c r="I384">
        <v>3.3</v>
      </c>
      <c r="J384">
        <v>0</v>
      </c>
      <c r="K384">
        <v>0.2</v>
      </c>
      <c r="L384">
        <v>1.7</v>
      </c>
      <c r="M384">
        <v>0</v>
      </c>
      <c r="N384">
        <v>0.3</v>
      </c>
      <c r="O384">
        <f t="shared" si="25"/>
        <v>0.70000000000000007</v>
      </c>
      <c r="P384" t="str">
        <f t="shared" si="26"/>
        <v>Boobie Dixon, BufRB</v>
      </c>
      <c r="Q384" t="str">
        <f t="shared" si="27"/>
        <v>Boobie Dixon</v>
      </c>
      <c r="R384" t="str">
        <f t="shared" si="28"/>
        <v>Boobie Dixon</v>
      </c>
      <c r="S384">
        <f>VLOOKUP(R384,'player index'!D:F,3,FALSE)</f>
        <v>336</v>
      </c>
      <c r="T384">
        <f t="shared" si="29"/>
        <v>0.70000000000000007</v>
      </c>
    </row>
    <row r="385" spans="1:20">
      <c r="A385" t="s">
        <v>1183</v>
      </c>
      <c r="B385" t="s">
        <v>801</v>
      </c>
      <c r="C385" t="s">
        <v>775</v>
      </c>
      <c r="D385" t="s">
        <v>809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0.7</v>
      </c>
      <c r="L385">
        <v>9.1</v>
      </c>
      <c r="M385">
        <v>0</v>
      </c>
      <c r="N385">
        <v>0.3</v>
      </c>
      <c r="O385">
        <f t="shared" si="25"/>
        <v>1.6099999999999999</v>
      </c>
      <c r="P385" t="str">
        <f t="shared" si="26"/>
        <v>Nick Williams, AtlWR</v>
      </c>
      <c r="Q385" t="str">
        <f t="shared" si="27"/>
        <v>Nick Williams</v>
      </c>
      <c r="R385" t="str">
        <f t="shared" si="28"/>
        <v>Nick Williams</v>
      </c>
      <c r="S385">
        <f>VLOOKUP(R385,'player index'!D:F,3,FALSE)</f>
        <v>395</v>
      </c>
      <c r="T385">
        <f t="shared" si="29"/>
        <v>1.6099999999999999</v>
      </c>
    </row>
    <row r="386" spans="1:20">
      <c r="A386" t="s">
        <v>1184</v>
      </c>
      <c r="B386" t="s">
        <v>801</v>
      </c>
      <c r="C386" t="s">
        <v>775</v>
      </c>
      <c r="D386" t="s">
        <v>809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0.3</v>
      </c>
      <c r="O386">
        <f t="shared" si="25"/>
        <v>0</v>
      </c>
      <c r="P386" t="str">
        <f t="shared" si="26"/>
        <v>Devin Hester*, AtlWRO</v>
      </c>
      <c r="Q386" t="str">
        <f t="shared" si="27"/>
        <v>Devin Hester*</v>
      </c>
      <c r="R386" t="str">
        <f t="shared" si="28"/>
        <v>Devin Hester</v>
      </c>
      <c r="S386">
        <f>VLOOKUP(R386,'player index'!D:F,3,FALSE)</f>
        <v>366</v>
      </c>
      <c r="T386">
        <f t="shared" si="29"/>
        <v>0</v>
      </c>
    </row>
    <row r="387" spans="1:20">
      <c r="A387" t="s">
        <v>1185</v>
      </c>
      <c r="B387" t="s">
        <v>859</v>
      </c>
      <c r="C387" t="s">
        <v>775</v>
      </c>
      <c r="D387" t="s">
        <v>809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0.3</v>
      </c>
      <c r="O387">
        <f t="shared" si="25"/>
        <v>0</v>
      </c>
      <c r="P387" t="str">
        <f t="shared" si="26"/>
        <v>Marcus Murphy, NORB</v>
      </c>
      <c r="Q387" t="str">
        <f t="shared" si="27"/>
        <v>Marcus Murphy</v>
      </c>
      <c r="R387" t="str">
        <f t="shared" si="28"/>
        <v>Marcus Murphy</v>
      </c>
      <c r="S387">
        <f>VLOOKUP(R387,'player index'!D:F,3,FALSE)</f>
        <v>374</v>
      </c>
      <c r="T387">
        <f t="shared" si="29"/>
        <v>0</v>
      </c>
    </row>
    <row r="388" spans="1:20">
      <c r="A388" t="s">
        <v>1186</v>
      </c>
      <c r="B388" t="s">
        <v>804</v>
      </c>
      <c r="C388" t="s">
        <v>775</v>
      </c>
      <c r="D388" t="s">
        <v>809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0.3</v>
      </c>
      <c r="O388">
        <f t="shared" ref="O388:O451" si="30">E388*0.04+F388*4-G388+I388*0.1+J388*6+K388+L388*0.1+M388*6+IF(E388&gt;300,3,0)+IF(I388&gt;100,3,0)+IF(L388&gt;100,3,0)</f>
        <v>0</v>
      </c>
      <c r="P388" t="str">
        <f t="shared" ref="P388:P451" si="31">A388</f>
        <v>Jacoby Jones*, SDWRO</v>
      </c>
      <c r="Q388" t="str">
        <f t="shared" ref="Q388:Q451" si="32">LEFT(P388,IFERROR(FIND(",",P388),LEN(P388)-8)-1)</f>
        <v>Jacoby Jones*</v>
      </c>
      <c r="R388" t="str">
        <f t="shared" ref="R388:R451" si="33">LEFT(Q388,IFERROR(FIND("*",Q388),LEN(Q388)+1)-1)</f>
        <v>Jacoby Jones</v>
      </c>
      <c r="S388">
        <f>VLOOKUP(R388,'player index'!D:F,3,FALSE)</f>
        <v>397</v>
      </c>
      <c r="T388">
        <f t="shared" ref="T388:T451" si="34">O388</f>
        <v>0</v>
      </c>
    </row>
    <row r="389" spans="1:20">
      <c r="A389" t="s">
        <v>1187</v>
      </c>
      <c r="B389" t="s">
        <v>51</v>
      </c>
      <c r="C389" t="s">
        <v>768</v>
      </c>
      <c r="D389" t="s">
        <v>809</v>
      </c>
      <c r="E389">
        <v>0</v>
      </c>
      <c r="F389">
        <v>0</v>
      </c>
      <c r="G389">
        <v>0</v>
      </c>
      <c r="H389">
        <v>0.6</v>
      </c>
      <c r="I389">
        <v>2</v>
      </c>
      <c r="J389">
        <v>0</v>
      </c>
      <c r="K389">
        <v>0.2</v>
      </c>
      <c r="L389">
        <v>1.6</v>
      </c>
      <c r="M389">
        <v>0</v>
      </c>
      <c r="N389">
        <v>0.3</v>
      </c>
      <c r="O389">
        <f t="shared" si="30"/>
        <v>0.56000000000000005</v>
      </c>
      <c r="P389" t="str">
        <f t="shared" si="31"/>
        <v>Derrick Coleman, SeaRB</v>
      </c>
      <c r="Q389" t="str">
        <f t="shared" si="32"/>
        <v>Derrick Coleman</v>
      </c>
      <c r="R389" t="str">
        <f t="shared" si="33"/>
        <v>Derrick Coleman</v>
      </c>
      <c r="S389">
        <f>VLOOKUP(R389,'player index'!D:F,3,FALSE)</f>
        <v>390</v>
      </c>
      <c r="T389">
        <f t="shared" si="34"/>
        <v>0.56000000000000005</v>
      </c>
    </row>
    <row r="390" spans="1:20">
      <c r="A390" t="s">
        <v>1188</v>
      </c>
      <c r="B390" t="s">
        <v>81</v>
      </c>
      <c r="C390" t="s">
        <v>775</v>
      </c>
      <c r="D390" t="s">
        <v>809</v>
      </c>
      <c r="E390">
        <v>0</v>
      </c>
      <c r="F390">
        <v>0</v>
      </c>
      <c r="G390">
        <v>0</v>
      </c>
      <c r="H390">
        <v>0.8</v>
      </c>
      <c r="I390">
        <v>2.4</v>
      </c>
      <c r="J390">
        <v>0</v>
      </c>
      <c r="K390">
        <v>0.1</v>
      </c>
      <c r="L390">
        <v>1.1000000000000001</v>
      </c>
      <c r="M390">
        <v>0</v>
      </c>
      <c r="N390">
        <v>0.2</v>
      </c>
      <c r="O390">
        <f t="shared" si="30"/>
        <v>0.44999999999999996</v>
      </c>
      <c r="P390" t="str">
        <f t="shared" si="31"/>
        <v>Jay Prosch, HouRB</v>
      </c>
      <c r="Q390" t="str">
        <f t="shared" si="32"/>
        <v>Jay Prosch</v>
      </c>
      <c r="R390" t="str">
        <f t="shared" si="33"/>
        <v>Jay Prosch</v>
      </c>
      <c r="S390">
        <f>VLOOKUP(R390,'player index'!D:F,3,FALSE)</f>
        <v>448</v>
      </c>
      <c r="T390">
        <f t="shared" si="34"/>
        <v>0.44999999999999996</v>
      </c>
    </row>
    <row r="391" spans="1:20">
      <c r="A391" t="s">
        <v>1189</v>
      </c>
      <c r="B391" t="s">
        <v>749</v>
      </c>
      <c r="C391" t="s">
        <v>775</v>
      </c>
      <c r="D391" t="s">
        <v>809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0.6</v>
      </c>
      <c r="L391">
        <v>7.3</v>
      </c>
      <c r="M391">
        <v>0</v>
      </c>
      <c r="N391">
        <v>0.2</v>
      </c>
      <c r="O391">
        <f t="shared" si="30"/>
        <v>1.33</v>
      </c>
      <c r="P391" t="str">
        <f t="shared" si="31"/>
        <v>Miles Austin, PhiWR</v>
      </c>
      <c r="Q391" t="str">
        <f t="shared" si="32"/>
        <v>Miles Austin</v>
      </c>
      <c r="R391" t="str">
        <f t="shared" si="33"/>
        <v>Miles Austin</v>
      </c>
      <c r="S391">
        <f>VLOOKUP(R391,'player index'!D:F,3,FALSE)</f>
        <v>349</v>
      </c>
      <c r="T391">
        <f t="shared" si="34"/>
        <v>1.33</v>
      </c>
    </row>
    <row r="392" spans="1:20">
      <c r="A392" t="s">
        <v>1190</v>
      </c>
      <c r="B392" t="s">
        <v>859</v>
      </c>
      <c r="C392" t="s">
        <v>775</v>
      </c>
      <c r="D392" t="s">
        <v>809</v>
      </c>
      <c r="E392">
        <v>0</v>
      </c>
      <c r="F392">
        <v>0</v>
      </c>
      <c r="G392">
        <v>0</v>
      </c>
      <c r="H392">
        <v>0.4</v>
      </c>
      <c r="I392">
        <v>1.4</v>
      </c>
      <c r="J392">
        <v>0</v>
      </c>
      <c r="K392">
        <v>0.5</v>
      </c>
      <c r="L392">
        <v>4.5</v>
      </c>
      <c r="M392">
        <v>0</v>
      </c>
      <c r="N392">
        <v>0.2</v>
      </c>
      <c r="O392">
        <f t="shared" si="30"/>
        <v>1.0900000000000001</v>
      </c>
      <c r="P392" t="str">
        <f t="shared" si="31"/>
        <v>Austin Johnson, NORB</v>
      </c>
      <c r="Q392" t="str">
        <f t="shared" si="32"/>
        <v>Austin Johnson</v>
      </c>
      <c r="R392" t="str">
        <f t="shared" si="33"/>
        <v>Austin Johnson</v>
      </c>
      <c r="S392">
        <f>VLOOKUP(R392,'player index'!D:F,3,FALSE)</f>
        <v>362</v>
      </c>
      <c r="T392">
        <f t="shared" si="34"/>
        <v>1.0900000000000001</v>
      </c>
    </row>
    <row r="393" spans="1:20">
      <c r="A393" t="s">
        <v>1191</v>
      </c>
      <c r="B393" t="s">
        <v>801</v>
      </c>
      <c r="C393" t="s">
        <v>775</v>
      </c>
      <c r="D393" t="s">
        <v>809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0.5</v>
      </c>
      <c r="L393">
        <v>5.5</v>
      </c>
      <c r="M393">
        <v>0</v>
      </c>
      <c r="N393">
        <v>0.2</v>
      </c>
      <c r="O393">
        <f t="shared" si="30"/>
        <v>1.05</v>
      </c>
      <c r="P393" t="str">
        <f t="shared" si="31"/>
        <v>Levine Toilolo, AtlTE</v>
      </c>
      <c r="Q393" t="str">
        <f t="shared" si="32"/>
        <v>Levine Toilolo</v>
      </c>
      <c r="R393" t="str">
        <f t="shared" si="33"/>
        <v>Levine Toilolo</v>
      </c>
      <c r="S393">
        <f>VLOOKUP(R393,'player index'!D:F,3,FALSE)</f>
        <v>314</v>
      </c>
      <c r="T393">
        <f t="shared" si="34"/>
        <v>1.05</v>
      </c>
    </row>
    <row r="394" spans="1:20">
      <c r="A394" t="s">
        <v>1192</v>
      </c>
      <c r="B394" t="s">
        <v>55</v>
      </c>
      <c r="C394" t="s">
        <v>775</v>
      </c>
      <c r="D394" t="s">
        <v>809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0.5</v>
      </c>
      <c r="L394">
        <v>6.6</v>
      </c>
      <c r="M394">
        <v>0</v>
      </c>
      <c r="N394">
        <v>0.2</v>
      </c>
      <c r="O394">
        <f t="shared" si="30"/>
        <v>1.1600000000000001</v>
      </c>
      <c r="P394" t="str">
        <f t="shared" si="31"/>
        <v>Darren Waller, BalWR</v>
      </c>
      <c r="Q394" t="str">
        <f t="shared" si="32"/>
        <v>Darren Waller</v>
      </c>
      <c r="R394" t="str">
        <f t="shared" si="33"/>
        <v>Darren Waller</v>
      </c>
      <c r="S394">
        <f>VLOOKUP(R394,'player index'!D:F,3,FALSE)</f>
        <v>670</v>
      </c>
      <c r="T394">
        <f t="shared" si="34"/>
        <v>1.1600000000000001</v>
      </c>
    </row>
    <row r="395" spans="1:20">
      <c r="A395" t="s">
        <v>1193</v>
      </c>
      <c r="B395" t="s">
        <v>778</v>
      </c>
      <c r="C395" t="s">
        <v>775</v>
      </c>
      <c r="D395" t="s">
        <v>809</v>
      </c>
      <c r="E395">
        <v>0</v>
      </c>
      <c r="F395">
        <v>0</v>
      </c>
      <c r="G395">
        <v>0</v>
      </c>
      <c r="H395">
        <v>0.8</v>
      </c>
      <c r="I395">
        <v>3.1</v>
      </c>
      <c r="J395">
        <v>0</v>
      </c>
      <c r="K395">
        <v>0.1</v>
      </c>
      <c r="L395">
        <v>1.1000000000000001</v>
      </c>
      <c r="M395">
        <v>0</v>
      </c>
      <c r="N395">
        <v>0.2</v>
      </c>
      <c r="O395">
        <f t="shared" si="30"/>
        <v>0.52</v>
      </c>
      <c r="P395" t="str">
        <f t="shared" si="31"/>
        <v>Tyler Varga, IndRB</v>
      </c>
      <c r="Q395" t="str">
        <f t="shared" si="32"/>
        <v>Tyler Varga</v>
      </c>
      <c r="R395" t="str">
        <f t="shared" si="33"/>
        <v>Tyler Varga</v>
      </c>
      <c r="S395">
        <f>VLOOKUP(R395,'player index'!D:F,3,FALSE)</f>
        <v>335</v>
      </c>
      <c r="T395">
        <f t="shared" si="34"/>
        <v>0.52</v>
      </c>
    </row>
    <row r="396" spans="1:20">
      <c r="A396" t="s">
        <v>1194</v>
      </c>
      <c r="B396" t="s">
        <v>804</v>
      </c>
      <c r="C396" t="s">
        <v>775</v>
      </c>
      <c r="D396" t="s">
        <v>809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0.5</v>
      </c>
      <c r="L396">
        <v>7.5</v>
      </c>
      <c r="M396">
        <v>0</v>
      </c>
      <c r="N396">
        <v>0.2</v>
      </c>
      <c r="O396">
        <f t="shared" si="30"/>
        <v>1.25</v>
      </c>
      <c r="P396" t="str">
        <f t="shared" si="31"/>
        <v>Dontrelle Inman, SDWR</v>
      </c>
      <c r="Q396" t="str">
        <f t="shared" si="32"/>
        <v>Dontrelle Inman</v>
      </c>
      <c r="R396" t="str">
        <f t="shared" si="33"/>
        <v>Dontrelle Inman</v>
      </c>
      <c r="S396">
        <f>VLOOKUP(R396,'player index'!D:F,3,FALSE)</f>
        <v>431</v>
      </c>
      <c r="T396">
        <f t="shared" si="34"/>
        <v>1.25</v>
      </c>
    </row>
    <row r="397" spans="1:20">
      <c r="A397" t="s">
        <v>1195</v>
      </c>
      <c r="B397" t="s">
        <v>746</v>
      </c>
      <c r="C397" t="s">
        <v>771</v>
      </c>
      <c r="D397" t="s">
        <v>809</v>
      </c>
      <c r="E397">
        <v>0</v>
      </c>
      <c r="F397">
        <v>0</v>
      </c>
      <c r="G397">
        <v>0</v>
      </c>
      <c r="H397">
        <v>0.1</v>
      </c>
      <c r="I397">
        <v>0.3</v>
      </c>
      <c r="J397">
        <v>0</v>
      </c>
      <c r="K397">
        <v>0.6</v>
      </c>
      <c r="L397">
        <v>5.3</v>
      </c>
      <c r="M397">
        <v>0</v>
      </c>
      <c r="N397">
        <v>0.2</v>
      </c>
      <c r="O397">
        <f t="shared" si="30"/>
        <v>1.1600000000000001</v>
      </c>
      <c r="P397" t="str">
        <f t="shared" si="31"/>
        <v>Anthony Sherman, KCRB</v>
      </c>
      <c r="Q397" t="str">
        <f t="shared" si="32"/>
        <v>Anthony Sherman</v>
      </c>
      <c r="R397" t="str">
        <f t="shared" si="33"/>
        <v>Anthony Sherman</v>
      </c>
      <c r="S397">
        <f>VLOOKUP(R397,'player index'!D:F,3,FALSE)</f>
        <v>370</v>
      </c>
      <c r="T397">
        <f t="shared" si="34"/>
        <v>1.1600000000000001</v>
      </c>
    </row>
    <row r="398" spans="1:20">
      <c r="A398" t="s">
        <v>1196</v>
      </c>
      <c r="B398" t="s">
        <v>67</v>
      </c>
      <c r="C398" t="s">
        <v>775</v>
      </c>
      <c r="D398" t="s">
        <v>809</v>
      </c>
      <c r="E398">
        <v>0</v>
      </c>
      <c r="F398">
        <v>0</v>
      </c>
      <c r="G398">
        <v>0</v>
      </c>
      <c r="H398">
        <v>0.8</v>
      </c>
      <c r="I398">
        <v>2.7</v>
      </c>
      <c r="J398">
        <v>0</v>
      </c>
      <c r="K398">
        <v>0.1</v>
      </c>
      <c r="L398">
        <v>1</v>
      </c>
      <c r="M398">
        <v>0</v>
      </c>
      <c r="N398">
        <v>0.2</v>
      </c>
      <c r="O398">
        <f t="shared" si="30"/>
        <v>0.47</v>
      </c>
      <c r="P398" t="str">
        <f t="shared" si="31"/>
        <v>Tommy Bohanon, NYJRB</v>
      </c>
      <c r="Q398" t="str">
        <f t="shared" si="32"/>
        <v>Tommy Bohanon</v>
      </c>
      <c r="R398" t="str">
        <f t="shared" si="33"/>
        <v>Tommy Bohanon</v>
      </c>
      <c r="S398">
        <f>VLOOKUP(R398,'player index'!D:F,3,FALSE)</f>
        <v>381</v>
      </c>
      <c r="T398">
        <f t="shared" si="34"/>
        <v>0.47</v>
      </c>
    </row>
    <row r="399" spans="1:20">
      <c r="A399" t="s">
        <v>1197</v>
      </c>
      <c r="B399" t="s">
        <v>793</v>
      </c>
      <c r="C399" t="s">
        <v>790</v>
      </c>
      <c r="D399" t="s">
        <v>809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0.6</v>
      </c>
      <c r="L399">
        <v>7.1</v>
      </c>
      <c r="M399">
        <v>0</v>
      </c>
      <c r="N399">
        <v>0.2</v>
      </c>
      <c r="O399">
        <f t="shared" si="30"/>
        <v>1.31</v>
      </c>
      <c r="P399" t="str">
        <f t="shared" si="31"/>
        <v>Vance McDonald, SFTEQ</v>
      </c>
      <c r="Q399" t="str">
        <f t="shared" si="32"/>
        <v>Vance McDonald</v>
      </c>
      <c r="R399" t="str">
        <f t="shared" si="33"/>
        <v>Vance McDonald</v>
      </c>
      <c r="S399">
        <f>VLOOKUP(R399,'player index'!D:F,3,FALSE)</f>
        <v>379</v>
      </c>
      <c r="T399">
        <f t="shared" si="34"/>
        <v>1.31</v>
      </c>
    </row>
    <row r="400" spans="1:20">
      <c r="A400" t="s">
        <v>1198</v>
      </c>
      <c r="B400" t="s">
        <v>26</v>
      </c>
      <c r="C400" t="s">
        <v>775</v>
      </c>
      <c r="D400" t="s">
        <v>809</v>
      </c>
      <c r="E400">
        <v>0</v>
      </c>
      <c r="F400">
        <v>0</v>
      </c>
      <c r="G400">
        <v>0</v>
      </c>
      <c r="H400">
        <v>0.5</v>
      </c>
      <c r="I400">
        <v>1.5</v>
      </c>
      <c r="J400">
        <v>0</v>
      </c>
      <c r="K400">
        <v>0.2</v>
      </c>
      <c r="L400">
        <v>2.1</v>
      </c>
      <c r="M400">
        <v>0</v>
      </c>
      <c r="N400">
        <v>0.2</v>
      </c>
      <c r="O400">
        <f t="shared" si="30"/>
        <v>0.56000000000000005</v>
      </c>
      <c r="P400" t="str">
        <f t="shared" si="31"/>
        <v>Jalston Fowler, TenRB</v>
      </c>
      <c r="Q400" t="str">
        <f t="shared" si="32"/>
        <v>Jalston Fowler</v>
      </c>
      <c r="R400" t="str">
        <f t="shared" si="33"/>
        <v>Jalston Fowler</v>
      </c>
      <c r="S400">
        <f>VLOOKUP(R400,'player index'!D:F,3,FALSE)</f>
        <v>394</v>
      </c>
      <c r="T400">
        <f t="shared" si="34"/>
        <v>0.56000000000000005</v>
      </c>
    </row>
    <row r="401" spans="1:20">
      <c r="A401" t="s">
        <v>1199</v>
      </c>
      <c r="B401" t="s">
        <v>840</v>
      </c>
      <c r="C401" t="s">
        <v>775</v>
      </c>
      <c r="D401" t="s">
        <v>809</v>
      </c>
      <c r="E401">
        <v>0</v>
      </c>
      <c r="F401">
        <v>0</v>
      </c>
      <c r="G401">
        <v>0</v>
      </c>
      <c r="H401">
        <v>1.1000000000000001</v>
      </c>
      <c r="I401">
        <v>4.8</v>
      </c>
      <c r="J401">
        <v>0</v>
      </c>
      <c r="K401">
        <v>0.3</v>
      </c>
      <c r="L401">
        <v>2.2000000000000002</v>
      </c>
      <c r="M401">
        <v>0</v>
      </c>
      <c r="N401">
        <v>0.2</v>
      </c>
      <c r="O401">
        <f t="shared" si="30"/>
        <v>1</v>
      </c>
      <c r="P401" t="str">
        <f t="shared" si="31"/>
        <v>Roy Helu, OakRB</v>
      </c>
      <c r="Q401" t="str">
        <f t="shared" si="32"/>
        <v>Roy Helu</v>
      </c>
      <c r="R401" t="str">
        <f t="shared" si="33"/>
        <v>Roy Helu</v>
      </c>
      <c r="S401">
        <f>VLOOKUP(R401,'player index'!D:F,3,FALSE)</f>
        <v>249</v>
      </c>
      <c r="T401">
        <f t="shared" si="34"/>
        <v>1</v>
      </c>
    </row>
    <row r="402" spans="1:20">
      <c r="A402" t="s">
        <v>1200</v>
      </c>
      <c r="B402" t="s">
        <v>741</v>
      </c>
      <c r="C402" t="s">
        <v>775</v>
      </c>
      <c r="D402" t="s">
        <v>809</v>
      </c>
      <c r="E402">
        <v>0</v>
      </c>
      <c r="F402">
        <v>0</v>
      </c>
      <c r="G402">
        <v>0</v>
      </c>
      <c r="H402">
        <v>1.3</v>
      </c>
      <c r="I402">
        <v>5</v>
      </c>
      <c r="J402">
        <v>0</v>
      </c>
      <c r="K402">
        <v>0.6</v>
      </c>
      <c r="L402">
        <v>4.4000000000000004</v>
      </c>
      <c r="M402">
        <v>0</v>
      </c>
      <c r="N402">
        <v>0.2</v>
      </c>
      <c r="O402">
        <f t="shared" si="30"/>
        <v>1.54</v>
      </c>
      <c r="P402" t="str">
        <f t="shared" si="31"/>
        <v>Bernard Pierce, JacRB</v>
      </c>
      <c r="Q402" t="str">
        <f t="shared" si="32"/>
        <v>Bernard Pierce</v>
      </c>
      <c r="R402" t="str">
        <f t="shared" si="33"/>
        <v>Bernard Pierce</v>
      </c>
      <c r="S402">
        <f>VLOOKUP(R402,'player index'!D:F,3,FALSE)</f>
        <v>386</v>
      </c>
      <c r="T402">
        <f t="shared" si="34"/>
        <v>1.54</v>
      </c>
    </row>
    <row r="403" spans="1:20">
      <c r="A403" t="s">
        <v>1201</v>
      </c>
      <c r="B403" t="s">
        <v>856</v>
      </c>
      <c r="C403" t="s">
        <v>768</v>
      </c>
      <c r="D403" t="s">
        <v>809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0.2</v>
      </c>
      <c r="O403">
        <f t="shared" si="30"/>
        <v>0</v>
      </c>
      <c r="P403" t="str">
        <f t="shared" si="31"/>
        <v>Marc Mariani, ChiWR</v>
      </c>
      <c r="Q403" t="str">
        <f t="shared" si="32"/>
        <v>Marc Mariani</v>
      </c>
      <c r="R403" t="str">
        <f t="shared" si="33"/>
        <v>Marc Mariani</v>
      </c>
      <c r="S403">
        <f>VLOOKUP(R403,'player index'!D:F,3,FALSE)</f>
        <v>396</v>
      </c>
      <c r="T403">
        <f t="shared" si="34"/>
        <v>0</v>
      </c>
    </row>
    <row r="404" spans="1:20">
      <c r="A404" t="s">
        <v>1202</v>
      </c>
      <c r="B404" t="s">
        <v>616</v>
      </c>
      <c r="C404" t="s">
        <v>869</v>
      </c>
      <c r="D404" t="s">
        <v>809</v>
      </c>
      <c r="E404">
        <v>0</v>
      </c>
      <c r="F404">
        <v>0</v>
      </c>
      <c r="G404">
        <v>0</v>
      </c>
      <c r="H404">
        <v>0.3</v>
      </c>
      <c r="I404">
        <v>0.9</v>
      </c>
      <c r="J404">
        <v>0</v>
      </c>
      <c r="K404">
        <v>0.5</v>
      </c>
      <c r="L404">
        <v>4.4000000000000004</v>
      </c>
      <c r="M404">
        <v>0</v>
      </c>
      <c r="N404">
        <v>0.2</v>
      </c>
      <c r="O404">
        <f t="shared" si="30"/>
        <v>1.03</v>
      </c>
      <c r="P404" t="str">
        <f t="shared" si="31"/>
        <v>Darrel Young, WshRB</v>
      </c>
      <c r="Q404" t="str">
        <f t="shared" si="32"/>
        <v>Darrel Young</v>
      </c>
      <c r="R404" t="str">
        <f t="shared" si="33"/>
        <v>Darrel Young</v>
      </c>
      <c r="S404">
        <f>VLOOKUP(R404,'player index'!D:F,3,FALSE)</f>
        <v>380</v>
      </c>
      <c r="T404">
        <f t="shared" si="34"/>
        <v>1.03</v>
      </c>
    </row>
    <row r="405" spans="1:20">
      <c r="A405" t="s">
        <v>1203</v>
      </c>
      <c r="B405" t="s">
        <v>840</v>
      </c>
      <c r="C405" t="s">
        <v>775</v>
      </c>
      <c r="D405" t="s">
        <v>809</v>
      </c>
      <c r="E405">
        <v>0</v>
      </c>
      <c r="F405">
        <v>0</v>
      </c>
      <c r="G405">
        <v>0</v>
      </c>
      <c r="H405">
        <v>0.2</v>
      </c>
      <c r="I405">
        <v>0.7</v>
      </c>
      <c r="J405">
        <v>0</v>
      </c>
      <c r="K405">
        <v>0.5</v>
      </c>
      <c r="L405">
        <v>4.5</v>
      </c>
      <c r="M405">
        <v>0</v>
      </c>
      <c r="N405">
        <v>0.2</v>
      </c>
      <c r="O405">
        <f t="shared" si="30"/>
        <v>1.02</v>
      </c>
      <c r="P405" t="str">
        <f t="shared" si="31"/>
        <v>Jamize Olawale, OakRBQ</v>
      </c>
      <c r="Q405" t="str">
        <f t="shared" si="32"/>
        <v>Jamize Olawale</v>
      </c>
      <c r="R405" t="str">
        <f t="shared" si="33"/>
        <v>Jamize Olawale</v>
      </c>
      <c r="S405">
        <f>VLOOKUP(R405,'player index'!D:F,3,FALSE)</f>
        <v>557</v>
      </c>
      <c r="T405">
        <f t="shared" si="34"/>
        <v>1.02</v>
      </c>
    </row>
    <row r="406" spans="1:20">
      <c r="A406" t="s">
        <v>1204</v>
      </c>
      <c r="B406" t="s">
        <v>793</v>
      </c>
      <c r="C406" t="s">
        <v>790</v>
      </c>
      <c r="D406" t="s">
        <v>809</v>
      </c>
      <c r="E406">
        <v>0</v>
      </c>
      <c r="F406">
        <v>0</v>
      </c>
      <c r="G406">
        <v>0</v>
      </c>
      <c r="H406">
        <v>0.5</v>
      </c>
      <c r="I406">
        <v>1.6</v>
      </c>
      <c r="J406">
        <v>0</v>
      </c>
      <c r="K406">
        <v>0.5</v>
      </c>
      <c r="L406">
        <v>4.0999999999999996</v>
      </c>
      <c r="M406">
        <v>0</v>
      </c>
      <c r="N406">
        <v>0.2</v>
      </c>
      <c r="O406">
        <f t="shared" si="30"/>
        <v>1.07</v>
      </c>
      <c r="P406" t="str">
        <f t="shared" si="31"/>
        <v>Bruce Miller, SFRB</v>
      </c>
      <c r="Q406" t="str">
        <f t="shared" si="32"/>
        <v>Bruce Miller</v>
      </c>
      <c r="R406" t="str">
        <f t="shared" si="33"/>
        <v>Bruce Miller</v>
      </c>
      <c r="S406">
        <f>VLOOKUP(R406,'player index'!D:F,3,FALSE)</f>
        <v>363</v>
      </c>
      <c r="T406">
        <f t="shared" si="34"/>
        <v>1.07</v>
      </c>
    </row>
    <row r="407" spans="1:20">
      <c r="A407" t="s">
        <v>1205</v>
      </c>
      <c r="B407" t="s">
        <v>842</v>
      </c>
      <c r="C407" t="s">
        <v>775</v>
      </c>
      <c r="D407" t="s">
        <v>809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0.1</v>
      </c>
      <c r="L407">
        <v>1.2</v>
      </c>
      <c r="M407">
        <v>0</v>
      </c>
      <c r="N407">
        <v>0.2</v>
      </c>
      <c r="O407">
        <f t="shared" si="30"/>
        <v>0.22</v>
      </c>
      <c r="P407" t="str">
        <f t="shared" si="31"/>
        <v>Brandon Tate, CinWR</v>
      </c>
      <c r="Q407" t="str">
        <f t="shared" si="32"/>
        <v>Brandon Tate</v>
      </c>
      <c r="R407" t="str">
        <f t="shared" si="33"/>
        <v>Brandon Tate</v>
      </c>
      <c r="S407">
        <f>VLOOKUP(R407,'player index'!D:F,3,FALSE)</f>
        <v>391</v>
      </c>
      <c r="T407">
        <f t="shared" si="34"/>
        <v>0.22</v>
      </c>
    </row>
    <row r="408" spans="1:20">
      <c r="A408" t="s">
        <v>1206</v>
      </c>
      <c r="B408" t="s">
        <v>774</v>
      </c>
      <c r="C408" t="s">
        <v>775</v>
      </c>
      <c r="D408" t="s">
        <v>809</v>
      </c>
      <c r="E408">
        <v>0</v>
      </c>
      <c r="F408">
        <v>0</v>
      </c>
      <c r="G408">
        <v>0</v>
      </c>
      <c r="H408">
        <v>0.3</v>
      </c>
      <c r="I408">
        <v>1.1000000000000001</v>
      </c>
      <c r="J408">
        <v>0</v>
      </c>
      <c r="K408">
        <v>0.4</v>
      </c>
      <c r="L408">
        <v>3.1</v>
      </c>
      <c r="M408">
        <v>0</v>
      </c>
      <c r="N408">
        <v>0.2</v>
      </c>
      <c r="O408">
        <f t="shared" si="30"/>
        <v>0.82000000000000006</v>
      </c>
      <c r="P408" t="str">
        <f t="shared" si="31"/>
        <v>Travaris Cadet, NERB</v>
      </c>
      <c r="Q408" t="str">
        <f t="shared" si="32"/>
        <v>Travaris Cadet</v>
      </c>
      <c r="R408" t="str">
        <f t="shared" si="33"/>
        <v>Travaris Cadet</v>
      </c>
      <c r="S408">
        <f>VLOOKUP(R408,'player index'!D:F,3,FALSE)</f>
        <v>423</v>
      </c>
      <c r="T408">
        <f t="shared" si="34"/>
        <v>0.82000000000000006</v>
      </c>
    </row>
    <row r="409" spans="1:20">
      <c r="A409" t="s">
        <v>1207</v>
      </c>
      <c r="B409" t="s">
        <v>98</v>
      </c>
      <c r="C409" t="s">
        <v>775</v>
      </c>
      <c r="D409" t="s">
        <v>809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0.4</v>
      </c>
      <c r="L409">
        <v>4.3</v>
      </c>
      <c r="M409">
        <v>0</v>
      </c>
      <c r="N409">
        <v>0.2</v>
      </c>
      <c r="O409">
        <f t="shared" si="30"/>
        <v>0.83000000000000007</v>
      </c>
      <c r="P409" t="str">
        <f t="shared" si="31"/>
        <v>Rob Housler, CleTE</v>
      </c>
      <c r="Q409" t="str">
        <f t="shared" si="32"/>
        <v>Rob Housler</v>
      </c>
      <c r="R409" t="str">
        <f t="shared" si="33"/>
        <v>Rob Housler</v>
      </c>
      <c r="S409">
        <f>VLOOKUP(R409,'player index'!D:F,3,FALSE)</f>
        <v>387</v>
      </c>
      <c r="T409">
        <f t="shared" si="34"/>
        <v>0.83000000000000007</v>
      </c>
    </row>
    <row r="410" spans="1:20">
      <c r="A410" t="s">
        <v>1208</v>
      </c>
      <c r="B410" t="s">
        <v>837</v>
      </c>
      <c r="C410" t="s">
        <v>775</v>
      </c>
      <c r="D410" t="s">
        <v>809</v>
      </c>
      <c r="E410">
        <v>0</v>
      </c>
      <c r="F410">
        <v>0</v>
      </c>
      <c r="G410">
        <v>0</v>
      </c>
      <c r="H410">
        <v>0.5</v>
      </c>
      <c r="I410">
        <v>1.5</v>
      </c>
      <c r="J410">
        <v>0</v>
      </c>
      <c r="K410">
        <v>0.2</v>
      </c>
      <c r="L410">
        <v>2.1</v>
      </c>
      <c r="M410">
        <v>0</v>
      </c>
      <c r="N410">
        <v>0.2</v>
      </c>
      <c r="O410">
        <f t="shared" si="30"/>
        <v>0.56000000000000005</v>
      </c>
      <c r="P410" t="str">
        <f t="shared" si="31"/>
        <v>Jorvorskie Lane, TBRB</v>
      </c>
      <c r="Q410" t="str">
        <f t="shared" si="32"/>
        <v>Jorvorskie Lane</v>
      </c>
      <c r="R410" t="str">
        <f t="shared" si="33"/>
        <v>Jorvorskie Lane</v>
      </c>
      <c r="S410">
        <f>VLOOKUP(R410,'player index'!D:F,3,FALSE)</f>
        <v>398</v>
      </c>
      <c r="T410">
        <f t="shared" si="34"/>
        <v>0.56000000000000005</v>
      </c>
    </row>
    <row r="411" spans="1:20">
      <c r="A411" t="s">
        <v>1209</v>
      </c>
      <c r="B411" t="s">
        <v>746</v>
      </c>
      <c r="C411" t="s">
        <v>771</v>
      </c>
      <c r="D411" t="s">
        <v>809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0.4</v>
      </c>
      <c r="L411">
        <v>5.0999999999999996</v>
      </c>
      <c r="M411">
        <v>0</v>
      </c>
      <c r="N411">
        <v>0.2</v>
      </c>
      <c r="O411">
        <f t="shared" si="30"/>
        <v>0.91</v>
      </c>
      <c r="P411" t="str">
        <f t="shared" si="31"/>
        <v>Jason Avant, KCWR</v>
      </c>
      <c r="Q411" t="str">
        <f t="shared" si="32"/>
        <v>Jason Avant</v>
      </c>
      <c r="R411" t="str">
        <f t="shared" si="33"/>
        <v>Jason Avant</v>
      </c>
      <c r="S411">
        <f>VLOOKUP(R411,'player index'!D:F,3,FALSE)</f>
        <v>355</v>
      </c>
      <c r="T411">
        <f t="shared" si="34"/>
        <v>0.91</v>
      </c>
    </row>
    <row r="412" spans="1:20">
      <c r="A412" t="s">
        <v>1210</v>
      </c>
      <c r="B412" t="s">
        <v>783</v>
      </c>
      <c r="C412" t="s">
        <v>775</v>
      </c>
      <c r="D412" t="s">
        <v>809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0.3</v>
      </c>
      <c r="L412">
        <v>2.4</v>
      </c>
      <c r="M412">
        <v>0</v>
      </c>
      <c r="N412">
        <v>0.2</v>
      </c>
      <c r="O412">
        <f t="shared" si="30"/>
        <v>0.54</v>
      </c>
      <c r="P412" t="str">
        <f t="shared" si="31"/>
        <v>Dri Archer, PitRB</v>
      </c>
      <c r="Q412" t="str">
        <f t="shared" si="32"/>
        <v>Dri Archer</v>
      </c>
      <c r="R412" t="str">
        <f t="shared" si="33"/>
        <v>Dri Archer</v>
      </c>
      <c r="S412">
        <f>VLOOKUP(R412,'player index'!D:F,3,FALSE)</f>
        <v>346</v>
      </c>
      <c r="T412">
        <f t="shared" si="34"/>
        <v>0.54</v>
      </c>
    </row>
    <row r="413" spans="1:20">
      <c r="A413" t="s">
        <v>1211</v>
      </c>
      <c r="B413" t="s">
        <v>67</v>
      </c>
      <c r="C413" t="s">
        <v>775</v>
      </c>
      <c r="D413" t="s">
        <v>809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0.3</v>
      </c>
      <c r="L413">
        <v>3.6</v>
      </c>
      <c r="M413">
        <v>0</v>
      </c>
      <c r="N413">
        <v>0.2</v>
      </c>
      <c r="O413">
        <f t="shared" si="30"/>
        <v>0.66</v>
      </c>
      <c r="P413" t="str">
        <f t="shared" si="31"/>
        <v>Kellen Davis, NYJTE</v>
      </c>
      <c r="Q413" t="str">
        <f t="shared" si="32"/>
        <v>Kellen Davis</v>
      </c>
      <c r="R413" t="str">
        <f t="shared" si="33"/>
        <v>Kellen Davis</v>
      </c>
      <c r="S413">
        <f>VLOOKUP(R413,'player index'!D:F,3,FALSE)</f>
        <v>351</v>
      </c>
      <c r="T413">
        <f t="shared" si="34"/>
        <v>0.66</v>
      </c>
    </row>
    <row r="414" spans="1:20">
      <c r="A414" t="s">
        <v>1212</v>
      </c>
      <c r="B414" t="s">
        <v>616</v>
      </c>
      <c r="C414" t="s">
        <v>869</v>
      </c>
      <c r="D414" t="s">
        <v>809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0.4</v>
      </c>
      <c r="L414">
        <v>5</v>
      </c>
      <c r="M414">
        <v>0</v>
      </c>
      <c r="N414">
        <v>0.2</v>
      </c>
      <c r="O414">
        <f t="shared" si="30"/>
        <v>0.9</v>
      </c>
      <c r="P414" t="str">
        <f t="shared" si="31"/>
        <v>Derek Carrier, WshTE</v>
      </c>
      <c r="Q414" t="str">
        <f t="shared" si="32"/>
        <v>Derek Carrier</v>
      </c>
      <c r="R414" t="str">
        <f t="shared" si="33"/>
        <v>Derek Carrier</v>
      </c>
      <c r="S414">
        <f>VLOOKUP(R414,'player index'!D:F,3,FALSE)</f>
        <v>316</v>
      </c>
      <c r="T414">
        <f t="shared" si="34"/>
        <v>0.9</v>
      </c>
    </row>
    <row r="415" spans="1:20">
      <c r="A415" t="s">
        <v>1213</v>
      </c>
      <c r="B415" t="s">
        <v>778</v>
      </c>
      <c r="C415" t="s">
        <v>775</v>
      </c>
      <c r="D415" t="s">
        <v>809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0.1</v>
      </c>
      <c r="L415">
        <v>1.4</v>
      </c>
      <c r="M415">
        <v>0</v>
      </c>
      <c r="N415">
        <v>0.2</v>
      </c>
      <c r="O415">
        <f t="shared" si="30"/>
        <v>0.24</v>
      </c>
      <c r="P415" t="str">
        <f t="shared" si="31"/>
        <v>Griff Whalen, IndWR</v>
      </c>
      <c r="Q415" t="str">
        <f t="shared" si="32"/>
        <v>Griff Whalen</v>
      </c>
      <c r="R415" t="str">
        <f t="shared" si="33"/>
        <v>Griff Whalen</v>
      </c>
      <c r="S415">
        <f>VLOOKUP(R415,'player index'!D:F,3,FALSE)</f>
        <v>403</v>
      </c>
      <c r="T415">
        <f t="shared" si="34"/>
        <v>0.24</v>
      </c>
    </row>
    <row r="416" spans="1:20">
      <c r="A416" t="s">
        <v>1214</v>
      </c>
      <c r="B416" t="s">
        <v>783</v>
      </c>
      <c r="C416" t="s">
        <v>775</v>
      </c>
      <c r="D416" t="s">
        <v>809</v>
      </c>
      <c r="E416">
        <v>0</v>
      </c>
      <c r="F416">
        <v>0</v>
      </c>
      <c r="G416">
        <v>0</v>
      </c>
      <c r="H416">
        <v>0.5</v>
      </c>
      <c r="I416">
        <v>1.6</v>
      </c>
      <c r="J416">
        <v>0</v>
      </c>
      <c r="K416">
        <v>0.1</v>
      </c>
      <c r="L416">
        <v>1.2</v>
      </c>
      <c r="M416">
        <v>0</v>
      </c>
      <c r="N416">
        <v>0.2</v>
      </c>
      <c r="O416">
        <f t="shared" si="30"/>
        <v>0.38</v>
      </c>
      <c r="P416" t="str">
        <f t="shared" si="31"/>
        <v>Will Johnson, PitRB</v>
      </c>
      <c r="Q416" t="str">
        <f t="shared" si="32"/>
        <v>Will Johnson</v>
      </c>
      <c r="R416" t="str">
        <f t="shared" si="33"/>
        <v>Will Johnson</v>
      </c>
      <c r="S416">
        <f>VLOOKUP(R416,'player index'!D:F,3,FALSE)</f>
        <v>293</v>
      </c>
      <c r="T416">
        <f t="shared" si="34"/>
        <v>0.38</v>
      </c>
    </row>
    <row r="417" spans="1:20">
      <c r="A417" t="s">
        <v>1215</v>
      </c>
      <c r="B417" t="s">
        <v>741</v>
      </c>
      <c r="C417" t="s">
        <v>775</v>
      </c>
      <c r="D417" t="s">
        <v>809</v>
      </c>
      <c r="E417">
        <v>0</v>
      </c>
      <c r="F417">
        <v>0</v>
      </c>
      <c r="G417">
        <v>0</v>
      </c>
      <c r="H417">
        <v>0.2</v>
      </c>
      <c r="I417">
        <v>0.8</v>
      </c>
      <c r="J417">
        <v>0</v>
      </c>
      <c r="K417">
        <v>0</v>
      </c>
      <c r="L417">
        <v>0</v>
      </c>
      <c r="M417">
        <v>0</v>
      </c>
      <c r="N417">
        <v>0.1</v>
      </c>
      <c r="O417">
        <f t="shared" si="30"/>
        <v>8.0000000000000016E-2</v>
      </c>
      <c r="P417" t="str">
        <f t="shared" si="31"/>
        <v>Corey Grant, JacRB</v>
      </c>
      <c r="Q417" t="str">
        <f t="shared" si="32"/>
        <v>Corey Grant</v>
      </c>
      <c r="R417" t="str">
        <f t="shared" si="33"/>
        <v>Corey Grant</v>
      </c>
      <c r="S417">
        <f>VLOOKUP(R417,'player index'!D:F,3,FALSE)</f>
        <v>412</v>
      </c>
      <c r="T417">
        <f t="shared" si="34"/>
        <v>8.0000000000000016E-2</v>
      </c>
    </row>
    <row r="418" spans="1:20">
      <c r="A418" t="s">
        <v>1216</v>
      </c>
      <c r="B418" t="s">
        <v>793</v>
      </c>
      <c r="C418" t="s">
        <v>790</v>
      </c>
      <c r="D418" t="s">
        <v>809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0.4</v>
      </c>
      <c r="L418">
        <v>4.7</v>
      </c>
      <c r="M418">
        <v>0</v>
      </c>
      <c r="N418">
        <v>0.1</v>
      </c>
      <c r="O418">
        <f t="shared" si="30"/>
        <v>0.87000000000000011</v>
      </c>
      <c r="P418" t="str">
        <f t="shared" si="31"/>
        <v>Blake Bell, SFTEP</v>
      </c>
      <c r="Q418" t="str">
        <f t="shared" si="32"/>
        <v>Blake Bell</v>
      </c>
      <c r="R418" t="str">
        <f t="shared" si="33"/>
        <v>Blake Bell</v>
      </c>
      <c r="S418">
        <f>VLOOKUP(R418,'player index'!D:F,3,FALSE)</f>
        <v>653</v>
      </c>
      <c r="T418">
        <f t="shared" si="34"/>
        <v>0.87000000000000011</v>
      </c>
    </row>
    <row r="419" spans="1:20">
      <c r="A419" t="s">
        <v>1217</v>
      </c>
      <c r="B419" t="s">
        <v>21</v>
      </c>
      <c r="C419" t="s">
        <v>787</v>
      </c>
      <c r="D419" t="s">
        <v>809</v>
      </c>
      <c r="E419">
        <v>0</v>
      </c>
      <c r="F419">
        <v>0</v>
      </c>
      <c r="G419">
        <v>0</v>
      </c>
      <c r="H419">
        <v>0.4</v>
      </c>
      <c r="I419">
        <v>1.4</v>
      </c>
      <c r="J419">
        <v>0</v>
      </c>
      <c r="K419">
        <v>0.1</v>
      </c>
      <c r="L419">
        <v>1.2</v>
      </c>
      <c r="M419">
        <v>0</v>
      </c>
      <c r="N419">
        <v>0.1</v>
      </c>
      <c r="O419">
        <f t="shared" si="30"/>
        <v>0.36</v>
      </c>
      <c r="P419" t="str">
        <f t="shared" si="31"/>
        <v>Michael Burton, DetRB</v>
      </c>
      <c r="Q419" t="str">
        <f t="shared" si="32"/>
        <v>Michael Burton</v>
      </c>
      <c r="R419" t="str">
        <f t="shared" si="33"/>
        <v>Michael Burton</v>
      </c>
      <c r="S419">
        <f>VLOOKUP(R419,'player index'!D:F,3,FALSE)</f>
        <v>430</v>
      </c>
      <c r="T419">
        <f t="shared" si="34"/>
        <v>0.36</v>
      </c>
    </row>
    <row r="420" spans="1:20">
      <c r="A420" t="s">
        <v>1218</v>
      </c>
      <c r="B420" t="s">
        <v>786</v>
      </c>
      <c r="C420" t="s">
        <v>787</v>
      </c>
      <c r="D420" t="s">
        <v>809</v>
      </c>
      <c r="E420">
        <v>0</v>
      </c>
      <c r="F420">
        <v>0</v>
      </c>
      <c r="G420">
        <v>0</v>
      </c>
      <c r="H420">
        <v>0.7</v>
      </c>
      <c r="I420">
        <v>2.6</v>
      </c>
      <c r="J420">
        <v>0</v>
      </c>
      <c r="K420">
        <v>0</v>
      </c>
      <c r="L420">
        <v>0</v>
      </c>
      <c r="M420">
        <v>0</v>
      </c>
      <c r="N420">
        <v>0.1</v>
      </c>
      <c r="O420">
        <f t="shared" si="30"/>
        <v>0.26</v>
      </c>
      <c r="P420" t="str">
        <f t="shared" si="31"/>
        <v>Juwan Thompson, DenRB</v>
      </c>
      <c r="Q420" t="str">
        <f t="shared" si="32"/>
        <v>Juwan Thompson</v>
      </c>
      <c r="R420" t="str">
        <f t="shared" si="33"/>
        <v>Juwan Thompson</v>
      </c>
      <c r="S420">
        <f>VLOOKUP(R420,'player index'!D:F,3,FALSE)</f>
        <v>338</v>
      </c>
      <c r="T420">
        <f t="shared" si="34"/>
        <v>0.26</v>
      </c>
    </row>
    <row r="421" spans="1:20">
      <c r="O421">
        <f t="shared" si="30"/>
        <v>0</v>
      </c>
      <c r="P421">
        <f t="shared" si="31"/>
        <v>0</v>
      </c>
      <c r="Q421" t="e">
        <f t="shared" si="32"/>
        <v>#VALUE!</v>
      </c>
      <c r="R421" t="e">
        <f t="shared" si="33"/>
        <v>#VALUE!</v>
      </c>
      <c r="S421" t="e">
        <f>VLOOKUP(R421,'player index'!D:F,3,FALSE)</f>
        <v>#VALUE!</v>
      </c>
      <c r="T421">
        <f t="shared" si="34"/>
        <v>0</v>
      </c>
    </row>
    <row r="422" spans="1:20">
      <c r="A422" t="s">
        <v>759</v>
      </c>
      <c r="B422" t="s">
        <v>760</v>
      </c>
      <c r="C422" t="s">
        <v>761</v>
      </c>
      <c r="D422" t="s">
        <v>762</v>
      </c>
      <c r="E422" t="s">
        <v>763</v>
      </c>
      <c r="F422" t="s">
        <v>735</v>
      </c>
      <c r="G422" t="s">
        <v>736</v>
      </c>
      <c r="H422" t="s">
        <v>764</v>
      </c>
      <c r="I422" t="s">
        <v>763</v>
      </c>
      <c r="J422" t="s">
        <v>735</v>
      </c>
      <c r="K422" t="s">
        <v>765</v>
      </c>
      <c r="L422" t="s">
        <v>763</v>
      </c>
      <c r="M422" t="s">
        <v>735</v>
      </c>
      <c r="N422" t="s">
        <v>766</v>
      </c>
      <c r="O422" t="e">
        <f t="shared" si="30"/>
        <v>#VALUE!</v>
      </c>
      <c r="P422" t="str">
        <f t="shared" si="31"/>
        <v>PLAYER, TEAM POS</v>
      </c>
      <c r="Q422" t="str">
        <f t="shared" si="32"/>
        <v>PLAYER</v>
      </c>
      <c r="R422" t="str">
        <f t="shared" si="33"/>
        <v>PLAYER</v>
      </c>
      <c r="S422" t="e">
        <f>VLOOKUP(R422,'player index'!D:F,3,FALSE)</f>
        <v>#N/A</v>
      </c>
      <c r="T422" t="e">
        <f t="shared" si="34"/>
        <v>#VALUE!</v>
      </c>
    </row>
    <row r="423" spans="1:20">
      <c r="A423" t="s">
        <v>1219</v>
      </c>
      <c r="B423" t="s">
        <v>741</v>
      </c>
      <c r="C423" t="s">
        <v>775</v>
      </c>
      <c r="D423" t="s">
        <v>809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0.1</v>
      </c>
      <c r="O423">
        <f t="shared" si="30"/>
        <v>0</v>
      </c>
      <c r="P423" t="str">
        <f t="shared" si="31"/>
        <v>Rashad Greene*, JacWRIR</v>
      </c>
      <c r="Q423" t="str">
        <f t="shared" si="32"/>
        <v>Rashad Greene*</v>
      </c>
      <c r="R423" t="str">
        <f t="shared" si="33"/>
        <v>Rashad Greene</v>
      </c>
      <c r="S423">
        <f>VLOOKUP(R423,'player index'!D:F,3,FALSE)</f>
        <v>246</v>
      </c>
      <c r="T423">
        <f t="shared" si="34"/>
        <v>0</v>
      </c>
    </row>
    <row r="424" spans="1:20">
      <c r="A424" t="s">
        <v>1220</v>
      </c>
      <c r="B424" t="s">
        <v>98</v>
      </c>
      <c r="C424" t="s">
        <v>775</v>
      </c>
      <c r="D424" t="s">
        <v>809</v>
      </c>
      <c r="E424">
        <v>0</v>
      </c>
      <c r="F424">
        <v>0</v>
      </c>
      <c r="G424">
        <v>0</v>
      </c>
      <c r="H424">
        <v>0.3</v>
      </c>
      <c r="I424">
        <v>1.3</v>
      </c>
      <c r="J424">
        <v>0</v>
      </c>
      <c r="K424">
        <v>0</v>
      </c>
      <c r="L424">
        <v>0</v>
      </c>
      <c r="M424">
        <v>0</v>
      </c>
      <c r="N424">
        <v>0.1</v>
      </c>
      <c r="O424">
        <f t="shared" si="30"/>
        <v>0.13</v>
      </c>
      <c r="P424" t="str">
        <f t="shared" si="31"/>
        <v>Shaun Draughn, CleRB</v>
      </c>
      <c r="Q424" t="str">
        <f t="shared" si="32"/>
        <v>Shaun Draughn</v>
      </c>
      <c r="R424" t="str">
        <f t="shared" si="33"/>
        <v>Shaun Draughn</v>
      </c>
      <c r="S424">
        <f>VLOOKUP(R424,'player index'!D:F,3,FALSE)</f>
        <v>344</v>
      </c>
      <c r="T424">
        <f t="shared" si="34"/>
        <v>0.13</v>
      </c>
    </row>
    <row r="425" spans="1:20">
      <c r="A425" t="s">
        <v>1221</v>
      </c>
      <c r="B425" t="s">
        <v>21</v>
      </c>
      <c r="C425" t="s">
        <v>787</v>
      </c>
      <c r="D425" t="s">
        <v>809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0.3</v>
      </c>
      <c r="L425">
        <v>2.9</v>
      </c>
      <c r="M425">
        <v>0</v>
      </c>
      <c r="N425">
        <v>0.1</v>
      </c>
      <c r="O425">
        <f t="shared" si="30"/>
        <v>0.59</v>
      </c>
      <c r="P425" t="str">
        <f t="shared" si="31"/>
        <v>Timothy Wright, DetTE</v>
      </c>
      <c r="Q425" t="str">
        <f t="shared" si="32"/>
        <v>Timothy Wright</v>
      </c>
      <c r="R425" t="str">
        <f t="shared" si="33"/>
        <v>Timothy Wright</v>
      </c>
      <c r="S425">
        <f>VLOOKUP(R425,'player index'!D:F,3,FALSE)</f>
        <v>420</v>
      </c>
      <c r="T425">
        <f t="shared" si="34"/>
        <v>0.59</v>
      </c>
    </row>
    <row r="426" spans="1:20">
      <c r="A426" t="s">
        <v>1222</v>
      </c>
      <c r="B426" t="s">
        <v>842</v>
      </c>
      <c r="C426" t="s">
        <v>775</v>
      </c>
      <c r="D426" t="s">
        <v>809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0.5</v>
      </c>
      <c r="L426">
        <v>4.0999999999999996</v>
      </c>
      <c r="M426">
        <v>0</v>
      </c>
      <c r="N426">
        <v>0.1</v>
      </c>
      <c r="O426">
        <f t="shared" si="30"/>
        <v>0.90999999999999992</v>
      </c>
      <c r="P426" t="str">
        <f t="shared" si="31"/>
        <v>Ryan Hewitt, CinTE</v>
      </c>
      <c r="Q426" t="str">
        <f t="shared" si="32"/>
        <v>Ryan Hewitt</v>
      </c>
      <c r="R426" t="str">
        <f t="shared" si="33"/>
        <v>Ryan Hewitt</v>
      </c>
      <c r="S426">
        <f>VLOOKUP(R426,'player index'!D:F,3,FALSE)</f>
        <v>407</v>
      </c>
      <c r="T426">
        <f t="shared" si="34"/>
        <v>0.90999999999999992</v>
      </c>
    </row>
    <row r="427" spans="1:20">
      <c r="A427" t="s">
        <v>1223</v>
      </c>
      <c r="B427" t="s">
        <v>26</v>
      </c>
      <c r="C427" t="s">
        <v>775</v>
      </c>
      <c r="D427" t="s">
        <v>809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0.2</v>
      </c>
      <c r="L427">
        <v>2.5</v>
      </c>
      <c r="M427">
        <v>0</v>
      </c>
      <c r="N427">
        <v>0.1</v>
      </c>
      <c r="O427">
        <f t="shared" si="30"/>
        <v>0.45</v>
      </c>
      <c r="P427" t="str">
        <f t="shared" si="31"/>
        <v>Craig Stevens, TenTE</v>
      </c>
      <c r="Q427" t="str">
        <f t="shared" si="32"/>
        <v>Craig Stevens</v>
      </c>
      <c r="R427" t="str">
        <f t="shared" si="33"/>
        <v>Craig Stevens</v>
      </c>
      <c r="S427">
        <f>VLOOKUP(R427,'player index'!D:F,3,FALSE)</f>
        <v>313</v>
      </c>
      <c r="T427">
        <f t="shared" si="34"/>
        <v>0.45</v>
      </c>
    </row>
    <row r="428" spans="1:20">
      <c r="A428" t="s">
        <v>1224</v>
      </c>
      <c r="B428" t="s">
        <v>98</v>
      </c>
      <c r="C428" t="s">
        <v>775</v>
      </c>
      <c r="D428" t="s">
        <v>809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0.4</v>
      </c>
      <c r="L428">
        <v>3.7</v>
      </c>
      <c r="M428">
        <v>0</v>
      </c>
      <c r="N428">
        <v>0.1</v>
      </c>
      <c r="O428">
        <f t="shared" si="30"/>
        <v>0.77</v>
      </c>
      <c r="P428" t="str">
        <f t="shared" si="31"/>
        <v>Malcolm Johnson, CleTE</v>
      </c>
      <c r="Q428" t="str">
        <f t="shared" si="32"/>
        <v>Malcolm Johnson</v>
      </c>
      <c r="R428" t="str">
        <f t="shared" si="33"/>
        <v>Malcolm Johnson</v>
      </c>
      <c r="S428">
        <f>VLOOKUP(R428,'player index'!D:F,3,FALSE)</f>
        <v>424</v>
      </c>
      <c r="T428">
        <f t="shared" si="34"/>
        <v>0.77</v>
      </c>
    </row>
    <row r="429" spans="1:20">
      <c r="A429" t="s">
        <v>1225</v>
      </c>
      <c r="B429" t="s">
        <v>9</v>
      </c>
      <c r="C429" t="s">
        <v>775</v>
      </c>
      <c r="D429" t="s">
        <v>809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0.2</v>
      </c>
      <c r="L429">
        <v>2.5</v>
      </c>
      <c r="M429">
        <v>0</v>
      </c>
      <c r="N429">
        <v>0.1</v>
      </c>
      <c r="O429">
        <f t="shared" si="30"/>
        <v>0.45</v>
      </c>
      <c r="P429" t="str">
        <f t="shared" si="31"/>
        <v>Lucky Whitehead, DalWR</v>
      </c>
      <c r="Q429" t="str">
        <f t="shared" si="32"/>
        <v>Lucky Whitehead</v>
      </c>
      <c r="R429" t="str">
        <f t="shared" si="33"/>
        <v>Lucky Whitehead</v>
      </c>
      <c r="S429">
        <f>VLOOKUP(R429,'player index'!D:F,3,FALSE)</f>
        <v>373</v>
      </c>
      <c r="T429">
        <f t="shared" si="34"/>
        <v>0.45</v>
      </c>
    </row>
    <row r="430" spans="1:20">
      <c r="A430" t="s">
        <v>1226</v>
      </c>
      <c r="B430" t="s">
        <v>830</v>
      </c>
      <c r="C430" t="s">
        <v>768</v>
      </c>
      <c r="D430" t="s">
        <v>809</v>
      </c>
      <c r="E430">
        <v>0</v>
      </c>
      <c r="F430">
        <v>0</v>
      </c>
      <c r="G430">
        <v>0</v>
      </c>
      <c r="H430">
        <v>0.1</v>
      </c>
      <c r="I430">
        <v>0.5</v>
      </c>
      <c r="J430">
        <v>0</v>
      </c>
      <c r="K430">
        <v>0.3</v>
      </c>
      <c r="L430">
        <v>2.7</v>
      </c>
      <c r="M430">
        <v>0</v>
      </c>
      <c r="N430">
        <v>0.1</v>
      </c>
      <c r="O430">
        <f t="shared" si="30"/>
        <v>0.62</v>
      </c>
      <c r="P430" t="str">
        <f t="shared" si="31"/>
        <v>Jerome Felton, BufRB</v>
      </c>
      <c r="Q430" t="str">
        <f t="shared" si="32"/>
        <v>Jerome Felton</v>
      </c>
      <c r="R430" t="str">
        <f t="shared" si="33"/>
        <v>Jerome Felton</v>
      </c>
      <c r="S430">
        <f>VLOOKUP(R430,'player index'!D:F,3,FALSE)</f>
        <v>399</v>
      </c>
      <c r="T430">
        <f t="shared" si="34"/>
        <v>0.62</v>
      </c>
    </row>
    <row r="431" spans="1:20">
      <c r="A431" t="s">
        <v>1227</v>
      </c>
      <c r="B431" t="s">
        <v>830</v>
      </c>
      <c r="C431" t="s">
        <v>768</v>
      </c>
      <c r="D431" t="s">
        <v>809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0.3</v>
      </c>
      <c r="L431">
        <v>3.1</v>
      </c>
      <c r="M431">
        <v>0</v>
      </c>
      <c r="N431">
        <v>0.1</v>
      </c>
      <c r="O431">
        <f t="shared" si="30"/>
        <v>0.6100000000000001</v>
      </c>
      <c r="P431" t="str">
        <f t="shared" si="31"/>
        <v>Matthew Mulligan, BufTE</v>
      </c>
      <c r="Q431" t="str">
        <f t="shared" si="32"/>
        <v>Matthew Mulligan</v>
      </c>
      <c r="R431" t="str">
        <f t="shared" si="33"/>
        <v>Matthew Mulligan</v>
      </c>
      <c r="S431">
        <f>VLOOKUP(R431,'player index'!D:F,3,FALSE)</f>
        <v>410</v>
      </c>
      <c r="T431">
        <f t="shared" si="34"/>
        <v>0.6100000000000001</v>
      </c>
    </row>
    <row r="432" spans="1:20">
      <c r="A432" t="s">
        <v>1228</v>
      </c>
      <c r="B432" t="s">
        <v>842</v>
      </c>
      <c r="C432" t="s">
        <v>775</v>
      </c>
      <c r="D432" t="s">
        <v>809</v>
      </c>
      <c r="E432">
        <v>0</v>
      </c>
      <c r="F432">
        <v>0</v>
      </c>
      <c r="G432">
        <v>0</v>
      </c>
      <c r="H432">
        <v>0.1</v>
      </c>
      <c r="I432">
        <v>0.5</v>
      </c>
      <c r="J432">
        <v>0</v>
      </c>
      <c r="K432">
        <v>0.7</v>
      </c>
      <c r="L432">
        <v>7.5</v>
      </c>
      <c r="M432">
        <v>0</v>
      </c>
      <c r="N432">
        <v>0.1</v>
      </c>
      <c r="O432">
        <f t="shared" si="30"/>
        <v>1.5</v>
      </c>
      <c r="P432" t="str">
        <f t="shared" si="31"/>
        <v>Rex Burkhead, CinRB</v>
      </c>
      <c r="Q432" t="str">
        <f t="shared" si="32"/>
        <v>Rex Burkhead</v>
      </c>
      <c r="R432" t="str">
        <f t="shared" si="33"/>
        <v>Rex Burkhead</v>
      </c>
      <c r="S432">
        <f>VLOOKUP(R432,'player index'!D:F,3,FALSE)</f>
        <v>393</v>
      </c>
      <c r="T432">
        <f t="shared" si="34"/>
        <v>1.5</v>
      </c>
    </row>
    <row r="433" spans="1:20">
      <c r="A433" t="s">
        <v>1229</v>
      </c>
      <c r="B433" t="s">
        <v>9</v>
      </c>
      <c r="C433" t="s">
        <v>775</v>
      </c>
      <c r="D433" t="s">
        <v>809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0.2</v>
      </c>
      <c r="L433">
        <v>2.4</v>
      </c>
      <c r="M433">
        <v>0</v>
      </c>
      <c r="N433">
        <v>0.1</v>
      </c>
      <c r="O433">
        <f t="shared" si="30"/>
        <v>0.44</v>
      </c>
      <c r="P433" t="str">
        <f t="shared" si="31"/>
        <v>Geoff Swaim, DalTE</v>
      </c>
      <c r="Q433" t="str">
        <f t="shared" si="32"/>
        <v>Geoff Swaim</v>
      </c>
      <c r="R433" t="str">
        <f t="shared" si="33"/>
        <v>Geoff Swaim</v>
      </c>
      <c r="S433">
        <f>VLOOKUP(R433,'player index'!D:F,3,FALSE)</f>
        <v>682</v>
      </c>
      <c r="T433">
        <f t="shared" si="34"/>
        <v>0.44</v>
      </c>
    </row>
    <row r="434" spans="1:20">
      <c r="A434" t="s">
        <v>1230</v>
      </c>
      <c r="B434" t="s">
        <v>783</v>
      </c>
      <c r="C434" t="s">
        <v>775</v>
      </c>
      <c r="D434" t="s">
        <v>809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0.2</v>
      </c>
      <c r="L434">
        <v>3.2</v>
      </c>
      <c r="M434">
        <v>0</v>
      </c>
      <c r="N434">
        <v>0.1</v>
      </c>
      <c r="O434">
        <f t="shared" si="30"/>
        <v>0.52</v>
      </c>
      <c r="P434" t="str">
        <f t="shared" si="31"/>
        <v>Sammie Coates, PitWR</v>
      </c>
      <c r="Q434" t="str">
        <f t="shared" si="32"/>
        <v>Sammie Coates</v>
      </c>
      <c r="R434" t="str">
        <f t="shared" si="33"/>
        <v>Sammie Coates</v>
      </c>
      <c r="S434">
        <f>VLOOKUP(R434,'player index'!D:F,3,FALSE)</f>
        <v>664</v>
      </c>
      <c r="T434">
        <f t="shared" si="34"/>
        <v>0.52</v>
      </c>
    </row>
    <row r="435" spans="1:20">
      <c r="A435" t="s">
        <v>1231</v>
      </c>
      <c r="B435" t="s">
        <v>51</v>
      </c>
      <c r="C435" t="s">
        <v>768</v>
      </c>
      <c r="D435" t="s">
        <v>809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0.2</v>
      </c>
      <c r="L435">
        <v>2.2999999999999998</v>
      </c>
      <c r="M435">
        <v>0</v>
      </c>
      <c r="N435">
        <v>0.1</v>
      </c>
      <c r="O435">
        <f t="shared" si="30"/>
        <v>0.43</v>
      </c>
      <c r="P435" t="str">
        <f t="shared" si="31"/>
        <v>Ricardo Lockette, SeaWR</v>
      </c>
      <c r="Q435" t="str">
        <f t="shared" si="32"/>
        <v>Ricardo Lockette</v>
      </c>
      <c r="R435" t="str">
        <f t="shared" si="33"/>
        <v>Ricardo Lockette</v>
      </c>
      <c r="S435">
        <f>VLOOKUP(R435,'player index'!D:F,3,FALSE)</f>
        <v>392</v>
      </c>
      <c r="T435">
        <f t="shared" si="34"/>
        <v>0.43</v>
      </c>
    </row>
    <row r="436" spans="1:20">
      <c r="A436" t="s">
        <v>1232</v>
      </c>
      <c r="B436" t="s">
        <v>840</v>
      </c>
      <c r="C436" t="s">
        <v>775</v>
      </c>
      <c r="D436" t="s">
        <v>809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0.2</v>
      </c>
      <c r="L436">
        <v>2.6</v>
      </c>
      <c r="M436">
        <v>0</v>
      </c>
      <c r="N436">
        <v>0.1</v>
      </c>
      <c r="O436">
        <f t="shared" si="30"/>
        <v>0.46</v>
      </c>
      <c r="P436" t="str">
        <f t="shared" si="31"/>
        <v>Lee Smith, OakTE</v>
      </c>
      <c r="Q436" t="str">
        <f t="shared" si="32"/>
        <v>Lee Smith</v>
      </c>
      <c r="R436" t="str">
        <f t="shared" si="33"/>
        <v>Lee Smith</v>
      </c>
      <c r="S436">
        <f>VLOOKUP(R436,'player index'!D:F,3,FALSE)</f>
        <v>434</v>
      </c>
      <c r="T436">
        <f t="shared" si="34"/>
        <v>0.46</v>
      </c>
    </row>
    <row r="437" spans="1:20">
      <c r="A437" t="s">
        <v>1233</v>
      </c>
      <c r="B437" t="s">
        <v>100</v>
      </c>
      <c r="C437" t="s">
        <v>768</v>
      </c>
      <c r="D437" t="s">
        <v>809</v>
      </c>
      <c r="E437">
        <v>0</v>
      </c>
      <c r="F437">
        <v>0</v>
      </c>
      <c r="G437">
        <v>0</v>
      </c>
      <c r="H437">
        <v>0.7</v>
      </c>
      <c r="I437">
        <v>2.6</v>
      </c>
      <c r="J437">
        <v>0</v>
      </c>
      <c r="K437">
        <v>0</v>
      </c>
      <c r="L437">
        <v>0</v>
      </c>
      <c r="M437">
        <v>0</v>
      </c>
      <c r="N437">
        <v>0.1</v>
      </c>
      <c r="O437">
        <f t="shared" si="30"/>
        <v>0.26</v>
      </c>
      <c r="P437" t="str">
        <f t="shared" si="31"/>
        <v>Jonas Gray, MiaRB</v>
      </c>
      <c r="Q437" t="str">
        <f t="shared" si="32"/>
        <v>Jonas Gray</v>
      </c>
      <c r="R437" t="str">
        <f t="shared" si="33"/>
        <v>Jonas Gray</v>
      </c>
      <c r="S437">
        <f>VLOOKUP(R437,'player index'!D:F,3,FALSE)</f>
        <v>551</v>
      </c>
      <c r="T437">
        <f t="shared" si="34"/>
        <v>0.26</v>
      </c>
    </row>
    <row r="438" spans="1:20">
      <c r="A438" t="s">
        <v>1234</v>
      </c>
      <c r="B438" t="s">
        <v>12</v>
      </c>
      <c r="C438" t="s">
        <v>775</v>
      </c>
      <c r="D438" t="s">
        <v>809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0.2</v>
      </c>
      <c r="L438">
        <v>2.1</v>
      </c>
      <c r="M438">
        <v>0</v>
      </c>
      <c r="N438">
        <v>0.1</v>
      </c>
      <c r="O438">
        <f t="shared" si="30"/>
        <v>0.41000000000000003</v>
      </c>
      <c r="P438" t="str">
        <f t="shared" si="31"/>
        <v>Cory Harkey, StLTE</v>
      </c>
      <c r="Q438" t="str">
        <f t="shared" si="32"/>
        <v>Cory Harkey</v>
      </c>
      <c r="R438" t="str">
        <f t="shared" si="33"/>
        <v>Cory Harkey</v>
      </c>
      <c r="S438">
        <f>VLOOKUP(R438,'player index'!D:F,3,FALSE)</f>
        <v>411</v>
      </c>
      <c r="T438">
        <f t="shared" si="34"/>
        <v>0.41000000000000003</v>
      </c>
    </row>
    <row r="439" spans="1:20">
      <c r="A439" t="s">
        <v>1235</v>
      </c>
      <c r="B439" t="s">
        <v>746</v>
      </c>
      <c r="C439" t="s">
        <v>771</v>
      </c>
      <c r="D439" t="s">
        <v>809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0.2</v>
      </c>
      <c r="L439">
        <v>2.5</v>
      </c>
      <c r="M439">
        <v>0</v>
      </c>
      <c r="N439">
        <v>0.1</v>
      </c>
      <c r="O439">
        <f t="shared" si="30"/>
        <v>0.45</v>
      </c>
      <c r="P439" t="str">
        <f t="shared" si="31"/>
        <v>Chris Conley, KCWR</v>
      </c>
      <c r="Q439" t="str">
        <f t="shared" si="32"/>
        <v>Chris Conley</v>
      </c>
      <c r="R439" t="str">
        <f t="shared" si="33"/>
        <v>Chris Conley</v>
      </c>
      <c r="S439">
        <f>VLOOKUP(R439,'player index'!D:F,3,FALSE)</f>
        <v>400</v>
      </c>
      <c r="T439">
        <f t="shared" si="34"/>
        <v>0.45</v>
      </c>
    </row>
    <row r="440" spans="1:20">
      <c r="A440" t="s">
        <v>1236</v>
      </c>
      <c r="B440" t="s">
        <v>100</v>
      </c>
      <c r="C440" t="s">
        <v>768</v>
      </c>
      <c r="D440" t="s">
        <v>809</v>
      </c>
      <c r="E440">
        <v>0</v>
      </c>
      <c r="F440">
        <v>0</v>
      </c>
      <c r="G440">
        <v>0</v>
      </c>
      <c r="H440">
        <v>0.2</v>
      </c>
      <c r="I440">
        <v>0.9</v>
      </c>
      <c r="J440">
        <v>0</v>
      </c>
      <c r="K440">
        <v>0.3</v>
      </c>
      <c r="L440">
        <v>2.2999999999999998</v>
      </c>
      <c r="M440">
        <v>0</v>
      </c>
      <c r="N440">
        <v>0.1</v>
      </c>
      <c r="O440">
        <f t="shared" si="30"/>
        <v>0.62</v>
      </c>
      <c r="P440" t="str">
        <f t="shared" si="31"/>
        <v>Raheem Mostert, MiaRB</v>
      </c>
      <c r="Q440" t="str">
        <f t="shared" si="32"/>
        <v>Raheem Mostert</v>
      </c>
      <c r="R440" t="str">
        <f t="shared" si="33"/>
        <v>Raheem Mostert</v>
      </c>
      <c r="S440">
        <f>VLOOKUP(R440,'player index'!D:F,3,FALSE)</f>
        <v>406</v>
      </c>
      <c r="T440">
        <f t="shared" si="34"/>
        <v>0.62</v>
      </c>
    </row>
    <row r="441" spans="1:20">
      <c r="A441" t="s">
        <v>1237</v>
      </c>
      <c r="B441" t="s">
        <v>741</v>
      </c>
      <c r="C441" t="s">
        <v>775</v>
      </c>
      <c r="D441" t="s">
        <v>809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0.2</v>
      </c>
      <c r="L441">
        <v>2.6</v>
      </c>
      <c r="M441">
        <v>0</v>
      </c>
      <c r="N441">
        <v>0.1</v>
      </c>
      <c r="O441">
        <f t="shared" si="30"/>
        <v>0.46</v>
      </c>
      <c r="P441" t="str">
        <f t="shared" si="31"/>
        <v>Nic Jacobs, JacTE</v>
      </c>
      <c r="Q441" t="str">
        <f t="shared" si="32"/>
        <v>Nic Jacobs</v>
      </c>
      <c r="R441" t="str">
        <f t="shared" si="33"/>
        <v>Nic Jacobs</v>
      </c>
      <c r="S441">
        <f>VLOOKUP(R441,'player index'!D:F,3,FALSE)</f>
        <v>437</v>
      </c>
      <c r="T441">
        <f t="shared" si="34"/>
        <v>0.46</v>
      </c>
    </row>
    <row r="442" spans="1:20">
      <c r="A442" t="s">
        <v>1238</v>
      </c>
      <c r="B442" t="s">
        <v>774</v>
      </c>
      <c r="C442" t="s">
        <v>775</v>
      </c>
      <c r="D442" t="s">
        <v>809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0.1</v>
      </c>
      <c r="L442">
        <v>1.4</v>
      </c>
      <c r="M442">
        <v>0</v>
      </c>
      <c r="N442">
        <v>0.1</v>
      </c>
      <c r="O442">
        <f t="shared" si="30"/>
        <v>0.24</v>
      </c>
      <c r="P442" t="str">
        <f t="shared" si="31"/>
        <v>Michael Hoomanawanui, NETE</v>
      </c>
      <c r="Q442" t="str">
        <f t="shared" si="32"/>
        <v>Michael Hoomanawanui</v>
      </c>
      <c r="R442" t="str">
        <f t="shared" si="33"/>
        <v>Michael Hoomanawanui</v>
      </c>
      <c r="S442">
        <f>VLOOKUP(R442,'player index'!D:F,3,FALSE)</f>
        <v>417</v>
      </c>
      <c r="T442">
        <f t="shared" si="34"/>
        <v>0.24</v>
      </c>
    </row>
    <row r="443" spans="1:20">
      <c r="A443" t="s">
        <v>1239</v>
      </c>
      <c r="B443" t="s">
        <v>774</v>
      </c>
      <c r="C443" t="s">
        <v>775</v>
      </c>
      <c r="D443" t="s">
        <v>809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0.1</v>
      </c>
      <c r="L443">
        <v>1.3</v>
      </c>
      <c r="M443">
        <v>0</v>
      </c>
      <c r="N443">
        <v>0.1</v>
      </c>
      <c r="O443">
        <f t="shared" si="30"/>
        <v>0.23</v>
      </c>
      <c r="P443" t="str">
        <f t="shared" si="31"/>
        <v>Michael Williams, NETE</v>
      </c>
      <c r="Q443" t="str">
        <f t="shared" si="32"/>
        <v>Michael Williams</v>
      </c>
      <c r="R443" t="str">
        <f t="shared" si="33"/>
        <v>Michael Williams</v>
      </c>
      <c r="S443">
        <f>VLOOKUP(R443,'player index'!D:F,3,FALSE)</f>
        <v>440</v>
      </c>
      <c r="T443">
        <f t="shared" si="34"/>
        <v>0.23</v>
      </c>
    </row>
    <row r="444" spans="1:20">
      <c r="A444" t="s">
        <v>1240</v>
      </c>
      <c r="B444" t="s">
        <v>67</v>
      </c>
      <c r="C444" t="s">
        <v>775</v>
      </c>
      <c r="D444" t="s">
        <v>809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0.1</v>
      </c>
      <c r="O444">
        <f t="shared" si="30"/>
        <v>0</v>
      </c>
      <c r="P444" t="str">
        <f t="shared" si="31"/>
        <v>Chris Owusu*, NYJWRO</v>
      </c>
      <c r="Q444" t="str">
        <f t="shared" si="32"/>
        <v>Chris Owusu*</v>
      </c>
      <c r="R444" t="str">
        <f t="shared" si="33"/>
        <v>Chris Owusu</v>
      </c>
      <c r="S444">
        <f>VLOOKUP(R444,'player index'!D:F,3,FALSE)</f>
        <v>234</v>
      </c>
      <c r="T444">
        <f t="shared" si="34"/>
        <v>0</v>
      </c>
    </row>
    <row r="445" spans="1:20">
      <c r="A445" t="s">
        <v>1241</v>
      </c>
      <c r="B445" t="s">
        <v>830</v>
      </c>
      <c r="C445" t="s">
        <v>768</v>
      </c>
      <c r="D445" t="s">
        <v>809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0.2</v>
      </c>
      <c r="L445">
        <v>2.1</v>
      </c>
      <c r="M445">
        <v>0</v>
      </c>
      <c r="N445">
        <v>0.1</v>
      </c>
      <c r="O445">
        <f t="shared" si="30"/>
        <v>0.41000000000000003</v>
      </c>
      <c r="P445" t="str">
        <f t="shared" si="31"/>
        <v>MarQueis Gray, BufTE</v>
      </c>
      <c r="Q445" t="str">
        <f t="shared" si="32"/>
        <v>MarQueis Gray</v>
      </c>
      <c r="R445" t="str">
        <f t="shared" si="33"/>
        <v>MarQueis Gray</v>
      </c>
      <c r="S445">
        <f>VLOOKUP(R445,'player index'!D:F,3,FALSE)</f>
        <v>429</v>
      </c>
      <c r="T445">
        <f t="shared" si="34"/>
        <v>0.41000000000000003</v>
      </c>
    </row>
    <row r="446" spans="1:20">
      <c r="A446" t="s">
        <v>1242</v>
      </c>
      <c r="B446" t="s">
        <v>840</v>
      </c>
      <c r="C446" t="s">
        <v>775</v>
      </c>
      <c r="D446" t="s">
        <v>809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0.2</v>
      </c>
      <c r="L446">
        <v>2.7</v>
      </c>
      <c r="M446">
        <v>0</v>
      </c>
      <c r="N446">
        <v>0.1</v>
      </c>
      <c r="O446">
        <f t="shared" si="30"/>
        <v>0.47000000000000003</v>
      </c>
      <c r="P446" t="str">
        <f t="shared" si="31"/>
        <v>Rod Streater, OakWR</v>
      </c>
      <c r="Q446" t="str">
        <f t="shared" si="32"/>
        <v>Rod Streater</v>
      </c>
      <c r="R446" t="str">
        <f t="shared" si="33"/>
        <v>Rod Streater</v>
      </c>
      <c r="S446">
        <f>VLOOKUP(R446,'player index'!D:F,3,FALSE)</f>
        <v>333</v>
      </c>
      <c r="T446">
        <f t="shared" si="34"/>
        <v>0.47000000000000003</v>
      </c>
    </row>
    <row r="447" spans="1:20">
      <c r="A447" t="s">
        <v>1243</v>
      </c>
      <c r="B447" t="s">
        <v>859</v>
      </c>
      <c r="C447" t="s">
        <v>775</v>
      </c>
      <c r="D447" t="s">
        <v>809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0.2</v>
      </c>
      <c r="L447">
        <v>2.8</v>
      </c>
      <c r="M447">
        <v>0</v>
      </c>
      <c r="N447">
        <v>0.1</v>
      </c>
      <c r="O447">
        <f t="shared" si="30"/>
        <v>0.48</v>
      </c>
      <c r="P447" t="str">
        <f t="shared" si="31"/>
        <v>Joseph Morgan, NOWR</v>
      </c>
      <c r="Q447" t="str">
        <f t="shared" si="32"/>
        <v>Joseph Morgan</v>
      </c>
      <c r="R447" t="str">
        <f t="shared" si="33"/>
        <v>Joseph Morgan</v>
      </c>
      <c r="S447">
        <f>VLOOKUP(R447,'player index'!D:F,3,FALSE)</f>
        <v>328</v>
      </c>
      <c r="T447">
        <f t="shared" si="34"/>
        <v>0.48</v>
      </c>
    </row>
    <row r="448" spans="1:20">
      <c r="A448" t="s">
        <v>1244</v>
      </c>
      <c r="B448" t="s">
        <v>89</v>
      </c>
      <c r="C448" t="s">
        <v>790</v>
      </c>
      <c r="D448" t="s">
        <v>809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0.1</v>
      </c>
      <c r="L448">
        <v>1.3</v>
      </c>
      <c r="M448">
        <v>0</v>
      </c>
      <c r="N448">
        <v>0.1</v>
      </c>
      <c r="O448">
        <f t="shared" si="30"/>
        <v>0.23</v>
      </c>
      <c r="P448" t="str">
        <f t="shared" si="31"/>
        <v>Troy Niklas, AriTE</v>
      </c>
      <c r="Q448" t="str">
        <f t="shared" si="32"/>
        <v>Troy Niklas</v>
      </c>
      <c r="R448" t="str">
        <f t="shared" si="33"/>
        <v>Troy Niklas</v>
      </c>
      <c r="S448">
        <f>VLOOKUP(R448,'player index'!D:F,3,FALSE)</f>
        <v>416</v>
      </c>
      <c r="T448">
        <f t="shared" si="34"/>
        <v>0.23</v>
      </c>
    </row>
    <row r="449" spans="1:20">
      <c r="A449" t="s">
        <v>1245</v>
      </c>
      <c r="B449" t="s">
        <v>786</v>
      </c>
      <c r="C449" t="s">
        <v>787</v>
      </c>
      <c r="D449" t="s">
        <v>809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>
        <v>1.5</v>
      </c>
      <c r="M449">
        <v>0</v>
      </c>
      <c r="N449">
        <v>0.1</v>
      </c>
      <c r="O449">
        <f t="shared" si="30"/>
        <v>0.25</v>
      </c>
      <c r="P449" t="str">
        <f t="shared" si="31"/>
        <v>James Casey, DenTE</v>
      </c>
      <c r="Q449" t="str">
        <f t="shared" si="32"/>
        <v>James Casey</v>
      </c>
      <c r="R449" t="str">
        <f t="shared" si="33"/>
        <v>James Casey</v>
      </c>
      <c r="S449">
        <f>VLOOKUP(R449,'player index'!D:F,3,FALSE)</f>
        <v>375</v>
      </c>
      <c r="T449">
        <f t="shared" si="34"/>
        <v>0.25</v>
      </c>
    </row>
    <row r="450" spans="1:20">
      <c r="A450" t="s">
        <v>1246</v>
      </c>
      <c r="B450" t="s">
        <v>774</v>
      </c>
      <c r="C450" t="s">
        <v>775</v>
      </c>
      <c r="D450" t="s">
        <v>809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0.1</v>
      </c>
      <c r="L450">
        <v>1.5</v>
      </c>
      <c r="M450">
        <v>0</v>
      </c>
      <c r="N450">
        <v>0.1</v>
      </c>
      <c r="O450">
        <f t="shared" si="30"/>
        <v>0.25</v>
      </c>
      <c r="P450" t="str">
        <f t="shared" si="31"/>
        <v>Keshawn Martin, NEWR</v>
      </c>
      <c r="Q450" t="str">
        <f t="shared" si="32"/>
        <v>Keshawn Martin</v>
      </c>
      <c r="R450" t="str">
        <f t="shared" si="33"/>
        <v>Keshawn Martin</v>
      </c>
      <c r="S450">
        <f>VLOOKUP(R450,'player index'!D:F,3,FALSE)</f>
        <v>482</v>
      </c>
      <c r="T450">
        <f t="shared" si="34"/>
        <v>0.25</v>
      </c>
    </row>
    <row r="451" spans="1:20">
      <c r="A451" t="s">
        <v>1247</v>
      </c>
      <c r="B451" t="s">
        <v>783</v>
      </c>
      <c r="C451" t="s">
        <v>775</v>
      </c>
      <c r="D451" t="s">
        <v>809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0.1</v>
      </c>
      <c r="L451">
        <v>1.5</v>
      </c>
      <c r="M451">
        <v>0</v>
      </c>
      <c r="N451">
        <v>0.1</v>
      </c>
      <c r="O451">
        <f t="shared" si="30"/>
        <v>0.25</v>
      </c>
      <c r="P451" t="str">
        <f t="shared" si="31"/>
        <v>Matt Spaeth, PitTE</v>
      </c>
      <c r="Q451" t="str">
        <f t="shared" si="32"/>
        <v>Matt Spaeth</v>
      </c>
      <c r="R451" t="str">
        <f t="shared" si="33"/>
        <v>Matt Spaeth</v>
      </c>
      <c r="S451">
        <f>VLOOKUP(R451,'player index'!D:F,3,FALSE)</f>
        <v>360</v>
      </c>
      <c r="T451">
        <f t="shared" si="34"/>
        <v>0.25</v>
      </c>
    </row>
    <row r="452" spans="1:20">
      <c r="A452" t="s">
        <v>1248</v>
      </c>
      <c r="B452" t="s">
        <v>33</v>
      </c>
      <c r="C452" t="s">
        <v>775</v>
      </c>
      <c r="D452" t="s">
        <v>809</v>
      </c>
      <c r="E452">
        <v>0</v>
      </c>
      <c r="F452">
        <v>0</v>
      </c>
      <c r="G452">
        <v>0</v>
      </c>
      <c r="H452">
        <v>0.3</v>
      </c>
      <c r="I452">
        <v>1.2</v>
      </c>
      <c r="J452">
        <v>0</v>
      </c>
      <c r="K452">
        <v>0.1</v>
      </c>
      <c r="L452">
        <v>0.9</v>
      </c>
      <c r="M452">
        <v>0</v>
      </c>
      <c r="N452">
        <v>0.1</v>
      </c>
      <c r="O452">
        <f t="shared" ref="O452:O515" si="35">E452*0.04+F452*4-G452+I452*0.1+J452*6+K452+L452*0.1+M452*6+IF(E452&gt;300,3,0)+IF(I452&gt;100,3,0)+IF(L452&gt;100,3,0)</f>
        <v>0.31</v>
      </c>
      <c r="P452" t="str">
        <f t="shared" ref="P452:P515" si="36">A452</f>
        <v>Cameron Artis-Payne, CarRB</v>
      </c>
      <c r="Q452" t="str">
        <f t="shared" ref="Q452:Q515" si="37">LEFT(P452,IFERROR(FIND(",",P452),LEN(P452)-8)-1)</f>
        <v>Cameron Artis-Payne</v>
      </c>
      <c r="R452" t="str">
        <f t="shared" ref="R452:R515" si="38">LEFT(Q452,IFERROR(FIND("*",Q452),LEN(Q452)+1)-1)</f>
        <v>Cameron Artis-Payne</v>
      </c>
      <c r="S452">
        <f>VLOOKUP(R452,'player index'!D:F,3,FALSE)</f>
        <v>680</v>
      </c>
      <c r="T452">
        <f t="shared" ref="T452:T515" si="39">O452</f>
        <v>0.31</v>
      </c>
    </row>
    <row r="453" spans="1:20">
      <c r="A453" t="s">
        <v>1249</v>
      </c>
      <c r="B453" t="s">
        <v>837</v>
      </c>
      <c r="C453" t="s">
        <v>775</v>
      </c>
      <c r="D453" t="s">
        <v>809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0.2</v>
      </c>
      <c r="L453">
        <v>2.5</v>
      </c>
      <c r="M453">
        <v>0</v>
      </c>
      <c r="N453">
        <v>0.1</v>
      </c>
      <c r="O453">
        <f t="shared" si="35"/>
        <v>0.45</v>
      </c>
      <c r="P453" t="str">
        <f t="shared" si="36"/>
        <v>Russell Shepard, TBWR</v>
      </c>
      <c r="Q453" t="str">
        <f t="shared" si="37"/>
        <v>Russell Shepard</v>
      </c>
      <c r="R453" t="str">
        <f t="shared" si="38"/>
        <v>Russell Shepard</v>
      </c>
      <c r="S453">
        <f>VLOOKUP(R453,'player index'!D:F,3,FALSE)</f>
        <v>413</v>
      </c>
      <c r="T453">
        <f t="shared" si="39"/>
        <v>0.45</v>
      </c>
    </row>
    <row r="454" spans="1:20">
      <c r="A454" t="s">
        <v>1250</v>
      </c>
      <c r="B454" t="s">
        <v>51</v>
      </c>
      <c r="C454" t="s">
        <v>768</v>
      </c>
      <c r="D454" t="s">
        <v>809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0.1</v>
      </c>
      <c r="L454">
        <v>0.9</v>
      </c>
      <c r="M454">
        <v>0</v>
      </c>
      <c r="N454">
        <v>0.1</v>
      </c>
      <c r="O454">
        <f t="shared" si="35"/>
        <v>0.19</v>
      </c>
      <c r="P454" t="str">
        <f t="shared" si="36"/>
        <v>Cooper Helfet, SeaTE</v>
      </c>
      <c r="Q454" t="str">
        <f t="shared" si="37"/>
        <v>Cooper Helfet</v>
      </c>
      <c r="R454" t="str">
        <f t="shared" si="38"/>
        <v>Cooper Helfet</v>
      </c>
      <c r="S454">
        <f>VLOOKUP(R454,'player index'!D:F,3,FALSE)</f>
        <v>441</v>
      </c>
      <c r="T454">
        <f t="shared" si="39"/>
        <v>0.19</v>
      </c>
    </row>
    <row r="455" spans="1:20">
      <c r="A455" t="s">
        <v>1251</v>
      </c>
      <c r="B455" t="s">
        <v>837</v>
      </c>
      <c r="C455" t="s">
        <v>775</v>
      </c>
      <c r="D455" t="s">
        <v>809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0.1</v>
      </c>
      <c r="L455">
        <v>1.2</v>
      </c>
      <c r="M455">
        <v>0</v>
      </c>
      <c r="N455">
        <v>0.1</v>
      </c>
      <c r="O455">
        <f t="shared" si="35"/>
        <v>0.22</v>
      </c>
      <c r="P455" t="str">
        <f t="shared" si="36"/>
        <v>Adam Humphries, TBWR</v>
      </c>
      <c r="Q455" t="str">
        <f t="shared" si="37"/>
        <v>Adam Humphries</v>
      </c>
      <c r="R455" t="str">
        <f t="shared" si="38"/>
        <v>Adam Humphries</v>
      </c>
      <c r="S455">
        <f>VLOOKUP(R455,'player index'!D:F,3,FALSE)</f>
        <v>444</v>
      </c>
      <c r="T455">
        <f t="shared" si="39"/>
        <v>0.22</v>
      </c>
    </row>
    <row r="456" spans="1:20">
      <c r="A456" t="s">
        <v>1252</v>
      </c>
      <c r="B456" t="s">
        <v>21</v>
      </c>
      <c r="C456" t="s">
        <v>787</v>
      </c>
      <c r="D456" t="s">
        <v>809</v>
      </c>
      <c r="E456">
        <v>0</v>
      </c>
      <c r="F456">
        <v>0</v>
      </c>
      <c r="G456">
        <v>0</v>
      </c>
      <c r="H456">
        <v>0.4</v>
      </c>
      <c r="I456">
        <v>1.7</v>
      </c>
      <c r="J456">
        <v>0</v>
      </c>
      <c r="K456">
        <v>0</v>
      </c>
      <c r="L456">
        <v>0</v>
      </c>
      <c r="M456">
        <v>0</v>
      </c>
      <c r="N456">
        <v>0.1</v>
      </c>
      <c r="O456">
        <f t="shared" si="35"/>
        <v>0.17</v>
      </c>
      <c r="P456" t="str">
        <f t="shared" si="36"/>
        <v>Zach Zenner, DetRB</v>
      </c>
      <c r="Q456" t="str">
        <f t="shared" si="37"/>
        <v>Zach Zenner</v>
      </c>
      <c r="R456" t="str">
        <f t="shared" si="38"/>
        <v>Zach Zenner</v>
      </c>
      <c r="S456">
        <f>VLOOKUP(R456,'player index'!D:F,3,FALSE)</f>
        <v>377</v>
      </c>
      <c r="T456">
        <f t="shared" si="39"/>
        <v>0.17</v>
      </c>
    </row>
    <row r="457" spans="1:20">
      <c r="A457" t="s">
        <v>1253</v>
      </c>
      <c r="B457" t="s">
        <v>55</v>
      </c>
      <c r="C457" t="s">
        <v>775</v>
      </c>
      <c r="D457" t="s">
        <v>809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0.1</v>
      </c>
      <c r="L457">
        <v>1.3</v>
      </c>
      <c r="M457">
        <v>0</v>
      </c>
      <c r="N457">
        <v>0.1</v>
      </c>
      <c r="O457">
        <f t="shared" si="35"/>
        <v>0.23</v>
      </c>
      <c r="P457" t="str">
        <f t="shared" si="36"/>
        <v>Nick Boyle, BalTE</v>
      </c>
      <c r="Q457" t="str">
        <f t="shared" si="37"/>
        <v>Nick Boyle</v>
      </c>
      <c r="R457" t="str">
        <f t="shared" si="38"/>
        <v>Nick Boyle</v>
      </c>
      <c r="S457">
        <f>VLOOKUP(R457,'player index'!D:F,3,FALSE)</f>
        <v>442</v>
      </c>
      <c r="T457">
        <f t="shared" si="39"/>
        <v>0.23</v>
      </c>
    </row>
    <row r="458" spans="1:20">
      <c r="A458" t="s">
        <v>1254</v>
      </c>
      <c r="B458" t="s">
        <v>830</v>
      </c>
      <c r="C458" t="s">
        <v>768</v>
      </c>
      <c r="D458" t="s">
        <v>809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0.2</v>
      </c>
      <c r="L458">
        <v>2.2000000000000002</v>
      </c>
      <c r="M458">
        <v>0</v>
      </c>
      <c r="N458">
        <v>0.1</v>
      </c>
      <c r="O458">
        <f t="shared" si="35"/>
        <v>0.42000000000000004</v>
      </c>
      <c r="P458" t="str">
        <f t="shared" si="36"/>
        <v>Chris Hogan, BufWR</v>
      </c>
      <c r="Q458" t="str">
        <f t="shared" si="37"/>
        <v>Chris Hogan</v>
      </c>
      <c r="R458" t="str">
        <f t="shared" si="38"/>
        <v>Chris Hogan</v>
      </c>
      <c r="S458">
        <f>VLOOKUP(R458,'player index'!D:F,3,FALSE)</f>
        <v>408</v>
      </c>
      <c r="T458">
        <f t="shared" si="39"/>
        <v>0.42000000000000004</v>
      </c>
    </row>
    <row r="459" spans="1:20">
      <c r="A459" t="s">
        <v>1255</v>
      </c>
      <c r="B459" t="s">
        <v>793</v>
      </c>
      <c r="C459" t="s">
        <v>790</v>
      </c>
      <c r="D459" t="s">
        <v>809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0.1</v>
      </c>
      <c r="O459">
        <f t="shared" si="35"/>
        <v>0</v>
      </c>
      <c r="P459" t="str">
        <f t="shared" si="36"/>
        <v>Reggie Bush, SFRBD</v>
      </c>
      <c r="Q459" t="str">
        <f t="shared" si="37"/>
        <v>Reggie Bush</v>
      </c>
      <c r="R459" t="str">
        <f t="shared" si="38"/>
        <v>Reggie Bush</v>
      </c>
      <c r="S459">
        <f>VLOOKUP(R459,'player index'!D:F,3,FALSE)</f>
        <v>447</v>
      </c>
      <c r="T459">
        <f t="shared" si="39"/>
        <v>0</v>
      </c>
    </row>
    <row r="460" spans="1:20">
      <c r="A460" t="s">
        <v>1256</v>
      </c>
      <c r="B460" t="s">
        <v>786</v>
      </c>
      <c r="C460" t="s">
        <v>787</v>
      </c>
      <c r="D460" t="s">
        <v>809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0.1</v>
      </c>
      <c r="L460">
        <v>1.6</v>
      </c>
      <c r="M460">
        <v>0</v>
      </c>
      <c r="N460">
        <v>0.1</v>
      </c>
      <c r="O460">
        <f t="shared" si="35"/>
        <v>0.26</v>
      </c>
      <c r="P460" t="str">
        <f t="shared" si="36"/>
        <v>Cody Latimer, DenWR</v>
      </c>
      <c r="Q460" t="str">
        <f t="shared" si="37"/>
        <v>Cody Latimer</v>
      </c>
      <c r="R460" t="str">
        <f t="shared" si="38"/>
        <v>Cody Latimer</v>
      </c>
      <c r="S460">
        <f>VLOOKUP(R460,'player index'!D:F,3,FALSE)</f>
        <v>388</v>
      </c>
      <c r="T460">
        <f t="shared" si="39"/>
        <v>0.26</v>
      </c>
    </row>
    <row r="461" spans="1:20">
      <c r="A461" t="s">
        <v>1257</v>
      </c>
      <c r="B461" t="s">
        <v>786</v>
      </c>
      <c r="C461" t="s">
        <v>787</v>
      </c>
      <c r="D461" t="s">
        <v>1258</v>
      </c>
      <c r="E461">
        <v>1.3</v>
      </c>
      <c r="F461">
        <v>0</v>
      </c>
      <c r="G461">
        <v>0</v>
      </c>
      <c r="H461">
        <v>0.1</v>
      </c>
      <c r="I461">
        <v>0.4</v>
      </c>
      <c r="J461">
        <v>0</v>
      </c>
      <c r="K461">
        <v>0</v>
      </c>
      <c r="L461">
        <v>0</v>
      </c>
      <c r="M461">
        <v>0</v>
      </c>
      <c r="N461">
        <v>0.1</v>
      </c>
      <c r="O461">
        <f t="shared" si="35"/>
        <v>9.2000000000000012E-2</v>
      </c>
      <c r="P461" t="str">
        <f t="shared" si="36"/>
        <v>Brock Osweiler, DenQB</v>
      </c>
      <c r="Q461" t="str">
        <f t="shared" si="37"/>
        <v>Brock Osweiler</v>
      </c>
      <c r="R461" t="str">
        <f t="shared" si="38"/>
        <v>Brock Osweiler</v>
      </c>
      <c r="S461">
        <f>VLOOKUP(R461,'player index'!D:F,3,FALSE)</f>
        <v>450</v>
      </c>
      <c r="T461">
        <f t="shared" si="39"/>
        <v>9.2000000000000012E-2</v>
      </c>
    </row>
    <row r="462" spans="1:20">
      <c r="A462" t="s">
        <v>1259</v>
      </c>
      <c r="B462" t="s">
        <v>33</v>
      </c>
      <c r="C462" t="s">
        <v>775</v>
      </c>
      <c r="D462" t="s">
        <v>809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0.1</v>
      </c>
      <c r="L462">
        <v>1.1000000000000001</v>
      </c>
      <c r="M462">
        <v>0</v>
      </c>
      <c r="N462">
        <v>0.1</v>
      </c>
      <c r="O462">
        <f t="shared" si="35"/>
        <v>0.21000000000000002</v>
      </c>
      <c r="P462" t="str">
        <f t="shared" si="36"/>
        <v>Brandon Williams, CarTE</v>
      </c>
      <c r="Q462" t="str">
        <f t="shared" si="37"/>
        <v>Brandon Williams</v>
      </c>
      <c r="R462" t="str">
        <f t="shared" si="38"/>
        <v>Brandon Williams</v>
      </c>
      <c r="S462">
        <f>VLOOKUP(R462,'player index'!D:F,3,FALSE)</f>
        <v>446</v>
      </c>
      <c r="T462">
        <f t="shared" si="39"/>
        <v>0.21000000000000002</v>
      </c>
    </row>
    <row r="463" spans="1:20">
      <c r="O463">
        <f t="shared" si="35"/>
        <v>0</v>
      </c>
      <c r="P463">
        <f t="shared" si="36"/>
        <v>0</v>
      </c>
      <c r="Q463" t="e">
        <f t="shared" si="37"/>
        <v>#VALUE!</v>
      </c>
      <c r="R463" t="e">
        <f t="shared" si="38"/>
        <v>#VALUE!</v>
      </c>
      <c r="S463" t="e">
        <f>VLOOKUP(R463,'player index'!D:F,3,FALSE)</f>
        <v>#VALUE!</v>
      </c>
      <c r="T463">
        <f t="shared" si="39"/>
        <v>0</v>
      </c>
    </row>
    <row r="464" spans="1:20">
      <c r="A464" t="s">
        <v>759</v>
      </c>
      <c r="B464" t="s">
        <v>760</v>
      </c>
      <c r="C464" t="s">
        <v>761</v>
      </c>
      <c r="D464" t="s">
        <v>762</v>
      </c>
      <c r="E464" t="s">
        <v>763</v>
      </c>
      <c r="F464" t="s">
        <v>735</v>
      </c>
      <c r="G464" t="s">
        <v>736</v>
      </c>
      <c r="H464" t="s">
        <v>764</v>
      </c>
      <c r="I464" t="s">
        <v>763</v>
      </c>
      <c r="J464" t="s">
        <v>735</v>
      </c>
      <c r="K464" t="s">
        <v>765</v>
      </c>
      <c r="L464" t="s">
        <v>763</v>
      </c>
      <c r="M464" t="s">
        <v>735</v>
      </c>
      <c r="N464" t="s">
        <v>766</v>
      </c>
      <c r="O464" t="e">
        <f t="shared" si="35"/>
        <v>#VALUE!</v>
      </c>
      <c r="P464" t="str">
        <f t="shared" si="36"/>
        <v>PLAYER, TEAM POS</v>
      </c>
      <c r="Q464" t="str">
        <f t="shared" si="37"/>
        <v>PLAYER</v>
      </c>
      <c r="R464" t="str">
        <f t="shared" si="38"/>
        <v>PLAYER</v>
      </c>
      <c r="S464" t="e">
        <f>VLOOKUP(R464,'player index'!D:F,3,FALSE)</f>
        <v>#N/A</v>
      </c>
      <c r="T464" t="e">
        <f t="shared" si="39"/>
        <v>#VALUE!</v>
      </c>
    </row>
    <row r="465" spans="1:20">
      <c r="A465" t="s">
        <v>1260</v>
      </c>
      <c r="B465" t="s">
        <v>746</v>
      </c>
      <c r="C465" t="s">
        <v>771</v>
      </c>
      <c r="D465" t="s">
        <v>809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0.1</v>
      </c>
      <c r="L465">
        <v>1.3</v>
      </c>
      <c r="M465">
        <v>0</v>
      </c>
      <c r="N465">
        <v>0.1</v>
      </c>
      <c r="O465">
        <f t="shared" si="35"/>
        <v>0.23</v>
      </c>
      <c r="P465" t="str">
        <f t="shared" si="36"/>
        <v>Demetrius Harris, KCTEP</v>
      </c>
      <c r="Q465" t="str">
        <f t="shared" si="37"/>
        <v>Demetrius Harris</v>
      </c>
      <c r="R465" t="str">
        <f t="shared" si="38"/>
        <v>Demetrius Harris</v>
      </c>
      <c r="S465">
        <f>VLOOKUP(R465,'player index'!D:F,3,FALSE)</f>
        <v>402</v>
      </c>
      <c r="T465">
        <f t="shared" si="39"/>
        <v>0.23</v>
      </c>
    </row>
    <row r="466" spans="1:20">
      <c r="A466" t="s">
        <v>1261</v>
      </c>
      <c r="B466" t="s">
        <v>21</v>
      </c>
      <c r="C466" t="s">
        <v>787</v>
      </c>
      <c r="D466" t="s">
        <v>809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0.1</v>
      </c>
      <c r="L466">
        <v>1.4</v>
      </c>
      <c r="M466">
        <v>0</v>
      </c>
      <c r="N466">
        <v>0.1</v>
      </c>
      <c r="O466">
        <f t="shared" si="35"/>
        <v>0.24</v>
      </c>
      <c r="P466" t="str">
        <f t="shared" si="36"/>
        <v>Corey Fuller, DetWR</v>
      </c>
      <c r="Q466" t="str">
        <f t="shared" si="37"/>
        <v>Corey Fuller</v>
      </c>
      <c r="R466" t="str">
        <f t="shared" si="38"/>
        <v>Corey Fuller</v>
      </c>
      <c r="S466">
        <f>VLOOKUP(R466,'player index'!D:F,3,FALSE)</f>
        <v>433</v>
      </c>
      <c r="T466">
        <f t="shared" si="39"/>
        <v>0.24</v>
      </c>
    </row>
    <row r="467" spans="1:20">
      <c r="A467" t="s">
        <v>1262</v>
      </c>
      <c r="B467" t="s">
        <v>71</v>
      </c>
      <c r="C467" t="s">
        <v>775</v>
      </c>
      <c r="D467" t="s">
        <v>809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0.1</v>
      </c>
      <c r="L467">
        <v>1.2</v>
      </c>
      <c r="M467">
        <v>0</v>
      </c>
      <c r="N467">
        <v>0.1</v>
      </c>
      <c r="O467">
        <f t="shared" si="35"/>
        <v>0.22</v>
      </c>
      <c r="P467" t="str">
        <f t="shared" si="36"/>
        <v>MyCole Pruitt, MinTE</v>
      </c>
      <c r="Q467" t="str">
        <f t="shared" si="37"/>
        <v>MyCole Pruitt</v>
      </c>
      <c r="R467" t="str">
        <f t="shared" si="38"/>
        <v>MyCole Pruitt</v>
      </c>
      <c r="S467">
        <f>VLOOKUP(R467,'player index'!D:F,3,FALSE)</f>
        <v>428</v>
      </c>
      <c r="T467">
        <f t="shared" si="39"/>
        <v>0.22</v>
      </c>
    </row>
    <row r="468" spans="1:20">
      <c r="A468" t="s">
        <v>1263</v>
      </c>
      <c r="B468" t="s">
        <v>89</v>
      </c>
      <c r="C468" t="s">
        <v>790</v>
      </c>
      <c r="D468" t="s">
        <v>809</v>
      </c>
      <c r="E468">
        <v>0</v>
      </c>
      <c r="F468">
        <v>0</v>
      </c>
      <c r="G468">
        <v>0</v>
      </c>
      <c r="H468">
        <v>0.3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35"/>
        <v>0.1</v>
      </c>
      <c r="P468" t="str">
        <f t="shared" si="36"/>
        <v>Stepfan Taylor, AriRB</v>
      </c>
      <c r="Q468" t="str">
        <f t="shared" si="37"/>
        <v>Stepfan Taylor</v>
      </c>
      <c r="R468" t="str">
        <f t="shared" si="38"/>
        <v>Stepfan Taylor</v>
      </c>
      <c r="S468">
        <f>VLOOKUP(R468,'player index'!D:F,3,FALSE)</f>
        <v>409</v>
      </c>
      <c r="T468">
        <f t="shared" si="39"/>
        <v>0.1</v>
      </c>
    </row>
    <row r="469" spans="1:20">
      <c r="A469" t="s">
        <v>1264</v>
      </c>
      <c r="B469" t="s">
        <v>12</v>
      </c>
      <c r="C469" t="s">
        <v>775</v>
      </c>
      <c r="D469" t="s">
        <v>809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35"/>
        <v>0</v>
      </c>
      <c r="P469" t="str">
        <f t="shared" si="36"/>
        <v>Isaiah Pead, StLRB</v>
      </c>
      <c r="Q469" t="str">
        <f t="shared" si="37"/>
        <v>Isaiah Pead</v>
      </c>
      <c r="R469" t="str">
        <f t="shared" si="38"/>
        <v>Isaiah Pead</v>
      </c>
      <c r="S469">
        <f>VLOOKUP(R469,'player index'!D:F,3,FALSE)</f>
        <v>404</v>
      </c>
      <c r="T469">
        <f t="shared" si="39"/>
        <v>0</v>
      </c>
    </row>
    <row r="470" spans="1:20">
      <c r="A470" t="s">
        <v>1265</v>
      </c>
      <c r="B470" t="s">
        <v>842</v>
      </c>
      <c r="C470" t="s">
        <v>775</v>
      </c>
      <c r="D470" t="s">
        <v>809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0.1</v>
      </c>
      <c r="L470">
        <v>1.3</v>
      </c>
      <c r="M470">
        <v>0</v>
      </c>
      <c r="N470">
        <v>0</v>
      </c>
      <c r="O470">
        <f t="shared" si="35"/>
        <v>0.23</v>
      </c>
      <c r="P470" t="str">
        <f t="shared" si="36"/>
        <v>Tyler Kroft, CinTE</v>
      </c>
      <c r="Q470" t="str">
        <f t="shared" si="37"/>
        <v>Tyler Kroft</v>
      </c>
      <c r="R470" t="str">
        <f t="shared" si="38"/>
        <v>Tyler Kroft</v>
      </c>
      <c r="S470">
        <f>VLOOKUP(R470,'player index'!D:F,3,FALSE)</f>
        <v>427</v>
      </c>
      <c r="T470">
        <f t="shared" si="39"/>
        <v>0.23</v>
      </c>
    </row>
    <row r="471" spans="1:20">
      <c r="A471" t="s">
        <v>1266</v>
      </c>
      <c r="B471" t="s">
        <v>793</v>
      </c>
      <c r="C471" t="s">
        <v>790</v>
      </c>
      <c r="D471" t="s">
        <v>809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35"/>
        <v>0</v>
      </c>
      <c r="P471" t="str">
        <f t="shared" si="36"/>
        <v>DeAndrew White, SFWR</v>
      </c>
      <c r="Q471" t="str">
        <f t="shared" si="37"/>
        <v>DeAndrew White</v>
      </c>
      <c r="R471" t="str">
        <f t="shared" si="38"/>
        <v>DeAndrew White</v>
      </c>
      <c r="S471">
        <f>VLOOKUP(R471,'player index'!D:F,3,FALSE)</f>
        <v>332</v>
      </c>
      <c r="T471">
        <f t="shared" si="39"/>
        <v>0</v>
      </c>
    </row>
    <row r="472" spans="1:20">
      <c r="A472" t="s">
        <v>1267</v>
      </c>
      <c r="B472" t="s">
        <v>71</v>
      </c>
      <c r="C472" t="s">
        <v>775</v>
      </c>
      <c r="D472" t="s">
        <v>809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0.1</v>
      </c>
      <c r="L472">
        <v>1.2</v>
      </c>
      <c r="M472">
        <v>0</v>
      </c>
      <c r="N472">
        <v>0</v>
      </c>
      <c r="O472">
        <f t="shared" si="35"/>
        <v>0.22</v>
      </c>
      <c r="P472" t="str">
        <f t="shared" si="36"/>
        <v>Adam Thielen, MinWR</v>
      </c>
      <c r="Q472" t="str">
        <f t="shared" si="37"/>
        <v>Adam Thielen</v>
      </c>
      <c r="R472" t="str">
        <f t="shared" si="38"/>
        <v>Adam Thielen</v>
      </c>
      <c r="S472">
        <f>VLOOKUP(R472,'player index'!D:F,3,FALSE)</f>
        <v>453</v>
      </c>
      <c r="T472">
        <f t="shared" si="39"/>
        <v>0.22</v>
      </c>
    </row>
    <row r="473" spans="1:20">
      <c r="A473" t="s">
        <v>1268</v>
      </c>
      <c r="B473" t="s">
        <v>71</v>
      </c>
      <c r="C473" t="s">
        <v>775</v>
      </c>
      <c r="D473" t="s">
        <v>809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0.1</v>
      </c>
      <c r="L473">
        <v>1</v>
      </c>
      <c r="M473">
        <v>0</v>
      </c>
      <c r="N473">
        <v>0</v>
      </c>
      <c r="O473">
        <f t="shared" si="35"/>
        <v>0.2</v>
      </c>
      <c r="P473" t="str">
        <f t="shared" si="36"/>
        <v>Zach Line, MinRB</v>
      </c>
      <c r="Q473" t="str">
        <f t="shared" si="37"/>
        <v>Zach Line</v>
      </c>
      <c r="R473" t="str">
        <f t="shared" si="38"/>
        <v>Zach Line</v>
      </c>
      <c r="S473">
        <f>VLOOKUP(R473,'player index'!D:F,3,FALSE)</f>
        <v>454</v>
      </c>
      <c r="T473">
        <f t="shared" si="39"/>
        <v>0.2</v>
      </c>
    </row>
    <row r="474" spans="1:20">
      <c r="A474" t="s">
        <v>1269</v>
      </c>
      <c r="B474" t="s">
        <v>856</v>
      </c>
      <c r="C474" t="s">
        <v>768</v>
      </c>
      <c r="D474" t="s">
        <v>809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0.1</v>
      </c>
      <c r="L474">
        <v>1.2</v>
      </c>
      <c r="M474">
        <v>0</v>
      </c>
      <c r="N474">
        <v>0</v>
      </c>
      <c r="O474">
        <f t="shared" si="35"/>
        <v>0.22</v>
      </c>
      <c r="P474" t="str">
        <f t="shared" si="36"/>
        <v>Khari Lee, ChiTE</v>
      </c>
      <c r="Q474" t="str">
        <f t="shared" si="37"/>
        <v>Khari Lee</v>
      </c>
      <c r="R474" t="str">
        <f t="shared" si="38"/>
        <v>Khari Lee</v>
      </c>
      <c r="S474">
        <f>VLOOKUP(R474,'player index'!D:F,3,FALSE)</f>
        <v>419</v>
      </c>
      <c r="T474">
        <f t="shared" si="39"/>
        <v>0.22</v>
      </c>
    </row>
    <row r="475" spans="1:20">
      <c r="A475" t="s">
        <v>1270</v>
      </c>
      <c r="B475" t="s">
        <v>783</v>
      </c>
      <c r="C475" t="s">
        <v>775</v>
      </c>
      <c r="D475" t="s">
        <v>809</v>
      </c>
      <c r="E475">
        <v>0</v>
      </c>
      <c r="F475">
        <v>0</v>
      </c>
      <c r="G475">
        <v>0</v>
      </c>
      <c r="H475">
        <v>0.3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35"/>
        <v>0.1</v>
      </c>
      <c r="P475" t="str">
        <f t="shared" si="36"/>
        <v>Jordan Todman, PitRB</v>
      </c>
      <c r="Q475" t="str">
        <f t="shared" si="37"/>
        <v>Jordan Todman</v>
      </c>
      <c r="R475" t="str">
        <f t="shared" si="38"/>
        <v>Jordan Todman</v>
      </c>
      <c r="S475">
        <f>VLOOKUP(R475,'player index'!D:F,3,FALSE)</f>
        <v>359</v>
      </c>
      <c r="T475">
        <f t="shared" si="39"/>
        <v>0.1</v>
      </c>
    </row>
    <row r="476" spans="1:20">
      <c r="A476" t="s">
        <v>1271</v>
      </c>
      <c r="B476" t="s">
        <v>616</v>
      </c>
      <c r="C476" t="s">
        <v>869</v>
      </c>
      <c r="D476" t="s">
        <v>809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0.1</v>
      </c>
      <c r="L476">
        <v>1.3</v>
      </c>
      <c r="M476">
        <v>0</v>
      </c>
      <c r="N476">
        <v>0</v>
      </c>
      <c r="O476">
        <f t="shared" si="35"/>
        <v>0.23</v>
      </c>
      <c r="P476" t="str">
        <f t="shared" si="36"/>
        <v>Rashad Ross, WshWR</v>
      </c>
      <c r="Q476" t="str">
        <f t="shared" si="37"/>
        <v>Rashad Ross</v>
      </c>
      <c r="R476" t="str">
        <f t="shared" si="38"/>
        <v>Rashad Ross</v>
      </c>
      <c r="S476">
        <f>VLOOKUP(R476,'player index'!D:F,3,FALSE)</f>
        <v>414</v>
      </c>
      <c r="T476">
        <f t="shared" si="39"/>
        <v>0.23</v>
      </c>
    </row>
    <row r="477" spans="1:20">
      <c r="A477" t="s">
        <v>1272</v>
      </c>
      <c r="B477" t="s">
        <v>21</v>
      </c>
      <c r="C477" t="s">
        <v>787</v>
      </c>
      <c r="D477" t="s">
        <v>809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35"/>
        <v>0</v>
      </c>
      <c r="P477" t="str">
        <f t="shared" si="36"/>
        <v>TJ Jones, DetWR</v>
      </c>
      <c r="Q477" t="str">
        <f t="shared" si="37"/>
        <v>TJ Jones</v>
      </c>
      <c r="R477" t="str">
        <f t="shared" si="38"/>
        <v>TJ Jones</v>
      </c>
      <c r="S477">
        <f>VLOOKUP(R477,'player index'!D:F,3,FALSE)</f>
        <v>456</v>
      </c>
      <c r="T477">
        <f t="shared" si="39"/>
        <v>0</v>
      </c>
    </row>
    <row r="478" spans="1:20">
      <c r="A478" t="s">
        <v>1273</v>
      </c>
      <c r="B478" t="s">
        <v>778</v>
      </c>
      <c r="C478" t="s">
        <v>775</v>
      </c>
      <c r="D478" t="s">
        <v>1258</v>
      </c>
      <c r="E478">
        <v>1.4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f t="shared" si="35"/>
        <v>5.5999999999999994E-2</v>
      </c>
      <c r="P478" t="str">
        <f t="shared" si="36"/>
        <v>Matt Hasselbeck, IndQB</v>
      </c>
      <c r="Q478" t="str">
        <f t="shared" si="37"/>
        <v>Matt Hasselbeck</v>
      </c>
      <c r="R478" t="str">
        <f t="shared" si="38"/>
        <v>Matt Hasselbeck</v>
      </c>
      <c r="S478">
        <f>VLOOKUP(R478,'player index'!D:F,3,FALSE)</f>
        <v>457</v>
      </c>
      <c r="T478">
        <f t="shared" si="39"/>
        <v>5.5999999999999994E-2</v>
      </c>
    </row>
    <row r="479" spans="1:20">
      <c r="A479" t="s">
        <v>1274</v>
      </c>
      <c r="B479" t="s">
        <v>741</v>
      </c>
      <c r="C479" t="s">
        <v>775</v>
      </c>
      <c r="D479" t="s">
        <v>809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f t="shared" si="35"/>
        <v>0</v>
      </c>
      <c r="P479" t="str">
        <f t="shared" si="36"/>
        <v>Denard Robinson, JacRBD</v>
      </c>
      <c r="Q479" t="str">
        <f t="shared" si="37"/>
        <v>Denard Robinson</v>
      </c>
      <c r="R479" t="str">
        <f t="shared" si="38"/>
        <v>Denard Robinson</v>
      </c>
      <c r="S479">
        <f>VLOOKUP(R479,'player index'!D:F,3,FALSE)</f>
        <v>291</v>
      </c>
      <c r="T479">
        <f t="shared" si="39"/>
        <v>0</v>
      </c>
    </row>
    <row r="480" spans="1:20">
      <c r="A480" t="s">
        <v>1275</v>
      </c>
      <c r="B480" t="s">
        <v>89</v>
      </c>
      <c r="C480" t="s">
        <v>790</v>
      </c>
      <c r="D480" t="s">
        <v>1258</v>
      </c>
      <c r="E480">
        <v>1.2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35"/>
        <v>4.8000000000000001E-2</v>
      </c>
      <c r="P480" t="str">
        <f t="shared" si="36"/>
        <v>Drew Stanton, AriQB</v>
      </c>
      <c r="Q480" t="str">
        <f t="shared" si="37"/>
        <v>Drew Stanton</v>
      </c>
      <c r="R480" t="str">
        <f t="shared" si="38"/>
        <v>Drew Stanton</v>
      </c>
      <c r="S480">
        <f>VLOOKUP(R480,'player index'!D:F,3,FALSE)</f>
        <v>464</v>
      </c>
      <c r="T480">
        <f t="shared" si="39"/>
        <v>4.8000000000000001E-2</v>
      </c>
    </row>
    <row r="481" spans="1:20">
      <c r="A481" t="s">
        <v>1276</v>
      </c>
      <c r="B481" t="s">
        <v>44</v>
      </c>
      <c r="C481" t="s">
        <v>771</v>
      </c>
      <c r="D481" t="s">
        <v>1258</v>
      </c>
      <c r="E481">
        <v>1.2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f t="shared" si="35"/>
        <v>4.8000000000000001E-2</v>
      </c>
      <c r="P481" t="str">
        <f t="shared" si="36"/>
        <v>Scott Tolzien, GBQB</v>
      </c>
      <c r="Q481" t="str">
        <f t="shared" si="37"/>
        <v>Scott Tolzien</v>
      </c>
      <c r="R481" t="str">
        <f t="shared" si="38"/>
        <v>Scott Tolzien</v>
      </c>
      <c r="S481">
        <f>VLOOKUP(R481,'player index'!D:F,3,FALSE)</f>
        <v>466</v>
      </c>
      <c r="T481">
        <f t="shared" si="39"/>
        <v>4.8000000000000001E-2</v>
      </c>
    </row>
    <row r="482" spans="1:20">
      <c r="A482" t="s">
        <v>1277</v>
      </c>
      <c r="B482" t="s">
        <v>774</v>
      </c>
      <c r="C482" t="s">
        <v>775</v>
      </c>
      <c r="D482" t="s">
        <v>1258</v>
      </c>
      <c r="E482">
        <v>1.1000000000000001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f t="shared" si="35"/>
        <v>4.4000000000000004E-2</v>
      </c>
      <c r="P482" t="str">
        <f t="shared" si="36"/>
        <v>Jimmy Garoppolo, NEQB</v>
      </c>
      <c r="Q482" t="str">
        <f t="shared" si="37"/>
        <v>Jimmy Garoppolo</v>
      </c>
      <c r="R482" t="str">
        <f t="shared" si="38"/>
        <v>Jimmy Garoppolo</v>
      </c>
      <c r="S482">
        <f>VLOOKUP(R482,'player index'!D:F,3,FALSE)</f>
        <v>477</v>
      </c>
      <c r="T482">
        <f t="shared" si="39"/>
        <v>4.4000000000000004E-2</v>
      </c>
    </row>
    <row r="483" spans="1:20">
      <c r="A483" t="s">
        <v>1278</v>
      </c>
      <c r="B483" t="s">
        <v>51</v>
      </c>
      <c r="C483" t="s">
        <v>768</v>
      </c>
      <c r="D483" t="s">
        <v>1279</v>
      </c>
      <c r="E483">
        <v>1.1000000000000001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35"/>
        <v>4.4000000000000004E-2</v>
      </c>
      <c r="P483" t="str">
        <f t="shared" si="36"/>
        <v>Tarvaris Jackson, SeaQBP</v>
      </c>
      <c r="Q483" t="str">
        <f t="shared" si="37"/>
        <v>Tarvaris Jackson</v>
      </c>
      <c r="R483" t="str">
        <f t="shared" si="38"/>
        <v>Tarvaris Jackson</v>
      </c>
      <c r="S483">
        <f>VLOOKUP(R483,'player index'!D:F,3,FALSE)</f>
        <v>463</v>
      </c>
      <c r="T483">
        <f t="shared" si="39"/>
        <v>4.4000000000000004E-2</v>
      </c>
    </row>
    <row r="484" spans="1:20">
      <c r="A484" t="s">
        <v>1280</v>
      </c>
      <c r="B484" t="s">
        <v>746</v>
      </c>
      <c r="C484" t="s">
        <v>771</v>
      </c>
      <c r="D484" t="s">
        <v>809</v>
      </c>
      <c r="E484">
        <v>0</v>
      </c>
      <c r="F484">
        <v>0</v>
      </c>
      <c r="G484">
        <v>0</v>
      </c>
      <c r="H484">
        <v>0.1</v>
      </c>
      <c r="I484">
        <v>0.4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35"/>
        <v>4.0000000000000008E-2</v>
      </c>
      <c r="P484" t="str">
        <f t="shared" si="36"/>
        <v>Charcandrick West, KCRBP</v>
      </c>
      <c r="Q484" t="str">
        <f t="shared" si="37"/>
        <v>Charcandrick West</v>
      </c>
      <c r="R484" t="str">
        <f t="shared" si="38"/>
        <v>Charcandrick West</v>
      </c>
      <c r="S484">
        <f>VLOOKUP(R484,'player index'!D:F,3,FALSE)</f>
        <v>435</v>
      </c>
      <c r="T484">
        <f t="shared" si="39"/>
        <v>4.0000000000000008E-2</v>
      </c>
    </row>
    <row r="485" spans="1:20">
      <c r="A485" t="s">
        <v>1281</v>
      </c>
      <c r="B485" t="s">
        <v>21</v>
      </c>
      <c r="C485" t="s">
        <v>787</v>
      </c>
      <c r="D485" t="s">
        <v>1258</v>
      </c>
      <c r="E485">
        <v>1.4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35"/>
        <v>5.5999999999999994E-2</v>
      </c>
      <c r="P485" t="str">
        <f t="shared" si="36"/>
        <v>Dan Orlovsky, DetQB</v>
      </c>
      <c r="Q485" t="str">
        <f t="shared" si="37"/>
        <v>Dan Orlovsky</v>
      </c>
      <c r="R485" t="str">
        <f t="shared" si="38"/>
        <v>Dan Orlovsky</v>
      </c>
      <c r="S485">
        <f>VLOOKUP(R485,'player index'!D:F,3,FALSE)</f>
        <v>468</v>
      </c>
      <c r="T485">
        <f t="shared" si="39"/>
        <v>5.5999999999999994E-2</v>
      </c>
    </row>
    <row r="486" spans="1:20">
      <c r="A486" t="s">
        <v>1282</v>
      </c>
      <c r="B486" t="s">
        <v>81</v>
      </c>
      <c r="C486" t="s">
        <v>775</v>
      </c>
      <c r="D486" t="s">
        <v>1258</v>
      </c>
      <c r="E486">
        <v>1.3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35"/>
        <v>5.2000000000000005E-2</v>
      </c>
      <c r="P486" t="str">
        <f t="shared" si="36"/>
        <v>Brian Hoyer, HouQB</v>
      </c>
      <c r="Q486" t="str">
        <f t="shared" si="37"/>
        <v>Brian Hoyer</v>
      </c>
      <c r="R486" t="str">
        <f t="shared" si="38"/>
        <v>Brian Hoyer</v>
      </c>
      <c r="S486">
        <f>VLOOKUP(R486,'player index'!D:F,3,FALSE)</f>
        <v>489</v>
      </c>
      <c r="T486">
        <f t="shared" si="39"/>
        <v>5.2000000000000005E-2</v>
      </c>
    </row>
    <row r="487" spans="1:20">
      <c r="A487" t="s">
        <v>1283</v>
      </c>
      <c r="B487" t="s">
        <v>12</v>
      </c>
      <c r="C487" t="s">
        <v>775</v>
      </c>
      <c r="D487" t="s">
        <v>1258</v>
      </c>
      <c r="E487">
        <v>1.1000000000000001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35"/>
        <v>4.4000000000000004E-2</v>
      </c>
      <c r="P487" t="str">
        <f t="shared" si="36"/>
        <v>Case Keenum, StLQB</v>
      </c>
      <c r="Q487" t="str">
        <f t="shared" si="37"/>
        <v>Case Keenum</v>
      </c>
      <c r="R487" t="str">
        <f t="shared" si="38"/>
        <v>Case Keenum</v>
      </c>
      <c r="S487">
        <f>VLOOKUP(R487,'player index'!D:F,3,FALSE)</f>
        <v>481</v>
      </c>
      <c r="T487">
        <f t="shared" si="39"/>
        <v>4.4000000000000004E-2</v>
      </c>
    </row>
    <row r="488" spans="1:20">
      <c r="A488" t="s">
        <v>1284</v>
      </c>
      <c r="B488" t="s">
        <v>55</v>
      </c>
      <c r="C488" t="s">
        <v>775</v>
      </c>
      <c r="D488" t="s">
        <v>1258</v>
      </c>
      <c r="E488">
        <v>1.2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f t="shared" si="35"/>
        <v>4.8000000000000001E-2</v>
      </c>
      <c r="P488" t="str">
        <f t="shared" si="36"/>
        <v>Matt Schaub, BalQB</v>
      </c>
      <c r="Q488" t="str">
        <f t="shared" si="37"/>
        <v>Matt Schaub</v>
      </c>
      <c r="R488" t="str">
        <f t="shared" si="38"/>
        <v>Matt Schaub</v>
      </c>
      <c r="S488">
        <f>VLOOKUP(R488,'player index'!D:F,3,FALSE)</f>
        <v>462</v>
      </c>
      <c r="T488">
        <f t="shared" si="39"/>
        <v>4.8000000000000001E-2</v>
      </c>
    </row>
    <row r="489" spans="1:20">
      <c r="A489" t="s">
        <v>1285</v>
      </c>
      <c r="B489" t="s">
        <v>804</v>
      </c>
      <c r="C489" t="s">
        <v>775</v>
      </c>
      <c r="D489" t="s">
        <v>1258</v>
      </c>
      <c r="E489">
        <v>1.3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f t="shared" si="35"/>
        <v>5.2000000000000005E-2</v>
      </c>
      <c r="P489" t="str">
        <f t="shared" si="36"/>
        <v>Kellen Clemens, SDQB</v>
      </c>
      <c r="Q489" t="str">
        <f t="shared" si="37"/>
        <v>Kellen Clemens</v>
      </c>
      <c r="R489" t="str">
        <f t="shared" si="38"/>
        <v>Kellen Clemens</v>
      </c>
      <c r="S489">
        <f>VLOOKUP(R489,'player index'!D:F,3,FALSE)</f>
        <v>474</v>
      </c>
      <c r="T489">
        <f t="shared" si="39"/>
        <v>5.2000000000000005E-2</v>
      </c>
    </row>
    <row r="490" spans="1:20">
      <c r="A490" t="s">
        <v>1286</v>
      </c>
      <c r="B490" t="s">
        <v>33</v>
      </c>
      <c r="C490" t="s">
        <v>775</v>
      </c>
      <c r="D490" t="s">
        <v>1258</v>
      </c>
      <c r="E490">
        <v>1.2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f t="shared" si="35"/>
        <v>4.8000000000000001E-2</v>
      </c>
      <c r="P490" t="str">
        <f t="shared" si="36"/>
        <v>Derek Anderson, CarQB</v>
      </c>
      <c r="Q490" t="str">
        <f t="shared" si="37"/>
        <v>Derek Anderson</v>
      </c>
      <c r="R490" t="str">
        <f t="shared" si="38"/>
        <v>Derek Anderson</v>
      </c>
      <c r="S490">
        <f>VLOOKUP(R490,'player index'!D:F,3,FALSE)</f>
        <v>475</v>
      </c>
      <c r="T490">
        <f t="shared" si="39"/>
        <v>4.8000000000000001E-2</v>
      </c>
    </row>
    <row r="491" spans="1:20">
      <c r="A491" t="s">
        <v>1287</v>
      </c>
      <c r="B491" t="s">
        <v>26</v>
      </c>
      <c r="C491" t="s">
        <v>775</v>
      </c>
      <c r="D491" t="s">
        <v>1258</v>
      </c>
      <c r="E491">
        <v>1.2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f t="shared" si="35"/>
        <v>4.8000000000000001E-2</v>
      </c>
      <c r="P491" t="str">
        <f t="shared" si="36"/>
        <v>Zach Mettenberger, TenQB</v>
      </c>
      <c r="Q491" t="str">
        <f t="shared" si="37"/>
        <v>Zach Mettenberger</v>
      </c>
      <c r="R491" t="str">
        <f t="shared" si="38"/>
        <v>Zach Mettenberger</v>
      </c>
      <c r="S491">
        <f>VLOOKUP(R491,'player index'!D:F,3,FALSE)</f>
        <v>483</v>
      </c>
      <c r="T491">
        <f t="shared" si="39"/>
        <v>4.8000000000000001E-2</v>
      </c>
    </row>
    <row r="492" spans="1:20">
      <c r="A492" t="s">
        <v>1288</v>
      </c>
      <c r="B492" t="s">
        <v>71</v>
      </c>
      <c r="C492" t="s">
        <v>775</v>
      </c>
      <c r="D492" t="s">
        <v>1258</v>
      </c>
      <c r="E492">
        <v>1.2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35"/>
        <v>4.8000000000000001E-2</v>
      </c>
      <c r="P492" t="str">
        <f t="shared" si="36"/>
        <v>Shaun Hill, MinQB</v>
      </c>
      <c r="Q492" t="str">
        <f t="shared" si="37"/>
        <v>Shaun Hill</v>
      </c>
      <c r="R492" t="str">
        <f t="shared" si="38"/>
        <v>Shaun Hill</v>
      </c>
      <c r="S492">
        <f>VLOOKUP(R492,'player index'!D:F,3,FALSE)</f>
        <v>476</v>
      </c>
      <c r="T492">
        <f t="shared" si="39"/>
        <v>4.8000000000000001E-2</v>
      </c>
    </row>
    <row r="493" spans="1:20">
      <c r="A493" t="s">
        <v>1289</v>
      </c>
      <c r="B493" t="s">
        <v>783</v>
      </c>
      <c r="C493" t="s">
        <v>775</v>
      </c>
      <c r="D493" t="s">
        <v>1258</v>
      </c>
      <c r="E493">
        <v>1.3</v>
      </c>
      <c r="F493">
        <v>0</v>
      </c>
      <c r="G493">
        <v>0</v>
      </c>
      <c r="H493">
        <v>0</v>
      </c>
      <c r="I493">
        <v>0.1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f t="shared" si="35"/>
        <v>6.2000000000000006E-2</v>
      </c>
      <c r="P493" t="str">
        <f t="shared" si="36"/>
        <v>Michael Vick, PitQB</v>
      </c>
      <c r="Q493" t="str">
        <f t="shared" si="37"/>
        <v>Michael Vick</v>
      </c>
      <c r="R493" t="str">
        <f t="shared" si="38"/>
        <v>Michael Vick</v>
      </c>
      <c r="S493">
        <f>VLOOKUP(R493,'player index'!D:F,3,FALSE)</f>
        <v>465</v>
      </c>
      <c r="T493">
        <f t="shared" si="39"/>
        <v>6.2000000000000006E-2</v>
      </c>
    </row>
    <row r="494" spans="1:20">
      <c r="A494" t="s">
        <v>1290</v>
      </c>
      <c r="B494" t="s">
        <v>837</v>
      </c>
      <c r="C494" t="s">
        <v>775</v>
      </c>
      <c r="D494" t="s">
        <v>1258</v>
      </c>
      <c r="E494">
        <v>1.3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f t="shared" si="35"/>
        <v>5.2000000000000005E-2</v>
      </c>
      <c r="P494" t="str">
        <f t="shared" si="36"/>
        <v>Mike Glennon, TBQB</v>
      </c>
      <c r="Q494" t="str">
        <f t="shared" si="37"/>
        <v>Mike Glennon</v>
      </c>
      <c r="R494" t="str">
        <f t="shared" si="38"/>
        <v>Mike Glennon</v>
      </c>
      <c r="S494">
        <f>VLOOKUP(R494,'player index'!D:F,3,FALSE)</f>
        <v>470</v>
      </c>
      <c r="T494">
        <f t="shared" si="39"/>
        <v>5.2000000000000005E-2</v>
      </c>
    </row>
    <row r="495" spans="1:20">
      <c r="A495" t="s">
        <v>1291</v>
      </c>
      <c r="B495" t="s">
        <v>67</v>
      </c>
      <c r="C495" t="s">
        <v>775</v>
      </c>
      <c r="D495" t="s">
        <v>1258</v>
      </c>
      <c r="E495">
        <v>1.1000000000000001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f t="shared" si="35"/>
        <v>4.4000000000000004E-2</v>
      </c>
      <c r="P495" t="str">
        <f t="shared" si="36"/>
        <v>Bryce Petty, NYJQB</v>
      </c>
      <c r="Q495" t="str">
        <f t="shared" si="37"/>
        <v>Bryce Petty</v>
      </c>
      <c r="R495" t="str">
        <f t="shared" si="38"/>
        <v>Bryce Petty</v>
      </c>
      <c r="S495">
        <f>VLOOKUP(R495,'player index'!D:F,3,FALSE)</f>
        <v>472</v>
      </c>
      <c r="T495">
        <f t="shared" si="39"/>
        <v>4.4000000000000004E-2</v>
      </c>
    </row>
    <row r="496" spans="1:20">
      <c r="A496" t="s">
        <v>1292</v>
      </c>
      <c r="B496" t="s">
        <v>795</v>
      </c>
      <c r="C496" t="s">
        <v>796</v>
      </c>
      <c r="D496" t="s">
        <v>1258</v>
      </c>
      <c r="E496">
        <v>1.3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f t="shared" si="35"/>
        <v>5.2000000000000005E-2</v>
      </c>
      <c r="P496" t="str">
        <f t="shared" si="36"/>
        <v>Ryan Nassib, NYGQB</v>
      </c>
      <c r="Q496" t="str">
        <f t="shared" si="37"/>
        <v>Ryan Nassib</v>
      </c>
      <c r="R496" t="str">
        <f t="shared" si="38"/>
        <v>Ryan Nassib</v>
      </c>
      <c r="S496">
        <f>VLOOKUP(R496,'player index'!D:F,3,FALSE)</f>
        <v>467</v>
      </c>
      <c r="T496">
        <f t="shared" si="39"/>
        <v>5.2000000000000005E-2</v>
      </c>
    </row>
    <row r="497" spans="1:20">
      <c r="A497" t="s">
        <v>1293</v>
      </c>
      <c r="B497" t="s">
        <v>67</v>
      </c>
      <c r="C497" t="s">
        <v>775</v>
      </c>
      <c r="D497" t="s">
        <v>809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f t="shared" si="35"/>
        <v>0</v>
      </c>
      <c r="P497" t="str">
        <f t="shared" si="36"/>
        <v>Eric Decker, NYJWRQ</v>
      </c>
      <c r="Q497" t="str">
        <f t="shared" si="37"/>
        <v>Eric Decker</v>
      </c>
      <c r="R497" t="str">
        <f t="shared" si="38"/>
        <v>Eric Decker</v>
      </c>
      <c r="S497">
        <f>VLOOKUP(R497,'player index'!D:F,3,FALSE)</f>
        <v>95</v>
      </c>
      <c r="T497">
        <f t="shared" si="39"/>
        <v>0</v>
      </c>
    </row>
    <row r="498" spans="1:20">
      <c r="A498" t="s">
        <v>1294</v>
      </c>
      <c r="B498" t="s">
        <v>9</v>
      </c>
      <c r="C498" t="s">
        <v>775</v>
      </c>
      <c r="D498" t="s">
        <v>1258</v>
      </c>
      <c r="E498">
        <v>1.1000000000000001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f t="shared" si="35"/>
        <v>4.4000000000000004E-2</v>
      </c>
      <c r="P498" t="str">
        <f t="shared" si="36"/>
        <v>Kellen Moore, DalQB</v>
      </c>
      <c r="Q498" t="str">
        <f t="shared" si="37"/>
        <v>Kellen Moore</v>
      </c>
      <c r="R498" t="str">
        <f t="shared" si="38"/>
        <v>Kellen Moore</v>
      </c>
      <c r="S498">
        <f>VLOOKUP(R498,'player index'!D:F,3,FALSE)</f>
        <v>537</v>
      </c>
      <c r="T498">
        <f t="shared" si="39"/>
        <v>4.4000000000000004E-2</v>
      </c>
    </row>
    <row r="499" spans="1:20">
      <c r="A499" t="s">
        <v>1295</v>
      </c>
      <c r="B499" t="s">
        <v>746</v>
      </c>
      <c r="C499" t="s">
        <v>771</v>
      </c>
      <c r="D499" t="s">
        <v>1258</v>
      </c>
      <c r="E499">
        <v>1.1000000000000001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35"/>
        <v>4.4000000000000004E-2</v>
      </c>
      <c r="P499" t="str">
        <f t="shared" si="36"/>
        <v>Chase Daniel, KCQB</v>
      </c>
      <c r="Q499" t="str">
        <f t="shared" si="37"/>
        <v>Chase Daniel</v>
      </c>
      <c r="R499" t="str">
        <f t="shared" si="38"/>
        <v>Chase Daniel</v>
      </c>
      <c r="S499">
        <f>VLOOKUP(R499,'player index'!D:F,3,FALSE)</f>
        <v>471</v>
      </c>
      <c r="T499">
        <f t="shared" si="39"/>
        <v>4.4000000000000004E-2</v>
      </c>
    </row>
    <row r="500" spans="1:20">
      <c r="A500" t="s">
        <v>1296</v>
      </c>
      <c r="B500" t="s">
        <v>100</v>
      </c>
      <c r="C500" t="s">
        <v>768</v>
      </c>
      <c r="D500" t="s">
        <v>1258</v>
      </c>
      <c r="E500">
        <v>1.3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f t="shared" si="35"/>
        <v>5.2000000000000005E-2</v>
      </c>
      <c r="P500" t="str">
        <f t="shared" si="36"/>
        <v>Matt Moore, MiaQB</v>
      </c>
      <c r="Q500" t="str">
        <f t="shared" si="37"/>
        <v>Matt Moore</v>
      </c>
      <c r="R500" t="str">
        <f t="shared" si="38"/>
        <v>Matt Moore</v>
      </c>
      <c r="S500">
        <f>VLOOKUP(R500,'player index'!D:F,3,FALSE)</f>
        <v>469</v>
      </c>
      <c r="T500">
        <f t="shared" si="39"/>
        <v>5.2000000000000005E-2</v>
      </c>
    </row>
    <row r="501" spans="1:20">
      <c r="A501" t="s">
        <v>1297</v>
      </c>
      <c r="B501" t="s">
        <v>830</v>
      </c>
      <c r="C501" t="s">
        <v>768</v>
      </c>
      <c r="D501" t="s">
        <v>1279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f t="shared" si="35"/>
        <v>0.04</v>
      </c>
      <c r="P501" t="str">
        <f t="shared" si="36"/>
        <v>EJ Manuel, BufQB</v>
      </c>
      <c r="Q501" t="str">
        <f t="shared" si="37"/>
        <v>EJ Manuel</v>
      </c>
      <c r="R501" t="str">
        <f t="shared" si="38"/>
        <v>EJ Manuel</v>
      </c>
      <c r="S501">
        <f>VLOOKUP(R501,'player index'!D:F,3,FALSE)</f>
        <v>561</v>
      </c>
      <c r="T501">
        <f t="shared" si="39"/>
        <v>0.04</v>
      </c>
    </row>
    <row r="502" spans="1:20">
      <c r="A502" t="s">
        <v>1298</v>
      </c>
      <c r="B502" t="s">
        <v>12</v>
      </c>
      <c r="C502" t="s">
        <v>775</v>
      </c>
      <c r="D502" t="s">
        <v>809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f t="shared" si="35"/>
        <v>0</v>
      </c>
      <c r="P502" t="str">
        <f t="shared" si="36"/>
        <v>Chase Reynolds, StLRBP</v>
      </c>
      <c r="Q502" t="str">
        <f t="shared" si="37"/>
        <v>Chase Reynolds</v>
      </c>
      <c r="R502" t="str">
        <f t="shared" si="38"/>
        <v>Chase Reynolds</v>
      </c>
      <c r="S502">
        <f>VLOOKUP(R502,'player index'!D:F,3,FALSE)</f>
        <v>487</v>
      </c>
      <c r="T502">
        <f t="shared" si="39"/>
        <v>0</v>
      </c>
    </row>
    <row r="503" spans="1:20">
      <c r="A503" t="s">
        <v>1299</v>
      </c>
      <c r="B503" t="s">
        <v>859</v>
      </c>
      <c r="C503" t="s">
        <v>775</v>
      </c>
      <c r="D503" t="s">
        <v>1258</v>
      </c>
      <c r="E503">
        <v>1.2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f t="shared" si="35"/>
        <v>4.8000000000000001E-2</v>
      </c>
      <c r="P503" t="str">
        <f t="shared" si="36"/>
        <v>Garrett Grayson, NOQB</v>
      </c>
      <c r="Q503" t="str">
        <f t="shared" si="37"/>
        <v>Garrett Grayson</v>
      </c>
      <c r="R503" t="str">
        <f t="shared" si="38"/>
        <v>Garrett Grayson</v>
      </c>
      <c r="S503">
        <f>VLOOKUP(R503,'player index'!D:F,3,FALSE)</f>
        <v>666</v>
      </c>
      <c r="T503">
        <f t="shared" si="39"/>
        <v>4.8000000000000001E-2</v>
      </c>
    </row>
    <row r="504" spans="1:20">
      <c r="A504" t="s">
        <v>1300</v>
      </c>
      <c r="B504" t="s">
        <v>801</v>
      </c>
      <c r="C504" t="s">
        <v>775</v>
      </c>
      <c r="D504" t="s">
        <v>1258</v>
      </c>
      <c r="E504">
        <v>1.2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f t="shared" si="35"/>
        <v>4.8000000000000001E-2</v>
      </c>
      <c r="P504" t="str">
        <f t="shared" si="36"/>
        <v>Sean Renfree, AtlQB</v>
      </c>
      <c r="Q504" t="str">
        <f t="shared" si="37"/>
        <v>Sean Renfree</v>
      </c>
      <c r="R504" t="str">
        <f t="shared" si="38"/>
        <v>Sean Renfree</v>
      </c>
      <c r="S504">
        <f>VLOOKUP(R504,'player index'!D:F,3,FALSE)</f>
        <v>486</v>
      </c>
      <c r="T504">
        <f t="shared" si="39"/>
        <v>4.8000000000000001E-2</v>
      </c>
    </row>
    <row r="505" spans="1:20">
      <c r="O505">
        <f t="shared" si="35"/>
        <v>0</v>
      </c>
      <c r="P505">
        <f t="shared" si="36"/>
        <v>0</v>
      </c>
      <c r="Q505" t="e">
        <f t="shared" si="37"/>
        <v>#VALUE!</v>
      </c>
      <c r="R505" t="e">
        <f t="shared" si="38"/>
        <v>#VALUE!</v>
      </c>
      <c r="S505" t="e">
        <f>VLOOKUP(R505,'player index'!D:F,3,FALSE)</f>
        <v>#VALUE!</v>
      </c>
      <c r="T505">
        <f t="shared" si="39"/>
        <v>0</v>
      </c>
    </row>
    <row r="506" spans="1:20">
      <c r="A506" t="s">
        <v>759</v>
      </c>
      <c r="B506" t="s">
        <v>760</v>
      </c>
      <c r="C506" t="s">
        <v>761</v>
      </c>
      <c r="D506" t="s">
        <v>762</v>
      </c>
      <c r="E506" t="s">
        <v>763</v>
      </c>
      <c r="F506" t="s">
        <v>735</v>
      </c>
      <c r="G506" t="s">
        <v>736</v>
      </c>
      <c r="H506" t="s">
        <v>764</v>
      </c>
      <c r="I506" t="s">
        <v>763</v>
      </c>
      <c r="J506" t="s">
        <v>735</v>
      </c>
      <c r="K506" t="s">
        <v>765</v>
      </c>
      <c r="L506" t="s">
        <v>763</v>
      </c>
      <c r="M506" t="s">
        <v>735</v>
      </c>
      <c r="N506" t="s">
        <v>766</v>
      </c>
      <c r="O506" t="e">
        <f t="shared" si="35"/>
        <v>#VALUE!</v>
      </c>
      <c r="P506" t="str">
        <f t="shared" si="36"/>
        <v>PLAYER, TEAM POS</v>
      </c>
      <c r="Q506" t="str">
        <f t="shared" si="37"/>
        <v>PLAYER</v>
      </c>
      <c r="R506" t="str">
        <f t="shared" si="38"/>
        <v>PLAYER</v>
      </c>
      <c r="S506" t="e">
        <f>VLOOKUP(R506,'player index'!D:F,3,FALSE)</f>
        <v>#N/A</v>
      </c>
      <c r="T506" t="e">
        <f t="shared" si="39"/>
        <v>#VALUE!</v>
      </c>
    </row>
    <row r="507" spans="1:20">
      <c r="A507" t="s">
        <v>1301</v>
      </c>
      <c r="B507" t="s">
        <v>801</v>
      </c>
      <c r="C507" t="s">
        <v>775</v>
      </c>
      <c r="D507" t="s">
        <v>809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35"/>
        <v>0</v>
      </c>
      <c r="P507" t="str">
        <f t="shared" si="36"/>
        <v>Eric Weems, AtlWR</v>
      </c>
      <c r="Q507" t="str">
        <f t="shared" si="37"/>
        <v>Eric Weems</v>
      </c>
      <c r="R507" t="str">
        <f t="shared" si="38"/>
        <v>Eric Weems</v>
      </c>
      <c r="S507">
        <f>VLOOKUP(R507,'player index'!D:F,3,FALSE)</f>
        <v>452</v>
      </c>
      <c r="T507">
        <f t="shared" si="39"/>
        <v>0</v>
      </c>
    </row>
    <row r="508" spans="1:20">
      <c r="A508" t="s">
        <v>1302</v>
      </c>
      <c r="B508" t="s">
        <v>840</v>
      </c>
      <c r="C508" t="s">
        <v>775</v>
      </c>
      <c r="D508" t="s">
        <v>1258</v>
      </c>
      <c r="E508">
        <v>1.2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35"/>
        <v>4.8000000000000001E-2</v>
      </c>
      <c r="P508" t="str">
        <f t="shared" si="36"/>
        <v>Matt McGloin, OakQB</v>
      </c>
      <c r="Q508" t="str">
        <f t="shared" si="37"/>
        <v>Matt McGloin</v>
      </c>
      <c r="R508" t="str">
        <f t="shared" si="38"/>
        <v>Matt McGloin</v>
      </c>
      <c r="S508">
        <f>VLOOKUP(R508,'player index'!D:F,3,FALSE)</f>
        <v>492</v>
      </c>
      <c r="T508">
        <f t="shared" si="39"/>
        <v>4.8000000000000001E-2</v>
      </c>
    </row>
    <row r="509" spans="1:20">
      <c r="A509" t="s">
        <v>1303</v>
      </c>
      <c r="B509" t="s">
        <v>98</v>
      </c>
      <c r="C509" t="s">
        <v>775</v>
      </c>
      <c r="D509" t="s">
        <v>809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35"/>
        <v>0</v>
      </c>
      <c r="P509" t="str">
        <f t="shared" si="36"/>
        <v>Marlon Moore, CleWR</v>
      </c>
      <c r="Q509" t="str">
        <f t="shared" si="37"/>
        <v>Marlon Moore</v>
      </c>
      <c r="R509" t="str">
        <f t="shared" si="38"/>
        <v>Marlon Moore</v>
      </c>
      <c r="S509">
        <f>VLOOKUP(R509,'player index'!D:F,3,FALSE)</f>
        <v>491</v>
      </c>
      <c r="T509">
        <f t="shared" si="39"/>
        <v>0</v>
      </c>
    </row>
    <row r="510" spans="1:20">
      <c r="A510" t="s">
        <v>1304</v>
      </c>
      <c r="B510" t="s">
        <v>842</v>
      </c>
      <c r="C510" t="s">
        <v>775</v>
      </c>
      <c r="D510" t="s">
        <v>1258</v>
      </c>
      <c r="E510">
        <v>1.1000000000000001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f t="shared" si="35"/>
        <v>4.4000000000000004E-2</v>
      </c>
      <c r="P510" t="str">
        <f t="shared" si="36"/>
        <v>AJ McCarron, CinQB</v>
      </c>
      <c r="Q510" t="str">
        <f t="shared" si="37"/>
        <v>AJ McCarron</v>
      </c>
      <c r="R510" t="str">
        <f t="shared" si="38"/>
        <v>AJ McCarron</v>
      </c>
      <c r="S510">
        <f>VLOOKUP(R510,'player index'!D:F,3,FALSE)</f>
        <v>478</v>
      </c>
      <c r="T510">
        <f t="shared" si="39"/>
        <v>4.4000000000000004E-2</v>
      </c>
    </row>
    <row r="511" spans="1:20">
      <c r="A511" t="s">
        <v>1305</v>
      </c>
      <c r="B511" t="s">
        <v>98</v>
      </c>
      <c r="C511" t="s">
        <v>775</v>
      </c>
      <c r="D511" t="s">
        <v>1279</v>
      </c>
      <c r="E511">
        <v>0.9</v>
      </c>
      <c r="F511">
        <v>0</v>
      </c>
      <c r="G511">
        <v>0</v>
      </c>
      <c r="H511">
        <v>0</v>
      </c>
      <c r="I511">
        <v>0.1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f t="shared" si="35"/>
        <v>4.6000000000000006E-2</v>
      </c>
      <c r="P511" t="str">
        <f t="shared" si="36"/>
        <v>Johnny Manziel, CleQBP</v>
      </c>
      <c r="Q511" t="str">
        <f t="shared" si="37"/>
        <v>Johnny Manziel</v>
      </c>
      <c r="R511" t="str">
        <f t="shared" si="38"/>
        <v>Johnny Manziel</v>
      </c>
      <c r="S511">
        <f>VLOOKUP(R511,'player index'!D:F,3,FALSE)</f>
        <v>33</v>
      </c>
      <c r="T511">
        <f t="shared" si="39"/>
        <v>4.6000000000000006E-2</v>
      </c>
    </row>
    <row r="512" spans="1:20">
      <c r="A512" t="s">
        <v>1306</v>
      </c>
      <c r="B512" t="s">
        <v>741</v>
      </c>
      <c r="C512" t="s">
        <v>775</v>
      </c>
      <c r="D512" t="s">
        <v>1258</v>
      </c>
      <c r="E512">
        <v>1.3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f t="shared" si="35"/>
        <v>5.2000000000000005E-2</v>
      </c>
      <c r="P512" t="str">
        <f t="shared" si="36"/>
        <v>Chad Henne, JacQB</v>
      </c>
      <c r="Q512" t="str">
        <f t="shared" si="37"/>
        <v>Chad Henne</v>
      </c>
      <c r="R512" t="str">
        <f t="shared" si="38"/>
        <v>Chad Henne</v>
      </c>
      <c r="S512">
        <f>VLOOKUP(R512,'player index'!D:F,3,FALSE)</f>
        <v>488</v>
      </c>
      <c r="T512">
        <f t="shared" si="39"/>
        <v>5.2000000000000005E-2</v>
      </c>
    </row>
    <row r="513" spans="1:20">
      <c r="A513" t="s">
        <v>1307</v>
      </c>
      <c r="B513" t="s">
        <v>749</v>
      </c>
      <c r="C513" t="s">
        <v>775</v>
      </c>
      <c r="D513" t="s">
        <v>1258</v>
      </c>
      <c r="E513">
        <v>1.2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f t="shared" si="35"/>
        <v>4.8000000000000001E-2</v>
      </c>
      <c r="P513" t="str">
        <f t="shared" si="36"/>
        <v>Mark Sanchez, PhiQB</v>
      </c>
      <c r="Q513" t="str">
        <f t="shared" si="37"/>
        <v>Mark Sanchez</v>
      </c>
      <c r="R513" t="str">
        <f t="shared" si="38"/>
        <v>Mark Sanchez</v>
      </c>
      <c r="S513">
        <f>VLOOKUP(R513,'player index'!D:F,3,FALSE)</f>
        <v>460</v>
      </c>
      <c r="T513">
        <f t="shared" si="39"/>
        <v>4.8000000000000001E-2</v>
      </c>
    </row>
    <row r="514" spans="1:20">
      <c r="A514" t="s">
        <v>1308</v>
      </c>
      <c r="B514" t="s">
        <v>793</v>
      </c>
      <c r="C514" t="s">
        <v>790</v>
      </c>
      <c r="D514" t="s">
        <v>1258</v>
      </c>
      <c r="E514">
        <v>1.3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f t="shared" si="35"/>
        <v>5.2000000000000005E-2</v>
      </c>
      <c r="P514" t="str">
        <f t="shared" si="36"/>
        <v>Blaine Gabbert, SFQB</v>
      </c>
      <c r="Q514" t="str">
        <f t="shared" si="37"/>
        <v>Blaine Gabbert</v>
      </c>
      <c r="R514" t="str">
        <f t="shared" si="38"/>
        <v>Blaine Gabbert</v>
      </c>
      <c r="S514">
        <f>VLOOKUP(R514,'player index'!D:F,3,FALSE)</f>
        <v>480</v>
      </c>
      <c r="T514">
        <f t="shared" si="39"/>
        <v>5.2000000000000005E-2</v>
      </c>
    </row>
    <row r="515" spans="1:20">
      <c r="A515" t="s">
        <v>1309</v>
      </c>
      <c r="B515" t="s">
        <v>616</v>
      </c>
      <c r="C515" t="s">
        <v>869</v>
      </c>
      <c r="D515" t="s">
        <v>1258</v>
      </c>
      <c r="E515">
        <v>1.1000000000000001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f t="shared" si="35"/>
        <v>4.4000000000000004E-2</v>
      </c>
      <c r="P515" t="str">
        <f t="shared" si="36"/>
        <v>Colt McCoy, WshQB</v>
      </c>
      <c r="Q515" t="str">
        <f t="shared" si="37"/>
        <v>Colt McCoy</v>
      </c>
      <c r="R515" t="str">
        <f t="shared" si="38"/>
        <v>Colt McCoy</v>
      </c>
      <c r="S515">
        <f>VLOOKUP(R515,'player index'!D:F,3,FALSE)</f>
        <v>490</v>
      </c>
      <c r="T515">
        <f t="shared" si="39"/>
        <v>4.4000000000000004E-2</v>
      </c>
    </row>
    <row r="516" spans="1:20">
      <c r="A516" t="s">
        <v>1310</v>
      </c>
      <c r="B516" t="s">
        <v>859</v>
      </c>
      <c r="C516" t="s">
        <v>775</v>
      </c>
      <c r="D516" t="s">
        <v>809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ref="O516:O579" si="40">E516*0.04+F516*4-G516+I516*0.1+J516*6+K516+L516*0.1+M516*6+IF(E516&gt;300,3,0)+IF(I516&gt;100,3,0)+IF(L516&gt;100,3,0)</f>
        <v>0</v>
      </c>
      <c r="P516" t="str">
        <f t="shared" ref="P516:P579" si="41">A516</f>
        <v>Drew Brees*, NOQBO</v>
      </c>
      <c r="Q516" t="str">
        <f t="shared" ref="Q516:Q579" si="42">LEFT(P516,IFERROR(FIND(",",P516),LEN(P516)-8)-1)</f>
        <v>Drew Brees*</v>
      </c>
      <c r="R516" t="str">
        <f t="shared" ref="R516:R579" si="43">LEFT(Q516,IFERROR(FIND("*",Q516),LEN(Q516)+1)-1)</f>
        <v>Drew Brees</v>
      </c>
      <c r="S516">
        <f>VLOOKUP(R516,'player index'!D:F,3,FALSE)</f>
        <v>1</v>
      </c>
      <c r="T516">
        <f t="shared" ref="T516:T579" si="44">O516</f>
        <v>0</v>
      </c>
    </row>
    <row r="517" spans="1:20">
      <c r="A517" t="s">
        <v>1311</v>
      </c>
      <c r="B517" t="s">
        <v>9</v>
      </c>
      <c r="C517" t="s">
        <v>775</v>
      </c>
      <c r="D517" t="s">
        <v>809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40"/>
        <v>0</v>
      </c>
      <c r="P517" t="str">
        <f t="shared" si="41"/>
        <v>Tony Romo*, DalQBIR</v>
      </c>
      <c r="Q517" t="str">
        <f t="shared" si="42"/>
        <v>Tony Romo*</v>
      </c>
      <c r="R517" t="str">
        <f t="shared" si="43"/>
        <v>Tony Romo</v>
      </c>
      <c r="S517">
        <f>VLOOKUP(R517,'player index'!D:F,3,FALSE)</f>
        <v>3</v>
      </c>
      <c r="T517">
        <f t="shared" si="44"/>
        <v>0</v>
      </c>
    </row>
    <row r="518" spans="1:20">
      <c r="A518" t="s">
        <v>1312</v>
      </c>
      <c r="B518" t="s">
        <v>804</v>
      </c>
      <c r="C518" t="s">
        <v>775</v>
      </c>
      <c r="D518" t="s">
        <v>809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f t="shared" si="40"/>
        <v>0</v>
      </c>
      <c r="P518" t="str">
        <f t="shared" si="41"/>
        <v>Antonio Gates, SDTESSPD</v>
      </c>
      <c r="Q518" t="str">
        <f t="shared" si="42"/>
        <v>Antonio Gates</v>
      </c>
      <c r="R518" t="str">
        <f t="shared" si="43"/>
        <v>Antonio Gates</v>
      </c>
      <c r="S518">
        <f>VLOOKUP(R518,'player index'!D:F,3,FALSE)</f>
        <v>494</v>
      </c>
      <c r="T518">
        <f t="shared" si="44"/>
        <v>0</v>
      </c>
    </row>
    <row r="519" spans="1:20">
      <c r="A519" t="s">
        <v>1313</v>
      </c>
      <c r="B519" t="s">
        <v>33</v>
      </c>
      <c r="C519" t="s">
        <v>775</v>
      </c>
      <c r="D519" t="s">
        <v>809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f t="shared" si="40"/>
        <v>0</v>
      </c>
      <c r="P519" t="str">
        <f t="shared" si="41"/>
        <v>Jerricho Cotchery*, CarWRO</v>
      </c>
      <c r="Q519" t="str">
        <f t="shared" si="42"/>
        <v>Jerricho Cotchery*</v>
      </c>
      <c r="R519" t="str">
        <f t="shared" si="43"/>
        <v>Jerricho Cotchery</v>
      </c>
      <c r="S519">
        <f>VLOOKUP(R519,'player index'!D:F,3,FALSE)</f>
        <v>198</v>
      </c>
      <c r="T519">
        <f t="shared" si="44"/>
        <v>0</v>
      </c>
    </row>
    <row r="520" spans="1:20">
      <c r="A520" t="s">
        <v>1314</v>
      </c>
      <c r="B520" t="s">
        <v>9</v>
      </c>
      <c r="C520" t="s">
        <v>775</v>
      </c>
      <c r="D520" t="s">
        <v>809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f t="shared" si="40"/>
        <v>0</v>
      </c>
      <c r="P520" t="str">
        <f t="shared" si="41"/>
        <v>Matt Cassel, DalQB</v>
      </c>
      <c r="Q520" t="str">
        <f t="shared" si="42"/>
        <v>Matt Cassel</v>
      </c>
      <c r="R520" t="str">
        <f t="shared" si="43"/>
        <v>Matt Cassel</v>
      </c>
      <c r="S520">
        <f>VLOOKUP(R520,'player index'!D:F,3,FALSE)</f>
        <v>479</v>
      </c>
      <c r="T520">
        <f t="shared" si="44"/>
        <v>0</v>
      </c>
    </row>
    <row r="521" spans="1:20">
      <c r="A521" t="s">
        <v>1315</v>
      </c>
      <c r="B521" t="s">
        <v>856</v>
      </c>
      <c r="C521" t="s">
        <v>768</v>
      </c>
      <c r="D521" t="s">
        <v>809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f t="shared" si="40"/>
        <v>0</v>
      </c>
      <c r="P521" t="str">
        <f t="shared" si="41"/>
        <v>Jay Cutler*, ChiQBO</v>
      </c>
      <c r="Q521" t="str">
        <f t="shared" si="42"/>
        <v>Jay Cutler*</v>
      </c>
      <c r="R521" t="str">
        <f t="shared" si="43"/>
        <v>Jay Cutler</v>
      </c>
      <c r="S521">
        <f>VLOOKUP(R521,'player index'!D:F,3,FALSE)</f>
        <v>23</v>
      </c>
      <c r="T521">
        <f t="shared" si="44"/>
        <v>0</v>
      </c>
    </row>
    <row r="522" spans="1:20">
      <c r="A522" t="s">
        <v>1316</v>
      </c>
      <c r="B522" t="s">
        <v>26</v>
      </c>
      <c r="C522" t="s">
        <v>775</v>
      </c>
      <c r="D522" t="s">
        <v>809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f t="shared" si="40"/>
        <v>0</v>
      </c>
      <c r="P522" t="str">
        <f t="shared" si="41"/>
        <v>Charlie Whitehurst, TenQB</v>
      </c>
      <c r="Q522" t="str">
        <f t="shared" si="42"/>
        <v>Charlie Whitehurst</v>
      </c>
      <c r="R522" t="str">
        <f t="shared" si="43"/>
        <v>Charlie Whitehurst</v>
      </c>
      <c r="S522">
        <f>VLOOKUP(R522,'player index'!D:F,3,FALSE)</f>
        <v>495</v>
      </c>
      <c r="T522">
        <f t="shared" si="44"/>
        <v>0</v>
      </c>
    </row>
    <row r="523" spans="1:20">
      <c r="A523" t="s">
        <v>1317</v>
      </c>
      <c r="B523" t="s">
        <v>783</v>
      </c>
      <c r="C523" t="s">
        <v>775</v>
      </c>
      <c r="D523" t="s">
        <v>809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f t="shared" si="40"/>
        <v>0</v>
      </c>
      <c r="P523" t="str">
        <f t="shared" si="41"/>
        <v>Bruce Gradkowski*, PitQBIR</v>
      </c>
      <c r="Q523" t="str">
        <f t="shared" si="42"/>
        <v>Bruce Gradkowski*</v>
      </c>
      <c r="R523" t="str">
        <f t="shared" si="43"/>
        <v>Bruce Gradkowski</v>
      </c>
      <c r="S523">
        <f>VLOOKUP(R523,'player index'!D:F,3,FALSE)</f>
        <v>497</v>
      </c>
      <c r="T523">
        <f t="shared" si="44"/>
        <v>0</v>
      </c>
    </row>
    <row r="524" spans="1:20">
      <c r="A524" t="s">
        <v>1318</v>
      </c>
      <c r="B524" t="s">
        <v>44</v>
      </c>
      <c r="C524" t="s">
        <v>771</v>
      </c>
      <c r="D524" t="s">
        <v>809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f t="shared" si="40"/>
        <v>0</v>
      </c>
      <c r="P524" t="str">
        <f t="shared" si="41"/>
        <v>Jordy Nelson*, GBWRIR</v>
      </c>
      <c r="Q524" t="str">
        <f t="shared" si="42"/>
        <v>Jordy Nelson*</v>
      </c>
      <c r="R524" t="str">
        <f t="shared" si="43"/>
        <v>Jordy Nelson</v>
      </c>
      <c r="S524">
        <f>VLOOKUP(R524,'player index'!D:F,3,FALSE)</f>
        <v>499</v>
      </c>
      <c r="T524">
        <f t="shared" si="44"/>
        <v>0</v>
      </c>
    </row>
    <row r="525" spans="1:20">
      <c r="A525" t="s">
        <v>1319</v>
      </c>
      <c r="B525" t="s">
        <v>793</v>
      </c>
      <c r="C525" t="s">
        <v>790</v>
      </c>
      <c r="D525" t="s">
        <v>809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f t="shared" si="40"/>
        <v>0</v>
      </c>
      <c r="P525" t="str">
        <f t="shared" si="41"/>
        <v>Jerome Simpson, SFWRSSPD</v>
      </c>
      <c r="Q525" t="str">
        <f t="shared" si="42"/>
        <v>Jerome Simpson</v>
      </c>
      <c r="R525" t="str">
        <f t="shared" si="43"/>
        <v>Jerome Simpson</v>
      </c>
      <c r="S525">
        <f>VLOOKUP(R525,'player index'!D:F,3,FALSE)</f>
        <v>500</v>
      </c>
      <c r="T525">
        <f t="shared" si="44"/>
        <v>0</v>
      </c>
    </row>
    <row r="526" spans="1:20">
      <c r="A526" t="s">
        <v>1320</v>
      </c>
      <c r="B526" t="s">
        <v>616</v>
      </c>
      <c r="C526" t="s">
        <v>869</v>
      </c>
      <c r="D526" t="s">
        <v>809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f t="shared" si="40"/>
        <v>0</v>
      </c>
      <c r="P526" t="str">
        <f t="shared" si="41"/>
        <v>DeSean Jackson*, WshWRO</v>
      </c>
      <c r="Q526" t="str">
        <f t="shared" si="42"/>
        <v>DeSean Jackson*</v>
      </c>
      <c r="R526" t="str">
        <f t="shared" si="43"/>
        <v>DeSean Jackson</v>
      </c>
      <c r="S526">
        <f>VLOOKUP(R526,'player index'!D:F,3,FALSE)</f>
        <v>501</v>
      </c>
      <c r="T526">
        <f t="shared" si="44"/>
        <v>0</v>
      </c>
    </row>
    <row r="527" spans="1:20">
      <c r="A527" t="s">
        <v>1321</v>
      </c>
      <c r="B527" t="s">
        <v>774</v>
      </c>
      <c r="C527" t="s">
        <v>775</v>
      </c>
      <c r="D527" t="s">
        <v>809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40"/>
        <v>0</v>
      </c>
      <c r="P527" t="str">
        <f t="shared" si="41"/>
        <v>Matthew Slater, NEWR</v>
      </c>
      <c r="Q527" t="str">
        <f t="shared" si="42"/>
        <v>Matthew Slater</v>
      </c>
      <c r="R527" t="str">
        <f t="shared" si="43"/>
        <v>Matthew Slater</v>
      </c>
      <c r="S527">
        <f>VLOOKUP(R527,'player index'!D:F,3,FALSE)</f>
        <v>503</v>
      </c>
      <c r="T527">
        <f t="shared" si="44"/>
        <v>0</v>
      </c>
    </row>
    <row r="528" spans="1:20">
      <c r="A528" t="s">
        <v>1322</v>
      </c>
      <c r="B528" t="s">
        <v>804</v>
      </c>
      <c r="C528" t="s">
        <v>775</v>
      </c>
      <c r="D528" t="s">
        <v>809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f t="shared" si="40"/>
        <v>0</v>
      </c>
      <c r="P528" t="str">
        <f t="shared" si="41"/>
        <v>Donald Brown, SDRB</v>
      </c>
      <c r="Q528" t="str">
        <f t="shared" si="42"/>
        <v>Donald Brown</v>
      </c>
      <c r="R528" t="str">
        <f t="shared" si="43"/>
        <v>Donald Brown</v>
      </c>
      <c r="S528">
        <f>VLOOKUP(R528,'player index'!D:F,3,FALSE)</f>
        <v>504</v>
      </c>
      <c r="T528">
        <f t="shared" si="44"/>
        <v>0</v>
      </c>
    </row>
    <row r="529" spans="1:20">
      <c r="A529" t="s">
        <v>1323</v>
      </c>
      <c r="B529" t="s">
        <v>81</v>
      </c>
      <c r="C529" t="s">
        <v>775</v>
      </c>
      <c r="D529" t="s">
        <v>809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f t="shared" si="40"/>
        <v>0</v>
      </c>
      <c r="P529" t="str">
        <f t="shared" si="41"/>
        <v>Arian Foster*, HouRBO</v>
      </c>
      <c r="Q529" t="str">
        <f t="shared" si="42"/>
        <v>Arian Foster*</v>
      </c>
      <c r="R529" t="str">
        <f t="shared" si="43"/>
        <v>Arian Foster</v>
      </c>
      <c r="S529">
        <f>VLOOKUP(R529,'player index'!D:F,3,FALSE)</f>
        <v>505</v>
      </c>
      <c r="T529">
        <f t="shared" si="44"/>
        <v>0</v>
      </c>
    </row>
    <row r="530" spans="1:20">
      <c r="A530" t="s">
        <v>1324</v>
      </c>
      <c r="B530" t="s">
        <v>842</v>
      </c>
      <c r="C530" t="s">
        <v>775</v>
      </c>
      <c r="D530" t="s">
        <v>809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f t="shared" si="40"/>
        <v>0</v>
      </c>
      <c r="P530" t="str">
        <f t="shared" si="41"/>
        <v>Cedric Peerman, CinRB</v>
      </c>
      <c r="Q530" t="str">
        <f t="shared" si="42"/>
        <v>Cedric Peerman</v>
      </c>
      <c r="R530" t="str">
        <f t="shared" si="43"/>
        <v>Cedric Peerman</v>
      </c>
      <c r="S530">
        <f>VLOOKUP(R530,'player index'!D:F,3,FALSE)</f>
        <v>458</v>
      </c>
      <c r="T530">
        <f t="shared" si="44"/>
        <v>0</v>
      </c>
    </row>
    <row r="531" spans="1:20">
      <c r="A531" t="s">
        <v>1325</v>
      </c>
      <c r="B531" t="s">
        <v>26</v>
      </c>
      <c r="C531" t="s">
        <v>775</v>
      </c>
      <c r="D531" t="s">
        <v>809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f t="shared" si="40"/>
        <v>0</v>
      </c>
      <c r="P531" t="str">
        <f t="shared" si="41"/>
        <v>Chase Coffman, TenTE</v>
      </c>
      <c r="Q531" t="str">
        <f t="shared" si="42"/>
        <v>Chase Coffman</v>
      </c>
      <c r="R531" t="str">
        <f t="shared" si="43"/>
        <v>Chase Coffman</v>
      </c>
      <c r="S531">
        <f>VLOOKUP(R531,'player index'!D:F,3,FALSE)</f>
        <v>364</v>
      </c>
      <c r="T531">
        <f t="shared" si="44"/>
        <v>0</v>
      </c>
    </row>
    <row r="532" spans="1:20">
      <c r="A532" t="s">
        <v>1326</v>
      </c>
      <c r="B532" t="s">
        <v>21</v>
      </c>
      <c r="C532" t="s">
        <v>787</v>
      </c>
      <c r="D532" t="s">
        <v>809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f t="shared" si="40"/>
        <v>0</v>
      </c>
      <c r="P532" t="str">
        <f t="shared" si="41"/>
        <v>Brandon Pettigrew*, DetTEO</v>
      </c>
      <c r="Q532" t="str">
        <f t="shared" si="42"/>
        <v>Brandon Pettigrew*</v>
      </c>
      <c r="R532" t="str">
        <f t="shared" si="43"/>
        <v>Brandon Pettigrew</v>
      </c>
      <c r="S532">
        <f>VLOOKUP(R532,'player index'!D:F,3,FALSE)</f>
        <v>506</v>
      </c>
      <c r="T532">
        <f t="shared" si="44"/>
        <v>0</v>
      </c>
    </row>
    <row r="533" spans="1:20">
      <c r="A533" t="s">
        <v>1327</v>
      </c>
      <c r="B533" t="s">
        <v>774</v>
      </c>
      <c r="C533" t="s">
        <v>775</v>
      </c>
      <c r="D533" t="s">
        <v>809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40"/>
        <v>0</v>
      </c>
      <c r="P533" t="str">
        <f t="shared" si="41"/>
        <v>Brandon Gibson*, NEWRIR</v>
      </c>
      <c r="Q533" t="str">
        <f t="shared" si="42"/>
        <v>Brandon Gibson*</v>
      </c>
      <c r="R533" t="str">
        <f t="shared" si="43"/>
        <v>Brandon Gibson</v>
      </c>
      <c r="S533">
        <f>VLOOKUP(R533,'player index'!D:F,3,FALSE)</f>
        <v>507</v>
      </c>
      <c r="T533">
        <f t="shared" si="44"/>
        <v>0</v>
      </c>
    </row>
    <row r="534" spans="1:20">
      <c r="A534" t="s">
        <v>1328</v>
      </c>
      <c r="B534" t="s">
        <v>774</v>
      </c>
      <c r="C534" t="s">
        <v>775</v>
      </c>
      <c r="D534" t="s">
        <v>809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f t="shared" si="40"/>
        <v>0</v>
      </c>
      <c r="P534" t="str">
        <f t="shared" si="41"/>
        <v>Brandon LaFell*, NEWRO</v>
      </c>
      <c r="Q534" t="str">
        <f t="shared" si="42"/>
        <v>Brandon LaFell*</v>
      </c>
      <c r="R534" t="str">
        <f t="shared" si="43"/>
        <v>Brandon LaFell</v>
      </c>
      <c r="S534">
        <f>VLOOKUP(R534,'player index'!D:F,3,FALSE)</f>
        <v>508</v>
      </c>
      <c r="T534">
        <f t="shared" si="44"/>
        <v>0</v>
      </c>
    </row>
    <row r="535" spans="1:20">
      <c r="A535" t="s">
        <v>1329</v>
      </c>
      <c r="B535" t="s">
        <v>859</v>
      </c>
      <c r="C535" t="s">
        <v>775</v>
      </c>
      <c r="D535" t="s">
        <v>809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f t="shared" si="40"/>
        <v>0</v>
      </c>
      <c r="P535" t="str">
        <f t="shared" si="41"/>
        <v>Kevin Brock*, NOTEIR</v>
      </c>
      <c r="Q535" t="str">
        <f t="shared" si="42"/>
        <v>Kevin Brock*</v>
      </c>
      <c r="R535" t="str">
        <f t="shared" si="43"/>
        <v>Kevin Brock</v>
      </c>
      <c r="S535">
        <f>VLOOKUP(R535,'player index'!D:F,3,FALSE)</f>
        <v>509</v>
      </c>
      <c r="T535">
        <f t="shared" si="44"/>
        <v>0</v>
      </c>
    </row>
    <row r="536" spans="1:20">
      <c r="A536" t="s">
        <v>1330</v>
      </c>
      <c r="B536" t="s">
        <v>9</v>
      </c>
      <c r="C536" t="s">
        <v>775</v>
      </c>
      <c r="D536" t="s">
        <v>809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f t="shared" si="40"/>
        <v>0</v>
      </c>
      <c r="P536" t="str">
        <f t="shared" si="41"/>
        <v>Dez Bryant*, DalWRO</v>
      </c>
      <c r="Q536" t="str">
        <f t="shared" si="42"/>
        <v>Dez Bryant*</v>
      </c>
      <c r="R536" t="str">
        <f t="shared" si="43"/>
        <v>Dez Bryant</v>
      </c>
      <c r="S536">
        <f>VLOOKUP(R536,'player index'!D:F,3,FALSE)</f>
        <v>511</v>
      </c>
      <c r="T536">
        <f t="shared" si="44"/>
        <v>0</v>
      </c>
    </row>
    <row r="537" spans="1:20">
      <c r="A537" t="s">
        <v>1331</v>
      </c>
      <c r="B537" t="s">
        <v>741</v>
      </c>
      <c r="C537" t="s">
        <v>775</v>
      </c>
      <c r="D537" t="s">
        <v>809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f t="shared" si="40"/>
        <v>0</v>
      </c>
      <c r="P537" t="str">
        <f t="shared" si="41"/>
        <v>Arrelious Benn*, JacWRIR</v>
      </c>
      <c r="Q537" t="str">
        <f t="shared" si="42"/>
        <v>Arrelious Benn*</v>
      </c>
      <c r="R537" t="str">
        <f t="shared" si="43"/>
        <v>Arrelious Benn</v>
      </c>
      <c r="S537">
        <f>VLOOKUP(R537,'player index'!D:F,3,FALSE)</f>
        <v>512</v>
      </c>
      <c r="T537">
        <f t="shared" si="44"/>
        <v>0</v>
      </c>
    </row>
    <row r="538" spans="1:20">
      <c r="A538" t="s">
        <v>1332</v>
      </c>
      <c r="B538" t="s">
        <v>830</v>
      </c>
      <c r="C538" t="s">
        <v>768</v>
      </c>
      <c r="D538" t="s">
        <v>809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f t="shared" si="40"/>
        <v>0</v>
      </c>
      <c r="P538" t="str">
        <f t="shared" si="41"/>
        <v>Marcus Easley, BufWRQ</v>
      </c>
      <c r="Q538" t="str">
        <f t="shared" si="42"/>
        <v>Marcus Easley</v>
      </c>
      <c r="R538" t="str">
        <f t="shared" si="43"/>
        <v>Marcus Easley</v>
      </c>
      <c r="S538">
        <f>VLOOKUP(R538,'player index'!D:F,3,FALSE)</f>
        <v>513</v>
      </c>
      <c r="T538">
        <f t="shared" si="44"/>
        <v>0</v>
      </c>
    </row>
    <row r="539" spans="1:20">
      <c r="A539" t="s">
        <v>1333</v>
      </c>
      <c r="B539" t="s">
        <v>55</v>
      </c>
      <c r="C539" t="s">
        <v>775</v>
      </c>
      <c r="D539" t="s">
        <v>809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f t="shared" si="40"/>
        <v>0</v>
      </c>
      <c r="P539" t="str">
        <f t="shared" si="41"/>
        <v>Dennis Pitta*, BalTEO</v>
      </c>
      <c r="Q539" t="str">
        <f t="shared" si="42"/>
        <v>Dennis Pitta*</v>
      </c>
      <c r="R539" t="str">
        <f t="shared" si="43"/>
        <v>Dennis Pitta</v>
      </c>
      <c r="S539">
        <f>VLOOKUP(R539,'player index'!D:F,3,FALSE)</f>
        <v>514</v>
      </c>
      <c r="T539">
        <f t="shared" si="44"/>
        <v>0</v>
      </c>
    </row>
    <row r="540" spans="1:20">
      <c r="A540" t="s">
        <v>1334</v>
      </c>
      <c r="B540" t="s">
        <v>26</v>
      </c>
      <c r="C540" t="s">
        <v>775</v>
      </c>
      <c r="D540" t="s">
        <v>809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f t="shared" si="40"/>
        <v>0</v>
      </c>
      <c r="P540" t="str">
        <f t="shared" si="41"/>
        <v>Dorin Dickerson*, TenTEIR</v>
      </c>
      <c r="Q540" t="str">
        <f t="shared" si="42"/>
        <v>Dorin Dickerson*</v>
      </c>
      <c r="R540" t="str">
        <f t="shared" si="43"/>
        <v>Dorin Dickerson</v>
      </c>
      <c r="S540">
        <f>VLOOKUP(R540,'player index'!D:F,3,FALSE)</f>
        <v>515</v>
      </c>
      <c r="T540">
        <f t="shared" si="44"/>
        <v>0</v>
      </c>
    </row>
    <row r="541" spans="1:20">
      <c r="A541" t="s">
        <v>1335</v>
      </c>
      <c r="B541" t="s">
        <v>616</v>
      </c>
      <c r="C541" t="s">
        <v>869</v>
      </c>
      <c r="D541" t="s">
        <v>809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f t="shared" si="40"/>
        <v>0</v>
      </c>
      <c r="P541" t="str">
        <f t="shared" si="41"/>
        <v>Anthony McCoy, WshTE</v>
      </c>
      <c r="Q541" t="str">
        <f t="shared" si="42"/>
        <v>Anthony McCoy</v>
      </c>
      <c r="R541" t="str">
        <f t="shared" si="43"/>
        <v>Anthony McCoy</v>
      </c>
      <c r="S541">
        <f>VLOOKUP(R541,'player index'!D:F,3,FALSE)</f>
        <v>436</v>
      </c>
      <c r="T541">
        <f t="shared" si="44"/>
        <v>0</v>
      </c>
    </row>
    <row r="542" spans="1:20">
      <c r="A542" t="s">
        <v>1336</v>
      </c>
      <c r="B542" t="s">
        <v>33</v>
      </c>
      <c r="C542" t="s">
        <v>775</v>
      </c>
      <c r="D542" t="s">
        <v>809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f t="shared" si="40"/>
        <v>0</v>
      </c>
      <c r="P542" t="str">
        <f t="shared" si="41"/>
        <v>Joe Webb, CarQB</v>
      </c>
      <c r="Q542" t="str">
        <f t="shared" si="42"/>
        <v>Joe Webb</v>
      </c>
      <c r="R542" t="str">
        <f t="shared" si="43"/>
        <v>Joe Webb</v>
      </c>
      <c r="S542">
        <f>VLOOKUP(R542,'player index'!D:F,3,FALSE)</f>
        <v>517</v>
      </c>
      <c r="T542">
        <f t="shared" si="44"/>
        <v>0</v>
      </c>
    </row>
    <row r="543" spans="1:20">
      <c r="A543" t="s">
        <v>1337</v>
      </c>
      <c r="B543" t="s">
        <v>749</v>
      </c>
      <c r="C543" t="s">
        <v>775</v>
      </c>
      <c r="D543" t="s">
        <v>809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f t="shared" si="40"/>
        <v>0</v>
      </c>
      <c r="P543" t="str">
        <f t="shared" si="41"/>
        <v>Seyi Ajirotutu, PhiWRP</v>
      </c>
      <c r="Q543" t="str">
        <f t="shared" si="42"/>
        <v>Seyi Ajirotutu</v>
      </c>
      <c r="R543" t="str">
        <f t="shared" si="43"/>
        <v>Seyi Ajirotutu</v>
      </c>
      <c r="S543">
        <f>VLOOKUP(R543,'player index'!D:F,3,FALSE)</f>
        <v>518</v>
      </c>
      <c r="T543">
        <f t="shared" si="44"/>
        <v>0</v>
      </c>
    </row>
    <row r="544" spans="1:20">
      <c r="A544" t="s">
        <v>1338</v>
      </c>
      <c r="B544" t="s">
        <v>795</v>
      </c>
      <c r="C544" t="s">
        <v>796</v>
      </c>
      <c r="D544" t="s">
        <v>809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f t="shared" si="40"/>
        <v>0</v>
      </c>
      <c r="P544" t="str">
        <f t="shared" si="41"/>
        <v>Victor Cruz*, NYGWRO</v>
      </c>
      <c r="Q544" t="str">
        <f t="shared" si="42"/>
        <v>Victor Cruz*</v>
      </c>
      <c r="R544" t="str">
        <f t="shared" si="43"/>
        <v>Victor Cruz</v>
      </c>
      <c r="S544">
        <f>VLOOKUP(R544,'player index'!D:F,3,FALSE)</f>
        <v>519</v>
      </c>
      <c r="T544">
        <f t="shared" si="44"/>
        <v>0</v>
      </c>
    </row>
    <row r="545" spans="1:20">
      <c r="A545" t="s">
        <v>1339</v>
      </c>
      <c r="B545" t="s">
        <v>67</v>
      </c>
      <c r="C545" t="s">
        <v>775</v>
      </c>
      <c r="D545" t="s">
        <v>809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40"/>
        <v>0</v>
      </c>
      <c r="P545" t="str">
        <f t="shared" si="41"/>
        <v>Chris Ivory, NYJRBQ</v>
      </c>
      <c r="Q545" t="str">
        <f t="shared" si="42"/>
        <v>Chris Ivory</v>
      </c>
      <c r="R545" t="str">
        <f t="shared" si="43"/>
        <v>Chris Ivory</v>
      </c>
      <c r="S545">
        <f>VLOOKUP(R545,'player index'!D:F,3,FALSE)</f>
        <v>51</v>
      </c>
      <c r="T545">
        <f t="shared" si="44"/>
        <v>0</v>
      </c>
    </row>
    <row r="546" spans="1:20">
      <c r="A546" t="s">
        <v>1340</v>
      </c>
      <c r="B546" t="s">
        <v>783</v>
      </c>
      <c r="C546" t="s">
        <v>775</v>
      </c>
      <c r="D546" t="s">
        <v>809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f t="shared" si="40"/>
        <v>0</v>
      </c>
      <c r="P546" t="str">
        <f t="shared" si="41"/>
        <v>David Nelson*, PitWRIR</v>
      </c>
      <c r="Q546" t="str">
        <f t="shared" si="42"/>
        <v>David Nelson*</v>
      </c>
      <c r="R546" t="str">
        <f t="shared" si="43"/>
        <v>David Nelson</v>
      </c>
      <c r="S546">
        <f>VLOOKUP(R546,'player index'!D:F,3,FALSE)</f>
        <v>520</v>
      </c>
      <c r="T546">
        <f t="shared" si="44"/>
        <v>0</v>
      </c>
    </row>
    <row r="547" spans="1:20">
      <c r="O547">
        <f t="shared" si="40"/>
        <v>0</v>
      </c>
      <c r="P547">
        <f t="shared" si="41"/>
        <v>0</v>
      </c>
      <c r="Q547" t="e">
        <f t="shared" si="42"/>
        <v>#VALUE!</v>
      </c>
      <c r="R547" t="e">
        <f t="shared" si="43"/>
        <v>#VALUE!</v>
      </c>
      <c r="S547" t="e">
        <f>VLOOKUP(R547,'player index'!D:F,3,FALSE)</f>
        <v>#VALUE!</v>
      </c>
      <c r="T547">
        <f t="shared" si="44"/>
        <v>0</v>
      </c>
    </row>
    <row r="548" spans="1:20">
      <c r="A548" t="s">
        <v>759</v>
      </c>
      <c r="B548" t="s">
        <v>760</v>
      </c>
      <c r="C548" t="s">
        <v>761</v>
      </c>
      <c r="D548" t="s">
        <v>762</v>
      </c>
      <c r="E548" t="s">
        <v>763</v>
      </c>
      <c r="F548" t="s">
        <v>735</v>
      </c>
      <c r="G548" t="s">
        <v>736</v>
      </c>
      <c r="H548" t="s">
        <v>764</v>
      </c>
      <c r="I548" t="s">
        <v>763</v>
      </c>
      <c r="J548" t="s">
        <v>735</v>
      </c>
      <c r="K548" t="s">
        <v>765</v>
      </c>
      <c r="L548" t="s">
        <v>763</v>
      </c>
      <c r="M548" t="s">
        <v>735</v>
      </c>
      <c r="N548" t="s">
        <v>766</v>
      </c>
      <c r="O548" t="e">
        <f t="shared" si="40"/>
        <v>#VALUE!</v>
      </c>
      <c r="P548" t="str">
        <f t="shared" si="41"/>
        <v>PLAYER, TEAM POS</v>
      </c>
      <c r="Q548" t="str">
        <f t="shared" si="42"/>
        <v>PLAYER</v>
      </c>
      <c r="R548" t="str">
        <f t="shared" si="43"/>
        <v>PLAYER</v>
      </c>
      <c r="S548" t="e">
        <f>VLOOKUP(R548,'player index'!D:F,3,FALSE)</f>
        <v>#N/A</v>
      </c>
      <c r="T548" t="e">
        <f t="shared" si="44"/>
        <v>#VALUE!</v>
      </c>
    </row>
    <row r="549" spans="1:20">
      <c r="A549" t="s">
        <v>1341</v>
      </c>
      <c r="B549" t="s">
        <v>774</v>
      </c>
      <c r="C549" t="s">
        <v>775</v>
      </c>
      <c r="D549" t="s">
        <v>809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40"/>
        <v>0</v>
      </c>
      <c r="P549" t="str">
        <f t="shared" si="41"/>
        <v>James Develin*, NERBIR</v>
      </c>
      <c r="Q549" t="str">
        <f t="shared" si="42"/>
        <v>James Develin*</v>
      </c>
      <c r="R549" t="str">
        <f t="shared" si="43"/>
        <v>James Develin</v>
      </c>
      <c r="S549">
        <f>VLOOKUP(R549,'player index'!D:F,3,FALSE)</f>
        <v>521</v>
      </c>
      <c r="T549">
        <f t="shared" si="44"/>
        <v>0</v>
      </c>
    </row>
    <row r="550" spans="1:20">
      <c r="A550" t="s">
        <v>1342</v>
      </c>
      <c r="B550" t="s">
        <v>9</v>
      </c>
      <c r="C550" t="s">
        <v>775</v>
      </c>
      <c r="D550" t="s">
        <v>809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f t="shared" si="40"/>
        <v>0</v>
      </c>
      <c r="P550" t="str">
        <f t="shared" si="41"/>
        <v>Tyler Clutts, DalRB</v>
      </c>
      <c r="Q550" t="str">
        <f t="shared" si="42"/>
        <v>Tyler Clutts</v>
      </c>
      <c r="R550" t="str">
        <f t="shared" si="43"/>
        <v>Tyler Clutts</v>
      </c>
      <c r="S550">
        <f>VLOOKUP(R550,'player index'!D:F,3,FALSE)</f>
        <v>522</v>
      </c>
      <c r="T550">
        <f t="shared" si="44"/>
        <v>0</v>
      </c>
    </row>
    <row r="551" spans="1:20">
      <c r="A551" t="s">
        <v>1343</v>
      </c>
      <c r="B551" t="s">
        <v>842</v>
      </c>
      <c r="C551" t="s">
        <v>775</v>
      </c>
      <c r="D551" t="s">
        <v>809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f t="shared" si="40"/>
        <v>0</v>
      </c>
      <c r="P551" t="str">
        <f t="shared" si="41"/>
        <v>Greg Little, CinWR</v>
      </c>
      <c r="Q551" t="str">
        <f t="shared" si="42"/>
        <v>Greg Little</v>
      </c>
      <c r="R551" t="str">
        <f t="shared" si="43"/>
        <v>Greg Little</v>
      </c>
      <c r="S551">
        <f>VLOOKUP(R551,'player index'!D:F,3,FALSE)</f>
        <v>523</v>
      </c>
      <c r="T551">
        <f t="shared" si="44"/>
        <v>0</v>
      </c>
    </row>
    <row r="552" spans="1:20">
      <c r="A552" t="s">
        <v>1344</v>
      </c>
      <c r="B552" t="s">
        <v>67</v>
      </c>
      <c r="C552" t="s">
        <v>775</v>
      </c>
      <c r="D552" t="s">
        <v>809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f t="shared" si="40"/>
        <v>0</v>
      </c>
      <c r="P552" t="str">
        <f t="shared" si="41"/>
        <v>Stevan Ridley*, NYJRBO</v>
      </c>
      <c r="Q552" t="str">
        <f t="shared" si="42"/>
        <v>Stevan Ridley*</v>
      </c>
      <c r="R552" t="str">
        <f t="shared" si="43"/>
        <v>Stevan Ridley</v>
      </c>
      <c r="S552">
        <f>VLOOKUP(R552,'player index'!D:F,3,FALSE)</f>
        <v>524</v>
      </c>
      <c r="T552">
        <f t="shared" si="44"/>
        <v>0</v>
      </c>
    </row>
    <row r="553" spans="1:20">
      <c r="A553" t="s">
        <v>1345</v>
      </c>
      <c r="B553" t="s">
        <v>795</v>
      </c>
      <c r="C553" t="s">
        <v>796</v>
      </c>
      <c r="D553" t="s">
        <v>809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40"/>
        <v>0</v>
      </c>
      <c r="P553" t="str">
        <f t="shared" si="41"/>
        <v>Ricky Stanzi, NYGQB</v>
      </c>
      <c r="Q553" t="str">
        <f t="shared" si="42"/>
        <v>Ricky Stanzi</v>
      </c>
      <c r="R553" t="str">
        <f t="shared" si="43"/>
        <v>Ricky Stanzi</v>
      </c>
      <c r="S553">
        <f>VLOOKUP(R553,'player index'!D:F,3,FALSE)</f>
        <v>526</v>
      </c>
      <c r="T553">
        <f t="shared" si="44"/>
        <v>0</v>
      </c>
    </row>
    <row r="554" spans="1:20">
      <c r="A554" t="s">
        <v>1346</v>
      </c>
      <c r="B554" t="s">
        <v>616</v>
      </c>
      <c r="C554" t="s">
        <v>869</v>
      </c>
      <c r="D554" t="s">
        <v>809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f t="shared" si="40"/>
        <v>0</v>
      </c>
      <c r="P554" t="str">
        <f t="shared" si="41"/>
        <v>Niles Paul*, WshTEIR</v>
      </c>
      <c r="Q554" t="str">
        <f t="shared" si="42"/>
        <v>Niles Paul*</v>
      </c>
      <c r="R554" t="str">
        <f t="shared" si="43"/>
        <v>Niles Paul</v>
      </c>
      <c r="S554">
        <f>VLOOKUP(R554,'player index'!D:F,3,FALSE)</f>
        <v>527</v>
      </c>
      <c r="T554">
        <f t="shared" si="44"/>
        <v>0</v>
      </c>
    </row>
    <row r="555" spans="1:20">
      <c r="A555" t="s">
        <v>1347</v>
      </c>
      <c r="B555" t="s">
        <v>741</v>
      </c>
      <c r="C555" t="s">
        <v>775</v>
      </c>
      <c r="D555" t="s">
        <v>809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f t="shared" si="40"/>
        <v>0</v>
      </c>
      <c r="P555" t="str">
        <f t="shared" si="41"/>
        <v>Julius Thomas*, JacTEO</v>
      </c>
      <c r="Q555" t="str">
        <f t="shared" si="42"/>
        <v>Julius Thomas*</v>
      </c>
      <c r="R555" t="str">
        <f t="shared" si="43"/>
        <v>Julius Thomas</v>
      </c>
      <c r="S555">
        <f>VLOOKUP(R555,'player index'!D:F,3,FALSE)</f>
        <v>529</v>
      </c>
      <c r="T555">
        <f t="shared" si="44"/>
        <v>0</v>
      </c>
    </row>
    <row r="556" spans="1:20">
      <c r="A556" t="s">
        <v>1348</v>
      </c>
      <c r="B556" t="s">
        <v>746</v>
      </c>
      <c r="C556" t="s">
        <v>771</v>
      </c>
      <c r="D556" t="s">
        <v>809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f t="shared" si="40"/>
        <v>0</v>
      </c>
      <c r="P556" t="str">
        <f t="shared" si="41"/>
        <v>Armon Binns, KCWR</v>
      </c>
      <c r="Q556" t="str">
        <f t="shared" si="42"/>
        <v>Armon Binns</v>
      </c>
      <c r="R556" t="str">
        <f t="shared" si="43"/>
        <v>Armon Binns</v>
      </c>
      <c r="S556">
        <f>VLOOKUP(R556,'player index'!D:F,3,FALSE)</f>
        <v>531</v>
      </c>
      <c r="T556">
        <f t="shared" si="44"/>
        <v>0</v>
      </c>
    </row>
    <row r="557" spans="1:20">
      <c r="A557" t="s">
        <v>1349</v>
      </c>
      <c r="B557" t="s">
        <v>71</v>
      </c>
      <c r="C557" t="s">
        <v>775</v>
      </c>
      <c r="D557" t="s">
        <v>809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40"/>
        <v>0</v>
      </c>
      <c r="P557" t="str">
        <f t="shared" si="41"/>
        <v>DuJuan Harris, MinRB</v>
      </c>
      <c r="Q557" t="str">
        <f t="shared" si="42"/>
        <v>DuJuan Harris</v>
      </c>
      <c r="R557" t="str">
        <f t="shared" si="43"/>
        <v>DuJuan Harris</v>
      </c>
      <c r="S557">
        <f>VLOOKUP(R557,'player index'!D:F,3,FALSE)</f>
        <v>532</v>
      </c>
      <c r="T557">
        <f t="shared" si="44"/>
        <v>0</v>
      </c>
    </row>
    <row r="558" spans="1:20">
      <c r="A558" t="s">
        <v>1350</v>
      </c>
      <c r="B558" t="s">
        <v>804</v>
      </c>
      <c r="C558" t="s">
        <v>775</v>
      </c>
      <c r="D558" t="s">
        <v>809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40"/>
        <v>0</v>
      </c>
      <c r="P558" t="str">
        <f t="shared" si="41"/>
        <v>Kyle Miller, SDTE</v>
      </c>
      <c r="Q558" t="str">
        <f t="shared" si="42"/>
        <v>Kyle Miller</v>
      </c>
      <c r="R558" t="str">
        <f t="shared" si="43"/>
        <v>Kyle Miller</v>
      </c>
      <c r="S558">
        <f>VLOOKUP(R558,'player index'!D:F,3,FALSE)</f>
        <v>533</v>
      </c>
      <c r="T558">
        <f t="shared" si="44"/>
        <v>0</v>
      </c>
    </row>
    <row r="559" spans="1:20">
      <c r="A559" t="s">
        <v>1351</v>
      </c>
      <c r="B559" t="s">
        <v>55</v>
      </c>
      <c r="C559" t="s">
        <v>775</v>
      </c>
      <c r="D559" t="s">
        <v>809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f t="shared" si="40"/>
        <v>0</v>
      </c>
      <c r="P559" t="str">
        <f t="shared" si="41"/>
        <v>Allen Reisner*, BalTEIR</v>
      </c>
      <c r="Q559" t="str">
        <f t="shared" si="42"/>
        <v>Allen Reisner*</v>
      </c>
      <c r="R559" t="str">
        <f t="shared" si="43"/>
        <v>Allen Reisner</v>
      </c>
      <c r="S559">
        <f>VLOOKUP(R559,'player index'!D:F,3,FALSE)</f>
        <v>534</v>
      </c>
      <c r="T559">
        <f t="shared" si="44"/>
        <v>0</v>
      </c>
    </row>
    <row r="560" spans="1:20">
      <c r="A560" t="s">
        <v>1352</v>
      </c>
      <c r="B560" t="s">
        <v>21</v>
      </c>
      <c r="C560" t="s">
        <v>787</v>
      </c>
      <c r="D560" t="s">
        <v>809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f t="shared" si="40"/>
        <v>0</v>
      </c>
      <c r="P560" t="str">
        <f t="shared" si="41"/>
        <v>Jeremy Ross, DetWR</v>
      </c>
      <c r="Q560" t="str">
        <f t="shared" si="42"/>
        <v>Jeremy Ross</v>
      </c>
      <c r="R560" t="str">
        <f t="shared" si="43"/>
        <v>Jeremy Ross</v>
      </c>
      <c r="S560">
        <f>VLOOKUP(R560,'player index'!D:F,3,FALSE)</f>
        <v>535</v>
      </c>
      <c r="T560">
        <f t="shared" si="44"/>
        <v>0</v>
      </c>
    </row>
    <row r="561" spans="1:20">
      <c r="A561" t="s">
        <v>1353</v>
      </c>
      <c r="B561" t="s">
        <v>616</v>
      </c>
      <c r="C561" t="s">
        <v>869</v>
      </c>
      <c r="D561" t="s">
        <v>809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f t="shared" si="40"/>
        <v>0</v>
      </c>
      <c r="P561" t="str">
        <f t="shared" si="41"/>
        <v>Robert Griffin*, WshQBO</v>
      </c>
      <c r="Q561" t="str">
        <f t="shared" si="42"/>
        <v>Robert Griffin*</v>
      </c>
      <c r="R561" t="str">
        <f t="shared" si="43"/>
        <v>Robert Griffin</v>
      </c>
      <c r="S561">
        <f>VLOOKUP(R561,'player index'!D:F,3,FALSE)</f>
        <v>536</v>
      </c>
      <c r="T561">
        <f t="shared" si="44"/>
        <v>0</v>
      </c>
    </row>
    <row r="562" spans="1:20">
      <c r="A562" t="s">
        <v>1354</v>
      </c>
      <c r="B562" t="s">
        <v>98</v>
      </c>
      <c r="C562" t="s">
        <v>775</v>
      </c>
      <c r="D562" t="s">
        <v>809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40"/>
        <v>0</v>
      </c>
      <c r="P562" t="str">
        <f t="shared" si="41"/>
        <v>Robert Turbin*, CleRBO</v>
      </c>
      <c r="Q562" t="str">
        <f t="shared" si="42"/>
        <v>Robert Turbin*</v>
      </c>
      <c r="R562" t="str">
        <f t="shared" si="43"/>
        <v>Robert Turbin</v>
      </c>
      <c r="S562">
        <f>VLOOKUP(R562,'player index'!D:F,3,FALSE)</f>
        <v>538</v>
      </c>
      <c r="T562">
        <f t="shared" si="44"/>
        <v>0</v>
      </c>
    </row>
    <row r="563" spans="1:20">
      <c r="A563" t="s">
        <v>1355</v>
      </c>
      <c r="B563" t="s">
        <v>778</v>
      </c>
      <c r="C563" t="s">
        <v>775</v>
      </c>
      <c r="D563" t="s">
        <v>809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f t="shared" si="40"/>
        <v>0</v>
      </c>
      <c r="P563" t="str">
        <f t="shared" si="41"/>
        <v>Vick Ballard, IndRB</v>
      </c>
      <c r="Q563" t="str">
        <f t="shared" si="42"/>
        <v>Vick Ballard</v>
      </c>
      <c r="R563" t="str">
        <f t="shared" si="43"/>
        <v>Vick Ballard</v>
      </c>
      <c r="S563">
        <f>VLOOKUP(R563,'player index'!D:F,3,FALSE)</f>
        <v>539</v>
      </c>
      <c r="T563">
        <f t="shared" si="44"/>
        <v>0</v>
      </c>
    </row>
    <row r="564" spans="1:20">
      <c r="A564" t="s">
        <v>1356</v>
      </c>
      <c r="B564" t="s">
        <v>778</v>
      </c>
      <c r="C564" t="s">
        <v>775</v>
      </c>
      <c r="D564" t="s">
        <v>809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f t="shared" si="40"/>
        <v>0</v>
      </c>
      <c r="P564" t="str">
        <f t="shared" si="41"/>
        <v>Dwayne Allen*, IndTEO</v>
      </c>
      <c r="Q564" t="str">
        <f t="shared" si="42"/>
        <v>Dwayne Allen*</v>
      </c>
      <c r="R564" t="str">
        <f t="shared" si="43"/>
        <v>Dwayne Allen</v>
      </c>
      <c r="S564">
        <f>VLOOKUP(R564,'player index'!D:F,3,FALSE)</f>
        <v>207</v>
      </c>
      <c r="T564">
        <f t="shared" si="44"/>
        <v>0</v>
      </c>
    </row>
    <row r="565" spans="1:20">
      <c r="A565" t="s">
        <v>1357</v>
      </c>
      <c r="B565" t="s">
        <v>804</v>
      </c>
      <c r="C565" t="s">
        <v>775</v>
      </c>
      <c r="D565" t="s">
        <v>809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f t="shared" si="40"/>
        <v>0</v>
      </c>
      <c r="P565" t="str">
        <f t="shared" si="41"/>
        <v>Ladarius Green, SDTEQ</v>
      </c>
      <c r="Q565" t="str">
        <f t="shared" si="42"/>
        <v>Ladarius Green</v>
      </c>
      <c r="R565" t="str">
        <f t="shared" si="43"/>
        <v>Ladarius Green</v>
      </c>
      <c r="S565">
        <f>VLOOKUP(R565,'player index'!D:F,3,FALSE)</f>
        <v>191</v>
      </c>
      <c r="T565">
        <f t="shared" si="44"/>
        <v>0</v>
      </c>
    </row>
    <row r="566" spans="1:20">
      <c r="A566" t="s">
        <v>1358</v>
      </c>
      <c r="B566" t="s">
        <v>9</v>
      </c>
      <c r="C566" t="s">
        <v>775</v>
      </c>
      <c r="D566" t="s">
        <v>809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f t="shared" si="40"/>
        <v>0</v>
      </c>
      <c r="P566" t="str">
        <f t="shared" si="41"/>
        <v>James Hanna, DalTEP</v>
      </c>
      <c r="Q566" t="str">
        <f t="shared" si="42"/>
        <v>James Hanna</v>
      </c>
      <c r="R566" t="str">
        <f t="shared" si="43"/>
        <v>James Hanna</v>
      </c>
      <c r="S566">
        <f>VLOOKUP(R566,'player index'!D:F,3,FALSE)</f>
        <v>540</v>
      </c>
      <c r="T566">
        <f t="shared" si="44"/>
        <v>0</v>
      </c>
    </row>
    <row r="567" spans="1:20">
      <c r="A567" t="s">
        <v>1359</v>
      </c>
      <c r="B567" t="s">
        <v>741</v>
      </c>
      <c r="C567" t="s">
        <v>775</v>
      </c>
      <c r="D567" t="s">
        <v>809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f t="shared" si="40"/>
        <v>0</v>
      </c>
      <c r="P567" t="str">
        <f t="shared" si="41"/>
        <v>Justin Blackmon, JacWRSSPD</v>
      </c>
      <c r="Q567" t="str">
        <f t="shared" si="42"/>
        <v>Justin Blackmon</v>
      </c>
      <c r="R567" t="str">
        <f t="shared" si="43"/>
        <v>Justin Blackmon</v>
      </c>
      <c r="S567">
        <f>VLOOKUP(R567,'player index'!D:F,3,FALSE)</f>
        <v>541</v>
      </c>
      <c r="T567">
        <f t="shared" si="44"/>
        <v>0</v>
      </c>
    </row>
    <row r="568" spans="1:20">
      <c r="A568" t="s">
        <v>1360</v>
      </c>
      <c r="B568" t="s">
        <v>33</v>
      </c>
      <c r="C568" t="s">
        <v>775</v>
      </c>
      <c r="D568" t="s">
        <v>809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f t="shared" si="40"/>
        <v>0</v>
      </c>
      <c r="P568" t="str">
        <f t="shared" si="41"/>
        <v>Stephen Hill*, CarWRIR</v>
      </c>
      <c r="Q568" t="str">
        <f t="shared" si="42"/>
        <v>Stephen Hill*</v>
      </c>
      <c r="R568" t="str">
        <f t="shared" si="43"/>
        <v>Stephen Hill</v>
      </c>
      <c r="S568">
        <f>VLOOKUP(R568,'player index'!D:F,3,FALSE)</f>
        <v>542</v>
      </c>
      <c r="T568">
        <f t="shared" si="44"/>
        <v>0</v>
      </c>
    </row>
    <row r="569" spans="1:20">
      <c r="A569" t="s">
        <v>1361</v>
      </c>
      <c r="B569" t="s">
        <v>856</v>
      </c>
      <c r="C569" t="s">
        <v>768</v>
      </c>
      <c r="D569" t="s">
        <v>809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f t="shared" si="40"/>
        <v>0</v>
      </c>
      <c r="P569" t="str">
        <f t="shared" si="41"/>
        <v>Alshon Jeffery*, ChiWRO</v>
      </c>
      <c r="Q569" t="str">
        <f t="shared" si="42"/>
        <v>Alshon Jeffery*</v>
      </c>
      <c r="R569" t="str">
        <f t="shared" si="43"/>
        <v>Alshon Jeffery</v>
      </c>
      <c r="S569">
        <f>VLOOKUP(R569,'player index'!D:F,3,FALSE)</f>
        <v>543</v>
      </c>
      <c r="T569">
        <f t="shared" si="44"/>
        <v>0</v>
      </c>
    </row>
    <row r="570" spans="1:20">
      <c r="A570" t="s">
        <v>1362</v>
      </c>
      <c r="B570" t="s">
        <v>12</v>
      </c>
      <c r="C570" t="s">
        <v>775</v>
      </c>
      <c r="D570" t="s">
        <v>809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f t="shared" si="40"/>
        <v>0</v>
      </c>
      <c r="P570" t="str">
        <f t="shared" si="41"/>
        <v>Brian Quick, StLWR</v>
      </c>
      <c r="Q570" t="str">
        <f t="shared" si="42"/>
        <v>Brian Quick</v>
      </c>
      <c r="R570" t="str">
        <f t="shared" si="43"/>
        <v>Brian Quick</v>
      </c>
      <c r="S570">
        <f>VLOOKUP(R570,'player index'!D:F,3,FALSE)</f>
        <v>544</v>
      </c>
      <c r="T570">
        <f t="shared" si="44"/>
        <v>0</v>
      </c>
    </row>
    <row r="571" spans="1:20">
      <c r="A571" t="s">
        <v>1363</v>
      </c>
      <c r="B571" t="s">
        <v>67</v>
      </c>
      <c r="C571" t="s">
        <v>775</v>
      </c>
      <c r="D571" t="s">
        <v>809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f t="shared" si="40"/>
        <v>0</v>
      </c>
      <c r="P571" t="str">
        <f t="shared" si="41"/>
        <v>Daryl Richardson, NYJRB</v>
      </c>
      <c r="Q571" t="str">
        <f t="shared" si="42"/>
        <v>Daryl Richardson</v>
      </c>
      <c r="R571" t="str">
        <f t="shared" si="43"/>
        <v>Daryl Richardson</v>
      </c>
      <c r="S571" t="e">
        <f>VLOOKUP(R571,'player index'!D:F,3,FALSE)</f>
        <v>#N/A</v>
      </c>
      <c r="T571">
        <f t="shared" si="44"/>
        <v>0</v>
      </c>
    </row>
    <row r="572" spans="1:20">
      <c r="A572" t="s">
        <v>1364</v>
      </c>
      <c r="B572" t="s">
        <v>801</v>
      </c>
      <c r="C572" t="s">
        <v>775</v>
      </c>
      <c r="D572" t="s">
        <v>809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f t="shared" si="40"/>
        <v>0</v>
      </c>
      <c r="P572" t="str">
        <f t="shared" si="41"/>
        <v>Collin Mooney*, AtlRBIR</v>
      </c>
      <c r="Q572" t="str">
        <f t="shared" si="42"/>
        <v>Collin Mooney*</v>
      </c>
      <c r="R572" t="str">
        <f t="shared" si="43"/>
        <v>Collin Mooney</v>
      </c>
      <c r="S572">
        <f>VLOOKUP(R572,'player index'!D:F,3,FALSE)</f>
        <v>546</v>
      </c>
      <c r="T572">
        <f t="shared" si="44"/>
        <v>0</v>
      </c>
    </row>
    <row r="573" spans="1:20">
      <c r="A573" t="s">
        <v>1365</v>
      </c>
      <c r="B573" t="s">
        <v>98</v>
      </c>
      <c r="C573" t="s">
        <v>775</v>
      </c>
      <c r="D573" t="s">
        <v>809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f t="shared" si="40"/>
        <v>0</v>
      </c>
      <c r="P573" t="str">
        <f t="shared" si="41"/>
        <v>Austin Davis, CleQB</v>
      </c>
      <c r="Q573" t="str">
        <f t="shared" si="42"/>
        <v>Austin Davis</v>
      </c>
      <c r="R573" t="str">
        <f t="shared" si="43"/>
        <v>Austin Davis</v>
      </c>
      <c r="S573">
        <f>VLOOKUP(R573,'player index'!D:F,3,FALSE)</f>
        <v>484</v>
      </c>
      <c r="T573">
        <f t="shared" si="44"/>
        <v>0</v>
      </c>
    </row>
    <row r="574" spans="1:20">
      <c r="A574" t="s">
        <v>1366</v>
      </c>
      <c r="B574" t="s">
        <v>774</v>
      </c>
      <c r="C574" t="s">
        <v>775</v>
      </c>
      <c r="D574" t="s">
        <v>809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40"/>
        <v>0</v>
      </c>
      <c r="P574" t="str">
        <f t="shared" si="41"/>
        <v>Brian Tyms*, NEWRIR</v>
      </c>
      <c r="Q574" t="str">
        <f t="shared" si="42"/>
        <v>Brian Tyms*</v>
      </c>
      <c r="R574" t="str">
        <f t="shared" si="43"/>
        <v>Brian Tyms</v>
      </c>
      <c r="S574">
        <f>VLOOKUP(R574,'player index'!D:F,3,FALSE)</f>
        <v>548</v>
      </c>
      <c r="T574">
        <f t="shared" si="44"/>
        <v>0</v>
      </c>
    </row>
    <row r="575" spans="1:20">
      <c r="A575" t="s">
        <v>1367</v>
      </c>
      <c r="B575" t="s">
        <v>26</v>
      </c>
      <c r="C575" t="s">
        <v>775</v>
      </c>
      <c r="D575" t="s">
        <v>809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f t="shared" si="40"/>
        <v>0</v>
      </c>
      <c r="P575" t="str">
        <f t="shared" si="41"/>
        <v>Phillip Supernaw, TenTE</v>
      </c>
      <c r="Q575" t="str">
        <f t="shared" si="42"/>
        <v>Phillip Supernaw</v>
      </c>
      <c r="R575" t="str">
        <f t="shared" si="43"/>
        <v>Phillip Supernaw</v>
      </c>
      <c r="S575">
        <f>VLOOKUP(R575,'player index'!D:F,3,FALSE)</f>
        <v>549</v>
      </c>
      <c r="T575">
        <f t="shared" si="44"/>
        <v>0</v>
      </c>
    </row>
    <row r="576" spans="1:20">
      <c r="A576" t="s">
        <v>1368</v>
      </c>
      <c r="B576" t="s">
        <v>786</v>
      </c>
      <c r="C576" t="s">
        <v>787</v>
      </c>
      <c r="D576" t="s">
        <v>809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f t="shared" si="40"/>
        <v>0</v>
      </c>
      <c r="P576" t="str">
        <f t="shared" si="41"/>
        <v>Dominique Jones, DenTE</v>
      </c>
      <c r="Q576" t="str">
        <f t="shared" si="42"/>
        <v>Dominique Jones</v>
      </c>
      <c r="R576" t="str">
        <f t="shared" si="43"/>
        <v>Dominique Jones</v>
      </c>
      <c r="S576">
        <f>VLOOKUP(R576,'player index'!D:F,3,FALSE)</f>
        <v>552</v>
      </c>
      <c r="T576">
        <f t="shared" si="44"/>
        <v>0</v>
      </c>
    </row>
    <row r="577" spans="1:20">
      <c r="A577" t="s">
        <v>1369</v>
      </c>
      <c r="B577" t="s">
        <v>830</v>
      </c>
      <c r="C577" t="s">
        <v>768</v>
      </c>
      <c r="D577" t="s">
        <v>809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f t="shared" si="40"/>
        <v>0</v>
      </c>
      <c r="P577" t="str">
        <f t="shared" si="41"/>
        <v>Matt Simms, BufQB</v>
      </c>
      <c r="Q577" t="str">
        <f t="shared" si="42"/>
        <v>Matt Simms</v>
      </c>
      <c r="R577" t="str">
        <f t="shared" si="43"/>
        <v>Matt Simms</v>
      </c>
      <c r="S577">
        <f>VLOOKUP(R577,'player index'!D:F,3,FALSE)</f>
        <v>554</v>
      </c>
      <c r="T577">
        <f t="shared" si="44"/>
        <v>0</v>
      </c>
    </row>
    <row r="578" spans="1:20">
      <c r="A578" t="s">
        <v>1370</v>
      </c>
      <c r="B578" t="s">
        <v>830</v>
      </c>
      <c r="C578" t="s">
        <v>768</v>
      </c>
      <c r="D578" t="s">
        <v>809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f t="shared" si="40"/>
        <v>0</v>
      </c>
      <c r="P578" t="str">
        <f t="shared" si="41"/>
        <v>Deonte Thompson, BufWRQ</v>
      </c>
      <c r="Q578" t="str">
        <f t="shared" si="42"/>
        <v>Deonte Thompson</v>
      </c>
      <c r="R578" t="str">
        <f t="shared" si="43"/>
        <v>Deonte Thompson</v>
      </c>
      <c r="S578" t="e">
        <f>VLOOKUP(R578,'player index'!D:F,3,FALSE)</f>
        <v>#N/A</v>
      </c>
      <c r="T578">
        <f t="shared" si="44"/>
        <v>0</v>
      </c>
    </row>
    <row r="579" spans="1:20">
      <c r="A579" t="s">
        <v>1371</v>
      </c>
      <c r="B579" t="s">
        <v>778</v>
      </c>
      <c r="C579" t="s">
        <v>775</v>
      </c>
      <c r="D579" t="s">
        <v>809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f t="shared" si="40"/>
        <v>0</v>
      </c>
      <c r="P579" t="str">
        <f t="shared" si="41"/>
        <v>Sean McGrath, IndTE</v>
      </c>
      <c r="Q579" t="str">
        <f t="shared" si="42"/>
        <v>Sean McGrath</v>
      </c>
      <c r="R579" t="str">
        <f t="shared" si="43"/>
        <v>Sean McGrath</v>
      </c>
      <c r="S579" t="e">
        <f>VLOOKUP(R579,'player index'!D:F,3,FALSE)</f>
        <v>#N/A</v>
      </c>
      <c r="T579">
        <f t="shared" si="44"/>
        <v>0</v>
      </c>
    </row>
    <row r="580" spans="1:20">
      <c r="A580" t="s">
        <v>1372</v>
      </c>
      <c r="B580" t="s">
        <v>100</v>
      </c>
      <c r="C580" t="s">
        <v>768</v>
      </c>
      <c r="D580" t="s">
        <v>809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ref="O580:O643" si="45">E580*0.04+F580*4-G580+I580*0.1+J580*6+K580+L580*0.1+M580*6+IF(E580&gt;300,3,0)+IF(I580&gt;100,3,0)+IF(L580&gt;100,3,0)</f>
        <v>0</v>
      </c>
      <c r="P580" t="str">
        <f t="shared" ref="P580:P643" si="46">A580</f>
        <v>LaRon Byrd, MiaWR</v>
      </c>
      <c r="Q580" t="str">
        <f t="shared" ref="Q580:Q643" si="47">LEFT(P580,IFERROR(FIND(",",P580),LEN(P580)-8)-1)</f>
        <v>LaRon Byrd</v>
      </c>
      <c r="R580" t="str">
        <f t="shared" ref="R580:R643" si="48">LEFT(Q580,IFERROR(FIND("*",Q580),LEN(Q580)+1)-1)</f>
        <v>LaRon Byrd</v>
      </c>
      <c r="S580">
        <f>VLOOKUP(R580,'player index'!D:F,3,FALSE)</f>
        <v>555</v>
      </c>
      <c r="T580">
        <f t="shared" ref="T580:T643" si="49">O580</f>
        <v>0</v>
      </c>
    </row>
    <row r="581" spans="1:20">
      <c r="A581" t="s">
        <v>1373</v>
      </c>
      <c r="B581" t="s">
        <v>71</v>
      </c>
      <c r="C581" t="s">
        <v>775</v>
      </c>
      <c r="D581" t="s">
        <v>809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f t="shared" si="45"/>
        <v>0</v>
      </c>
      <c r="P581" t="str">
        <f t="shared" si="46"/>
        <v>Chase Ford, MinTE</v>
      </c>
      <c r="Q581" t="str">
        <f t="shared" si="47"/>
        <v>Chase Ford</v>
      </c>
      <c r="R581" t="str">
        <f t="shared" si="48"/>
        <v>Chase Ford</v>
      </c>
      <c r="S581">
        <f>VLOOKUP(R581,'player index'!D:F,3,FALSE)</f>
        <v>556</v>
      </c>
      <c r="T581">
        <f t="shared" si="49"/>
        <v>0</v>
      </c>
    </row>
    <row r="582" spans="1:20">
      <c r="A582" t="s">
        <v>1374</v>
      </c>
      <c r="B582" t="s">
        <v>71</v>
      </c>
      <c r="C582" t="s">
        <v>775</v>
      </c>
      <c r="D582" t="s">
        <v>809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f t="shared" si="45"/>
        <v>0</v>
      </c>
      <c r="P582" t="str">
        <f t="shared" si="46"/>
        <v>Brandon Bostick, MinTE</v>
      </c>
      <c r="Q582" t="str">
        <f t="shared" si="47"/>
        <v>Brandon Bostick</v>
      </c>
      <c r="R582" t="str">
        <f t="shared" si="48"/>
        <v>Brandon Bostick</v>
      </c>
      <c r="S582">
        <f>VLOOKUP(R582,'player index'!D:F,3,FALSE)</f>
        <v>558</v>
      </c>
      <c r="T582">
        <f t="shared" si="49"/>
        <v>0</v>
      </c>
    </row>
    <row r="583" spans="1:20">
      <c r="A583" t="s">
        <v>1375</v>
      </c>
      <c r="B583" t="s">
        <v>98</v>
      </c>
      <c r="C583" t="s">
        <v>775</v>
      </c>
      <c r="D583" t="s">
        <v>809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f t="shared" si="45"/>
        <v>0</v>
      </c>
      <c r="P583" t="str">
        <f t="shared" si="46"/>
        <v>Josh Gordon, CleWRSSPD</v>
      </c>
      <c r="Q583" t="str">
        <f t="shared" si="47"/>
        <v>Josh Gordon</v>
      </c>
      <c r="R583" t="str">
        <f t="shared" si="48"/>
        <v>Josh Gordon</v>
      </c>
      <c r="S583">
        <f>VLOOKUP(R583,'player index'!D:F,3,FALSE)</f>
        <v>559</v>
      </c>
      <c r="T583">
        <f t="shared" si="49"/>
        <v>0</v>
      </c>
    </row>
    <row r="584" spans="1:20">
      <c r="A584" t="s">
        <v>1376</v>
      </c>
      <c r="B584" t="s">
        <v>89</v>
      </c>
      <c r="C584" t="s">
        <v>790</v>
      </c>
      <c r="D584" t="s">
        <v>809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f t="shared" si="45"/>
        <v>0</v>
      </c>
      <c r="P584" t="str">
        <f t="shared" si="46"/>
        <v>Ifeanyi Momah*, AriWRIR</v>
      </c>
      <c r="Q584" t="str">
        <f t="shared" si="47"/>
        <v>Ifeanyi Momah*</v>
      </c>
      <c r="R584" t="str">
        <f t="shared" si="48"/>
        <v>Ifeanyi Momah</v>
      </c>
      <c r="S584">
        <f>VLOOKUP(R584,'player index'!D:F,3,FALSE)</f>
        <v>560</v>
      </c>
      <c r="T584">
        <f t="shared" si="49"/>
        <v>0</v>
      </c>
    </row>
    <row r="585" spans="1:20">
      <c r="A585" t="s">
        <v>1377</v>
      </c>
      <c r="B585" t="s">
        <v>830</v>
      </c>
      <c r="C585" t="s">
        <v>768</v>
      </c>
      <c r="D585" t="s">
        <v>809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f t="shared" si="45"/>
        <v>0</v>
      </c>
      <c r="P585" t="str">
        <f t="shared" si="46"/>
        <v>Marquise Goodwin*, BufWRO</v>
      </c>
      <c r="Q585" t="str">
        <f t="shared" si="47"/>
        <v>Marquise Goodwin*</v>
      </c>
      <c r="R585" t="str">
        <f t="shared" si="48"/>
        <v>Marquise Goodwin</v>
      </c>
      <c r="S585">
        <f>VLOOKUP(R585,'player index'!D:F,3,FALSE)</f>
        <v>563</v>
      </c>
      <c r="T585">
        <f t="shared" si="49"/>
        <v>0</v>
      </c>
    </row>
    <row r="586" spans="1:20">
      <c r="A586" t="s">
        <v>1378</v>
      </c>
      <c r="B586" t="s">
        <v>44</v>
      </c>
      <c r="C586" t="s">
        <v>771</v>
      </c>
      <c r="D586" t="s">
        <v>809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f t="shared" si="45"/>
        <v>0</v>
      </c>
      <c r="P586" t="str">
        <f t="shared" si="46"/>
        <v>Eddie Lacy, GBRBQ</v>
      </c>
      <c r="Q586" t="str">
        <f t="shared" si="47"/>
        <v>Eddie Lacy</v>
      </c>
      <c r="R586" t="str">
        <f t="shared" si="48"/>
        <v>Eddie Lacy</v>
      </c>
      <c r="S586">
        <f>VLOOKUP(R586,'player index'!D:F,3,FALSE)</f>
        <v>28</v>
      </c>
      <c r="T586">
        <f t="shared" si="49"/>
        <v>0</v>
      </c>
    </row>
    <row r="587" spans="1:20">
      <c r="A587" t="s">
        <v>1379</v>
      </c>
      <c r="B587" t="s">
        <v>9</v>
      </c>
      <c r="C587" t="s">
        <v>775</v>
      </c>
      <c r="D587" t="s">
        <v>809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f t="shared" si="45"/>
        <v>0</v>
      </c>
      <c r="P587" t="str">
        <f t="shared" si="46"/>
        <v>Christine Michael, DalRB</v>
      </c>
      <c r="Q587" t="str">
        <f t="shared" si="47"/>
        <v>Christine Michael</v>
      </c>
      <c r="R587" t="str">
        <f t="shared" si="48"/>
        <v>Christine Michael</v>
      </c>
      <c r="S587">
        <f>VLOOKUP(R587,'player index'!D:F,3,FALSE)</f>
        <v>564</v>
      </c>
      <c r="T587">
        <f t="shared" si="49"/>
        <v>0</v>
      </c>
    </row>
    <row r="588" spans="1:20">
      <c r="A588" t="s">
        <v>1380</v>
      </c>
      <c r="B588" t="s">
        <v>67</v>
      </c>
      <c r="C588" t="s">
        <v>775</v>
      </c>
      <c r="D588" t="s">
        <v>809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f t="shared" si="45"/>
        <v>0</v>
      </c>
      <c r="P588" t="str">
        <f t="shared" si="46"/>
        <v>Geno Smith, NYJQBP</v>
      </c>
      <c r="Q588" t="str">
        <f t="shared" si="47"/>
        <v>Geno Smith</v>
      </c>
      <c r="R588" t="str">
        <f t="shared" si="48"/>
        <v>Geno Smith</v>
      </c>
      <c r="S588">
        <f>VLOOKUP(R588,'player index'!D:F,3,FALSE)</f>
        <v>565</v>
      </c>
      <c r="T588">
        <f t="shared" si="49"/>
        <v>0</v>
      </c>
    </row>
    <row r="589" spans="1:20">
      <c r="O589">
        <f t="shared" si="45"/>
        <v>0</v>
      </c>
      <c r="P589">
        <f t="shared" si="46"/>
        <v>0</v>
      </c>
      <c r="Q589" t="e">
        <f t="shared" si="47"/>
        <v>#VALUE!</v>
      </c>
      <c r="R589" t="e">
        <f t="shared" si="48"/>
        <v>#VALUE!</v>
      </c>
      <c r="S589" t="e">
        <f>VLOOKUP(R589,'player index'!D:F,3,FALSE)</f>
        <v>#VALUE!</v>
      </c>
      <c r="T589">
        <f t="shared" si="49"/>
        <v>0</v>
      </c>
    </row>
    <row r="590" spans="1:20">
      <c r="A590" t="s">
        <v>759</v>
      </c>
      <c r="B590" t="s">
        <v>760</v>
      </c>
      <c r="C590" t="s">
        <v>761</v>
      </c>
      <c r="D590" t="s">
        <v>762</v>
      </c>
      <c r="E590" t="s">
        <v>763</v>
      </c>
      <c r="F590" t="s">
        <v>735</v>
      </c>
      <c r="G590" t="s">
        <v>736</v>
      </c>
      <c r="H590" t="s">
        <v>764</v>
      </c>
      <c r="I590" t="s">
        <v>763</v>
      </c>
      <c r="J590" t="s">
        <v>735</v>
      </c>
      <c r="K590" t="s">
        <v>765</v>
      </c>
      <c r="L590" t="s">
        <v>763</v>
      </c>
      <c r="M590" t="s">
        <v>735</v>
      </c>
      <c r="N590" t="s">
        <v>766</v>
      </c>
      <c r="O590" t="e">
        <f t="shared" si="45"/>
        <v>#VALUE!</v>
      </c>
      <c r="P590" t="str">
        <f t="shared" si="46"/>
        <v>PLAYER, TEAM POS</v>
      </c>
      <c r="Q590" t="str">
        <f t="shared" si="47"/>
        <v>PLAYER</v>
      </c>
      <c r="R590" t="str">
        <f t="shared" si="48"/>
        <v>PLAYER</v>
      </c>
      <c r="S590" t="e">
        <f>VLOOKUP(R590,'player index'!D:F,3,FALSE)</f>
        <v>#N/A</v>
      </c>
      <c r="T590" t="e">
        <f t="shared" si="49"/>
        <v>#VALUE!</v>
      </c>
    </row>
    <row r="591" spans="1:20">
      <c r="A591" t="s">
        <v>1381</v>
      </c>
      <c r="B591" t="s">
        <v>81</v>
      </c>
      <c r="C591" t="s">
        <v>775</v>
      </c>
      <c r="D591" t="s">
        <v>809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f t="shared" si="45"/>
        <v>0</v>
      </c>
      <c r="P591" t="str">
        <f t="shared" si="46"/>
        <v>Ryan Griffin*, HouTEIR</v>
      </c>
      <c r="Q591" t="str">
        <f t="shared" si="47"/>
        <v>Ryan Griffin*</v>
      </c>
      <c r="R591" t="str">
        <f t="shared" si="48"/>
        <v>Ryan Griffin</v>
      </c>
      <c r="S591">
        <f>VLOOKUP(R591,'player index'!D:F,3,FALSE)</f>
        <v>566</v>
      </c>
      <c r="T591">
        <f t="shared" si="49"/>
        <v>0</v>
      </c>
    </row>
    <row r="592" spans="1:20">
      <c r="A592" t="s">
        <v>1382</v>
      </c>
      <c r="B592" t="s">
        <v>89</v>
      </c>
      <c r="C592" t="s">
        <v>790</v>
      </c>
      <c r="D592" t="s">
        <v>809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f t="shared" si="45"/>
        <v>0</v>
      </c>
      <c r="P592" t="str">
        <f t="shared" si="46"/>
        <v>Andre Ellington, AriRBD</v>
      </c>
      <c r="Q592" t="str">
        <f t="shared" si="47"/>
        <v>Andre Ellington</v>
      </c>
      <c r="R592" t="str">
        <f t="shared" si="48"/>
        <v>Andre Ellington</v>
      </c>
      <c r="S592">
        <f>VLOOKUP(R592,'player index'!D:F,3,FALSE)</f>
        <v>567</v>
      </c>
      <c r="T592">
        <f t="shared" si="49"/>
        <v>0</v>
      </c>
    </row>
    <row r="593" spans="1:20">
      <c r="A593" t="s">
        <v>1383</v>
      </c>
      <c r="B593" t="s">
        <v>51</v>
      </c>
      <c r="C593" t="s">
        <v>768</v>
      </c>
      <c r="D593" t="s">
        <v>809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f t="shared" si="45"/>
        <v>0</v>
      </c>
      <c r="P593" t="str">
        <f t="shared" si="46"/>
        <v>B.J. Daniels, SeaQB, WR</v>
      </c>
      <c r="Q593" t="str">
        <f t="shared" si="47"/>
        <v>B.J. Daniels</v>
      </c>
      <c r="R593" t="str">
        <f t="shared" si="48"/>
        <v>B.J. Daniels</v>
      </c>
      <c r="S593">
        <f>VLOOKUP(R593,'player index'!D:F,3,FALSE)</f>
        <v>568</v>
      </c>
      <c r="T593">
        <f t="shared" si="49"/>
        <v>0</v>
      </c>
    </row>
    <row r="594" spans="1:20">
      <c r="A594" t="s">
        <v>1384</v>
      </c>
      <c r="B594" t="s">
        <v>783</v>
      </c>
      <c r="C594" t="s">
        <v>775</v>
      </c>
      <c r="D594" t="s">
        <v>809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f t="shared" si="45"/>
        <v>0</v>
      </c>
      <c r="P594" t="str">
        <f t="shared" si="46"/>
        <v>Landry Jones, PitQB</v>
      </c>
      <c r="Q594" t="str">
        <f t="shared" si="47"/>
        <v>Landry Jones</v>
      </c>
      <c r="R594" t="str">
        <f t="shared" si="48"/>
        <v>Landry Jones</v>
      </c>
      <c r="S594">
        <f>VLOOKUP(R594,'player index'!D:F,3,FALSE)</f>
        <v>569</v>
      </c>
      <c r="T594">
        <f t="shared" si="49"/>
        <v>0</v>
      </c>
    </row>
    <row r="595" spans="1:20">
      <c r="A595" t="s">
        <v>1385</v>
      </c>
      <c r="B595" t="s">
        <v>749</v>
      </c>
      <c r="C595" t="s">
        <v>775</v>
      </c>
      <c r="D595" t="s">
        <v>809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f t="shared" si="45"/>
        <v>0</v>
      </c>
      <c r="P595" t="str">
        <f t="shared" si="46"/>
        <v>Kenjon Barner, PhiRB</v>
      </c>
      <c r="Q595" t="str">
        <f t="shared" si="47"/>
        <v>Kenjon Barner</v>
      </c>
      <c r="R595" t="str">
        <f t="shared" si="48"/>
        <v>Kenjon Barner</v>
      </c>
      <c r="S595">
        <f>VLOOKUP(R595,'player index'!D:F,3,FALSE)</f>
        <v>570</v>
      </c>
      <c r="T595">
        <f t="shared" si="49"/>
        <v>0</v>
      </c>
    </row>
    <row r="596" spans="1:20">
      <c r="A596" t="s">
        <v>1386</v>
      </c>
      <c r="B596" t="s">
        <v>856</v>
      </c>
      <c r="C596" t="s">
        <v>768</v>
      </c>
      <c r="D596" t="s">
        <v>809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f t="shared" si="45"/>
        <v>0</v>
      </c>
      <c r="P596" t="str">
        <f t="shared" si="46"/>
        <v>Zac Dysert, ChiQB</v>
      </c>
      <c r="Q596" t="str">
        <f t="shared" si="47"/>
        <v>Zac Dysert</v>
      </c>
      <c r="R596" t="str">
        <f t="shared" si="48"/>
        <v>Zac Dysert</v>
      </c>
      <c r="S596">
        <f>VLOOKUP(R596,'player index'!D:F,3,FALSE)</f>
        <v>571</v>
      </c>
      <c r="T596">
        <f t="shared" si="49"/>
        <v>0</v>
      </c>
    </row>
    <row r="597" spans="1:20">
      <c r="A597" t="s">
        <v>1387</v>
      </c>
      <c r="B597" t="s">
        <v>830</v>
      </c>
      <c r="C597" t="s">
        <v>768</v>
      </c>
      <c r="D597" t="s">
        <v>809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f t="shared" si="45"/>
        <v>0</v>
      </c>
      <c r="P597" t="str">
        <f t="shared" si="46"/>
        <v>Chris Gragg, BufTE</v>
      </c>
      <c r="Q597" t="str">
        <f t="shared" si="47"/>
        <v>Chris Gragg</v>
      </c>
      <c r="R597" t="str">
        <f t="shared" si="48"/>
        <v>Chris Gragg</v>
      </c>
      <c r="S597">
        <f>VLOOKUP(R597,'player index'!D:F,3,FALSE)</f>
        <v>572</v>
      </c>
      <c r="T597">
        <f t="shared" si="49"/>
        <v>0</v>
      </c>
    </row>
    <row r="598" spans="1:20">
      <c r="A598" t="s">
        <v>1388</v>
      </c>
      <c r="B598" t="s">
        <v>89</v>
      </c>
      <c r="C598" t="s">
        <v>790</v>
      </c>
      <c r="D598" t="s">
        <v>809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f t="shared" si="45"/>
        <v>0</v>
      </c>
      <c r="P598" t="str">
        <f t="shared" si="46"/>
        <v>Matt Barkley, AriQB</v>
      </c>
      <c r="Q598" t="str">
        <f t="shared" si="47"/>
        <v>Matt Barkley</v>
      </c>
      <c r="R598" t="str">
        <f t="shared" si="48"/>
        <v>Matt Barkley</v>
      </c>
      <c r="S598">
        <f>VLOOKUP(R598,'player index'!D:F,3,FALSE)</f>
        <v>573</v>
      </c>
      <c r="T598">
        <f t="shared" si="49"/>
        <v>0</v>
      </c>
    </row>
    <row r="599" spans="1:20">
      <c r="A599" t="s">
        <v>1389</v>
      </c>
      <c r="B599" t="s">
        <v>100</v>
      </c>
      <c r="C599" t="s">
        <v>768</v>
      </c>
      <c r="D599" t="s">
        <v>809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f t="shared" si="45"/>
        <v>0</v>
      </c>
      <c r="P599" t="str">
        <f t="shared" si="46"/>
        <v>Mike Gillislee, MiaRB</v>
      </c>
      <c r="Q599" t="str">
        <f t="shared" si="47"/>
        <v>Mike Gillislee</v>
      </c>
      <c r="R599" t="str">
        <f t="shared" si="48"/>
        <v>Mike Gillislee</v>
      </c>
      <c r="S599">
        <f>VLOOKUP(R599,'player index'!D:F,3,FALSE)</f>
        <v>574</v>
      </c>
      <c r="T599">
        <f t="shared" si="49"/>
        <v>0</v>
      </c>
    </row>
    <row r="600" spans="1:20">
      <c r="A600" t="s">
        <v>1390</v>
      </c>
      <c r="B600" t="s">
        <v>837</v>
      </c>
      <c r="C600" t="s">
        <v>775</v>
      </c>
      <c r="D600" t="s">
        <v>809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f t="shared" si="45"/>
        <v>0</v>
      </c>
      <c r="P600" t="str">
        <f t="shared" si="46"/>
        <v>Mike James, TBRB</v>
      </c>
      <c r="Q600" t="str">
        <f t="shared" si="47"/>
        <v>Mike James</v>
      </c>
      <c r="R600" t="str">
        <f t="shared" si="48"/>
        <v>Mike James</v>
      </c>
      <c r="S600">
        <f>VLOOKUP(R600,'player index'!D:F,3,FALSE)</f>
        <v>575</v>
      </c>
      <c r="T600">
        <f t="shared" si="49"/>
        <v>0</v>
      </c>
    </row>
    <row r="601" spans="1:20">
      <c r="A601" t="s">
        <v>1391</v>
      </c>
      <c r="B601" t="s">
        <v>100</v>
      </c>
      <c r="C601" t="s">
        <v>768</v>
      </c>
      <c r="D601" t="s">
        <v>809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f t="shared" si="45"/>
        <v>0</v>
      </c>
      <c r="P601" t="str">
        <f t="shared" si="46"/>
        <v>Dion Sims, MiaTED</v>
      </c>
      <c r="Q601" t="str">
        <f t="shared" si="47"/>
        <v>Dion Sims</v>
      </c>
      <c r="R601" t="str">
        <f t="shared" si="48"/>
        <v>Dion Sims</v>
      </c>
      <c r="S601">
        <f>VLOOKUP(R601,'player index'!D:F,3,FALSE)</f>
        <v>576</v>
      </c>
      <c r="T601">
        <f t="shared" si="49"/>
        <v>0</v>
      </c>
    </row>
    <row r="602" spans="1:20">
      <c r="A602" t="s">
        <v>1392</v>
      </c>
      <c r="B602" t="s">
        <v>12</v>
      </c>
      <c r="C602" t="s">
        <v>775</v>
      </c>
      <c r="D602" t="s">
        <v>809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f t="shared" si="45"/>
        <v>0</v>
      </c>
      <c r="P602" t="str">
        <f t="shared" si="46"/>
        <v>Justice Cunningham, StLTE</v>
      </c>
      <c r="Q602" t="str">
        <f t="shared" si="47"/>
        <v>Justice Cunningham</v>
      </c>
      <c r="R602" t="str">
        <f t="shared" si="48"/>
        <v>Justice Cunningham</v>
      </c>
      <c r="S602">
        <f>VLOOKUP(R602,'player index'!D:F,3,FALSE)</f>
        <v>577</v>
      </c>
      <c r="T602">
        <f t="shared" si="49"/>
        <v>0</v>
      </c>
    </row>
    <row r="603" spans="1:20">
      <c r="A603" t="s">
        <v>1393</v>
      </c>
      <c r="B603" t="s">
        <v>774</v>
      </c>
      <c r="C603" t="s">
        <v>775</v>
      </c>
      <c r="D603" t="s">
        <v>809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f t="shared" si="45"/>
        <v>0</v>
      </c>
      <c r="P603" t="str">
        <f t="shared" si="46"/>
        <v>Josh Boyce*, NEWRIR</v>
      </c>
      <c r="Q603" t="str">
        <f t="shared" si="47"/>
        <v>Josh Boyce*</v>
      </c>
      <c r="R603" t="str">
        <f t="shared" si="48"/>
        <v>Josh Boyce</v>
      </c>
      <c r="S603">
        <f>VLOOKUP(R603,'player index'!D:F,3,FALSE)</f>
        <v>579</v>
      </c>
      <c r="T603">
        <f t="shared" si="49"/>
        <v>0</v>
      </c>
    </row>
    <row r="604" spans="1:20">
      <c r="A604" t="s">
        <v>1394</v>
      </c>
      <c r="B604" t="s">
        <v>81</v>
      </c>
      <c r="C604" t="s">
        <v>775</v>
      </c>
      <c r="D604" t="s">
        <v>809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f t="shared" si="45"/>
        <v>0</v>
      </c>
      <c r="P604" t="str">
        <f t="shared" si="46"/>
        <v>Alan Bonner, HouWR</v>
      </c>
      <c r="Q604" t="str">
        <f t="shared" si="47"/>
        <v>Alan Bonner</v>
      </c>
      <c r="R604" t="str">
        <f t="shared" si="48"/>
        <v>Alan Bonner</v>
      </c>
      <c r="S604">
        <f>VLOOKUP(R604,'player index'!D:F,3,FALSE)</f>
        <v>580</v>
      </c>
      <c r="T604">
        <f t="shared" si="49"/>
        <v>0</v>
      </c>
    </row>
    <row r="605" spans="1:20">
      <c r="A605" t="s">
        <v>1395</v>
      </c>
      <c r="B605" t="s">
        <v>804</v>
      </c>
      <c r="C605" t="s">
        <v>775</v>
      </c>
      <c r="D605" t="s">
        <v>809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f t="shared" si="45"/>
        <v>0</v>
      </c>
      <c r="P605" t="str">
        <f t="shared" si="46"/>
        <v>Brad Sorensen, SDQB</v>
      </c>
      <c r="Q605" t="str">
        <f t="shared" si="47"/>
        <v>Brad Sorensen</v>
      </c>
      <c r="R605" t="str">
        <f t="shared" si="48"/>
        <v>Brad Sorensen</v>
      </c>
      <c r="S605">
        <f>VLOOKUP(R605,'player index'!D:F,3,FALSE)</f>
        <v>582</v>
      </c>
      <c r="T605">
        <f t="shared" si="49"/>
        <v>0</v>
      </c>
    </row>
    <row r="606" spans="1:20">
      <c r="A606" t="s">
        <v>1396</v>
      </c>
      <c r="B606" t="s">
        <v>746</v>
      </c>
      <c r="C606" t="s">
        <v>771</v>
      </c>
      <c r="D606" t="s">
        <v>809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f t="shared" si="45"/>
        <v>0</v>
      </c>
      <c r="P606" t="str">
        <f t="shared" si="46"/>
        <v>Spencer Ware, KCRB</v>
      </c>
      <c r="Q606" t="str">
        <f t="shared" si="47"/>
        <v>Spencer Ware</v>
      </c>
      <c r="R606" t="str">
        <f t="shared" si="48"/>
        <v>Spencer Ware</v>
      </c>
      <c r="S606">
        <f>VLOOKUP(R606,'player index'!D:F,3,FALSE)</f>
        <v>583</v>
      </c>
      <c r="T606">
        <f t="shared" si="49"/>
        <v>0</v>
      </c>
    </row>
    <row r="607" spans="1:20">
      <c r="A607" t="s">
        <v>1397</v>
      </c>
      <c r="B607" t="s">
        <v>89</v>
      </c>
      <c r="C607" t="s">
        <v>790</v>
      </c>
      <c r="D607" t="s">
        <v>809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f t="shared" si="45"/>
        <v>0</v>
      </c>
      <c r="P607" t="str">
        <f t="shared" si="46"/>
        <v>Kerwynn Williams, AriRB</v>
      </c>
      <c r="Q607" t="str">
        <f t="shared" si="47"/>
        <v>Kerwynn Williams</v>
      </c>
      <c r="R607" t="str">
        <f t="shared" si="48"/>
        <v>Kerwynn Williams</v>
      </c>
      <c r="S607">
        <f>VLOOKUP(R607,'player index'!D:F,3,FALSE)</f>
        <v>405</v>
      </c>
      <c r="T607">
        <f t="shared" si="49"/>
        <v>0</v>
      </c>
    </row>
    <row r="608" spans="1:20">
      <c r="A608" t="s">
        <v>1398</v>
      </c>
      <c r="B608" t="s">
        <v>793</v>
      </c>
      <c r="C608" t="s">
        <v>790</v>
      </c>
      <c r="D608" t="s">
        <v>809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f t="shared" si="45"/>
        <v>0</v>
      </c>
      <c r="P608" t="str">
        <f t="shared" si="46"/>
        <v>Kendall Gaskins, SFRB</v>
      </c>
      <c r="Q608" t="str">
        <f t="shared" si="47"/>
        <v>Kendall Gaskins</v>
      </c>
      <c r="R608" t="str">
        <f t="shared" si="48"/>
        <v>Kendall Gaskins</v>
      </c>
      <c r="S608">
        <f>VLOOKUP(R608,'player index'!D:F,3,FALSE)</f>
        <v>584</v>
      </c>
      <c r="T608">
        <f t="shared" si="49"/>
        <v>0</v>
      </c>
    </row>
    <row r="609" spans="1:20">
      <c r="A609" t="s">
        <v>1399</v>
      </c>
      <c r="B609" t="s">
        <v>9</v>
      </c>
      <c r="C609" t="s">
        <v>775</v>
      </c>
      <c r="D609" t="s">
        <v>809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f t="shared" si="45"/>
        <v>0</v>
      </c>
      <c r="P609" t="str">
        <f t="shared" si="46"/>
        <v>Michael Hill*, DalRBIR</v>
      </c>
      <c r="Q609" t="str">
        <f t="shared" si="47"/>
        <v>Michael Hill*</v>
      </c>
      <c r="R609" t="str">
        <f t="shared" si="48"/>
        <v>Michael Hill</v>
      </c>
      <c r="S609">
        <f>VLOOKUP(R609,'player index'!D:F,3,FALSE)</f>
        <v>585</v>
      </c>
      <c r="T609">
        <f t="shared" si="49"/>
        <v>0</v>
      </c>
    </row>
    <row r="610" spans="1:20">
      <c r="A610" t="s">
        <v>1400</v>
      </c>
      <c r="B610" t="s">
        <v>837</v>
      </c>
      <c r="C610" t="s">
        <v>775</v>
      </c>
      <c r="D610" t="s">
        <v>809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f t="shared" si="45"/>
        <v>0</v>
      </c>
      <c r="P610" t="str">
        <f t="shared" si="46"/>
        <v>Ryan Griffin, TBQB</v>
      </c>
      <c r="Q610" t="str">
        <f t="shared" si="47"/>
        <v>Ryan Griffin</v>
      </c>
      <c r="R610" t="str">
        <f t="shared" si="48"/>
        <v>Ryan Griffin</v>
      </c>
      <c r="S610">
        <f>VLOOKUP(R610,'player index'!D:F,3,FALSE)</f>
        <v>566</v>
      </c>
      <c r="T610">
        <f t="shared" si="49"/>
        <v>0</v>
      </c>
    </row>
    <row r="611" spans="1:20">
      <c r="A611" t="s">
        <v>1401</v>
      </c>
      <c r="B611" t="s">
        <v>856</v>
      </c>
      <c r="C611" t="s">
        <v>768</v>
      </c>
      <c r="D611" t="s">
        <v>809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f t="shared" si="45"/>
        <v>0</v>
      </c>
      <c r="P611" t="str">
        <f t="shared" si="46"/>
        <v>Chris Pantale, ChiTE</v>
      </c>
      <c r="Q611" t="str">
        <f t="shared" si="47"/>
        <v>Chris Pantale</v>
      </c>
      <c r="R611" t="str">
        <f t="shared" si="48"/>
        <v>Chris Pantale</v>
      </c>
      <c r="S611">
        <f>VLOOKUP(R611,'player index'!D:F,3,FALSE)</f>
        <v>587</v>
      </c>
      <c r="T611">
        <f t="shared" si="49"/>
        <v>0</v>
      </c>
    </row>
    <row r="612" spans="1:20">
      <c r="A612" t="s">
        <v>1402</v>
      </c>
      <c r="B612" t="s">
        <v>749</v>
      </c>
      <c r="C612" t="s">
        <v>775</v>
      </c>
      <c r="D612" t="s">
        <v>809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f t="shared" si="45"/>
        <v>0</v>
      </c>
      <c r="P612" t="str">
        <f t="shared" si="46"/>
        <v>Matthew Tucker*, PhiRBIR</v>
      </c>
      <c r="Q612" t="str">
        <f t="shared" si="47"/>
        <v>Matthew Tucker*</v>
      </c>
      <c r="R612" t="str">
        <f t="shared" si="48"/>
        <v>Matthew Tucker</v>
      </c>
      <c r="S612">
        <f>VLOOKUP(R612,'player index'!D:F,3,FALSE)</f>
        <v>588</v>
      </c>
      <c r="T612">
        <f t="shared" si="49"/>
        <v>0</v>
      </c>
    </row>
    <row r="613" spans="1:20">
      <c r="A613" t="s">
        <v>1403</v>
      </c>
      <c r="B613" t="s">
        <v>746</v>
      </c>
      <c r="C613" t="s">
        <v>771</v>
      </c>
      <c r="D613" t="s">
        <v>809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f t="shared" si="45"/>
        <v>0</v>
      </c>
      <c r="P613" t="str">
        <f t="shared" si="46"/>
        <v>Tyler Bray*, KCQBO</v>
      </c>
      <c r="Q613" t="str">
        <f t="shared" si="47"/>
        <v>Tyler Bray*</v>
      </c>
      <c r="R613" t="str">
        <f t="shared" si="48"/>
        <v>Tyler Bray</v>
      </c>
      <c r="S613">
        <f>VLOOKUP(R613,'player index'!D:F,3,FALSE)</f>
        <v>589</v>
      </c>
      <c r="T613">
        <f t="shared" si="49"/>
        <v>0</v>
      </c>
    </row>
    <row r="614" spans="1:20">
      <c r="A614" t="s">
        <v>1404</v>
      </c>
      <c r="B614" t="s">
        <v>89</v>
      </c>
      <c r="C614" t="s">
        <v>790</v>
      </c>
      <c r="D614" t="s">
        <v>809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f t="shared" si="45"/>
        <v>0</v>
      </c>
      <c r="P614" t="str">
        <f t="shared" si="46"/>
        <v>Joseph Fauria, AriTE</v>
      </c>
      <c r="Q614" t="str">
        <f t="shared" si="47"/>
        <v>Joseph Fauria</v>
      </c>
      <c r="R614" t="str">
        <f t="shared" si="48"/>
        <v>Joseph Fauria</v>
      </c>
      <c r="S614">
        <f>VLOOKUP(R614,'player index'!D:F,3,FALSE)</f>
        <v>590</v>
      </c>
      <c r="T614">
        <f t="shared" si="49"/>
        <v>0</v>
      </c>
    </row>
    <row r="615" spans="1:20">
      <c r="A615" t="s">
        <v>1405</v>
      </c>
      <c r="B615" t="s">
        <v>98</v>
      </c>
      <c r="C615" t="s">
        <v>775</v>
      </c>
      <c r="D615" t="s">
        <v>809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f t="shared" si="45"/>
        <v>0</v>
      </c>
      <c r="P615" t="str">
        <f t="shared" si="46"/>
        <v>Rodney Smith, CleWR</v>
      </c>
      <c r="Q615" t="str">
        <f t="shared" si="47"/>
        <v>Rodney Smith</v>
      </c>
      <c r="R615" t="str">
        <f t="shared" si="48"/>
        <v>Rodney Smith</v>
      </c>
      <c r="S615">
        <f>VLOOKUP(R615,'player index'!D:F,3,FALSE)</f>
        <v>591</v>
      </c>
      <c r="T615">
        <f t="shared" si="49"/>
        <v>0</v>
      </c>
    </row>
    <row r="616" spans="1:20">
      <c r="A616" t="s">
        <v>1406</v>
      </c>
      <c r="B616" t="s">
        <v>840</v>
      </c>
      <c r="C616" t="s">
        <v>775</v>
      </c>
      <c r="D616" t="s">
        <v>809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f t="shared" si="45"/>
        <v>0</v>
      </c>
      <c r="P616" t="str">
        <f t="shared" si="46"/>
        <v>Kenbrell Thompkins, OakWR</v>
      </c>
      <c r="Q616" t="str">
        <f t="shared" si="47"/>
        <v>Kenbrell Thompkins</v>
      </c>
      <c r="R616" t="str">
        <f t="shared" si="48"/>
        <v>Kenbrell Thompkins</v>
      </c>
      <c r="S616">
        <f>VLOOKUP(R616,'player index'!D:F,3,FALSE)</f>
        <v>592</v>
      </c>
      <c r="T616">
        <f t="shared" si="49"/>
        <v>0</v>
      </c>
    </row>
    <row r="617" spans="1:20">
      <c r="A617" t="s">
        <v>1407</v>
      </c>
      <c r="B617" t="s">
        <v>67</v>
      </c>
      <c r="C617" t="s">
        <v>775</v>
      </c>
      <c r="D617" t="s">
        <v>809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f t="shared" si="45"/>
        <v>0</v>
      </c>
      <c r="P617" t="str">
        <f t="shared" si="46"/>
        <v>Zach Sudfeld*, NYJTEIR</v>
      </c>
      <c r="Q617" t="str">
        <f t="shared" si="47"/>
        <v>Zach Sudfeld*</v>
      </c>
      <c r="R617" t="str">
        <f t="shared" si="48"/>
        <v>Zach Sudfeld</v>
      </c>
      <c r="S617">
        <f>VLOOKUP(R617,'player index'!D:F,3,FALSE)</f>
        <v>593</v>
      </c>
      <c r="T617">
        <f t="shared" si="49"/>
        <v>0</v>
      </c>
    </row>
    <row r="618" spans="1:20">
      <c r="A618" t="s">
        <v>1408</v>
      </c>
      <c r="B618" t="s">
        <v>21</v>
      </c>
      <c r="C618" t="s">
        <v>787</v>
      </c>
      <c r="D618" t="s">
        <v>809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f t="shared" si="45"/>
        <v>0</v>
      </c>
      <c r="P618" t="str">
        <f t="shared" si="46"/>
        <v>George Winn, DetRB</v>
      </c>
      <c r="Q618" t="str">
        <f t="shared" si="47"/>
        <v>George Winn</v>
      </c>
      <c r="R618" t="str">
        <f t="shared" si="48"/>
        <v>George Winn</v>
      </c>
      <c r="S618">
        <f>VLOOKUP(R618,'player index'!D:F,3,FALSE)</f>
        <v>594</v>
      </c>
      <c r="T618">
        <f t="shared" si="49"/>
        <v>0</v>
      </c>
    </row>
    <row r="619" spans="1:20">
      <c r="A619" t="s">
        <v>1409</v>
      </c>
      <c r="B619" t="s">
        <v>830</v>
      </c>
      <c r="C619" t="s">
        <v>768</v>
      </c>
      <c r="D619" t="s">
        <v>809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f t="shared" si="45"/>
        <v>0</v>
      </c>
      <c r="P619" t="str">
        <f t="shared" si="46"/>
        <v>Cierre Wood, BufRB</v>
      </c>
      <c r="Q619" t="str">
        <f t="shared" si="47"/>
        <v>Cierre Wood</v>
      </c>
      <c r="R619" t="str">
        <f t="shared" si="48"/>
        <v>Cierre Wood</v>
      </c>
      <c r="S619">
        <f>VLOOKUP(R619,'player index'!D:F,3,FALSE)</f>
        <v>595</v>
      </c>
      <c r="T619">
        <f t="shared" si="49"/>
        <v>0</v>
      </c>
    </row>
    <row r="620" spans="1:20">
      <c r="A620" t="s">
        <v>1410</v>
      </c>
      <c r="B620" t="s">
        <v>44</v>
      </c>
      <c r="C620" t="s">
        <v>771</v>
      </c>
      <c r="D620" t="s">
        <v>809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f t="shared" si="45"/>
        <v>0</v>
      </c>
      <c r="P620" t="str">
        <f t="shared" si="46"/>
        <v>Myles White, GBWR</v>
      </c>
      <c r="Q620" t="str">
        <f t="shared" si="47"/>
        <v>Myles White</v>
      </c>
      <c r="R620" t="str">
        <f t="shared" si="48"/>
        <v>Myles White</v>
      </c>
      <c r="S620">
        <f>VLOOKUP(R620,'player index'!D:F,3,FALSE)</f>
        <v>596</v>
      </c>
      <c r="T620">
        <f t="shared" si="49"/>
        <v>0</v>
      </c>
    </row>
    <row r="621" spans="1:20">
      <c r="A621" t="s">
        <v>1411</v>
      </c>
      <c r="B621" t="s">
        <v>33</v>
      </c>
      <c r="C621" t="s">
        <v>775</v>
      </c>
      <c r="D621" t="s">
        <v>809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f t="shared" si="45"/>
        <v>0</v>
      </c>
      <c r="P621" t="str">
        <f t="shared" si="46"/>
        <v>Kelvin Benjamin*, CarWRIR</v>
      </c>
      <c r="Q621" t="str">
        <f t="shared" si="47"/>
        <v>Kelvin Benjamin*</v>
      </c>
      <c r="R621" t="str">
        <f t="shared" si="48"/>
        <v>Kelvin Benjamin</v>
      </c>
      <c r="S621">
        <f>VLOOKUP(R621,'player index'!D:F,3,FALSE)</f>
        <v>597</v>
      </c>
      <c r="T621">
        <f t="shared" si="49"/>
        <v>0</v>
      </c>
    </row>
    <row r="622" spans="1:20">
      <c r="A622" t="s">
        <v>1412</v>
      </c>
      <c r="B622" t="s">
        <v>51</v>
      </c>
      <c r="C622" t="s">
        <v>768</v>
      </c>
      <c r="D622" t="s">
        <v>809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f t="shared" si="45"/>
        <v>0</v>
      </c>
      <c r="P622" t="str">
        <f t="shared" si="46"/>
        <v>Paul Richardson*, SeaWRO</v>
      </c>
      <c r="Q622" t="str">
        <f t="shared" si="47"/>
        <v>Paul Richardson*</v>
      </c>
      <c r="R622" t="str">
        <f t="shared" si="48"/>
        <v>Paul Richardson</v>
      </c>
      <c r="S622">
        <f>VLOOKUP(R622,'player index'!D:F,3,FALSE)</f>
        <v>598</v>
      </c>
      <c r="T622">
        <f t="shared" si="49"/>
        <v>0</v>
      </c>
    </row>
    <row r="623" spans="1:20">
      <c r="A623" t="s">
        <v>1413</v>
      </c>
      <c r="B623" t="s">
        <v>67</v>
      </c>
      <c r="C623" t="s">
        <v>775</v>
      </c>
      <c r="D623" t="s">
        <v>809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f t="shared" si="45"/>
        <v>0</v>
      </c>
      <c r="P623" t="str">
        <f t="shared" si="46"/>
        <v>Jace Amaro*, NYJTEIR</v>
      </c>
      <c r="Q623" t="str">
        <f t="shared" si="47"/>
        <v>Jace Amaro*</v>
      </c>
      <c r="R623" t="str">
        <f t="shared" si="48"/>
        <v>Jace Amaro</v>
      </c>
      <c r="S623">
        <f>VLOOKUP(R623,'player index'!D:F,3,FALSE)</f>
        <v>599</v>
      </c>
      <c r="T623">
        <f t="shared" si="49"/>
        <v>0</v>
      </c>
    </row>
    <row r="624" spans="1:20">
      <c r="A624" t="s">
        <v>1414</v>
      </c>
      <c r="B624" t="s">
        <v>837</v>
      </c>
      <c r="C624" t="s">
        <v>775</v>
      </c>
      <c r="D624" t="s">
        <v>809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f t="shared" si="45"/>
        <v>0</v>
      </c>
      <c r="P624" t="str">
        <f t="shared" si="46"/>
        <v>Austin Seferian-Jenkins*, TBTEO</v>
      </c>
      <c r="Q624" t="str">
        <f t="shared" si="47"/>
        <v>Austin Seferian-Jenkins*</v>
      </c>
      <c r="R624" t="str">
        <f t="shared" si="48"/>
        <v>Austin Seferian-Jenkins</v>
      </c>
      <c r="S624">
        <f>VLOOKUP(R624,'player index'!D:F,3,FALSE)</f>
        <v>197</v>
      </c>
      <c r="T624">
        <f t="shared" si="49"/>
        <v>0</v>
      </c>
    </row>
    <row r="625" spans="1:20">
      <c r="A625" t="s">
        <v>1415</v>
      </c>
      <c r="B625" t="s">
        <v>21</v>
      </c>
      <c r="C625" t="s">
        <v>787</v>
      </c>
      <c r="D625" t="s">
        <v>809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f t="shared" si="45"/>
        <v>0</v>
      </c>
      <c r="P625" t="str">
        <f t="shared" si="46"/>
        <v>Garrett Gilbert, DetQB</v>
      </c>
      <c r="Q625" t="str">
        <f t="shared" si="47"/>
        <v>Garrett Gilbert</v>
      </c>
      <c r="R625" t="str">
        <f t="shared" si="48"/>
        <v>Garrett Gilbert</v>
      </c>
      <c r="S625">
        <f>VLOOKUP(R625,'player index'!D:F,3,FALSE)</f>
        <v>600</v>
      </c>
      <c r="T625">
        <f t="shared" si="49"/>
        <v>0</v>
      </c>
    </row>
    <row r="626" spans="1:20">
      <c r="A626" t="s">
        <v>1416</v>
      </c>
      <c r="B626" t="s">
        <v>100</v>
      </c>
      <c r="C626" t="s">
        <v>768</v>
      </c>
      <c r="D626" t="s">
        <v>809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f t="shared" si="45"/>
        <v>0</v>
      </c>
      <c r="P626" t="str">
        <f t="shared" si="46"/>
        <v>Logan Thomas, MiaQB</v>
      </c>
      <c r="Q626" t="str">
        <f t="shared" si="47"/>
        <v>Logan Thomas</v>
      </c>
      <c r="R626" t="str">
        <f t="shared" si="48"/>
        <v>Logan Thomas</v>
      </c>
      <c r="S626">
        <f>VLOOKUP(R626,'player index'!D:F,3,FALSE)</f>
        <v>601</v>
      </c>
      <c r="T626">
        <f t="shared" si="49"/>
        <v>0</v>
      </c>
    </row>
    <row r="627" spans="1:20">
      <c r="A627" t="s">
        <v>1417</v>
      </c>
      <c r="B627" t="s">
        <v>44</v>
      </c>
      <c r="C627" t="s">
        <v>771</v>
      </c>
      <c r="D627" t="s">
        <v>809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f t="shared" si="45"/>
        <v>0</v>
      </c>
      <c r="P627" t="str">
        <f t="shared" si="46"/>
        <v>Jared Abbrederis, GBWR</v>
      </c>
      <c r="Q627" t="str">
        <f t="shared" si="47"/>
        <v>Jared Abbrederis</v>
      </c>
      <c r="R627" t="str">
        <f t="shared" si="48"/>
        <v>Jared Abbrederis</v>
      </c>
      <c r="S627">
        <f>VLOOKUP(R627,'player index'!D:F,3,FALSE)</f>
        <v>603</v>
      </c>
      <c r="T627">
        <f t="shared" si="49"/>
        <v>0</v>
      </c>
    </row>
    <row r="628" spans="1:20">
      <c r="A628" t="s">
        <v>1418</v>
      </c>
      <c r="B628" t="s">
        <v>774</v>
      </c>
      <c r="C628" t="s">
        <v>775</v>
      </c>
      <c r="D628" t="s">
        <v>809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f t="shared" si="45"/>
        <v>0</v>
      </c>
      <c r="P628" t="str">
        <f t="shared" si="46"/>
        <v>Tyler Gaffney*, NERBIR</v>
      </c>
      <c r="Q628" t="str">
        <f t="shared" si="47"/>
        <v>Tyler Gaffney*</v>
      </c>
      <c r="R628" t="str">
        <f t="shared" si="48"/>
        <v>Tyler Gaffney</v>
      </c>
      <c r="S628">
        <f>VLOOKUP(R628,'player index'!D:F,3,FALSE)</f>
        <v>604</v>
      </c>
      <c r="T628">
        <f t="shared" si="49"/>
        <v>0</v>
      </c>
    </row>
    <row r="629" spans="1:20">
      <c r="A629" t="s">
        <v>1419</v>
      </c>
      <c r="B629" t="s">
        <v>783</v>
      </c>
      <c r="C629" t="s">
        <v>775</v>
      </c>
      <c r="D629" t="s">
        <v>809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f t="shared" si="45"/>
        <v>0</v>
      </c>
      <c r="P629" t="str">
        <f t="shared" si="46"/>
        <v>Martavis Bryant, PitWRSSPD</v>
      </c>
      <c r="Q629" t="str">
        <f t="shared" si="47"/>
        <v>Martavis Bryant</v>
      </c>
      <c r="R629" t="str">
        <f t="shared" si="48"/>
        <v>Martavis Bryant</v>
      </c>
      <c r="S629">
        <f>VLOOKUP(R629,'player index'!D:F,3,FALSE)</f>
        <v>605</v>
      </c>
      <c r="T629">
        <f t="shared" si="49"/>
        <v>0</v>
      </c>
    </row>
    <row r="630" spans="1:20">
      <c r="A630" t="s">
        <v>1420</v>
      </c>
      <c r="B630" t="s">
        <v>774</v>
      </c>
      <c r="C630" t="s">
        <v>775</v>
      </c>
      <c r="D630" t="s">
        <v>809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f t="shared" si="45"/>
        <v>0</v>
      </c>
      <c r="P630" t="str">
        <f t="shared" si="46"/>
        <v>James White, NERB</v>
      </c>
      <c r="Q630" t="str">
        <f t="shared" si="47"/>
        <v>James White</v>
      </c>
      <c r="R630" t="str">
        <f t="shared" si="48"/>
        <v>James White</v>
      </c>
      <c r="S630">
        <f>VLOOKUP(R630,'player index'!D:F,3,FALSE)</f>
        <v>606</v>
      </c>
      <c r="T630">
        <f t="shared" si="49"/>
        <v>0</v>
      </c>
    </row>
    <row r="631" spans="1:20">
      <c r="O631">
        <f t="shared" si="45"/>
        <v>0</v>
      </c>
      <c r="P631">
        <f t="shared" si="46"/>
        <v>0</v>
      </c>
      <c r="Q631" t="e">
        <f t="shared" si="47"/>
        <v>#VALUE!</v>
      </c>
      <c r="R631" t="e">
        <f t="shared" si="48"/>
        <v>#VALUE!</v>
      </c>
      <c r="S631" t="e">
        <f>VLOOKUP(R631,'player index'!D:F,3,FALSE)</f>
        <v>#VALUE!</v>
      </c>
      <c r="T631">
        <f t="shared" si="49"/>
        <v>0</v>
      </c>
    </row>
    <row r="632" spans="1:20">
      <c r="A632" t="s">
        <v>759</v>
      </c>
      <c r="B632" t="s">
        <v>760</v>
      </c>
      <c r="C632" t="s">
        <v>761</v>
      </c>
      <c r="D632" t="s">
        <v>762</v>
      </c>
      <c r="E632" t="s">
        <v>763</v>
      </c>
      <c r="F632" t="s">
        <v>735</v>
      </c>
      <c r="G632" t="s">
        <v>736</v>
      </c>
      <c r="H632" t="s">
        <v>764</v>
      </c>
      <c r="I632" t="s">
        <v>763</v>
      </c>
      <c r="J632" t="s">
        <v>735</v>
      </c>
      <c r="K632" t="s">
        <v>765</v>
      </c>
      <c r="L632" t="s">
        <v>763</v>
      </c>
      <c r="M632" t="s">
        <v>735</v>
      </c>
      <c r="N632" t="s">
        <v>766</v>
      </c>
      <c r="O632" t="e">
        <f t="shared" si="45"/>
        <v>#VALUE!</v>
      </c>
      <c r="P632" t="str">
        <f t="shared" si="46"/>
        <v>PLAYER, TEAM POS</v>
      </c>
      <c r="Q632" t="str">
        <f t="shared" si="47"/>
        <v>PLAYER</v>
      </c>
      <c r="R632" t="str">
        <f t="shared" si="48"/>
        <v>PLAYER</v>
      </c>
      <c r="S632" t="e">
        <f>VLOOKUP(R632,'player index'!D:F,3,FALSE)</f>
        <v>#N/A</v>
      </c>
      <c r="T632" t="e">
        <f t="shared" si="49"/>
        <v>#VALUE!</v>
      </c>
    </row>
    <row r="633" spans="1:20">
      <c r="A633" t="s">
        <v>1421</v>
      </c>
      <c r="B633" t="s">
        <v>842</v>
      </c>
      <c r="C633" t="s">
        <v>775</v>
      </c>
      <c r="D633" t="s">
        <v>809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f t="shared" si="45"/>
        <v>0</v>
      </c>
      <c r="P633" t="str">
        <f t="shared" si="46"/>
        <v>Keith Wenning, CinQB</v>
      </c>
      <c r="Q633" t="str">
        <f t="shared" si="47"/>
        <v>Keith Wenning</v>
      </c>
      <c r="R633" t="str">
        <f t="shared" si="48"/>
        <v>Keith Wenning</v>
      </c>
      <c r="S633">
        <f>VLOOKUP(R633,'player index'!D:F,3,FALSE)</f>
        <v>607</v>
      </c>
      <c r="T633">
        <f t="shared" si="49"/>
        <v>0</v>
      </c>
    </row>
    <row r="634" spans="1:20">
      <c r="A634" t="s">
        <v>1422</v>
      </c>
      <c r="B634" t="s">
        <v>774</v>
      </c>
      <c r="C634" t="s">
        <v>775</v>
      </c>
      <c r="D634" t="s">
        <v>809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f t="shared" si="45"/>
        <v>0</v>
      </c>
      <c r="P634" t="str">
        <f t="shared" si="46"/>
        <v>Jalen Saunders, NEWR</v>
      </c>
      <c r="Q634" t="str">
        <f t="shared" si="47"/>
        <v>Jalen Saunders</v>
      </c>
      <c r="R634" t="str">
        <f t="shared" si="48"/>
        <v>Jalen Saunders</v>
      </c>
      <c r="S634">
        <f>VLOOKUP(R634,'player index'!D:F,3,FALSE)</f>
        <v>608</v>
      </c>
      <c r="T634">
        <f t="shared" si="49"/>
        <v>0</v>
      </c>
    </row>
    <row r="635" spans="1:20">
      <c r="A635" t="s">
        <v>1423</v>
      </c>
      <c r="B635" t="s">
        <v>856</v>
      </c>
      <c r="C635" t="s">
        <v>768</v>
      </c>
      <c r="D635" t="s">
        <v>809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f t="shared" si="45"/>
        <v>0</v>
      </c>
      <c r="P635" t="str">
        <f t="shared" si="46"/>
        <v>Ka'Deem Carey, ChiRB</v>
      </c>
      <c r="Q635" t="str">
        <f t="shared" si="47"/>
        <v>Ka'Deem Carey</v>
      </c>
      <c r="R635" t="str">
        <f t="shared" si="48"/>
        <v>Ka'Deem Carey</v>
      </c>
      <c r="S635">
        <f>VLOOKUP(R635,'player index'!D:F,3,FALSE)</f>
        <v>609</v>
      </c>
      <c r="T635">
        <f t="shared" si="49"/>
        <v>0</v>
      </c>
    </row>
    <row r="636" spans="1:20">
      <c r="A636" t="s">
        <v>1424</v>
      </c>
      <c r="B636" t="s">
        <v>81</v>
      </c>
      <c r="C636" t="s">
        <v>775</v>
      </c>
      <c r="D636" t="s">
        <v>809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f t="shared" si="45"/>
        <v>0</v>
      </c>
      <c r="P636" t="str">
        <f t="shared" si="46"/>
        <v>Tom Savage*, HouQBIR</v>
      </c>
      <c r="Q636" t="str">
        <f t="shared" si="47"/>
        <v>Tom Savage*</v>
      </c>
      <c r="R636" t="str">
        <f t="shared" si="48"/>
        <v>Tom Savage</v>
      </c>
      <c r="S636">
        <f>VLOOKUP(R636,'player index'!D:F,3,FALSE)</f>
        <v>610</v>
      </c>
      <c r="T636">
        <f t="shared" si="49"/>
        <v>0</v>
      </c>
    </row>
    <row r="637" spans="1:20">
      <c r="A637" t="s">
        <v>1425</v>
      </c>
      <c r="B637" t="s">
        <v>746</v>
      </c>
      <c r="C637" t="s">
        <v>771</v>
      </c>
      <c r="D637" t="s">
        <v>809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f t="shared" si="45"/>
        <v>0</v>
      </c>
      <c r="P637" t="str">
        <f t="shared" si="46"/>
        <v>Aaron Murray, KCQB</v>
      </c>
      <c r="Q637" t="str">
        <f t="shared" si="47"/>
        <v>Aaron Murray</v>
      </c>
      <c r="R637" t="str">
        <f t="shared" si="48"/>
        <v>Aaron Murray</v>
      </c>
      <c r="S637">
        <f>VLOOKUP(R637,'player index'!D:F,3,FALSE)</f>
        <v>611</v>
      </c>
      <c r="T637">
        <f t="shared" si="49"/>
        <v>0</v>
      </c>
    </row>
    <row r="638" spans="1:20">
      <c r="A638" t="s">
        <v>1426</v>
      </c>
      <c r="B638" t="s">
        <v>44</v>
      </c>
      <c r="C638" t="s">
        <v>771</v>
      </c>
      <c r="D638" t="s">
        <v>809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f t="shared" si="45"/>
        <v>0</v>
      </c>
      <c r="P638" t="str">
        <f t="shared" si="46"/>
        <v>Jeff Janis, GBWR</v>
      </c>
      <c r="Q638" t="str">
        <f t="shared" si="47"/>
        <v>Jeff Janis</v>
      </c>
      <c r="R638" t="str">
        <f t="shared" si="48"/>
        <v>Jeff Janis</v>
      </c>
      <c r="S638">
        <f>VLOOKUP(R638,'player index'!D:F,3,FALSE)</f>
        <v>445</v>
      </c>
      <c r="T638">
        <f t="shared" si="49"/>
        <v>0</v>
      </c>
    </row>
    <row r="639" spans="1:20">
      <c r="A639" t="s">
        <v>1427</v>
      </c>
      <c r="B639" t="s">
        <v>786</v>
      </c>
      <c r="C639" t="s">
        <v>787</v>
      </c>
      <c r="D639" t="s">
        <v>809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f t="shared" si="45"/>
        <v>0</v>
      </c>
      <c r="P639" t="str">
        <f t="shared" si="46"/>
        <v>Kapri Bibbs, DenRB</v>
      </c>
      <c r="Q639" t="str">
        <f t="shared" si="47"/>
        <v>Kapri Bibbs</v>
      </c>
      <c r="R639" t="str">
        <f t="shared" si="48"/>
        <v>Kapri Bibbs</v>
      </c>
      <c r="S639">
        <f>VLOOKUP(R639,'player index'!D:F,3,FALSE)</f>
        <v>612</v>
      </c>
      <c r="T639">
        <f t="shared" si="49"/>
        <v>0</v>
      </c>
    </row>
    <row r="640" spans="1:20">
      <c r="A640" t="s">
        <v>1428</v>
      </c>
      <c r="B640" t="s">
        <v>795</v>
      </c>
      <c r="C640" t="s">
        <v>796</v>
      </c>
      <c r="D640" t="s">
        <v>809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f t="shared" si="45"/>
        <v>0</v>
      </c>
      <c r="P640" t="str">
        <f t="shared" si="46"/>
        <v>Marcus Harris*, NYGWRIR</v>
      </c>
      <c r="Q640" t="str">
        <f t="shared" si="47"/>
        <v>Marcus Harris*</v>
      </c>
      <c r="R640" t="str">
        <f t="shared" si="48"/>
        <v>Marcus Harris</v>
      </c>
      <c r="S640">
        <f>VLOOKUP(R640,'player index'!D:F,3,FALSE)</f>
        <v>613</v>
      </c>
      <c r="T640">
        <f t="shared" si="49"/>
        <v>0</v>
      </c>
    </row>
    <row r="641" spans="1:20">
      <c r="A641" t="s">
        <v>1429</v>
      </c>
      <c r="B641" t="s">
        <v>67</v>
      </c>
      <c r="C641" t="s">
        <v>775</v>
      </c>
      <c r="D641" t="s">
        <v>809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f t="shared" si="45"/>
        <v>0</v>
      </c>
      <c r="P641" t="str">
        <f t="shared" si="46"/>
        <v>Arthur Lynch, NYJTE</v>
      </c>
      <c r="Q641" t="str">
        <f t="shared" si="47"/>
        <v>Arthur Lynch</v>
      </c>
      <c r="R641" t="str">
        <f t="shared" si="48"/>
        <v>Arthur Lynch</v>
      </c>
      <c r="S641">
        <f>VLOOKUP(R641,'player index'!D:F,3,FALSE)</f>
        <v>614</v>
      </c>
      <c r="T641">
        <f t="shared" si="49"/>
        <v>0</v>
      </c>
    </row>
    <row r="642" spans="1:20">
      <c r="A642" t="s">
        <v>1430</v>
      </c>
      <c r="B642" t="s">
        <v>26</v>
      </c>
      <c r="C642" t="s">
        <v>775</v>
      </c>
      <c r="D642" t="s">
        <v>809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f t="shared" si="45"/>
        <v>0</v>
      </c>
      <c r="P642" t="str">
        <f t="shared" si="46"/>
        <v>Antonio Andrews, TenRBP</v>
      </c>
      <c r="Q642" t="str">
        <f t="shared" si="47"/>
        <v>Antonio Andrews</v>
      </c>
      <c r="R642" t="str">
        <f t="shared" si="48"/>
        <v>Antonio Andrews</v>
      </c>
      <c r="S642">
        <f>VLOOKUP(R642,'player index'!D:F,3,FALSE)</f>
        <v>615</v>
      </c>
      <c r="T642">
        <f t="shared" si="49"/>
        <v>0</v>
      </c>
    </row>
    <row r="643" spans="1:20">
      <c r="A643" t="s">
        <v>1431</v>
      </c>
      <c r="B643" t="s">
        <v>842</v>
      </c>
      <c r="C643" t="s">
        <v>775</v>
      </c>
      <c r="D643" t="s">
        <v>809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f t="shared" si="45"/>
        <v>0</v>
      </c>
      <c r="P643" t="str">
        <f t="shared" si="46"/>
        <v>Tevin Reese, CinWR</v>
      </c>
      <c r="Q643" t="str">
        <f t="shared" si="47"/>
        <v>Tevin Reese</v>
      </c>
      <c r="R643" t="str">
        <f t="shared" si="48"/>
        <v>Tevin Reese</v>
      </c>
      <c r="S643">
        <f>VLOOKUP(R643,'player index'!D:F,3,FALSE)</f>
        <v>616</v>
      </c>
      <c r="T643">
        <f t="shared" si="49"/>
        <v>0</v>
      </c>
    </row>
    <row r="644" spans="1:20">
      <c r="A644" t="s">
        <v>1432</v>
      </c>
      <c r="B644" t="s">
        <v>33</v>
      </c>
      <c r="C644" t="s">
        <v>775</v>
      </c>
      <c r="D644" t="s">
        <v>809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f t="shared" ref="O644:O707" si="50">E644*0.04+F644*4-G644+I644*0.1+J644*6+K644+L644*0.1+M644*6+IF(E644&gt;300,3,0)+IF(I644&gt;100,3,0)+IF(L644&gt;100,3,0)</f>
        <v>0</v>
      </c>
      <c r="P644" t="str">
        <f t="shared" ref="P644:P707" si="51">A644</f>
        <v>Brenton Bersin, CarWR</v>
      </c>
      <c r="Q644" t="str">
        <f t="shared" ref="Q644:Q707" si="52">LEFT(P644,IFERROR(FIND(",",P644),LEN(P644)-8)-1)</f>
        <v>Brenton Bersin</v>
      </c>
      <c r="R644" t="str">
        <f t="shared" ref="R644:R707" si="53">LEFT(Q644,IFERROR(FIND("*",Q644),LEN(Q644)+1)-1)</f>
        <v>Brenton Bersin</v>
      </c>
      <c r="S644">
        <f>VLOOKUP(R644,'player index'!D:F,3,FALSE)</f>
        <v>617</v>
      </c>
      <c r="T644">
        <f t="shared" ref="T644:T707" si="54">O644</f>
        <v>0</v>
      </c>
    </row>
    <row r="645" spans="1:20">
      <c r="A645" t="s">
        <v>1433</v>
      </c>
      <c r="B645" t="s">
        <v>746</v>
      </c>
      <c r="C645" t="s">
        <v>771</v>
      </c>
      <c r="D645" t="s">
        <v>809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f t="shared" si="50"/>
        <v>0</v>
      </c>
      <c r="P645" t="str">
        <f t="shared" si="51"/>
        <v>Frankie Hammond, KCWR</v>
      </c>
      <c r="Q645" t="str">
        <f t="shared" si="52"/>
        <v>Frankie Hammond</v>
      </c>
      <c r="R645" t="str">
        <f t="shared" si="53"/>
        <v>Frankie Hammond</v>
      </c>
      <c r="S645">
        <f>VLOOKUP(R645,'player index'!D:F,3,FALSE)</f>
        <v>618</v>
      </c>
      <c r="T645">
        <f t="shared" si="54"/>
        <v>0</v>
      </c>
    </row>
    <row r="646" spans="1:20">
      <c r="A646" t="s">
        <v>1434</v>
      </c>
      <c r="B646" t="s">
        <v>12</v>
      </c>
      <c r="C646" t="s">
        <v>775</v>
      </c>
      <c r="D646" t="s">
        <v>809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f t="shared" si="50"/>
        <v>0</v>
      </c>
      <c r="P646" t="str">
        <f t="shared" si="51"/>
        <v>Trey Watts, StLRBSSPD</v>
      </c>
      <c r="Q646" t="str">
        <f t="shared" si="52"/>
        <v>Trey Watts</v>
      </c>
      <c r="R646" t="str">
        <f t="shared" si="53"/>
        <v>Trey Watts</v>
      </c>
      <c r="S646">
        <f>VLOOKUP(R646,'player index'!D:F,3,FALSE)</f>
        <v>619</v>
      </c>
      <c r="T646">
        <f t="shared" si="54"/>
        <v>0</v>
      </c>
    </row>
    <row r="647" spans="1:20">
      <c r="A647" t="s">
        <v>1435</v>
      </c>
      <c r="B647" t="s">
        <v>842</v>
      </c>
      <c r="C647" t="s">
        <v>775</v>
      </c>
      <c r="D647" t="s">
        <v>809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f t="shared" si="50"/>
        <v>0</v>
      </c>
      <c r="P647" t="str">
        <f t="shared" si="51"/>
        <v>James Wright*, CinWRIR</v>
      </c>
      <c r="Q647" t="str">
        <f t="shared" si="52"/>
        <v>James Wright*</v>
      </c>
      <c r="R647" t="str">
        <f t="shared" si="53"/>
        <v>James Wright</v>
      </c>
      <c r="S647">
        <f>VLOOKUP(R647,'player index'!D:F,3,FALSE)</f>
        <v>620</v>
      </c>
      <c r="T647">
        <f t="shared" si="54"/>
        <v>0</v>
      </c>
    </row>
    <row r="648" spans="1:20">
      <c r="A648" t="s">
        <v>1436</v>
      </c>
      <c r="B648" t="s">
        <v>786</v>
      </c>
      <c r="C648" t="s">
        <v>787</v>
      </c>
      <c r="D648" t="s">
        <v>809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f t="shared" si="50"/>
        <v>0</v>
      </c>
      <c r="P648" t="str">
        <f t="shared" si="51"/>
        <v>Isaiah Burse, DenWR</v>
      </c>
      <c r="Q648" t="str">
        <f t="shared" si="52"/>
        <v>Isaiah Burse</v>
      </c>
      <c r="R648" t="str">
        <f t="shared" si="53"/>
        <v>Isaiah Burse</v>
      </c>
      <c r="S648">
        <f>VLOOKUP(R648,'player index'!D:F,3,FALSE)</f>
        <v>621</v>
      </c>
      <c r="T648">
        <f t="shared" si="54"/>
        <v>0</v>
      </c>
    </row>
    <row r="649" spans="1:20">
      <c r="A649" t="s">
        <v>1437</v>
      </c>
      <c r="B649" t="s">
        <v>749</v>
      </c>
      <c r="C649" t="s">
        <v>775</v>
      </c>
      <c r="D649" t="s">
        <v>809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f t="shared" si="50"/>
        <v>0</v>
      </c>
      <c r="P649" t="str">
        <f t="shared" si="51"/>
        <v>Trey Burton, PhiTEP</v>
      </c>
      <c r="Q649" t="str">
        <f t="shared" si="52"/>
        <v>Trey Burton</v>
      </c>
      <c r="R649" t="str">
        <f t="shared" si="53"/>
        <v>Trey Burton</v>
      </c>
      <c r="S649">
        <f>VLOOKUP(R649,'player index'!D:F,3,FALSE)</f>
        <v>622</v>
      </c>
      <c r="T649">
        <f t="shared" si="54"/>
        <v>0</v>
      </c>
    </row>
    <row r="650" spans="1:20">
      <c r="A650" t="s">
        <v>1438</v>
      </c>
      <c r="B650" t="s">
        <v>12</v>
      </c>
      <c r="C650" t="s">
        <v>775</v>
      </c>
      <c r="D650" t="s">
        <v>809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f t="shared" si="50"/>
        <v>0</v>
      </c>
      <c r="P650" t="str">
        <f t="shared" si="51"/>
        <v>Alex Bayer, StLTE</v>
      </c>
      <c r="Q650" t="str">
        <f t="shared" si="52"/>
        <v>Alex Bayer</v>
      </c>
      <c r="R650" t="str">
        <f t="shared" si="53"/>
        <v>Alex Bayer</v>
      </c>
      <c r="S650">
        <f>VLOOKUP(R650,'player index'!D:F,3,FALSE)</f>
        <v>623</v>
      </c>
      <c r="T650">
        <f t="shared" si="54"/>
        <v>0</v>
      </c>
    </row>
    <row r="651" spans="1:20">
      <c r="A651" t="s">
        <v>1439</v>
      </c>
      <c r="B651" t="s">
        <v>55</v>
      </c>
      <c r="C651" t="s">
        <v>775</v>
      </c>
      <c r="D651" t="s">
        <v>809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f t="shared" si="50"/>
        <v>0</v>
      </c>
      <c r="P651" t="str">
        <f t="shared" si="51"/>
        <v>Jeremy Butler, BalWR</v>
      </c>
      <c r="Q651" t="str">
        <f t="shared" si="52"/>
        <v>Jeremy Butler</v>
      </c>
      <c r="R651" t="str">
        <f t="shared" si="53"/>
        <v>Jeremy Butler</v>
      </c>
      <c r="S651">
        <f>VLOOKUP(R651,'player index'!D:F,3,FALSE)</f>
        <v>624</v>
      </c>
      <c r="T651">
        <f t="shared" si="54"/>
        <v>0</v>
      </c>
    </row>
    <row r="652" spans="1:20">
      <c r="A652" t="s">
        <v>1440</v>
      </c>
      <c r="B652" t="s">
        <v>741</v>
      </c>
      <c r="C652" t="s">
        <v>775</v>
      </c>
      <c r="D652" t="s">
        <v>809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f t="shared" si="50"/>
        <v>0</v>
      </c>
      <c r="P652" t="str">
        <f t="shared" si="51"/>
        <v>Damian Copeland, JacWR</v>
      </c>
      <c r="Q652" t="str">
        <f t="shared" si="52"/>
        <v>Damian Copeland</v>
      </c>
      <c r="R652" t="str">
        <f t="shared" si="53"/>
        <v>Damian Copeland</v>
      </c>
      <c r="S652">
        <f>VLOOKUP(R652,'player index'!D:F,3,FALSE)</f>
        <v>625</v>
      </c>
      <c r="T652">
        <f t="shared" si="54"/>
        <v>0</v>
      </c>
    </row>
    <row r="653" spans="1:20">
      <c r="A653" t="s">
        <v>1441</v>
      </c>
      <c r="B653" t="s">
        <v>774</v>
      </c>
      <c r="C653" t="s">
        <v>775</v>
      </c>
      <c r="D653" t="s">
        <v>809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f t="shared" si="50"/>
        <v>0</v>
      </c>
      <c r="P653" t="str">
        <f t="shared" si="51"/>
        <v>Jonathan Krause*, NEWRIR</v>
      </c>
      <c r="Q653" t="str">
        <f t="shared" si="52"/>
        <v>Jonathan Krause*</v>
      </c>
      <c r="R653" t="str">
        <f t="shared" si="53"/>
        <v>Jonathan Krause</v>
      </c>
      <c r="S653">
        <f>VLOOKUP(R653,'player index'!D:F,3,FALSE)</f>
        <v>626</v>
      </c>
      <c r="T653">
        <f t="shared" si="54"/>
        <v>0</v>
      </c>
    </row>
    <row r="654" spans="1:20">
      <c r="A654" t="s">
        <v>1442</v>
      </c>
      <c r="B654" t="s">
        <v>44</v>
      </c>
      <c r="C654" t="s">
        <v>771</v>
      </c>
      <c r="D654" t="s">
        <v>809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f t="shared" si="50"/>
        <v>0</v>
      </c>
      <c r="P654" t="str">
        <f t="shared" si="51"/>
        <v>Matt Blanchard, GBQB</v>
      </c>
      <c r="Q654" t="str">
        <f t="shared" si="52"/>
        <v>Matt Blanchard</v>
      </c>
      <c r="R654" t="str">
        <f t="shared" si="53"/>
        <v>Matt Blanchard</v>
      </c>
      <c r="S654">
        <f>VLOOKUP(R654,'player index'!D:F,3,FALSE)</f>
        <v>627</v>
      </c>
      <c r="T654">
        <f t="shared" si="54"/>
        <v>0</v>
      </c>
    </row>
    <row r="655" spans="1:20">
      <c r="A655" t="s">
        <v>1443</v>
      </c>
      <c r="B655" t="s">
        <v>9</v>
      </c>
      <c r="C655" t="s">
        <v>775</v>
      </c>
      <c r="D655" t="s">
        <v>809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f t="shared" si="50"/>
        <v>0</v>
      </c>
      <c r="P655" t="str">
        <f t="shared" si="51"/>
        <v>Dustin Vaughan, DalQB</v>
      </c>
      <c r="Q655" t="str">
        <f t="shared" si="52"/>
        <v>Dustin Vaughan</v>
      </c>
      <c r="R655" t="str">
        <f t="shared" si="53"/>
        <v>Dustin Vaughan</v>
      </c>
      <c r="S655" t="e">
        <f>VLOOKUP(R655,'player index'!D:F,3,FALSE)</f>
        <v>#N/A</v>
      </c>
      <c r="T655">
        <f t="shared" si="54"/>
        <v>0</v>
      </c>
    </row>
    <row r="656" spans="1:20">
      <c r="A656" t="s">
        <v>1444</v>
      </c>
      <c r="B656" t="s">
        <v>795</v>
      </c>
      <c r="C656" t="s">
        <v>796</v>
      </c>
      <c r="D656" t="s">
        <v>809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f t="shared" si="50"/>
        <v>0</v>
      </c>
      <c r="P656" t="str">
        <f t="shared" si="51"/>
        <v>Orleans Darkwa, NYGRB</v>
      </c>
      <c r="Q656" t="str">
        <f t="shared" si="52"/>
        <v>Orleans Darkwa</v>
      </c>
      <c r="R656" t="str">
        <f t="shared" si="53"/>
        <v>Orleans Darkwa</v>
      </c>
      <c r="S656">
        <f>VLOOKUP(R656,'player index'!D:F,3,FALSE)</f>
        <v>628</v>
      </c>
      <c r="T656">
        <f t="shared" si="54"/>
        <v>0</v>
      </c>
    </row>
    <row r="657" spans="1:20">
      <c r="A657" t="s">
        <v>1445</v>
      </c>
      <c r="B657" t="s">
        <v>856</v>
      </c>
      <c r="C657" t="s">
        <v>768</v>
      </c>
      <c r="D657" t="s">
        <v>809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f t="shared" si="50"/>
        <v>0</v>
      </c>
      <c r="P657" t="str">
        <f t="shared" si="51"/>
        <v>Senorise Perry*, ChiRBIR</v>
      </c>
      <c r="Q657" t="str">
        <f t="shared" si="52"/>
        <v>Senorise Perry*</v>
      </c>
      <c r="R657" t="str">
        <f t="shared" si="53"/>
        <v>Senorise Perry</v>
      </c>
      <c r="S657">
        <f>VLOOKUP(R657,'player index'!D:F,3,FALSE)</f>
        <v>629</v>
      </c>
      <c r="T657">
        <f t="shared" si="54"/>
        <v>0</v>
      </c>
    </row>
    <row r="658" spans="1:20">
      <c r="A658" t="s">
        <v>1446</v>
      </c>
      <c r="B658" t="s">
        <v>98</v>
      </c>
      <c r="C658" t="s">
        <v>775</v>
      </c>
      <c r="D658" t="s">
        <v>809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f t="shared" si="50"/>
        <v>0</v>
      </c>
      <c r="P658" t="str">
        <f t="shared" si="51"/>
        <v>Glenn Winston*, CleRBO</v>
      </c>
      <c r="Q658" t="str">
        <f t="shared" si="52"/>
        <v>Glenn Winston*</v>
      </c>
      <c r="R658" t="str">
        <f t="shared" si="53"/>
        <v>Glenn Winston</v>
      </c>
      <c r="S658">
        <f>VLOOKUP(R658,'player index'!D:F,3,FALSE)</f>
        <v>630</v>
      </c>
      <c r="T658">
        <f t="shared" si="54"/>
        <v>0</v>
      </c>
    </row>
    <row r="659" spans="1:20">
      <c r="A659" t="s">
        <v>1447</v>
      </c>
      <c r="B659" t="s">
        <v>778</v>
      </c>
      <c r="C659" t="s">
        <v>775</v>
      </c>
      <c r="D659" t="s">
        <v>809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f t="shared" si="50"/>
        <v>0</v>
      </c>
      <c r="P659" t="str">
        <f t="shared" si="51"/>
        <v>Zurlon Tipton, IndRB</v>
      </c>
      <c r="Q659" t="str">
        <f t="shared" si="52"/>
        <v>Zurlon Tipton</v>
      </c>
      <c r="R659" t="str">
        <f t="shared" si="53"/>
        <v>Zurlon Tipton</v>
      </c>
      <c r="S659">
        <f>VLOOKUP(R659,'player index'!D:F,3,FALSE)</f>
        <v>631</v>
      </c>
      <c r="T659">
        <f t="shared" si="54"/>
        <v>0</v>
      </c>
    </row>
    <row r="660" spans="1:20">
      <c r="A660" t="s">
        <v>1448</v>
      </c>
      <c r="B660" t="s">
        <v>55</v>
      </c>
      <c r="C660" t="s">
        <v>775</v>
      </c>
      <c r="D660" t="s">
        <v>809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f t="shared" si="50"/>
        <v>0</v>
      </c>
      <c r="P660" t="str">
        <f t="shared" si="51"/>
        <v>Fitzgerald Toussaint, BalRB</v>
      </c>
      <c r="Q660" t="str">
        <f t="shared" si="52"/>
        <v>Fitzgerald Toussaint</v>
      </c>
      <c r="R660" t="str">
        <f t="shared" si="53"/>
        <v>Fitzgerald Toussaint</v>
      </c>
      <c r="S660">
        <f>VLOOKUP(R660,'player index'!D:F,3,FALSE)</f>
        <v>633</v>
      </c>
      <c r="T660">
        <f t="shared" si="54"/>
        <v>0</v>
      </c>
    </row>
    <row r="661" spans="1:20">
      <c r="A661" t="s">
        <v>1449</v>
      </c>
      <c r="B661" t="s">
        <v>795</v>
      </c>
      <c r="C661" t="s">
        <v>796</v>
      </c>
      <c r="D661" t="s">
        <v>809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f t="shared" si="50"/>
        <v>0</v>
      </c>
      <c r="P661" t="str">
        <f t="shared" si="51"/>
        <v>Julian Talley, NYGWR</v>
      </c>
      <c r="Q661" t="str">
        <f t="shared" si="52"/>
        <v>Julian Talley</v>
      </c>
      <c r="R661" t="str">
        <f t="shared" si="53"/>
        <v>Julian Talley</v>
      </c>
      <c r="S661">
        <f>VLOOKUP(R661,'player index'!D:F,3,FALSE)</f>
        <v>634</v>
      </c>
      <c r="T661">
        <f t="shared" si="54"/>
        <v>0</v>
      </c>
    </row>
    <row r="662" spans="1:20">
      <c r="A662" t="s">
        <v>1450</v>
      </c>
      <c r="B662" t="s">
        <v>786</v>
      </c>
      <c r="C662" t="s">
        <v>787</v>
      </c>
      <c r="D662" t="s">
        <v>809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f t="shared" si="50"/>
        <v>0</v>
      </c>
      <c r="P662" t="str">
        <f t="shared" si="51"/>
        <v>Marcel Jensen, DenTE</v>
      </c>
      <c r="Q662" t="str">
        <f t="shared" si="52"/>
        <v>Marcel Jensen</v>
      </c>
      <c r="R662" t="str">
        <f t="shared" si="53"/>
        <v>Marcel Jensen</v>
      </c>
      <c r="S662">
        <f>VLOOKUP(R662,'player index'!D:F,3,FALSE)</f>
        <v>635</v>
      </c>
      <c r="T662">
        <f t="shared" si="54"/>
        <v>0</v>
      </c>
    </row>
    <row r="663" spans="1:20">
      <c r="A663" t="s">
        <v>1451</v>
      </c>
      <c r="B663" t="s">
        <v>774</v>
      </c>
      <c r="C663" t="s">
        <v>775</v>
      </c>
      <c r="D663" t="s">
        <v>809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f t="shared" si="50"/>
        <v>0</v>
      </c>
      <c r="P663" t="str">
        <f t="shared" si="51"/>
        <v>Asante Cleveland, NETE</v>
      </c>
      <c r="Q663" t="str">
        <f t="shared" si="52"/>
        <v>Asante Cleveland</v>
      </c>
      <c r="R663" t="str">
        <f t="shared" si="53"/>
        <v>Asante Cleveland</v>
      </c>
      <c r="S663">
        <f>VLOOKUP(R663,'player index'!D:F,3,FALSE)</f>
        <v>636</v>
      </c>
      <c r="T663">
        <f t="shared" si="54"/>
        <v>0</v>
      </c>
    </row>
    <row r="664" spans="1:20">
      <c r="A664" t="s">
        <v>1452</v>
      </c>
      <c r="B664" t="s">
        <v>749</v>
      </c>
      <c r="C664" t="s">
        <v>775</v>
      </c>
      <c r="D664" t="s">
        <v>809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f t="shared" si="50"/>
        <v>0</v>
      </c>
      <c r="P664" t="str">
        <f t="shared" si="51"/>
        <v>Freddie Martino, PhiWR</v>
      </c>
      <c r="Q664" t="str">
        <f t="shared" si="52"/>
        <v>Freddie Martino</v>
      </c>
      <c r="R664" t="str">
        <f t="shared" si="53"/>
        <v>Freddie Martino</v>
      </c>
      <c r="S664">
        <f>VLOOKUP(R664,'player index'!D:F,3,FALSE)</f>
        <v>637</v>
      </c>
      <c r="T664">
        <f t="shared" si="54"/>
        <v>0</v>
      </c>
    </row>
    <row r="665" spans="1:20">
      <c r="A665" t="s">
        <v>1453</v>
      </c>
      <c r="B665" t="s">
        <v>51</v>
      </c>
      <c r="C665" t="s">
        <v>768</v>
      </c>
      <c r="D665" t="s">
        <v>809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f t="shared" si="50"/>
        <v>0</v>
      </c>
      <c r="P665" t="str">
        <f t="shared" si="51"/>
        <v>RaShaun Allen, SeaTE</v>
      </c>
      <c r="Q665" t="str">
        <f t="shared" si="52"/>
        <v>RaShaun Allen</v>
      </c>
      <c r="R665" t="str">
        <f t="shared" si="53"/>
        <v>RaShaun Allen</v>
      </c>
      <c r="S665">
        <f>VLOOKUP(R665,'player index'!D:F,3,FALSE)</f>
        <v>639</v>
      </c>
      <c r="T665">
        <f t="shared" si="54"/>
        <v>0</v>
      </c>
    </row>
    <row r="666" spans="1:20">
      <c r="A666" t="s">
        <v>1454</v>
      </c>
      <c r="B666" t="s">
        <v>44</v>
      </c>
      <c r="C666" t="s">
        <v>771</v>
      </c>
      <c r="D666" t="s">
        <v>809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f t="shared" si="50"/>
        <v>0</v>
      </c>
      <c r="P666" t="str">
        <f t="shared" si="51"/>
        <v>Justin Perillo, GBTE</v>
      </c>
      <c r="Q666" t="str">
        <f t="shared" si="52"/>
        <v>Justin Perillo</v>
      </c>
      <c r="R666" t="str">
        <f t="shared" si="53"/>
        <v>Justin Perillo</v>
      </c>
      <c r="S666">
        <f>VLOOKUP(R666,'player index'!D:F,3,FALSE)</f>
        <v>640</v>
      </c>
      <c r="T666">
        <f t="shared" si="54"/>
        <v>0</v>
      </c>
    </row>
    <row r="667" spans="1:20">
      <c r="A667" t="s">
        <v>1455</v>
      </c>
      <c r="B667" t="s">
        <v>98</v>
      </c>
      <c r="C667" t="s">
        <v>775</v>
      </c>
      <c r="D667" t="s">
        <v>809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f t="shared" si="50"/>
        <v>0</v>
      </c>
      <c r="P667" t="str">
        <f t="shared" si="51"/>
        <v>Connor Shaw*, CleQBIR</v>
      </c>
      <c r="Q667" t="str">
        <f t="shared" si="52"/>
        <v>Connor Shaw*</v>
      </c>
      <c r="R667" t="str">
        <f t="shared" si="53"/>
        <v>Connor Shaw</v>
      </c>
      <c r="S667">
        <f>VLOOKUP(R667,'player index'!D:F,3,FALSE)</f>
        <v>641</v>
      </c>
      <c r="T667">
        <f t="shared" si="54"/>
        <v>0</v>
      </c>
    </row>
    <row r="668" spans="1:20">
      <c r="A668" t="s">
        <v>1456</v>
      </c>
      <c r="B668" t="s">
        <v>51</v>
      </c>
      <c r="C668" t="s">
        <v>768</v>
      </c>
      <c r="D668" t="s">
        <v>809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f t="shared" si="50"/>
        <v>0</v>
      </c>
      <c r="P668" t="str">
        <f t="shared" si="51"/>
        <v>Kevin Smith, SeaWR</v>
      </c>
      <c r="Q668" t="str">
        <f t="shared" si="52"/>
        <v>Kevin Smith</v>
      </c>
      <c r="R668" t="str">
        <f t="shared" si="53"/>
        <v>Kevin Smith</v>
      </c>
      <c r="S668">
        <f>VLOOKUP(R668,'player index'!D:F,3,FALSE)</f>
        <v>644</v>
      </c>
      <c r="T668">
        <f t="shared" si="54"/>
        <v>0</v>
      </c>
    </row>
    <row r="669" spans="1:20">
      <c r="A669" t="s">
        <v>1457</v>
      </c>
      <c r="B669" t="s">
        <v>840</v>
      </c>
      <c r="C669" t="s">
        <v>775</v>
      </c>
      <c r="D669" t="s">
        <v>809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f t="shared" si="50"/>
        <v>0</v>
      </c>
      <c r="P669" t="str">
        <f t="shared" si="51"/>
        <v>Andre Debose*, OakWRIR</v>
      </c>
      <c r="Q669" t="str">
        <f t="shared" si="52"/>
        <v>Andre Debose*</v>
      </c>
      <c r="R669" t="str">
        <f t="shared" si="53"/>
        <v>Andre Debose</v>
      </c>
      <c r="S669">
        <f>VLOOKUP(R669,'player index'!D:F,3,FALSE)</f>
        <v>645</v>
      </c>
      <c r="T669">
        <f t="shared" si="54"/>
        <v>0</v>
      </c>
    </row>
    <row r="670" spans="1:20">
      <c r="A670" t="s">
        <v>1458</v>
      </c>
      <c r="B670" t="s">
        <v>793</v>
      </c>
      <c r="C670" t="s">
        <v>790</v>
      </c>
      <c r="D670" t="s">
        <v>809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f t="shared" si="50"/>
        <v>0</v>
      </c>
      <c r="P670" t="str">
        <f t="shared" si="51"/>
        <v>DiAndre Campbell, SFWR</v>
      </c>
      <c r="Q670" t="str">
        <f t="shared" si="52"/>
        <v>DiAndre Campbell</v>
      </c>
      <c r="R670" t="str">
        <f t="shared" si="53"/>
        <v>DiAndre Campbell</v>
      </c>
      <c r="S670">
        <f>VLOOKUP(R670,'player index'!D:F,3,FALSE)</f>
        <v>646</v>
      </c>
      <c r="T670">
        <f t="shared" si="54"/>
        <v>0</v>
      </c>
    </row>
    <row r="671" spans="1:20">
      <c r="A671" t="s">
        <v>1459</v>
      </c>
      <c r="B671" t="s">
        <v>98</v>
      </c>
      <c r="C671" t="s">
        <v>775</v>
      </c>
      <c r="D671" t="s">
        <v>809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f t="shared" si="50"/>
        <v>0</v>
      </c>
      <c r="P671" t="str">
        <f t="shared" si="51"/>
        <v>Randall Telfer*, CleTEO</v>
      </c>
      <c r="Q671" t="str">
        <f t="shared" si="52"/>
        <v>Randall Telfer*</v>
      </c>
      <c r="R671" t="str">
        <f t="shared" si="53"/>
        <v>Randall Telfer</v>
      </c>
      <c r="S671">
        <f>VLOOKUP(R671,'player index'!D:F,3,FALSE)</f>
        <v>647</v>
      </c>
      <c r="T671">
        <f t="shared" si="54"/>
        <v>0</v>
      </c>
    </row>
    <row r="672" spans="1:20">
      <c r="A672" t="s">
        <v>1460</v>
      </c>
      <c r="B672" t="s">
        <v>786</v>
      </c>
      <c r="C672" t="s">
        <v>787</v>
      </c>
      <c r="D672" t="s">
        <v>809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f t="shared" si="50"/>
        <v>0</v>
      </c>
      <c r="P672" t="str">
        <f t="shared" si="51"/>
        <v>Trevor Siemian, DenQB</v>
      </c>
      <c r="Q672" t="str">
        <f t="shared" si="52"/>
        <v>Trevor Siemian</v>
      </c>
      <c r="R672" t="str">
        <f t="shared" si="53"/>
        <v>Trevor Siemian</v>
      </c>
      <c r="S672">
        <f>VLOOKUP(R672,'player index'!D:F,3,FALSE)</f>
        <v>648</v>
      </c>
      <c r="T672">
        <f t="shared" si="54"/>
        <v>0</v>
      </c>
    </row>
    <row r="673" spans="1:20">
      <c r="O673">
        <f t="shared" si="50"/>
        <v>0</v>
      </c>
      <c r="P673">
        <f t="shared" si="51"/>
        <v>0</v>
      </c>
      <c r="Q673" t="e">
        <f t="shared" si="52"/>
        <v>#VALUE!</v>
      </c>
      <c r="R673" t="e">
        <f t="shared" si="53"/>
        <v>#VALUE!</v>
      </c>
      <c r="S673" t="e">
        <f>VLOOKUP(R673,'player index'!D:F,3,FALSE)</f>
        <v>#VALUE!</v>
      </c>
      <c r="T673">
        <f t="shared" si="54"/>
        <v>0</v>
      </c>
    </row>
    <row r="674" spans="1:20">
      <c r="A674" t="s">
        <v>759</v>
      </c>
      <c r="B674" t="s">
        <v>760</v>
      </c>
      <c r="C674" t="s">
        <v>761</v>
      </c>
      <c r="D674" t="s">
        <v>762</v>
      </c>
      <c r="E674" t="s">
        <v>763</v>
      </c>
      <c r="F674" t="s">
        <v>735</v>
      </c>
      <c r="G674" t="s">
        <v>736</v>
      </c>
      <c r="H674" t="s">
        <v>764</v>
      </c>
      <c r="I674" t="s">
        <v>763</v>
      </c>
      <c r="J674" t="s">
        <v>735</v>
      </c>
      <c r="K674" t="s">
        <v>765</v>
      </c>
      <c r="L674" t="s">
        <v>763</v>
      </c>
      <c r="M674" t="s">
        <v>735</v>
      </c>
      <c r="N674" t="s">
        <v>766</v>
      </c>
      <c r="O674" t="e">
        <f t="shared" si="50"/>
        <v>#VALUE!</v>
      </c>
      <c r="P674" t="str">
        <f t="shared" si="51"/>
        <v>PLAYER, TEAM POS</v>
      </c>
      <c r="Q674" t="str">
        <f t="shared" si="52"/>
        <v>PLAYER</v>
      </c>
      <c r="R674" t="str">
        <f t="shared" si="53"/>
        <v>PLAYER</v>
      </c>
      <c r="S674" t="e">
        <f>VLOOKUP(R674,'player index'!D:F,3,FALSE)</f>
        <v>#N/A</v>
      </c>
      <c r="T674" t="e">
        <f t="shared" si="54"/>
        <v>#VALUE!</v>
      </c>
    </row>
    <row r="675" spans="1:20">
      <c r="A675" t="s">
        <v>1461</v>
      </c>
      <c r="B675" t="s">
        <v>89</v>
      </c>
      <c r="C675" t="s">
        <v>790</v>
      </c>
      <c r="D675" t="s">
        <v>809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f t="shared" si="50"/>
        <v>0</v>
      </c>
      <c r="P675" t="str">
        <f t="shared" si="51"/>
        <v>Gerald Christian*, AriTEIR</v>
      </c>
      <c r="Q675" t="str">
        <f t="shared" si="52"/>
        <v>Gerald Christian*</v>
      </c>
      <c r="R675" t="str">
        <f t="shared" si="53"/>
        <v>Gerald Christian</v>
      </c>
      <c r="S675">
        <f>VLOOKUP(R675,'player index'!D:F,3,FALSE)</f>
        <v>649</v>
      </c>
      <c r="T675">
        <f t="shared" si="54"/>
        <v>0</v>
      </c>
    </row>
    <row r="676" spans="1:20">
      <c r="A676" t="s">
        <v>1462</v>
      </c>
      <c r="B676" t="s">
        <v>746</v>
      </c>
      <c r="C676" t="s">
        <v>771</v>
      </c>
      <c r="D676" t="s">
        <v>809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f t="shared" si="50"/>
        <v>0</v>
      </c>
      <c r="P676" t="str">
        <f t="shared" si="51"/>
        <v>Da'Ron Brown, KCWR</v>
      </c>
      <c r="Q676" t="str">
        <f t="shared" si="52"/>
        <v>Da'Ron Brown</v>
      </c>
      <c r="R676" t="str">
        <f t="shared" si="53"/>
        <v>Da'Ron Brown</v>
      </c>
      <c r="S676">
        <f>VLOOKUP(R676,'player index'!D:F,3,FALSE)</f>
        <v>650</v>
      </c>
      <c r="T676">
        <f t="shared" si="54"/>
        <v>0</v>
      </c>
    </row>
    <row r="677" spans="1:20">
      <c r="A677" t="s">
        <v>1463</v>
      </c>
      <c r="B677" t="s">
        <v>741</v>
      </c>
      <c r="C677" t="s">
        <v>775</v>
      </c>
      <c r="D677" t="s">
        <v>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f t="shared" si="50"/>
        <v>0</v>
      </c>
      <c r="P677" t="str">
        <f t="shared" si="51"/>
        <v>Neal Sterling, JacWR</v>
      </c>
      <c r="Q677" t="str">
        <f t="shared" si="52"/>
        <v>Neal Sterling</v>
      </c>
      <c r="R677" t="str">
        <f t="shared" si="53"/>
        <v>Neal Sterling</v>
      </c>
      <c r="S677">
        <f>VLOOKUP(R677,'player index'!D:F,3,FALSE)</f>
        <v>651</v>
      </c>
      <c r="T677">
        <f t="shared" si="54"/>
        <v>0</v>
      </c>
    </row>
    <row r="678" spans="1:20">
      <c r="A678" t="s">
        <v>1464</v>
      </c>
      <c r="B678" t="s">
        <v>837</v>
      </c>
      <c r="C678" t="s">
        <v>775</v>
      </c>
      <c r="D678" t="s">
        <v>809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f t="shared" si="50"/>
        <v>0</v>
      </c>
      <c r="P678" t="str">
        <f t="shared" si="51"/>
        <v>Kenny Bell*, TBWRIR</v>
      </c>
      <c r="Q678" t="str">
        <f t="shared" si="52"/>
        <v>Kenny Bell*</v>
      </c>
      <c r="R678" t="str">
        <f t="shared" si="53"/>
        <v>Kenny Bell</v>
      </c>
      <c r="S678">
        <f>VLOOKUP(R678,'player index'!D:F,3,FALSE)</f>
        <v>652</v>
      </c>
      <c r="T678">
        <f t="shared" si="54"/>
        <v>0</v>
      </c>
    </row>
    <row r="679" spans="1:20">
      <c r="A679" t="s">
        <v>1465</v>
      </c>
      <c r="B679" t="s">
        <v>793</v>
      </c>
      <c r="C679" t="s">
        <v>790</v>
      </c>
      <c r="D679" t="s">
        <v>809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f t="shared" si="50"/>
        <v>0</v>
      </c>
      <c r="P679" t="str">
        <f t="shared" si="51"/>
        <v>Dres Anderson*, SFWRIR</v>
      </c>
      <c r="Q679" t="str">
        <f t="shared" si="52"/>
        <v>Dres Anderson*</v>
      </c>
      <c r="R679" t="str">
        <f t="shared" si="53"/>
        <v>Dres Anderson</v>
      </c>
      <c r="S679">
        <f>VLOOKUP(R679,'player index'!D:F,3,FALSE)</f>
        <v>654</v>
      </c>
      <c r="T679">
        <f t="shared" si="54"/>
        <v>0</v>
      </c>
    </row>
    <row r="680" spans="1:20">
      <c r="A680" t="s">
        <v>1466</v>
      </c>
      <c r="B680" t="s">
        <v>89</v>
      </c>
      <c r="C680" t="s">
        <v>790</v>
      </c>
      <c r="D680" t="s">
        <v>809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50"/>
        <v>0</v>
      </c>
      <c r="P680" t="str">
        <f t="shared" si="51"/>
        <v>J.J. Nelson*, AriWRO</v>
      </c>
      <c r="Q680" t="str">
        <f t="shared" si="52"/>
        <v>J.J. Nelson*</v>
      </c>
      <c r="R680" t="str">
        <f t="shared" si="53"/>
        <v>J.J. Nelson</v>
      </c>
      <c r="S680">
        <f>VLOOKUP(R680,'player index'!D:F,3,FALSE)</f>
        <v>365</v>
      </c>
      <c r="T680">
        <f t="shared" si="54"/>
        <v>0</v>
      </c>
    </row>
    <row r="681" spans="1:20">
      <c r="A681" t="s">
        <v>1467</v>
      </c>
      <c r="B681" t="s">
        <v>793</v>
      </c>
      <c r="C681" t="s">
        <v>790</v>
      </c>
      <c r="D681" t="s">
        <v>809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f t="shared" si="50"/>
        <v>0</v>
      </c>
      <c r="P681" t="str">
        <f t="shared" si="51"/>
        <v>Dylan Thompson, SFQB</v>
      </c>
      <c r="Q681" t="str">
        <f t="shared" si="52"/>
        <v>Dylan Thompson</v>
      </c>
      <c r="R681" t="str">
        <f t="shared" si="53"/>
        <v>Dylan Thompson</v>
      </c>
      <c r="S681">
        <f>VLOOKUP(R681,'player index'!D:F,3,FALSE)</f>
        <v>655</v>
      </c>
      <c r="T681">
        <f t="shared" si="54"/>
        <v>0</v>
      </c>
    </row>
    <row r="682" spans="1:20">
      <c r="A682" t="s">
        <v>1468</v>
      </c>
      <c r="B682" t="s">
        <v>837</v>
      </c>
      <c r="C682" t="s">
        <v>775</v>
      </c>
      <c r="D682" t="s">
        <v>809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f t="shared" si="50"/>
        <v>0</v>
      </c>
      <c r="P682" t="str">
        <f t="shared" si="51"/>
        <v>Kaelin Clay, TBWR</v>
      </c>
      <c r="Q682" t="str">
        <f t="shared" si="52"/>
        <v>Kaelin Clay</v>
      </c>
      <c r="R682" t="str">
        <f t="shared" si="53"/>
        <v>Kaelin Clay</v>
      </c>
      <c r="S682">
        <f>VLOOKUP(R682,'player index'!D:F,3,FALSE)</f>
        <v>656</v>
      </c>
      <c r="T682">
        <f t="shared" si="54"/>
        <v>0</v>
      </c>
    </row>
    <row r="683" spans="1:20">
      <c r="A683" t="s">
        <v>1469</v>
      </c>
      <c r="B683" t="s">
        <v>12</v>
      </c>
      <c r="C683" t="s">
        <v>775</v>
      </c>
      <c r="D683" t="s">
        <v>809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f t="shared" si="50"/>
        <v>0</v>
      </c>
      <c r="P683" t="str">
        <f t="shared" si="51"/>
        <v>Sean Mannion, StLQB</v>
      </c>
      <c r="Q683" t="str">
        <f t="shared" si="52"/>
        <v>Sean Mannion</v>
      </c>
      <c r="R683" t="str">
        <f t="shared" si="53"/>
        <v>Sean Mannion</v>
      </c>
      <c r="S683">
        <f>VLOOKUP(R683,'player index'!D:F,3,FALSE)</f>
        <v>657</v>
      </c>
      <c r="T683">
        <f t="shared" si="54"/>
        <v>0</v>
      </c>
    </row>
    <row r="684" spans="1:20">
      <c r="A684" t="s">
        <v>1470</v>
      </c>
      <c r="B684" t="s">
        <v>801</v>
      </c>
      <c r="C684" t="s">
        <v>775</v>
      </c>
      <c r="D684" t="s">
        <v>809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f t="shared" si="50"/>
        <v>0</v>
      </c>
      <c r="P684" t="str">
        <f t="shared" si="51"/>
        <v>Justin Hardy, AtlWR</v>
      </c>
      <c r="Q684" t="str">
        <f t="shared" si="52"/>
        <v>Justin Hardy</v>
      </c>
      <c r="R684" t="str">
        <f t="shared" si="53"/>
        <v>Justin Hardy</v>
      </c>
      <c r="S684">
        <f>VLOOKUP(R684,'player index'!D:F,3,FALSE)</f>
        <v>658</v>
      </c>
      <c r="T684">
        <f t="shared" si="54"/>
        <v>0</v>
      </c>
    </row>
    <row r="685" spans="1:20">
      <c r="A685" t="s">
        <v>1471</v>
      </c>
      <c r="B685" t="s">
        <v>859</v>
      </c>
      <c r="C685" t="s">
        <v>775</v>
      </c>
      <c r="D685" t="s">
        <v>809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f t="shared" si="50"/>
        <v>0</v>
      </c>
      <c r="P685" t="str">
        <f t="shared" si="51"/>
        <v>Chris Manhertz, NOTE</v>
      </c>
      <c r="Q685" t="str">
        <f t="shared" si="52"/>
        <v>Chris Manhertz</v>
      </c>
      <c r="R685" t="str">
        <f t="shared" si="53"/>
        <v>Chris Manhertz</v>
      </c>
      <c r="S685">
        <f>VLOOKUP(R685,'player index'!D:F,3,FALSE)</f>
        <v>659</v>
      </c>
      <c r="T685">
        <f t="shared" si="54"/>
        <v>0</v>
      </c>
    </row>
    <row r="686" spans="1:20">
      <c r="A686" t="s">
        <v>1472</v>
      </c>
      <c r="B686" t="s">
        <v>26</v>
      </c>
      <c r="C686" t="s">
        <v>775</v>
      </c>
      <c r="D686" t="s">
        <v>809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f t="shared" si="50"/>
        <v>0</v>
      </c>
      <c r="P686" t="str">
        <f t="shared" si="51"/>
        <v>Tre McBride, TenWR</v>
      </c>
      <c r="Q686" t="str">
        <f t="shared" si="52"/>
        <v>Tre McBride</v>
      </c>
      <c r="R686" t="str">
        <f t="shared" si="53"/>
        <v>Tre McBride</v>
      </c>
      <c r="S686">
        <f>VLOOKUP(R686,'player index'!D:F,3,FALSE)</f>
        <v>660</v>
      </c>
      <c r="T686">
        <f t="shared" si="54"/>
        <v>0</v>
      </c>
    </row>
    <row r="687" spans="1:20">
      <c r="A687" t="s">
        <v>1473</v>
      </c>
      <c r="B687" t="s">
        <v>830</v>
      </c>
      <c r="C687" t="s">
        <v>768</v>
      </c>
      <c r="D687" t="s">
        <v>809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f t="shared" si="50"/>
        <v>0</v>
      </c>
      <c r="P687" t="str">
        <f t="shared" si="51"/>
        <v>Dezmin Lewis, BufWR</v>
      </c>
      <c r="Q687" t="str">
        <f t="shared" si="52"/>
        <v>Dezmin Lewis</v>
      </c>
      <c r="R687" t="str">
        <f t="shared" si="53"/>
        <v>Dezmin Lewis</v>
      </c>
      <c r="S687">
        <f>VLOOKUP(R687,'player index'!D:F,3,FALSE)</f>
        <v>661</v>
      </c>
      <c r="T687">
        <f t="shared" si="54"/>
        <v>0</v>
      </c>
    </row>
    <row r="688" spans="1:20">
      <c r="A688" t="s">
        <v>1474</v>
      </c>
      <c r="B688" t="s">
        <v>100</v>
      </c>
      <c r="C688" t="s">
        <v>768</v>
      </c>
      <c r="D688" t="s">
        <v>809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f t="shared" si="50"/>
        <v>0</v>
      </c>
      <c r="P688" t="str">
        <f t="shared" si="51"/>
        <v>Jay Ajayi*, MiaRBIR</v>
      </c>
      <c r="Q688" t="str">
        <f t="shared" si="52"/>
        <v>Jay Ajayi*</v>
      </c>
      <c r="R688" t="str">
        <f t="shared" si="53"/>
        <v>Jay Ajayi</v>
      </c>
      <c r="S688">
        <f>VLOOKUP(R688,'player index'!D:F,3,FALSE)</f>
        <v>662</v>
      </c>
      <c r="T688">
        <f t="shared" si="54"/>
        <v>0</v>
      </c>
    </row>
    <row r="689" spans="1:20">
      <c r="A689" t="s">
        <v>1475</v>
      </c>
      <c r="B689" t="s">
        <v>778</v>
      </c>
      <c r="C689" t="s">
        <v>775</v>
      </c>
      <c r="D689" t="s">
        <v>809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f t="shared" si="50"/>
        <v>0</v>
      </c>
      <c r="P689" t="str">
        <f t="shared" si="51"/>
        <v>Quan Bray, IndRB</v>
      </c>
      <c r="Q689" t="str">
        <f t="shared" si="52"/>
        <v>Quan Bray</v>
      </c>
      <c r="R689" t="str">
        <f t="shared" si="53"/>
        <v>Quan Bray</v>
      </c>
      <c r="S689">
        <f>VLOOKUP(R689,'player index'!D:F,3,FALSE)</f>
        <v>663</v>
      </c>
      <c r="T689">
        <f t="shared" si="54"/>
        <v>0</v>
      </c>
    </row>
    <row r="690" spans="1:20">
      <c r="A690" t="s">
        <v>1476</v>
      </c>
      <c r="B690" t="s">
        <v>842</v>
      </c>
      <c r="C690" t="s">
        <v>775</v>
      </c>
      <c r="D690" t="s">
        <v>809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f t="shared" si="50"/>
        <v>0</v>
      </c>
      <c r="P690" t="str">
        <f t="shared" si="51"/>
        <v>C.J. Uzomah, CinTE</v>
      </c>
      <c r="Q690" t="str">
        <f t="shared" si="52"/>
        <v>C.J. Uzomah</v>
      </c>
      <c r="R690" t="str">
        <f t="shared" si="53"/>
        <v>C.J. Uzomah</v>
      </c>
      <c r="S690">
        <f>VLOOKUP(R690,'player index'!D:F,3,FALSE)</f>
        <v>665</v>
      </c>
      <c r="T690">
        <f t="shared" si="54"/>
        <v>0</v>
      </c>
    </row>
    <row r="691" spans="1:20">
      <c r="A691" t="s">
        <v>1477</v>
      </c>
      <c r="B691" t="s">
        <v>26</v>
      </c>
      <c r="C691" t="s">
        <v>775</v>
      </c>
      <c r="D691" t="s">
        <v>809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f t="shared" si="50"/>
        <v>0</v>
      </c>
      <c r="P691" t="str">
        <f t="shared" si="51"/>
        <v>David Cobb*, TenRBIR</v>
      </c>
      <c r="Q691" t="str">
        <f t="shared" si="52"/>
        <v>David Cobb*</v>
      </c>
      <c r="R691" t="str">
        <f t="shared" si="53"/>
        <v>David Cobb</v>
      </c>
      <c r="S691">
        <f>VLOOKUP(R691,'player index'!D:F,3,FALSE)</f>
        <v>667</v>
      </c>
      <c r="T691">
        <f t="shared" si="54"/>
        <v>0</v>
      </c>
    </row>
    <row r="692" spans="1:20">
      <c r="A692" t="s">
        <v>1478</v>
      </c>
      <c r="B692" t="s">
        <v>786</v>
      </c>
      <c r="C692" t="s">
        <v>787</v>
      </c>
      <c r="D692" t="s">
        <v>809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f t="shared" si="50"/>
        <v>0</v>
      </c>
      <c r="P692" t="str">
        <f t="shared" si="51"/>
        <v>Jeff Heuerman*, DenTEIR</v>
      </c>
      <c r="Q692" t="str">
        <f t="shared" si="52"/>
        <v>Jeff Heuerman*</v>
      </c>
      <c r="R692" t="str">
        <f t="shared" si="53"/>
        <v>Jeff Heuerman</v>
      </c>
      <c r="S692">
        <f>VLOOKUP(R692,'player index'!D:F,3,FALSE)</f>
        <v>668</v>
      </c>
      <c r="T692">
        <f t="shared" si="54"/>
        <v>0</v>
      </c>
    </row>
    <row r="693" spans="1:20">
      <c r="A693" t="s">
        <v>1479</v>
      </c>
      <c r="B693" t="s">
        <v>616</v>
      </c>
      <c r="C693" t="s">
        <v>869</v>
      </c>
      <c r="D693" t="s">
        <v>809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f t="shared" si="50"/>
        <v>0</v>
      </c>
      <c r="P693" t="str">
        <f t="shared" si="51"/>
        <v>Evan Spencer, WshWR</v>
      </c>
      <c r="Q693" t="str">
        <f t="shared" si="52"/>
        <v>Evan Spencer</v>
      </c>
      <c r="R693" t="str">
        <f t="shared" si="53"/>
        <v>Evan Spencer</v>
      </c>
      <c r="S693" t="e">
        <f>VLOOKUP(R693,'player index'!D:F,3,FALSE)</f>
        <v>#N/A</v>
      </c>
      <c r="T693">
        <f t="shared" si="54"/>
        <v>0</v>
      </c>
    </row>
    <row r="694" spans="1:20">
      <c r="A694" t="s">
        <v>1480</v>
      </c>
      <c r="B694" t="s">
        <v>830</v>
      </c>
      <c r="C694" t="s">
        <v>768</v>
      </c>
      <c r="D694" t="s">
        <v>809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f t="shared" si="50"/>
        <v>0</v>
      </c>
      <c r="P694" t="str">
        <f t="shared" si="51"/>
        <v>Nick O'Leary, BufTE</v>
      </c>
      <c r="Q694" t="str">
        <f t="shared" si="52"/>
        <v>Nick O'Leary</v>
      </c>
      <c r="R694" t="str">
        <f t="shared" si="53"/>
        <v>Nick O'Leary</v>
      </c>
      <c r="S694">
        <f>VLOOKUP(R694,'player index'!D:F,3,FALSE)</f>
        <v>669</v>
      </c>
      <c r="T694">
        <f t="shared" si="54"/>
        <v>0</v>
      </c>
    </row>
    <row r="695" spans="1:20">
      <c r="A695" t="s">
        <v>1481</v>
      </c>
      <c r="B695" t="s">
        <v>44</v>
      </c>
      <c r="C695" t="s">
        <v>771</v>
      </c>
      <c r="D695" t="s">
        <v>809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f t="shared" si="50"/>
        <v>0</v>
      </c>
      <c r="P695" t="str">
        <f t="shared" si="51"/>
        <v>Brett Hundley, GBQB</v>
      </c>
      <c r="Q695" t="str">
        <f t="shared" si="52"/>
        <v>Brett Hundley</v>
      </c>
      <c r="R695" t="str">
        <f t="shared" si="53"/>
        <v>Brett Hundley</v>
      </c>
      <c r="S695">
        <f>VLOOKUP(R695,'player index'!D:F,3,FALSE)</f>
        <v>671</v>
      </c>
      <c r="T695">
        <f t="shared" si="54"/>
        <v>0</v>
      </c>
    </row>
    <row r="696" spans="1:20">
      <c r="A696" t="s">
        <v>1482</v>
      </c>
      <c r="B696" t="s">
        <v>81</v>
      </c>
      <c r="C696" t="s">
        <v>775</v>
      </c>
      <c r="D696" t="s">
        <v>809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f t="shared" si="50"/>
        <v>0</v>
      </c>
      <c r="P696" t="str">
        <f t="shared" si="51"/>
        <v>Kenny Hilliard, HouRB</v>
      </c>
      <c r="Q696" t="str">
        <f t="shared" si="52"/>
        <v>Kenny Hilliard</v>
      </c>
      <c r="R696" t="str">
        <f t="shared" si="53"/>
        <v>Kenny Hilliard</v>
      </c>
      <c r="S696">
        <f>VLOOKUP(R696,'player index'!D:F,3,FALSE)</f>
        <v>672</v>
      </c>
      <c r="T696">
        <f t="shared" si="54"/>
        <v>0</v>
      </c>
    </row>
    <row r="697" spans="1:20">
      <c r="A697" t="s">
        <v>1483</v>
      </c>
      <c r="B697" t="s">
        <v>44</v>
      </c>
      <c r="C697" t="s">
        <v>771</v>
      </c>
      <c r="D697" t="s">
        <v>809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f t="shared" si="50"/>
        <v>0</v>
      </c>
      <c r="P697" t="str">
        <f t="shared" si="51"/>
        <v>Aaron Ripkowski, GBRB</v>
      </c>
      <c r="Q697" t="str">
        <f t="shared" si="52"/>
        <v>Aaron Ripkowski</v>
      </c>
      <c r="R697" t="str">
        <f t="shared" si="53"/>
        <v>Aaron Ripkowski</v>
      </c>
      <c r="S697">
        <f>VLOOKUP(R697,'player index'!D:F,3,FALSE)</f>
        <v>673</v>
      </c>
      <c r="T697">
        <f t="shared" si="54"/>
        <v>0</v>
      </c>
    </row>
    <row r="698" spans="1:20">
      <c r="A698" t="s">
        <v>1484</v>
      </c>
      <c r="B698" t="s">
        <v>741</v>
      </c>
      <c r="C698" t="s">
        <v>775</v>
      </c>
      <c r="D698" t="s">
        <v>809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f t="shared" si="50"/>
        <v>0</v>
      </c>
      <c r="P698" t="str">
        <f t="shared" si="51"/>
        <v>Ben Koyack, JacTE</v>
      </c>
      <c r="Q698" t="str">
        <f t="shared" si="52"/>
        <v>Ben Koyack</v>
      </c>
      <c r="R698" t="str">
        <f t="shared" si="53"/>
        <v>Ben Koyack</v>
      </c>
      <c r="S698">
        <f>VLOOKUP(R698,'player index'!D:F,3,FALSE)</f>
        <v>674</v>
      </c>
      <c r="T698">
        <f t="shared" si="54"/>
        <v>0</v>
      </c>
    </row>
    <row r="699" spans="1:20">
      <c r="A699" t="s">
        <v>1485</v>
      </c>
      <c r="B699" t="s">
        <v>44</v>
      </c>
      <c r="C699" t="s">
        <v>771</v>
      </c>
      <c r="D699" t="s">
        <v>809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f t="shared" si="50"/>
        <v>0</v>
      </c>
      <c r="P699" t="str">
        <f t="shared" si="51"/>
        <v>Kennard Backman, GBTE</v>
      </c>
      <c r="Q699" t="str">
        <f t="shared" si="52"/>
        <v>Kennard Backman</v>
      </c>
      <c r="R699" t="str">
        <f t="shared" si="53"/>
        <v>Kennard Backman</v>
      </c>
      <c r="S699">
        <f>VLOOKUP(R699,'player index'!D:F,3,FALSE)</f>
        <v>439</v>
      </c>
      <c r="T699">
        <f t="shared" si="54"/>
        <v>0</v>
      </c>
    </row>
    <row r="700" spans="1:20">
      <c r="A700" t="s">
        <v>1486</v>
      </c>
      <c r="B700" t="s">
        <v>55</v>
      </c>
      <c r="C700" t="s">
        <v>775</v>
      </c>
      <c r="D700" t="s">
        <v>809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f t="shared" si="50"/>
        <v>0</v>
      </c>
      <c r="P700" t="str">
        <f t="shared" si="51"/>
        <v>Breshad Perriman*, BalWRO</v>
      </c>
      <c r="Q700" t="str">
        <f t="shared" si="52"/>
        <v>Breshad Perriman*</v>
      </c>
      <c r="R700" t="str">
        <f t="shared" si="53"/>
        <v>Breshad Perriman</v>
      </c>
      <c r="S700">
        <f>VLOOKUP(R700,'player index'!D:F,3,FALSE)</f>
        <v>675</v>
      </c>
      <c r="T700">
        <f t="shared" si="54"/>
        <v>0</v>
      </c>
    </row>
    <row r="701" spans="1:20">
      <c r="A701" t="s">
        <v>1487</v>
      </c>
      <c r="B701" t="s">
        <v>71</v>
      </c>
      <c r="C701" t="s">
        <v>775</v>
      </c>
      <c r="D701" t="s">
        <v>809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f t="shared" si="50"/>
        <v>0</v>
      </c>
      <c r="P701" t="str">
        <f t="shared" si="51"/>
        <v>Stefon Diggs, MinWR</v>
      </c>
      <c r="Q701" t="str">
        <f t="shared" si="52"/>
        <v>Stefon Diggs</v>
      </c>
      <c r="R701" t="str">
        <f t="shared" si="53"/>
        <v>Stefon Diggs</v>
      </c>
      <c r="S701">
        <f>VLOOKUP(R701,'player index'!D:F,3,FALSE)</f>
        <v>676</v>
      </c>
      <c r="T701">
        <f t="shared" si="54"/>
        <v>0</v>
      </c>
    </row>
    <row r="702" spans="1:20">
      <c r="A702" t="s">
        <v>1488</v>
      </c>
      <c r="B702" t="s">
        <v>801</v>
      </c>
      <c r="C702" t="s">
        <v>775</v>
      </c>
      <c r="D702" t="s">
        <v>809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f t="shared" si="50"/>
        <v>0</v>
      </c>
      <c r="P702" t="str">
        <f t="shared" si="51"/>
        <v>Tevin Coleman*, AtlRBO</v>
      </c>
      <c r="Q702" t="str">
        <f t="shared" si="52"/>
        <v>Tevin Coleman*</v>
      </c>
      <c r="R702" t="str">
        <f t="shared" si="53"/>
        <v>Tevin Coleman</v>
      </c>
      <c r="S702">
        <f>VLOOKUP(R702,'player index'!D:F,3,FALSE)</f>
        <v>59</v>
      </c>
      <c r="T702">
        <f t="shared" si="54"/>
        <v>0</v>
      </c>
    </row>
    <row r="703" spans="1:20">
      <c r="A703" t="s">
        <v>1489</v>
      </c>
      <c r="B703" t="s">
        <v>783</v>
      </c>
      <c r="C703" t="s">
        <v>775</v>
      </c>
      <c r="D703" t="s">
        <v>809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f t="shared" si="50"/>
        <v>0</v>
      </c>
      <c r="P703" t="str">
        <f t="shared" si="51"/>
        <v>Jesse James, PitTE</v>
      </c>
      <c r="Q703" t="str">
        <f t="shared" si="52"/>
        <v>Jesse James</v>
      </c>
      <c r="R703" t="str">
        <f t="shared" si="53"/>
        <v>Jesse James</v>
      </c>
      <c r="S703">
        <f>VLOOKUP(R703,'player index'!D:F,3,FALSE)</f>
        <v>678</v>
      </c>
      <c r="T703">
        <f t="shared" si="54"/>
        <v>0</v>
      </c>
    </row>
    <row r="704" spans="1:20">
      <c r="A704" t="s">
        <v>1490</v>
      </c>
      <c r="B704" t="s">
        <v>856</v>
      </c>
      <c r="C704" t="s">
        <v>768</v>
      </c>
      <c r="D704" t="s">
        <v>809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f t="shared" si="50"/>
        <v>0</v>
      </c>
      <c r="P704" t="str">
        <f t="shared" si="51"/>
        <v>Kevin White*, ChiWRO</v>
      </c>
      <c r="Q704" t="str">
        <f t="shared" si="52"/>
        <v>Kevin White*</v>
      </c>
      <c r="R704" t="str">
        <f t="shared" si="53"/>
        <v>Kevin White</v>
      </c>
      <c r="S704">
        <f>VLOOKUP(R704,'player index'!D:F,3,FALSE)</f>
        <v>679</v>
      </c>
      <c r="T704">
        <f t="shared" si="54"/>
        <v>0</v>
      </c>
    </row>
    <row r="705" spans="1:20">
      <c r="A705" t="s">
        <v>1491</v>
      </c>
      <c r="B705" t="s">
        <v>81</v>
      </c>
      <c r="C705" t="s">
        <v>775</v>
      </c>
      <c r="D705" t="s">
        <v>809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f t="shared" si="50"/>
        <v>0</v>
      </c>
      <c r="P705" t="str">
        <f t="shared" si="51"/>
        <v>Jaelen Strong, HouWR</v>
      </c>
      <c r="Q705" t="str">
        <f t="shared" si="52"/>
        <v>Jaelen Strong</v>
      </c>
      <c r="R705" t="str">
        <f t="shared" si="53"/>
        <v>Jaelen Strong</v>
      </c>
      <c r="S705">
        <f>VLOOKUP(R705,'player index'!D:F,3,FALSE)</f>
        <v>681</v>
      </c>
      <c r="T705">
        <f t="shared" si="54"/>
        <v>0</v>
      </c>
    </row>
    <row r="706" spans="1:20">
      <c r="A706" t="s">
        <v>1492</v>
      </c>
      <c r="B706" t="s">
        <v>98</v>
      </c>
      <c r="C706" t="s">
        <v>775</v>
      </c>
      <c r="D706" t="s">
        <v>809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f t="shared" si="50"/>
        <v>0</v>
      </c>
      <c r="P706" t="str">
        <f t="shared" si="51"/>
        <v>Vince Mayle, CleWR</v>
      </c>
      <c r="Q706" t="str">
        <f t="shared" si="52"/>
        <v>Vince Mayle</v>
      </c>
      <c r="R706" t="str">
        <f t="shared" si="53"/>
        <v>Vince Mayle</v>
      </c>
      <c r="S706">
        <f>VLOOKUP(R706,'player index'!D:F,3,FALSE)</f>
        <v>683</v>
      </c>
      <c r="T706">
        <f t="shared" si="54"/>
        <v>0</v>
      </c>
    </row>
    <row r="707" spans="1:20">
      <c r="A707" t="s">
        <v>1493</v>
      </c>
      <c r="B707" t="s">
        <v>842</v>
      </c>
      <c r="C707" t="s">
        <v>775</v>
      </c>
      <c r="D707" t="s">
        <v>809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f t="shared" si="50"/>
        <v>0</v>
      </c>
      <c r="P707" t="str">
        <f t="shared" si="51"/>
        <v>Mario Alford, CinWR</v>
      </c>
      <c r="Q707" t="str">
        <f t="shared" si="52"/>
        <v>Mario Alford</v>
      </c>
      <c r="R707" t="str">
        <f t="shared" si="53"/>
        <v>Mario Alford</v>
      </c>
      <c r="S707">
        <f>VLOOKUP(R707,'player index'!D:F,3,FALSE)</f>
        <v>684</v>
      </c>
      <c r="T707">
        <f t="shared" si="54"/>
        <v>0</v>
      </c>
    </row>
    <row r="708" spans="1:20">
      <c r="A708" t="s">
        <v>1494</v>
      </c>
      <c r="B708" t="s">
        <v>793</v>
      </c>
      <c r="C708" t="s">
        <v>790</v>
      </c>
      <c r="D708" t="s">
        <v>809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f t="shared" ref="O708:O771" si="55">E708*0.04+F708*4-G708+I708*0.1+J708*6+K708+L708*0.1+M708*6+IF(E708&gt;300,3,0)+IF(I708&gt;100,3,0)+IF(L708&gt;100,3,0)</f>
        <v>0</v>
      </c>
      <c r="P708" t="str">
        <f t="shared" ref="P708:P771" si="56">A708</f>
        <v>DeAndre Smelter*, SFWRO</v>
      </c>
      <c r="Q708" t="str">
        <f t="shared" ref="Q708:Q771" si="57">LEFT(P708,IFERROR(FIND(",",P708),LEN(P708)-8)-1)</f>
        <v>DeAndre Smelter*</v>
      </c>
      <c r="R708" t="str">
        <f t="shared" ref="R708:R771" si="58">LEFT(Q708,IFERROR(FIND("*",Q708),LEN(Q708)+1)-1)</f>
        <v>DeAndre Smelter</v>
      </c>
      <c r="S708">
        <f>VLOOKUP(R708,'player index'!D:F,3,FALSE)</f>
        <v>685</v>
      </c>
      <c r="T708">
        <f t="shared" ref="T708:T771" si="59">O708</f>
        <v>0</v>
      </c>
    </row>
    <row r="709" spans="1:20">
      <c r="A709" t="s">
        <v>1495</v>
      </c>
      <c r="B709" t="s">
        <v>778</v>
      </c>
      <c r="C709" t="s">
        <v>775</v>
      </c>
      <c r="D709" t="s">
        <v>809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f t="shared" si="55"/>
        <v>0</v>
      </c>
      <c r="P709" t="str">
        <f t="shared" si="56"/>
        <v>Duron Carter, IndWR</v>
      </c>
      <c r="Q709" t="str">
        <f t="shared" si="57"/>
        <v>Duron Carter</v>
      </c>
      <c r="R709" t="str">
        <f t="shared" si="58"/>
        <v>Duron Carter</v>
      </c>
      <c r="S709">
        <f>VLOOKUP(R709,'player index'!D:F,3,FALSE)</f>
        <v>686</v>
      </c>
      <c r="T709">
        <f t="shared" si="59"/>
        <v>0</v>
      </c>
    </row>
    <row r="710" spans="1:20">
      <c r="A710" t="s">
        <v>1496</v>
      </c>
      <c r="B710" t="s">
        <v>44</v>
      </c>
      <c r="C710" t="s">
        <v>771</v>
      </c>
      <c r="D710" t="s">
        <v>809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f t="shared" si="55"/>
        <v>0</v>
      </c>
      <c r="P710" t="str">
        <f t="shared" si="56"/>
        <v>John Crockett, GBRB</v>
      </c>
      <c r="Q710" t="str">
        <f t="shared" si="57"/>
        <v>John Crockett</v>
      </c>
      <c r="R710" t="str">
        <f t="shared" si="58"/>
        <v>John Crockett</v>
      </c>
      <c r="S710">
        <f>VLOOKUP(R710,'player index'!D:F,3,FALSE)</f>
        <v>687</v>
      </c>
      <c r="T710">
        <f t="shared" si="59"/>
        <v>0</v>
      </c>
    </row>
    <row r="711" spans="1:20">
      <c r="A711" t="s">
        <v>1497</v>
      </c>
      <c r="B711" t="s">
        <v>55</v>
      </c>
      <c r="C711" t="s">
        <v>775</v>
      </c>
      <c r="D711" t="s">
        <v>809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f t="shared" si="55"/>
        <v>0</v>
      </c>
      <c r="P711" t="str">
        <f t="shared" si="56"/>
        <v>Terrence Magee, BalRB</v>
      </c>
      <c r="Q711" t="str">
        <f t="shared" si="57"/>
        <v>Terrence Magee</v>
      </c>
      <c r="R711" t="str">
        <f t="shared" si="58"/>
        <v>Terrence Magee</v>
      </c>
      <c r="S711">
        <f>VLOOKUP(R711,'player index'!D:F,3,FALSE)</f>
        <v>688</v>
      </c>
      <c r="T711">
        <f t="shared" si="59"/>
        <v>0</v>
      </c>
    </row>
    <row r="712" spans="1:20">
      <c r="A712" t="s">
        <v>1498</v>
      </c>
      <c r="B712" t="s">
        <v>859</v>
      </c>
      <c r="C712" t="s">
        <v>775</v>
      </c>
      <c r="D712" t="s">
        <v>809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f t="shared" si="55"/>
        <v>0</v>
      </c>
      <c r="P712" t="str">
        <f t="shared" si="56"/>
        <v>Seantavius Jones, NOWR</v>
      </c>
      <c r="Q712" t="str">
        <f t="shared" si="57"/>
        <v>Seantavius Jones</v>
      </c>
      <c r="R712" t="str">
        <f t="shared" si="58"/>
        <v>Seantavius Jones</v>
      </c>
      <c r="S712">
        <f>VLOOKUP(R712,'player index'!D:F,3,FALSE)</f>
        <v>689</v>
      </c>
      <c r="T712">
        <f t="shared" si="59"/>
        <v>0</v>
      </c>
    </row>
    <row r="713" spans="1:20">
      <c r="A713" t="s">
        <v>1499</v>
      </c>
      <c r="B713" t="s">
        <v>9</v>
      </c>
      <c r="C713" t="s">
        <v>775</v>
      </c>
      <c r="D713" t="s">
        <v>809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f t="shared" si="55"/>
        <v>0</v>
      </c>
      <c r="P713" t="str">
        <f t="shared" si="56"/>
        <v>Gus Johnson, DalRB</v>
      </c>
      <c r="Q713" t="str">
        <f t="shared" si="57"/>
        <v>Gus Johnson</v>
      </c>
      <c r="R713" t="str">
        <f t="shared" si="58"/>
        <v>Gus Johnson</v>
      </c>
      <c r="S713">
        <f>VLOOKUP(R713,'player index'!D:F,3,FALSE)</f>
        <v>690</v>
      </c>
      <c r="T713">
        <f t="shared" si="59"/>
        <v>0</v>
      </c>
    </row>
    <row r="714" spans="1:20">
      <c r="A714" t="s">
        <v>1500</v>
      </c>
      <c r="B714" t="s">
        <v>12</v>
      </c>
      <c r="C714" t="s">
        <v>775</v>
      </c>
      <c r="D714" t="s">
        <v>809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f t="shared" si="55"/>
        <v>0</v>
      </c>
      <c r="P714" t="str">
        <f t="shared" si="56"/>
        <v>Malcolm Brown, StLRB</v>
      </c>
      <c r="Q714" t="str">
        <f t="shared" si="57"/>
        <v>Malcolm Brown</v>
      </c>
      <c r="R714" t="str">
        <f t="shared" si="58"/>
        <v>Malcolm Brown</v>
      </c>
      <c r="S714">
        <f>VLOOKUP(R714,'player index'!D:F,3,FALSE)</f>
        <v>691</v>
      </c>
      <c r="T714">
        <f t="shared" si="59"/>
        <v>0</v>
      </c>
    </row>
    <row r="715" spans="1:20">
      <c r="O715">
        <f t="shared" si="55"/>
        <v>0</v>
      </c>
      <c r="P715">
        <f t="shared" si="56"/>
        <v>0</v>
      </c>
      <c r="Q715" t="e">
        <f t="shared" si="57"/>
        <v>#VALUE!</v>
      </c>
      <c r="R715" t="e">
        <f t="shared" si="58"/>
        <v>#VALUE!</v>
      </c>
      <c r="S715" t="e">
        <f>VLOOKUP(R715,'player index'!D:F,3,FALSE)</f>
        <v>#VALUE!</v>
      </c>
      <c r="T715">
        <f t="shared" si="59"/>
        <v>0</v>
      </c>
    </row>
    <row r="716" spans="1:20">
      <c r="A716" t="s">
        <v>759</v>
      </c>
      <c r="B716" t="s">
        <v>760</v>
      </c>
      <c r="C716" t="s">
        <v>761</v>
      </c>
      <c r="D716" t="s">
        <v>762</v>
      </c>
      <c r="E716" t="s">
        <v>763</v>
      </c>
      <c r="F716" t="s">
        <v>735</v>
      </c>
      <c r="G716" t="s">
        <v>736</v>
      </c>
      <c r="H716" t="s">
        <v>764</v>
      </c>
      <c r="I716" t="s">
        <v>763</v>
      </c>
      <c r="J716" t="s">
        <v>735</v>
      </c>
      <c r="K716" t="s">
        <v>765</v>
      </c>
      <c r="L716" t="s">
        <v>763</v>
      </c>
      <c r="M716" t="s">
        <v>735</v>
      </c>
      <c r="N716" t="s">
        <v>766</v>
      </c>
      <c r="O716" t="e">
        <f t="shared" si="55"/>
        <v>#VALUE!</v>
      </c>
      <c r="P716" t="str">
        <f t="shared" si="56"/>
        <v>PLAYER, TEAM POS</v>
      </c>
      <c r="Q716" t="str">
        <f t="shared" si="57"/>
        <v>PLAYER</v>
      </c>
      <c r="R716" t="str">
        <f t="shared" si="58"/>
        <v>PLAYER</v>
      </c>
      <c r="S716" t="e">
        <f>VLOOKUP(R716,'player index'!D:F,3,FALSE)</f>
        <v>#N/A</v>
      </c>
      <c r="T716" t="e">
        <f t="shared" si="59"/>
        <v>#VALUE!</v>
      </c>
    </row>
    <row r="717" spans="1:20">
      <c r="A717" t="s">
        <v>1501</v>
      </c>
      <c r="B717" t="s">
        <v>33</v>
      </c>
      <c r="C717" t="s">
        <v>775</v>
      </c>
      <c r="D717" t="s">
        <v>809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f t="shared" si="55"/>
        <v>0</v>
      </c>
      <c r="P717" t="str">
        <f t="shared" si="56"/>
        <v>Brandon Wegher, CarRB</v>
      </c>
      <c r="Q717" t="str">
        <f t="shared" si="57"/>
        <v>Brandon Wegher</v>
      </c>
      <c r="R717" t="str">
        <f t="shared" si="58"/>
        <v>Brandon Wegher</v>
      </c>
      <c r="S717">
        <f>VLOOKUP(R717,'player index'!D:F,3,FALSE)</f>
        <v>692</v>
      </c>
      <c r="T717">
        <f t="shared" si="59"/>
        <v>0</v>
      </c>
    </row>
    <row r="718" spans="1:20">
      <c r="A718" t="s">
        <v>1502</v>
      </c>
      <c r="B718" t="s">
        <v>786</v>
      </c>
      <c r="C718" t="s">
        <v>787</v>
      </c>
      <c r="D718" t="s">
        <v>809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f t="shared" si="55"/>
        <v>0</v>
      </c>
      <c r="P718" t="str">
        <f t="shared" si="56"/>
        <v>Bennie Fowler, DenWR</v>
      </c>
      <c r="Q718" t="str">
        <f t="shared" si="57"/>
        <v>Bennie Fowler</v>
      </c>
      <c r="R718" t="str">
        <f t="shared" si="58"/>
        <v>Bennie Fowler</v>
      </c>
      <c r="S718">
        <f>VLOOKUP(R718,'player index'!D:F,3,FALSE)</f>
        <v>693</v>
      </c>
      <c r="T718">
        <f t="shared" si="59"/>
        <v>0</v>
      </c>
    </row>
    <row r="719" spans="1:20">
      <c r="A719" t="s">
        <v>1503</v>
      </c>
      <c r="B719" t="s">
        <v>98</v>
      </c>
      <c r="C719" t="s">
        <v>775</v>
      </c>
      <c r="D719" t="s">
        <v>809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f t="shared" si="55"/>
        <v>0</v>
      </c>
      <c r="P719" t="str">
        <f t="shared" si="56"/>
        <v>E.J. Bibbs, CleTE</v>
      </c>
      <c r="Q719" t="str">
        <f t="shared" si="57"/>
        <v>E.J. Bibbs</v>
      </c>
      <c r="R719" t="str">
        <f t="shared" si="58"/>
        <v>E.J. Bibbs</v>
      </c>
      <c r="S719">
        <f>VLOOKUP(R719,'player index'!D:F,3,FALSE)</f>
        <v>694</v>
      </c>
      <c r="T719">
        <f t="shared" si="59"/>
        <v>0</v>
      </c>
    </row>
    <row r="720" spans="1:20">
      <c r="A720" t="s">
        <v>1504</v>
      </c>
      <c r="B720" t="s">
        <v>795</v>
      </c>
      <c r="C720" t="s">
        <v>796</v>
      </c>
      <c r="D720" t="s">
        <v>809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f t="shared" si="55"/>
        <v>0</v>
      </c>
      <c r="P720" t="str">
        <f t="shared" si="56"/>
        <v>Nikita Whitlock, NYGRB</v>
      </c>
      <c r="Q720" t="str">
        <f t="shared" si="57"/>
        <v>Nikita Whitlock</v>
      </c>
      <c r="R720" t="str">
        <f t="shared" si="58"/>
        <v>Nikita Whitlock</v>
      </c>
      <c r="S720">
        <f>VLOOKUP(R720,'player index'!D:F,3,FALSE)</f>
        <v>438</v>
      </c>
      <c r="T720">
        <f t="shared" si="59"/>
        <v>0</v>
      </c>
    </row>
    <row r="721" spans="1:20">
      <c r="A721" t="s">
        <v>1505</v>
      </c>
      <c r="B721" t="s">
        <v>795</v>
      </c>
      <c r="C721" t="s">
        <v>796</v>
      </c>
      <c r="D721" t="s">
        <v>809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f t="shared" si="55"/>
        <v>0</v>
      </c>
      <c r="P721" t="str">
        <f t="shared" si="56"/>
        <v>Jerome Cunningham*, NYGTEO</v>
      </c>
      <c r="Q721" t="str">
        <f t="shared" si="57"/>
        <v>Jerome Cunningham*</v>
      </c>
      <c r="R721" t="str">
        <f t="shared" si="58"/>
        <v>Jerome Cunningham</v>
      </c>
      <c r="S721">
        <f>VLOOKUP(R721,'player index'!D:F,3,FALSE)</f>
        <v>309</v>
      </c>
      <c r="T721">
        <f t="shared" si="59"/>
        <v>0</v>
      </c>
    </row>
    <row r="722" spans="1:20">
      <c r="A722" t="s">
        <v>1506</v>
      </c>
      <c r="B722" t="s">
        <v>100</v>
      </c>
      <c r="C722" t="s">
        <v>768</v>
      </c>
      <c r="D722" t="s">
        <v>809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f t="shared" si="55"/>
        <v>0</v>
      </c>
      <c r="P722" t="str">
        <f t="shared" si="56"/>
        <v>Matt Hazel, MiaWR</v>
      </c>
      <c r="Q722" t="str">
        <f t="shared" si="57"/>
        <v>Matt Hazel</v>
      </c>
      <c r="R722" t="str">
        <f t="shared" si="58"/>
        <v>Matt Hazel</v>
      </c>
      <c r="S722">
        <f>VLOOKUP(R722,'player index'!D:F,3,FALSE)</f>
        <v>695</v>
      </c>
      <c r="T722">
        <f t="shared" si="59"/>
        <v>0</v>
      </c>
    </row>
    <row r="723" spans="1:20">
      <c r="A723" t="s">
        <v>1507</v>
      </c>
      <c r="B723" t="s">
        <v>804</v>
      </c>
      <c r="C723" t="s">
        <v>775</v>
      </c>
      <c r="D723" t="s">
        <v>809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f t="shared" si="55"/>
        <v>0</v>
      </c>
      <c r="P723" t="str">
        <f t="shared" si="56"/>
        <v>Tyrell Williams, SDWR</v>
      </c>
      <c r="Q723" t="str">
        <f t="shared" si="57"/>
        <v>Tyrell Williams</v>
      </c>
      <c r="R723" t="str">
        <f t="shared" si="58"/>
        <v>Tyrell Williams</v>
      </c>
      <c r="S723">
        <f>VLOOKUP(R723,'player index'!D:F,3,FALSE)</f>
        <v>696</v>
      </c>
      <c r="T723">
        <f t="shared" si="59"/>
        <v>0</v>
      </c>
    </row>
    <row r="724" spans="1:20">
      <c r="A724" t="s">
        <v>1508</v>
      </c>
      <c r="B724" t="s">
        <v>774</v>
      </c>
      <c r="C724" t="s">
        <v>775</v>
      </c>
      <c r="D724" t="s">
        <v>809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f t="shared" si="55"/>
        <v>0</v>
      </c>
      <c r="P724" t="str">
        <f t="shared" si="56"/>
        <v>Chris Harper, NEWR</v>
      </c>
      <c r="Q724" t="str">
        <f t="shared" si="57"/>
        <v>Chris Harper</v>
      </c>
      <c r="R724" t="str">
        <f t="shared" si="58"/>
        <v>Chris Harper</v>
      </c>
      <c r="S724">
        <f>VLOOKUP(R724,'player index'!D:F,3,FALSE)</f>
        <v>581</v>
      </c>
      <c r="T724">
        <f t="shared" si="59"/>
        <v>0</v>
      </c>
    </row>
    <row r="725" spans="1:20">
      <c r="A725" t="s">
        <v>1509</v>
      </c>
      <c r="B725" t="s">
        <v>856</v>
      </c>
      <c r="C725" t="s">
        <v>768</v>
      </c>
      <c r="D725" t="s">
        <v>1258</v>
      </c>
      <c r="E725">
        <v>1.1000000000000001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f t="shared" si="55"/>
        <v>4.4000000000000004E-2</v>
      </c>
      <c r="P725" t="str">
        <f t="shared" si="56"/>
        <v>David Fales, ChiQB</v>
      </c>
      <c r="Q725" t="str">
        <f t="shared" si="57"/>
        <v>David Fales</v>
      </c>
      <c r="R725" t="str">
        <f t="shared" si="58"/>
        <v>David Fales</v>
      </c>
      <c r="S725">
        <f>VLOOKUP(R725,'player index'!D:F,3,FALSE)</f>
        <v>602</v>
      </c>
      <c r="T725">
        <f t="shared" si="59"/>
        <v>4.4000000000000004E-2</v>
      </c>
    </row>
    <row r="726" spans="1:20">
      <c r="A726" t="s">
        <v>1510</v>
      </c>
      <c r="B726" t="s">
        <v>1511</v>
      </c>
      <c r="C726" t="s">
        <v>1512</v>
      </c>
      <c r="D726" t="s">
        <v>1513</v>
      </c>
      <c r="E726" t="s">
        <v>1513</v>
      </c>
      <c r="F726" t="s">
        <v>1513</v>
      </c>
      <c r="G726" t="s">
        <v>1513</v>
      </c>
      <c r="H726" t="s">
        <v>1513</v>
      </c>
      <c r="I726" t="s">
        <v>1513</v>
      </c>
      <c r="J726" t="s">
        <v>1513</v>
      </c>
      <c r="K726" t="s">
        <v>1513</v>
      </c>
      <c r="L726" t="s">
        <v>1513</v>
      </c>
      <c r="M726" t="s">
        <v>1513</v>
      </c>
      <c r="O726" t="e">
        <f t="shared" si="55"/>
        <v>#VALUE!</v>
      </c>
      <c r="P726" t="str">
        <f t="shared" si="56"/>
        <v>John Kasay, FAK</v>
      </c>
      <c r="Q726" t="str">
        <f t="shared" si="57"/>
        <v>John Kasay</v>
      </c>
      <c r="R726" t="str">
        <f t="shared" si="58"/>
        <v>John Kasay</v>
      </c>
      <c r="S726">
        <f>VLOOKUP(R726,'player index'!D:F,3,FALSE)</f>
        <v>699</v>
      </c>
      <c r="T726" t="e">
        <f t="shared" si="59"/>
        <v>#VALUE!</v>
      </c>
    </row>
    <row r="727" spans="1:20">
      <c r="A727" t="s">
        <v>1514</v>
      </c>
      <c r="B727" t="s">
        <v>1511</v>
      </c>
      <c r="C727" t="s">
        <v>1512</v>
      </c>
      <c r="D727" t="s">
        <v>1513</v>
      </c>
      <c r="E727" t="s">
        <v>1513</v>
      </c>
      <c r="F727" t="s">
        <v>1513</v>
      </c>
      <c r="G727" t="s">
        <v>1513</v>
      </c>
      <c r="H727" t="s">
        <v>1513</v>
      </c>
      <c r="I727" t="s">
        <v>1513</v>
      </c>
      <c r="J727" t="s">
        <v>1513</v>
      </c>
      <c r="K727" t="s">
        <v>1513</v>
      </c>
      <c r="L727" t="s">
        <v>1513</v>
      </c>
      <c r="M727" t="s">
        <v>1513</v>
      </c>
      <c r="O727" t="e">
        <f t="shared" si="55"/>
        <v>#VALUE!</v>
      </c>
      <c r="P727" t="str">
        <f t="shared" si="56"/>
        <v>Jason Hanson, FAK</v>
      </c>
      <c r="Q727" t="str">
        <f t="shared" si="57"/>
        <v>Jason Hanson</v>
      </c>
      <c r="R727" t="str">
        <f t="shared" si="58"/>
        <v>Jason Hanson</v>
      </c>
      <c r="S727">
        <f>VLOOKUP(R727,'player index'!D:F,3,FALSE)</f>
        <v>700</v>
      </c>
      <c r="T727" t="e">
        <f t="shared" si="59"/>
        <v>#VALUE!</v>
      </c>
    </row>
    <row r="728" spans="1:20">
      <c r="A728" t="s">
        <v>1515</v>
      </c>
      <c r="B728" t="s">
        <v>1511</v>
      </c>
      <c r="C728" t="s">
        <v>1512</v>
      </c>
      <c r="D728" t="s">
        <v>1513</v>
      </c>
      <c r="E728" t="s">
        <v>1513</v>
      </c>
      <c r="F728" t="s">
        <v>1513</v>
      </c>
      <c r="G728" t="s">
        <v>1513</v>
      </c>
      <c r="H728" t="s">
        <v>1513</v>
      </c>
      <c r="I728" t="s">
        <v>1513</v>
      </c>
      <c r="J728" t="s">
        <v>1513</v>
      </c>
      <c r="K728" t="s">
        <v>1513</v>
      </c>
      <c r="L728" t="s">
        <v>1513</v>
      </c>
      <c r="M728" t="s">
        <v>1513</v>
      </c>
      <c r="O728" t="e">
        <f t="shared" si="55"/>
        <v>#VALUE!</v>
      </c>
      <c r="P728" t="str">
        <f t="shared" si="56"/>
        <v>Mark Brunell, FAQB</v>
      </c>
      <c r="Q728" t="str">
        <f t="shared" si="57"/>
        <v>Mark Brunell</v>
      </c>
      <c r="R728" t="str">
        <f t="shared" si="58"/>
        <v>Mark Brunell</v>
      </c>
      <c r="S728">
        <f>VLOOKUP(R728,'player index'!D:F,3,FALSE)</f>
        <v>701</v>
      </c>
      <c r="T728" t="e">
        <f t="shared" si="59"/>
        <v>#VALUE!</v>
      </c>
    </row>
    <row r="729" spans="1:20">
      <c r="A729" t="s">
        <v>1516</v>
      </c>
      <c r="B729" t="s">
        <v>1511</v>
      </c>
      <c r="C729" t="s">
        <v>1512</v>
      </c>
      <c r="D729" t="s">
        <v>1513</v>
      </c>
      <c r="E729" t="s">
        <v>1513</v>
      </c>
      <c r="F729" t="s">
        <v>1513</v>
      </c>
      <c r="G729" t="s">
        <v>1513</v>
      </c>
      <c r="H729" t="s">
        <v>1513</v>
      </c>
      <c r="I729" t="s">
        <v>1513</v>
      </c>
      <c r="J729" t="s">
        <v>1513</v>
      </c>
      <c r="K729" t="s">
        <v>1513</v>
      </c>
      <c r="L729" t="s">
        <v>1513</v>
      </c>
      <c r="M729" t="s">
        <v>1513</v>
      </c>
      <c r="O729" t="e">
        <f t="shared" si="55"/>
        <v>#VALUE!</v>
      </c>
      <c r="P729" t="str">
        <f t="shared" si="56"/>
        <v>Terrell Owens, FAWR</v>
      </c>
      <c r="Q729" t="str">
        <f t="shared" si="57"/>
        <v>Terrell Owens</v>
      </c>
      <c r="R729" t="str">
        <f t="shared" si="58"/>
        <v>Terrell Owens</v>
      </c>
      <c r="S729">
        <f>VLOOKUP(R729,'player index'!D:F,3,FALSE)</f>
        <v>702</v>
      </c>
      <c r="T729" t="e">
        <f t="shared" si="59"/>
        <v>#VALUE!</v>
      </c>
    </row>
    <row r="730" spans="1:20">
      <c r="A730" t="s">
        <v>1517</v>
      </c>
      <c r="B730" t="s">
        <v>1511</v>
      </c>
      <c r="C730" t="s">
        <v>1512</v>
      </c>
      <c r="D730" t="s">
        <v>1513</v>
      </c>
      <c r="E730" t="s">
        <v>1513</v>
      </c>
      <c r="F730" t="s">
        <v>1513</v>
      </c>
      <c r="G730" t="s">
        <v>1513</v>
      </c>
      <c r="H730" t="s">
        <v>1513</v>
      </c>
      <c r="I730" t="s">
        <v>1513</v>
      </c>
      <c r="J730" t="s">
        <v>1513</v>
      </c>
      <c r="K730" t="s">
        <v>1513</v>
      </c>
      <c r="L730" t="s">
        <v>1513</v>
      </c>
      <c r="M730" t="s">
        <v>1513</v>
      </c>
      <c r="O730" t="e">
        <f t="shared" si="55"/>
        <v>#VALUE!</v>
      </c>
      <c r="P730" t="str">
        <f t="shared" si="56"/>
        <v>Olindo Mare, FAK</v>
      </c>
      <c r="Q730" t="str">
        <f t="shared" si="57"/>
        <v>Olindo Mare</v>
      </c>
      <c r="R730" t="str">
        <f t="shared" si="58"/>
        <v>Olindo Mare</v>
      </c>
      <c r="S730">
        <f>VLOOKUP(R730,'player index'!D:F,3,FALSE)</f>
        <v>703</v>
      </c>
      <c r="T730" t="e">
        <f t="shared" si="59"/>
        <v>#VALUE!</v>
      </c>
    </row>
    <row r="731" spans="1:20">
      <c r="A731" t="s">
        <v>1518</v>
      </c>
      <c r="B731" t="s">
        <v>801</v>
      </c>
      <c r="C731" t="s">
        <v>775</v>
      </c>
      <c r="D731" t="s">
        <v>1512</v>
      </c>
      <c r="E731" t="s">
        <v>1513</v>
      </c>
      <c r="F731" t="s">
        <v>1513</v>
      </c>
      <c r="G731" t="s">
        <v>1513</v>
      </c>
      <c r="H731" t="s">
        <v>1513</v>
      </c>
      <c r="I731" t="s">
        <v>1513</v>
      </c>
      <c r="J731" t="s">
        <v>1513</v>
      </c>
      <c r="K731" t="s">
        <v>1513</v>
      </c>
      <c r="L731" t="s">
        <v>1513</v>
      </c>
      <c r="M731" t="s">
        <v>1513</v>
      </c>
      <c r="N731" t="s">
        <v>1513</v>
      </c>
      <c r="O731" t="e">
        <f t="shared" si="55"/>
        <v>#VALUE!</v>
      </c>
      <c r="P731" t="str">
        <f t="shared" si="56"/>
        <v>Tony Gonzalez, AtlTE</v>
      </c>
      <c r="Q731" t="str">
        <f t="shared" si="57"/>
        <v>Tony Gonzalez</v>
      </c>
      <c r="R731" t="str">
        <f t="shared" si="58"/>
        <v>Tony Gonzalez</v>
      </c>
      <c r="S731">
        <f>VLOOKUP(R731,'player index'!D:F,3,FALSE)</f>
        <v>704</v>
      </c>
      <c r="T731" t="e">
        <f t="shared" si="59"/>
        <v>#VALUE!</v>
      </c>
    </row>
    <row r="732" spans="1:20">
      <c r="A732" t="s">
        <v>1519</v>
      </c>
      <c r="B732" t="s">
        <v>1511</v>
      </c>
      <c r="C732" t="s">
        <v>1512</v>
      </c>
      <c r="D732" t="s">
        <v>1513</v>
      </c>
      <c r="E732" t="s">
        <v>1513</v>
      </c>
      <c r="F732" t="s">
        <v>1513</v>
      </c>
      <c r="G732" t="s">
        <v>1513</v>
      </c>
      <c r="H732" t="s">
        <v>1513</v>
      </c>
      <c r="I732" t="s">
        <v>1513</v>
      </c>
      <c r="J732" t="s">
        <v>1513</v>
      </c>
      <c r="K732" t="s">
        <v>1513</v>
      </c>
      <c r="L732" t="s">
        <v>1513</v>
      </c>
      <c r="M732" t="s">
        <v>1513</v>
      </c>
      <c r="O732" t="e">
        <f t="shared" si="55"/>
        <v>#VALUE!</v>
      </c>
      <c r="P732" t="str">
        <f t="shared" si="56"/>
        <v>Ryan Longwell, FAK</v>
      </c>
      <c r="Q732" t="str">
        <f t="shared" si="57"/>
        <v>Ryan Longwell</v>
      </c>
      <c r="R732" t="str">
        <f t="shared" si="58"/>
        <v>Ryan Longwell</v>
      </c>
      <c r="S732">
        <f>VLOOKUP(R732,'player index'!D:F,3,FALSE)</f>
        <v>705</v>
      </c>
      <c r="T732" t="e">
        <f t="shared" si="59"/>
        <v>#VALUE!</v>
      </c>
    </row>
    <row r="733" spans="1:20">
      <c r="A733" t="s">
        <v>1520</v>
      </c>
      <c r="B733" t="s">
        <v>9</v>
      </c>
      <c r="C733" t="s">
        <v>775</v>
      </c>
      <c r="D733" t="s">
        <v>1512</v>
      </c>
      <c r="E733" t="s">
        <v>1513</v>
      </c>
      <c r="F733" t="s">
        <v>1513</v>
      </c>
      <c r="G733" t="s">
        <v>1513</v>
      </c>
      <c r="H733" t="s">
        <v>1513</v>
      </c>
      <c r="I733" t="s">
        <v>1513</v>
      </c>
      <c r="J733" t="s">
        <v>1513</v>
      </c>
      <c r="K733" t="s">
        <v>1513</v>
      </c>
      <c r="L733" t="s">
        <v>1513</v>
      </c>
      <c r="M733" t="s">
        <v>1513</v>
      </c>
      <c r="N733" t="s">
        <v>1513</v>
      </c>
      <c r="O733" t="e">
        <f t="shared" si="55"/>
        <v>#VALUE!</v>
      </c>
      <c r="P733" t="str">
        <f t="shared" si="56"/>
        <v>Jon Kitna, DalQB</v>
      </c>
      <c r="Q733" t="str">
        <f t="shared" si="57"/>
        <v>Jon Kitna</v>
      </c>
      <c r="R733" t="str">
        <f t="shared" si="58"/>
        <v>Jon Kitna</v>
      </c>
      <c r="S733">
        <f>VLOOKUP(R733,'player index'!D:F,3,FALSE)</f>
        <v>706</v>
      </c>
      <c r="T733" t="e">
        <f t="shared" si="59"/>
        <v>#VALUE!</v>
      </c>
    </row>
    <row r="734" spans="1:20">
      <c r="A734" t="s">
        <v>1521</v>
      </c>
      <c r="B734" t="s">
        <v>1511</v>
      </c>
      <c r="C734" t="s">
        <v>1512</v>
      </c>
      <c r="D734" t="s">
        <v>1513</v>
      </c>
      <c r="E734" t="s">
        <v>1513</v>
      </c>
      <c r="F734" t="s">
        <v>1513</v>
      </c>
      <c r="G734" t="s">
        <v>1513</v>
      </c>
      <c r="H734" t="s">
        <v>1513</v>
      </c>
      <c r="I734" t="s">
        <v>1513</v>
      </c>
      <c r="J734" t="s">
        <v>1513</v>
      </c>
      <c r="K734" t="s">
        <v>1513</v>
      </c>
      <c r="L734" t="s">
        <v>1513</v>
      </c>
      <c r="M734" t="s">
        <v>1513</v>
      </c>
      <c r="O734" t="e">
        <f t="shared" si="55"/>
        <v>#VALUE!</v>
      </c>
      <c r="P734" t="str">
        <f t="shared" si="56"/>
        <v>Todd Bouman, FAQB</v>
      </c>
      <c r="Q734" t="str">
        <f t="shared" si="57"/>
        <v>Todd Bouman</v>
      </c>
      <c r="R734" t="str">
        <f t="shared" si="58"/>
        <v>Todd Bouman</v>
      </c>
      <c r="S734">
        <f>VLOOKUP(R734,'player index'!D:F,3,FALSE)</f>
        <v>707</v>
      </c>
      <c r="T734" t="e">
        <f t="shared" si="59"/>
        <v>#VALUE!</v>
      </c>
    </row>
    <row r="735" spans="1:20">
      <c r="A735" t="s">
        <v>1522</v>
      </c>
      <c r="B735" t="s">
        <v>1511</v>
      </c>
      <c r="C735" t="s">
        <v>1512</v>
      </c>
      <c r="D735" t="s">
        <v>1513</v>
      </c>
      <c r="E735" t="s">
        <v>1513</v>
      </c>
      <c r="F735" t="s">
        <v>1513</v>
      </c>
      <c r="G735" t="s">
        <v>1513</v>
      </c>
      <c r="H735" t="s">
        <v>1513</v>
      </c>
      <c r="I735" t="s">
        <v>1513</v>
      </c>
      <c r="J735" t="s">
        <v>1513</v>
      </c>
      <c r="K735" t="s">
        <v>1513</v>
      </c>
      <c r="L735" t="s">
        <v>1513</v>
      </c>
      <c r="M735" t="s">
        <v>1513</v>
      </c>
      <c r="O735" t="e">
        <f t="shared" si="55"/>
        <v>#VALUE!</v>
      </c>
      <c r="P735" t="str">
        <f t="shared" si="56"/>
        <v>Randy Moss, FAWR</v>
      </c>
      <c r="Q735" t="str">
        <f t="shared" si="57"/>
        <v>Randy Moss</v>
      </c>
      <c r="R735" t="str">
        <f t="shared" si="58"/>
        <v>Randy Moss</v>
      </c>
      <c r="S735">
        <f>VLOOKUP(R735,'player index'!D:F,3,FALSE)</f>
        <v>708</v>
      </c>
      <c r="T735" t="e">
        <f t="shared" si="59"/>
        <v>#VALUE!</v>
      </c>
    </row>
    <row r="736" spans="1:20">
      <c r="A736" t="s">
        <v>1523</v>
      </c>
      <c r="B736" t="s">
        <v>1511</v>
      </c>
      <c r="C736" t="s">
        <v>1512</v>
      </c>
      <c r="D736" t="s">
        <v>1513</v>
      </c>
      <c r="E736" t="s">
        <v>1513</v>
      </c>
      <c r="F736" t="s">
        <v>1513</v>
      </c>
      <c r="G736" t="s">
        <v>1513</v>
      </c>
      <c r="H736" t="s">
        <v>1513</v>
      </c>
      <c r="I736" t="s">
        <v>1513</v>
      </c>
      <c r="J736" t="s">
        <v>1513</v>
      </c>
      <c r="K736" t="s">
        <v>1513</v>
      </c>
      <c r="L736" t="s">
        <v>1513</v>
      </c>
      <c r="M736" t="s">
        <v>1513</v>
      </c>
      <c r="O736" t="e">
        <f t="shared" si="55"/>
        <v>#VALUE!</v>
      </c>
      <c r="P736" t="str">
        <f t="shared" si="56"/>
        <v>Charlie Batch, FAQB</v>
      </c>
      <c r="Q736" t="str">
        <f t="shared" si="57"/>
        <v>Charlie Batch</v>
      </c>
      <c r="R736" t="str">
        <f t="shared" si="58"/>
        <v>Charlie Batch</v>
      </c>
      <c r="S736">
        <f>VLOOKUP(R736,'player index'!D:F,3,FALSE)</f>
        <v>709</v>
      </c>
      <c r="T736" t="e">
        <f t="shared" si="59"/>
        <v>#VALUE!</v>
      </c>
    </row>
    <row r="737" spans="1:20">
      <c r="A737" t="s">
        <v>1524</v>
      </c>
      <c r="B737" t="s">
        <v>1511</v>
      </c>
      <c r="C737" t="s">
        <v>1512</v>
      </c>
      <c r="D737" t="s">
        <v>1513</v>
      </c>
      <c r="E737" t="s">
        <v>1513</v>
      </c>
      <c r="F737" t="s">
        <v>1513</v>
      </c>
      <c r="G737" t="s">
        <v>1513</v>
      </c>
      <c r="H737" t="s">
        <v>1513</v>
      </c>
      <c r="I737" t="s">
        <v>1513</v>
      </c>
      <c r="J737" t="s">
        <v>1513</v>
      </c>
      <c r="K737" t="s">
        <v>1513</v>
      </c>
      <c r="L737" t="s">
        <v>1513</v>
      </c>
      <c r="M737" t="s">
        <v>1513</v>
      </c>
      <c r="O737" t="e">
        <f t="shared" si="55"/>
        <v>#VALUE!</v>
      </c>
      <c r="P737" t="str">
        <f t="shared" si="56"/>
        <v>Mike Sellers, FARB</v>
      </c>
      <c r="Q737" t="str">
        <f t="shared" si="57"/>
        <v>Mike Sellers</v>
      </c>
      <c r="R737" t="str">
        <f t="shared" si="58"/>
        <v>Mike Sellers</v>
      </c>
      <c r="S737">
        <f>VLOOKUP(R737,'player index'!D:F,3,FALSE)</f>
        <v>710</v>
      </c>
      <c r="T737" t="e">
        <f t="shared" si="59"/>
        <v>#VALUE!</v>
      </c>
    </row>
    <row r="738" spans="1:20">
      <c r="A738" t="s">
        <v>1525</v>
      </c>
      <c r="B738" t="s">
        <v>1511</v>
      </c>
      <c r="C738" t="s">
        <v>1512</v>
      </c>
      <c r="D738" t="s">
        <v>1513</v>
      </c>
      <c r="E738" t="s">
        <v>1513</v>
      </c>
      <c r="F738" t="s">
        <v>1513</v>
      </c>
      <c r="G738" t="s">
        <v>1513</v>
      </c>
      <c r="H738" t="s">
        <v>1513</v>
      </c>
      <c r="I738" t="s">
        <v>1513</v>
      </c>
      <c r="J738" t="s">
        <v>1513</v>
      </c>
      <c r="K738" t="s">
        <v>1513</v>
      </c>
      <c r="L738" t="s">
        <v>1513</v>
      </c>
      <c r="M738" t="s">
        <v>1513</v>
      </c>
      <c r="O738" t="e">
        <f t="shared" si="55"/>
        <v>#VALUE!</v>
      </c>
      <c r="P738" t="str">
        <f t="shared" si="56"/>
        <v>Jake Delhomme, FAQB</v>
      </c>
      <c r="Q738" t="str">
        <f t="shared" si="57"/>
        <v>Jake Delhomme</v>
      </c>
      <c r="R738" t="str">
        <f t="shared" si="58"/>
        <v>Jake Delhomme</v>
      </c>
      <c r="S738">
        <f>VLOOKUP(R738,'player index'!D:F,3,FALSE)</f>
        <v>711</v>
      </c>
      <c r="T738" t="e">
        <f t="shared" si="59"/>
        <v>#VALUE!</v>
      </c>
    </row>
    <row r="739" spans="1:20">
      <c r="A739" t="s">
        <v>1526</v>
      </c>
      <c r="B739" t="s">
        <v>1511</v>
      </c>
      <c r="C739" t="s">
        <v>1512</v>
      </c>
      <c r="D739" t="s">
        <v>1513</v>
      </c>
      <c r="E739" t="s">
        <v>1513</v>
      </c>
      <c r="F739" t="s">
        <v>1513</v>
      </c>
      <c r="G739" t="s">
        <v>1513</v>
      </c>
      <c r="H739" t="s">
        <v>1513</v>
      </c>
      <c r="I739" t="s">
        <v>1513</v>
      </c>
      <c r="J739" t="s">
        <v>1513</v>
      </c>
      <c r="K739" t="s">
        <v>1513</v>
      </c>
      <c r="L739" t="s">
        <v>1513</v>
      </c>
      <c r="M739" t="s">
        <v>1513</v>
      </c>
      <c r="O739" t="e">
        <f t="shared" si="55"/>
        <v>#VALUE!</v>
      </c>
      <c r="P739" t="str">
        <f t="shared" si="56"/>
        <v>David Akers, FAK</v>
      </c>
      <c r="Q739" t="str">
        <f t="shared" si="57"/>
        <v>David Akers</v>
      </c>
      <c r="R739" t="str">
        <f t="shared" si="58"/>
        <v>David Akers</v>
      </c>
      <c r="S739">
        <f>VLOOKUP(R739,'player index'!D:F,3,FALSE)</f>
        <v>712</v>
      </c>
      <c r="T739" t="e">
        <f t="shared" si="59"/>
        <v>#VALUE!</v>
      </c>
    </row>
    <row r="740" spans="1:20">
      <c r="A740" t="s">
        <v>1527</v>
      </c>
      <c r="B740" t="s">
        <v>1511</v>
      </c>
      <c r="C740" t="s">
        <v>1512</v>
      </c>
      <c r="D740" t="s">
        <v>1513</v>
      </c>
      <c r="E740" t="s">
        <v>1513</v>
      </c>
      <c r="F740" t="s">
        <v>1513</v>
      </c>
      <c r="G740" t="s">
        <v>1513</v>
      </c>
      <c r="H740" t="s">
        <v>1513</v>
      </c>
      <c r="I740" t="s">
        <v>1513</v>
      </c>
      <c r="J740" t="s">
        <v>1513</v>
      </c>
      <c r="K740" t="s">
        <v>1513</v>
      </c>
      <c r="L740" t="s">
        <v>1513</v>
      </c>
      <c r="M740" t="s">
        <v>1513</v>
      </c>
      <c r="O740" t="e">
        <f t="shared" si="55"/>
        <v>#VALUE!</v>
      </c>
      <c r="P740" t="str">
        <f t="shared" si="56"/>
        <v>Donovan McNabb, FAQB</v>
      </c>
      <c r="Q740" t="str">
        <f t="shared" si="57"/>
        <v>Donovan McNabb</v>
      </c>
      <c r="R740" t="str">
        <f t="shared" si="58"/>
        <v>Donovan McNabb</v>
      </c>
      <c r="S740">
        <f>VLOOKUP(R740,'player index'!D:F,3,FALSE)</f>
        <v>713</v>
      </c>
      <c r="T740" t="e">
        <f t="shared" si="59"/>
        <v>#VALUE!</v>
      </c>
    </row>
    <row r="741" spans="1:20">
      <c r="A741" t="s">
        <v>1528</v>
      </c>
      <c r="B741" t="s">
        <v>1511</v>
      </c>
      <c r="C741" t="s">
        <v>1512</v>
      </c>
      <c r="D741" t="s">
        <v>1513</v>
      </c>
      <c r="E741" t="s">
        <v>1513</v>
      </c>
      <c r="F741" t="s">
        <v>1513</v>
      </c>
      <c r="G741" t="s">
        <v>1513</v>
      </c>
      <c r="H741" t="s">
        <v>1513</v>
      </c>
      <c r="I741" t="s">
        <v>1513</v>
      </c>
      <c r="J741" t="s">
        <v>1513</v>
      </c>
      <c r="K741" t="s">
        <v>1513</v>
      </c>
      <c r="L741" t="s">
        <v>1513</v>
      </c>
      <c r="M741" t="s">
        <v>1513</v>
      </c>
      <c r="O741" t="e">
        <f t="shared" si="55"/>
        <v>#VALUE!</v>
      </c>
      <c r="P741" t="str">
        <f t="shared" si="56"/>
        <v>Daunte Culpepper, FAQB</v>
      </c>
      <c r="Q741" t="str">
        <f t="shared" si="57"/>
        <v>Daunte Culpepper</v>
      </c>
      <c r="R741" t="str">
        <f t="shared" si="58"/>
        <v>Daunte Culpepper</v>
      </c>
      <c r="S741">
        <f>VLOOKUP(R741,'player index'!D:F,3,FALSE)</f>
        <v>714</v>
      </c>
      <c r="T741" t="e">
        <f t="shared" si="59"/>
        <v>#VALUE!</v>
      </c>
    </row>
    <row r="742" spans="1:20">
      <c r="A742" t="s">
        <v>1529</v>
      </c>
      <c r="B742" t="s">
        <v>1511</v>
      </c>
      <c r="C742" t="s">
        <v>1512</v>
      </c>
      <c r="D742" t="s">
        <v>1513</v>
      </c>
      <c r="E742" t="s">
        <v>1513</v>
      </c>
      <c r="F742" t="s">
        <v>1513</v>
      </c>
      <c r="G742" t="s">
        <v>1513</v>
      </c>
      <c r="H742" t="s">
        <v>1513</v>
      </c>
      <c r="I742" t="s">
        <v>1513</v>
      </c>
      <c r="J742" t="s">
        <v>1513</v>
      </c>
      <c r="K742" t="s">
        <v>1513</v>
      </c>
      <c r="L742" t="s">
        <v>1513</v>
      </c>
      <c r="M742" t="s">
        <v>1513</v>
      </c>
      <c r="O742" t="e">
        <f t="shared" si="55"/>
        <v>#VALUE!</v>
      </c>
      <c r="P742" t="str">
        <f t="shared" si="56"/>
        <v>Reggie Kelly, FATE</v>
      </c>
      <c r="Q742" t="str">
        <f t="shared" si="57"/>
        <v>Reggie Kelly</v>
      </c>
      <c r="R742" t="str">
        <f t="shared" si="58"/>
        <v>Reggie Kelly</v>
      </c>
      <c r="S742">
        <f>VLOOKUP(R742,'player index'!D:F,3,FALSE)</f>
        <v>715</v>
      </c>
      <c r="T742" t="e">
        <f t="shared" si="59"/>
        <v>#VALUE!</v>
      </c>
    </row>
    <row r="743" spans="1:20">
      <c r="A743" t="s">
        <v>1530</v>
      </c>
      <c r="B743" t="s">
        <v>1511</v>
      </c>
      <c r="C743" t="s">
        <v>1512</v>
      </c>
      <c r="D743" t="s">
        <v>1513</v>
      </c>
      <c r="E743" t="s">
        <v>1513</v>
      </c>
      <c r="F743" t="s">
        <v>1513</v>
      </c>
      <c r="G743" t="s">
        <v>1513</v>
      </c>
      <c r="H743" t="s">
        <v>1513</v>
      </c>
      <c r="I743" t="s">
        <v>1513</v>
      </c>
      <c r="J743" t="s">
        <v>1513</v>
      </c>
      <c r="K743" t="s">
        <v>1513</v>
      </c>
      <c r="L743" t="s">
        <v>1513</v>
      </c>
      <c r="M743" t="s">
        <v>1513</v>
      </c>
      <c r="O743" t="e">
        <f t="shared" si="55"/>
        <v>#VALUE!</v>
      </c>
      <c r="P743" t="str">
        <f t="shared" si="56"/>
        <v>Jimmy Kleinsasser, FATE</v>
      </c>
      <c r="Q743" t="str">
        <f t="shared" si="57"/>
        <v>Jimmy Kleinsasser</v>
      </c>
      <c r="R743" t="str">
        <f t="shared" si="58"/>
        <v>Jimmy Kleinsasser</v>
      </c>
      <c r="S743">
        <f>VLOOKUP(R743,'player index'!D:F,3,FALSE)</f>
        <v>716</v>
      </c>
      <c r="T743" t="e">
        <f t="shared" si="59"/>
        <v>#VALUE!</v>
      </c>
    </row>
    <row r="744" spans="1:20">
      <c r="A744" t="s">
        <v>1531</v>
      </c>
      <c r="B744" t="s">
        <v>1511</v>
      </c>
      <c r="C744" t="s">
        <v>1512</v>
      </c>
      <c r="D744" t="s">
        <v>1513</v>
      </c>
      <c r="E744" t="s">
        <v>1513</v>
      </c>
      <c r="F744" t="s">
        <v>1513</v>
      </c>
      <c r="G744" t="s">
        <v>1513</v>
      </c>
      <c r="H744" t="s">
        <v>1513</v>
      </c>
      <c r="I744" t="s">
        <v>1513</v>
      </c>
      <c r="J744" t="s">
        <v>1513</v>
      </c>
      <c r="K744" t="s">
        <v>1513</v>
      </c>
      <c r="L744" t="s">
        <v>1513</v>
      </c>
      <c r="M744" t="s">
        <v>1513</v>
      </c>
      <c r="O744" t="e">
        <f t="shared" si="55"/>
        <v>#VALUE!</v>
      </c>
      <c r="P744" t="str">
        <f t="shared" si="56"/>
        <v>Kevin Faulk, FARB</v>
      </c>
      <c r="Q744" t="str">
        <f t="shared" si="57"/>
        <v>Kevin Faulk</v>
      </c>
      <c r="R744" t="str">
        <f t="shared" si="58"/>
        <v>Kevin Faulk</v>
      </c>
      <c r="S744">
        <f>VLOOKUP(R744,'player index'!D:F,3,FALSE)</f>
        <v>717</v>
      </c>
      <c r="T744" t="e">
        <f t="shared" si="59"/>
        <v>#VALUE!</v>
      </c>
    </row>
    <row r="745" spans="1:20">
      <c r="A745" t="s">
        <v>1532</v>
      </c>
      <c r="B745" t="s">
        <v>55</v>
      </c>
      <c r="C745" t="s">
        <v>775</v>
      </c>
      <c r="D745" t="s">
        <v>1512</v>
      </c>
      <c r="E745" t="s">
        <v>1513</v>
      </c>
      <c r="F745" t="s">
        <v>1513</v>
      </c>
      <c r="G745" t="s">
        <v>1513</v>
      </c>
      <c r="H745" t="s">
        <v>1513</v>
      </c>
      <c r="I745" t="s">
        <v>1513</v>
      </c>
      <c r="J745" t="s">
        <v>1513</v>
      </c>
      <c r="K745" t="s">
        <v>1513</v>
      </c>
      <c r="L745" t="s">
        <v>1513</v>
      </c>
      <c r="M745" t="s">
        <v>1513</v>
      </c>
      <c r="N745" t="s">
        <v>1513</v>
      </c>
      <c r="O745" t="e">
        <f t="shared" si="55"/>
        <v>#VALUE!</v>
      </c>
      <c r="P745" t="str">
        <f t="shared" si="56"/>
        <v>Brandon Stokley, BalWR</v>
      </c>
      <c r="Q745" t="str">
        <f t="shared" si="57"/>
        <v>Brandon Stokley</v>
      </c>
      <c r="R745" t="str">
        <f t="shared" si="58"/>
        <v>Brandon Stokley</v>
      </c>
      <c r="S745">
        <f>VLOOKUP(R745,'player index'!D:F,3,FALSE)</f>
        <v>718</v>
      </c>
      <c r="T745" t="e">
        <f t="shared" si="59"/>
        <v>#VALUE!</v>
      </c>
    </row>
    <row r="746" spans="1:20">
      <c r="A746" t="s">
        <v>1533</v>
      </c>
      <c r="B746" t="s">
        <v>1511</v>
      </c>
      <c r="C746" t="s">
        <v>1512</v>
      </c>
      <c r="D746" t="s">
        <v>1513</v>
      </c>
      <c r="E746" t="s">
        <v>1513</v>
      </c>
      <c r="F746" t="s">
        <v>1513</v>
      </c>
      <c r="G746" t="s">
        <v>1513</v>
      </c>
      <c r="H746" t="s">
        <v>1513</v>
      </c>
      <c r="I746" t="s">
        <v>1513</v>
      </c>
      <c r="J746" t="s">
        <v>1513</v>
      </c>
      <c r="K746" t="s">
        <v>1513</v>
      </c>
      <c r="L746" t="s">
        <v>1513</v>
      </c>
      <c r="M746" t="s">
        <v>1513</v>
      </c>
      <c r="O746" t="e">
        <f t="shared" si="55"/>
        <v>#VALUE!</v>
      </c>
      <c r="P746" t="str">
        <f t="shared" si="56"/>
        <v>Desmond Clark, FATE</v>
      </c>
      <c r="Q746" t="str">
        <f t="shared" si="57"/>
        <v>Desmond Clark</v>
      </c>
      <c r="R746" t="str">
        <f t="shared" si="58"/>
        <v>Desmond Clark</v>
      </c>
      <c r="S746">
        <f>VLOOKUP(R746,'player index'!D:F,3,FALSE)</f>
        <v>719</v>
      </c>
      <c r="T746" t="e">
        <f t="shared" si="59"/>
        <v>#VALUE!</v>
      </c>
    </row>
    <row r="747" spans="1:20">
      <c r="A747" t="s">
        <v>1534</v>
      </c>
      <c r="B747" t="s">
        <v>1511</v>
      </c>
      <c r="C747" t="s">
        <v>1512</v>
      </c>
      <c r="D747" t="s">
        <v>1513</v>
      </c>
      <c r="E747" t="s">
        <v>1513</v>
      </c>
      <c r="F747" t="s">
        <v>1513</v>
      </c>
      <c r="G747" t="s">
        <v>1513</v>
      </c>
      <c r="H747" t="s">
        <v>1513</v>
      </c>
      <c r="I747" t="s">
        <v>1513</v>
      </c>
      <c r="J747" t="s">
        <v>1513</v>
      </c>
      <c r="K747" t="s">
        <v>1513</v>
      </c>
      <c r="L747" t="s">
        <v>1513</v>
      </c>
      <c r="M747" t="s">
        <v>1513</v>
      </c>
      <c r="O747" t="e">
        <f t="shared" si="55"/>
        <v>#VALUE!</v>
      </c>
      <c r="P747" t="str">
        <f t="shared" si="56"/>
        <v>Donald Driver, FAWR</v>
      </c>
      <c r="Q747" t="str">
        <f t="shared" si="57"/>
        <v>Donald Driver</v>
      </c>
      <c r="R747" t="str">
        <f t="shared" si="58"/>
        <v>Donald Driver</v>
      </c>
      <c r="S747">
        <f>VLOOKUP(R747,'player index'!D:F,3,FALSE)</f>
        <v>720</v>
      </c>
      <c r="T747" t="e">
        <f t="shared" si="59"/>
        <v>#VALUE!</v>
      </c>
    </row>
    <row r="748" spans="1:20">
      <c r="A748" t="s">
        <v>1535</v>
      </c>
      <c r="B748" t="s">
        <v>1511</v>
      </c>
      <c r="C748" t="s">
        <v>1512</v>
      </c>
      <c r="D748" t="s">
        <v>1513</v>
      </c>
      <c r="E748" t="s">
        <v>1513</v>
      </c>
      <c r="F748" t="s">
        <v>1513</v>
      </c>
      <c r="G748" t="s">
        <v>1513</v>
      </c>
      <c r="H748" t="s">
        <v>1513</v>
      </c>
      <c r="I748" t="s">
        <v>1513</v>
      </c>
      <c r="J748" t="s">
        <v>1513</v>
      </c>
      <c r="K748" t="s">
        <v>1513</v>
      </c>
      <c r="L748" t="s">
        <v>1513</v>
      </c>
      <c r="M748" t="s">
        <v>1513</v>
      </c>
      <c r="O748" t="e">
        <f t="shared" si="55"/>
        <v>#VALUE!</v>
      </c>
      <c r="P748" t="str">
        <f t="shared" si="56"/>
        <v>Kris Brown, FAK</v>
      </c>
      <c r="Q748" t="str">
        <f t="shared" si="57"/>
        <v>Kris Brown</v>
      </c>
      <c r="R748" t="str">
        <f t="shared" si="58"/>
        <v>Kris Brown</v>
      </c>
      <c r="S748">
        <f>VLOOKUP(R748,'player index'!D:F,3,FALSE)</f>
        <v>721</v>
      </c>
      <c r="T748" t="e">
        <f t="shared" si="59"/>
        <v>#VALUE!</v>
      </c>
    </row>
    <row r="749" spans="1:20">
      <c r="A749" t="s">
        <v>1536</v>
      </c>
      <c r="B749" t="s">
        <v>1511</v>
      </c>
      <c r="C749" t="s">
        <v>1512</v>
      </c>
      <c r="D749" t="s">
        <v>1513</v>
      </c>
      <c r="E749" t="s">
        <v>1513</v>
      </c>
      <c r="F749" t="s">
        <v>1513</v>
      </c>
      <c r="G749" t="s">
        <v>1513</v>
      </c>
      <c r="H749" t="s">
        <v>1513</v>
      </c>
      <c r="I749" t="s">
        <v>1513</v>
      </c>
      <c r="J749" t="s">
        <v>1513</v>
      </c>
      <c r="K749" t="s">
        <v>1513</v>
      </c>
      <c r="L749" t="s">
        <v>1513</v>
      </c>
      <c r="M749" t="s">
        <v>1513</v>
      </c>
      <c r="O749" t="e">
        <f t="shared" si="55"/>
        <v>#VALUE!</v>
      </c>
      <c r="P749" t="str">
        <f t="shared" si="56"/>
        <v>Chris Greisen, FAQB</v>
      </c>
      <c r="Q749" t="str">
        <f t="shared" si="57"/>
        <v>Chris Greisen</v>
      </c>
      <c r="R749" t="str">
        <f t="shared" si="58"/>
        <v>Chris Greisen</v>
      </c>
      <c r="S749">
        <f>VLOOKUP(R749,'player index'!D:F,3,FALSE)</f>
        <v>722</v>
      </c>
      <c r="T749" t="e">
        <f t="shared" si="59"/>
        <v>#VALUE!</v>
      </c>
    </row>
    <row r="750" spans="1:20">
      <c r="A750" t="s">
        <v>1537</v>
      </c>
      <c r="B750" t="s">
        <v>1511</v>
      </c>
      <c r="C750" t="s">
        <v>1512</v>
      </c>
      <c r="D750" t="s">
        <v>1513</v>
      </c>
      <c r="E750" t="s">
        <v>1513</v>
      </c>
      <c r="F750" t="s">
        <v>1513</v>
      </c>
      <c r="G750" t="s">
        <v>1513</v>
      </c>
      <c r="H750" t="s">
        <v>1513</v>
      </c>
      <c r="I750" t="s">
        <v>1513</v>
      </c>
      <c r="J750" t="s">
        <v>1513</v>
      </c>
      <c r="K750" t="s">
        <v>1513</v>
      </c>
      <c r="L750" t="s">
        <v>1513</v>
      </c>
      <c r="M750" t="s">
        <v>1513</v>
      </c>
      <c r="O750" t="e">
        <f t="shared" si="55"/>
        <v>#VALUE!</v>
      </c>
      <c r="P750" t="str">
        <f t="shared" si="56"/>
        <v>Jeff Garcia, FAQB</v>
      </c>
      <c r="Q750" t="str">
        <f t="shared" si="57"/>
        <v>Jeff Garcia</v>
      </c>
      <c r="R750" t="str">
        <f t="shared" si="58"/>
        <v>Jeff Garcia</v>
      </c>
      <c r="S750">
        <f>VLOOKUP(R750,'player index'!D:F,3,FALSE)</f>
        <v>723</v>
      </c>
      <c r="T750" t="e">
        <f t="shared" si="59"/>
        <v>#VALUE!</v>
      </c>
    </row>
    <row r="751" spans="1:20">
      <c r="A751" t="s">
        <v>1538</v>
      </c>
      <c r="B751" t="s">
        <v>1511</v>
      </c>
      <c r="C751" t="s">
        <v>1512</v>
      </c>
      <c r="D751" t="s">
        <v>1513</v>
      </c>
      <c r="E751" t="s">
        <v>1513</v>
      </c>
      <c r="F751" t="s">
        <v>1513</v>
      </c>
      <c r="G751" t="s">
        <v>1513</v>
      </c>
      <c r="H751" t="s">
        <v>1513</v>
      </c>
      <c r="I751" t="s">
        <v>1513</v>
      </c>
      <c r="J751" t="s">
        <v>1513</v>
      </c>
      <c r="K751" t="s">
        <v>1513</v>
      </c>
      <c r="L751" t="s">
        <v>1513</v>
      </c>
      <c r="M751" t="s">
        <v>1513</v>
      </c>
      <c r="O751" t="e">
        <f t="shared" si="55"/>
        <v>#VALUE!</v>
      </c>
      <c r="P751" t="str">
        <f t="shared" si="56"/>
        <v>Brian Finneran, FAWR</v>
      </c>
      <c r="Q751" t="str">
        <f t="shared" si="57"/>
        <v>Brian Finneran</v>
      </c>
      <c r="R751" t="str">
        <f t="shared" si="58"/>
        <v>Brian Finneran</v>
      </c>
      <c r="S751">
        <f>VLOOKUP(R751,'player index'!D:F,3,FALSE)</f>
        <v>724</v>
      </c>
      <c r="T751" t="e">
        <f t="shared" si="59"/>
        <v>#VALUE!</v>
      </c>
    </row>
    <row r="752" spans="1:20">
      <c r="A752" t="s">
        <v>1539</v>
      </c>
      <c r="B752" t="s">
        <v>1511</v>
      </c>
      <c r="C752" t="s">
        <v>1512</v>
      </c>
      <c r="D752" t="s">
        <v>1513</v>
      </c>
      <c r="E752" t="s">
        <v>1513</v>
      </c>
      <c r="F752" t="s">
        <v>1513</v>
      </c>
      <c r="G752" t="s">
        <v>1513</v>
      </c>
      <c r="H752" t="s">
        <v>1513</v>
      </c>
      <c r="I752" t="s">
        <v>1513</v>
      </c>
      <c r="J752" t="s">
        <v>1513</v>
      </c>
      <c r="K752" t="s">
        <v>1513</v>
      </c>
      <c r="L752" t="s">
        <v>1513</v>
      </c>
      <c r="M752" t="s">
        <v>1513</v>
      </c>
      <c r="O752" t="e">
        <f t="shared" si="55"/>
        <v>#VALUE!</v>
      </c>
      <c r="P752" t="str">
        <f t="shared" si="56"/>
        <v>Thomas Jones, FARB</v>
      </c>
      <c r="Q752" t="str">
        <f t="shared" si="57"/>
        <v>Thomas Jones</v>
      </c>
      <c r="R752" t="str">
        <f t="shared" si="58"/>
        <v>Thomas Jones</v>
      </c>
      <c r="S752">
        <f>VLOOKUP(R752,'player index'!D:F,3,FALSE)</f>
        <v>725</v>
      </c>
      <c r="T752" t="e">
        <f t="shared" si="59"/>
        <v>#VALUE!</v>
      </c>
    </row>
    <row r="753" spans="1:20">
      <c r="A753" t="s">
        <v>1540</v>
      </c>
      <c r="B753" t="s">
        <v>783</v>
      </c>
      <c r="C753" t="s">
        <v>775</v>
      </c>
      <c r="D753" t="s">
        <v>1512</v>
      </c>
      <c r="E753" t="s">
        <v>1513</v>
      </c>
      <c r="F753" t="s">
        <v>1513</v>
      </c>
      <c r="G753" t="s">
        <v>1513</v>
      </c>
      <c r="H753" t="s">
        <v>1513</v>
      </c>
      <c r="I753" t="s">
        <v>1513</v>
      </c>
      <c r="J753" t="s">
        <v>1513</v>
      </c>
      <c r="K753" t="s">
        <v>1513</v>
      </c>
      <c r="L753" t="s">
        <v>1513</v>
      </c>
      <c r="M753" t="s">
        <v>1513</v>
      </c>
      <c r="N753" t="s">
        <v>1513</v>
      </c>
      <c r="O753" t="e">
        <f t="shared" si="55"/>
        <v>#VALUE!</v>
      </c>
      <c r="P753" t="str">
        <f t="shared" si="56"/>
        <v>Plaxico Burress, PitWR</v>
      </c>
      <c r="Q753" t="str">
        <f t="shared" si="57"/>
        <v>Plaxico Burress</v>
      </c>
      <c r="R753" t="str">
        <f t="shared" si="58"/>
        <v>Plaxico Burress</v>
      </c>
      <c r="S753">
        <f>VLOOKUP(R753,'player index'!D:F,3,FALSE)</f>
        <v>726</v>
      </c>
      <c r="T753" t="e">
        <f t="shared" si="59"/>
        <v>#VALUE!</v>
      </c>
    </row>
    <row r="754" spans="1:20">
      <c r="A754" t="s">
        <v>1541</v>
      </c>
      <c r="B754" t="s">
        <v>1511</v>
      </c>
      <c r="C754" t="s">
        <v>1512</v>
      </c>
      <c r="D754" t="s">
        <v>1513</v>
      </c>
      <c r="E754" t="s">
        <v>1513</v>
      </c>
      <c r="F754" t="s">
        <v>1513</v>
      </c>
      <c r="G754" t="s">
        <v>1513</v>
      </c>
      <c r="H754" t="s">
        <v>1513</v>
      </c>
      <c r="I754" t="s">
        <v>1513</v>
      </c>
      <c r="J754" t="s">
        <v>1513</v>
      </c>
      <c r="K754" t="s">
        <v>1513</v>
      </c>
      <c r="L754" t="s">
        <v>1513</v>
      </c>
      <c r="M754" t="s">
        <v>1513</v>
      </c>
      <c r="O754" t="e">
        <f t="shared" si="55"/>
        <v>#VALUE!</v>
      </c>
      <c r="P754" t="str">
        <f t="shared" si="56"/>
        <v>Anthony Becht, FATE</v>
      </c>
      <c r="Q754" t="str">
        <f t="shared" si="57"/>
        <v>Anthony Becht</v>
      </c>
      <c r="R754" t="str">
        <f t="shared" si="58"/>
        <v>Anthony Becht</v>
      </c>
      <c r="S754">
        <f>VLOOKUP(R754,'player index'!D:F,3,FALSE)</f>
        <v>727</v>
      </c>
      <c r="T754" t="e">
        <f t="shared" si="59"/>
        <v>#VALUE!</v>
      </c>
    </row>
    <row r="755" spans="1:20">
      <c r="A755" t="s">
        <v>1542</v>
      </c>
      <c r="B755" t="s">
        <v>1511</v>
      </c>
      <c r="C755" t="s">
        <v>1512</v>
      </c>
      <c r="D755" t="s">
        <v>1513</v>
      </c>
      <c r="E755" t="s">
        <v>1513</v>
      </c>
      <c r="F755" t="s">
        <v>1513</v>
      </c>
      <c r="G755" t="s">
        <v>1513</v>
      </c>
      <c r="H755" t="s">
        <v>1513</v>
      </c>
      <c r="I755" t="s">
        <v>1513</v>
      </c>
      <c r="J755" t="s">
        <v>1513</v>
      </c>
      <c r="K755" t="s">
        <v>1513</v>
      </c>
      <c r="L755" t="s">
        <v>1513</v>
      </c>
      <c r="M755" t="s">
        <v>1513</v>
      </c>
      <c r="O755" t="e">
        <f t="shared" si="55"/>
        <v>#VALUE!</v>
      </c>
      <c r="P755" t="str">
        <f t="shared" si="56"/>
        <v>Chris Redman, FAQB</v>
      </c>
      <c r="Q755" t="str">
        <f t="shared" si="57"/>
        <v>Chris Redman</v>
      </c>
      <c r="R755" t="str">
        <f t="shared" si="58"/>
        <v>Chris Redman</v>
      </c>
      <c r="S755">
        <f>VLOOKUP(R755,'player index'!D:F,3,FALSE)</f>
        <v>728</v>
      </c>
      <c r="T755" t="e">
        <f t="shared" si="59"/>
        <v>#VALUE!</v>
      </c>
    </row>
    <row r="756" spans="1:20">
      <c r="A756" t="s">
        <v>1543</v>
      </c>
      <c r="B756" t="s">
        <v>1511</v>
      </c>
      <c r="C756" t="s">
        <v>1512</v>
      </c>
      <c r="D756" t="s">
        <v>1513</v>
      </c>
      <c r="E756" t="s">
        <v>1513</v>
      </c>
      <c r="F756" t="s">
        <v>1513</v>
      </c>
      <c r="G756" t="s">
        <v>1513</v>
      </c>
      <c r="H756" t="s">
        <v>1513</v>
      </c>
      <c r="I756" t="s">
        <v>1513</v>
      </c>
      <c r="J756" t="s">
        <v>1513</v>
      </c>
      <c r="K756" t="s">
        <v>1513</v>
      </c>
      <c r="L756" t="s">
        <v>1513</v>
      </c>
      <c r="M756" t="s">
        <v>1513</v>
      </c>
      <c r="O756" t="e">
        <f t="shared" si="55"/>
        <v>#VALUE!</v>
      </c>
      <c r="P756" t="str">
        <f t="shared" si="56"/>
        <v>Sammy Morris, FARB</v>
      </c>
      <c r="Q756" t="str">
        <f t="shared" si="57"/>
        <v>Sammy Morris</v>
      </c>
      <c r="R756" t="str">
        <f t="shared" si="58"/>
        <v>Sammy Morris</v>
      </c>
      <c r="S756">
        <f>VLOOKUP(R756,'player index'!D:F,3,FALSE)</f>
        <v>729</v>
      </c>
      <c r="T756" t="e">
        <f t="shared" si="59"/>
        <v>#VALUE!</v>
      </c>
    </row>
    <row r="757" spans="1:20">
      <c r="O757">
        <f t="shared" si="55"/>
        <v>0</v>
      </c>
      <c r="P757">
        <f t="shared" si="56"/>
        <v>0</v>
      </c>
      <c r="Q757" t="e">
        <f t="shared" si="57"/>
        <v>#VALUE!</v>
      </c>
      <c r="R757" t="e">
        <f t="shared" si="58"/>
        <v>#VALUE!</v>
      </c>
      <c r="S757" t="e">
        <f>VLOOKUP(R757,'player index'!D:F,3,FALSE)</f>
        <v>#VALUE!</v>
      </c>
      <c r="T757">
        <f t="shared" si="59"/>
        <v>0</v>
      </c>
    </row>
    <row r="758" spans="1:20">
      <c r="A758" t="s">
        <v>759</v>
      </c>
      <c r="B758" t="s">
        <v>760</v>
      </c>
      <c r="C758" t="s">
        <v>761</v>
      </c>
      <c r="D758" t="s">
        <v>762</v>
      </c>
      <c r="E758" t="s">
        <v>763</v>
      </c>
      <c r="F758" t="s">
        <v>735</v>
      </c>
      <c r="G758" t="s">
        <v>736</v>
      </c>
      <c r="H758" t="s">
        <v>764</v>
      </c>
      <c r="I758" t="s">
        <v>763</v>
      </c>
      <c r="J758" t="s">
        <v>735</v>
      </c>
      <c r="K758" t="s">
        <v>765</v>
      </c>
      <c r="L758" t="s">
        <v>763</v>
      </c>
      <c r="M758" t="s">
        <v>735</v>
      </c>
      <c r="N758" t="s">
        <v>766</v>
      </c>
      <c r="O758" t="e">
        <f t="shared" si="55"/>
        <v>#VALUE!</v>
      </c>
      <c r="P758" t="str">
        <f t="shared" si="56"/>
        <v>PLAYER, TEAM POS</v>
      </c>
      <c r="Q758" t="str">
        <f t="shared" si="57"/>
        <v>PLAYER</v>
      </c>
      <c r="R758" t="str">
        <f t="shared" si="58"/>
        <v>PLAYER</v>
      </c>
      <c r="S758" t="e">
        <f>VLOOKUP(R758,'player index'!D:F,3,FALSE)</f>
        <v>#N/A</v>
      </c>
      <c r="T758" t="e">
        <f t="shared" si="59"/>
        <v>#VALUE!</v>
      </c>
    </row>
    <row r="759" spans="1:20">
      <c r="A759" t="s">
        <v>1544</v>
      </c>
      <c r="B759" t="s">
        <v>1511</v>
      </c>
      <c r="C759" t="s">
        <v>1512</v>
      </c>
      <c r="D759" t="s">
        <v>1513</v>
      </c>
      <c r="E759" t="s">
        <v>1513</v>
      </c>
      <c r="F759" t="s">
        <v>1513</v>
      </c>
      <c r="G759" t="s">
        <v>1513</v>
      </c>
      <c r="H759" t="s">
        <v>1513</v>
      </c>
      <c r="I759" t="s">
        <v>1513</v>
      </c>
      <c r="J759" t="s">
        <v>1513</v>
      </c>
      <c r="K759" t="s">
        <v>1513</v>
      </c>
      <c r="L759" t="s">
        <v>1513</v>
      </c>
      <c r="M759" t="s">
        <v>1513</v>
      </c>
      <c r="O759" t="e">
        <f t="shared" si="55"/>
        <v>#VALUE!</v>
      </c>
      <c r="P759" t="str">
        <f t="shared" si="56"/>
        <v>Neil Rackers, FAK</v>
      </c>
      <c r="Q759" t="str">
        <f t="shared" si="57"/>
        <v>Neil Rackers</v>
      </c>
      <c r="R759" t="str">
        <f t="shared" si="58"/>
        <v>Neil Rackers</v>
      </c>
      <c r="S759">
        <f>VLOOKUP(R759,'player index'!D:F,3,FALSE)</f>
        <v>730</v>
      </c>
      <c r="T759" t="e">
        <f t="shared" si="59"/>
        <v>#VALUE!</v>
      </c>
    </row>
    <row r="760" spans="1:20">
      <c r="A760" t="s">
        <v>1545</v>
      </c>
      <c r="B760" t="s">
        <v>1511</v>
      </c>
      <c r="C760" t="s">
        <v>1512</v>
      </c>
      <c r="D760" t="s">
        <v>1513</v>
      </c>
      <c r="E760" t="s">
        <v>1513</v>
      </c>
      <c r="F760" t="s">
        <v>1513</v>
      </c>
      <c r="G760" t="s">
        <v>1513</v>
      </c>
      <c r="H760" t="s">
        <v>1513</v>
      </c>
      <c r="I760" t="s">
        <v>1513</v>
      </c>
      <c r="J760" t="s">
        <v>1513</v>
      </c>
      <c r="K760" t="s">
        <v>1513</v>
      </c>
      <c r="L760" t="s">
        <v>1513</v>
      </c>
      <c r="M760" t="s">
        <v>1513</v>
      </c>
      <c r="O760" t="e">
        <f t="shared" si="55"/>
        <v>#VALUE!</v>
      </c>
      <c r="P760" t="str">
        <f t="shared" si="56"/>
        <v>Brian Jennings, FATE</v>
      </c>
      <c r="Q760" t="str">
        <f t="shared" si="57"/>
        <v>Brian Jennings</v>
      </c>
      <c r="R760" t="str">
        <f t="shared" si="58"/>
        <v>Brian Jennings</v>
      </c>
      <c r="S760">
        <f>VLOOKUP(R760,'player index'!D:F,3,FALSE)</f>
        <v>731</v>
      </c>
      <c r="T760" t="e">
        <f t="shared" si="59"/>
        <v>#VALUE!</v>
      </c>
    </row>
    <row r="761" spans="1:20">
      <c r="A761" t="s">
        <v>1546</v>
      </c>
      <c r="B761" t="s">
        <v>1511</v>
      </c>
      <c r="C761" t="s">
        <v>1512</v>
      </c>
      <c r="D761" t="s">
        <v>1513</v>
      </c>
      <c r="E761" t="s">
        <v>1513</v>
      </c>
      <c r="F761" t="s">
        <v>1513</v>
      </c>
      <c r="G761" t="s">
        <v>1513</v>
      </c>
      <c r="H761" t="s">
        <v>1513</v>
      </c>
      <c r="I761" t="s">
        <v>1513</v>
      </c>
      <c r="J761" t="s">
        <v>1513</v>
      </c>
      <c r="K761" t="s">
        <v>1513</v>
      </c>
      <c r="L761" t="s">
        <v>1513</v>
      </c>
      <c r="M761" t="s">
        <v>1513</v>
      </c>
      <c r="O761" t="e">
        <f t="shared" si="55"/>
        <v>#VALUE!</v>
      </c>
      <c r="P761" t="str">
        <f t="shared" si="56"/>
        <v>Billy Volek, FAQB</v>
      </c>
      <c r="Q761" t="str">
        <f t="shared" si="57"/>
        <v>Billy Volek</v>
      </c>
      <c r="R761" t="str">
        <f t="shared" si="58"/>
        <v>Billy Volek</v>
      </c>
      <c r="S761">
        <f>VLOOKUP(R761,'player index'!D:F,3,FALSE)</f>
        <v>732</v>
      </c>
      <c r="T761" t="e">
        <f t="shared" si="59"/>
        <v>#VALUE!</v>
      </c>
    </row>
    <row r="762" spans="1:20">
      <c r="A762" t="s">
        <v>1547</v>
      </c>
      <c r="B762" t="s">
        <v>1511</v>
      </c>
      <c r="C762" t="s">
        <v>1512</v>
      </c>
      <c r="D762" t="s">
        <v>1513</v>
      </c>
      <c r="E762" t="s">
        <v>1513</v>
      </c>
      <c r="F762" t="s">
        <v>1513</v>
      </c>
      <c r="G762" t="s">
        <v>1513</v>
      </c>
      <c r="H762" t="s">
        <v>1513</v>
      </c>
      <c r="I762" t="s">
        <v>1513</v>
      </c>
      <c r="J762" t="s">
        <v>1513</v>
      </c>
      <c r="K762" t="s">
        <v>1513</v>
      </c>
      <c r="L762" t="s">
        <v>1513</v>
      </c>
      <c r="M762" t="s">
        <v>1513</v>
      </c>
      <c r="O762" t="e">
        <f t="shared" si="55"/>
        <v>#VALUE!</v>
      </c>
      <c r="P762" t="str">
        <f t="shared" si="56"/>
        <v>Justin Snow, FATE</v>
      </c>
      <c r="Q762" t="str">
        <f t="shared" si="57"/>
        <v>Justin Snow</v>
      </c>
      <c r="R762" t="str">
        <f t="shared" si="58"/>
        <v>Justin Snow</v>
      </c>
      <c r="S762">
        <f>VLOOKUP(R762,'player index'!D:F,3,FALSE)</f>
        <v>733</v>
      </c>
      <c r="T762" t="e">
        <f t="shared" si="59"/>
        <v>#VALUE!</v>
      </c>
    </row>
    <row r="763" spans="1:20">
      <c r="A763" t="s">
        <v>1548</v>
      </c>
      <c r="B763" t="s">
        <v>837</v>
      </c>
      <c r="C763" t="s">
        <v>775</v>
      </c>
      <c r="D763" t="s">
        <v>1512</v>
      </c>
      <c r="E763" t="s">
        <v>1513</v>
      </c>
      <c r="F763" t="s">
        <v>1513</v>
      </c>
      <c r="G763" t="s">
        <v>1513</v>
      </c>
      <c r="H763" t="s">
        <v>1513</v>
      </c>
      <c r="I763" t="s">
        <v>1513</v>
      </c>
      <c r="J763" t="s">
        <v>1513</v>
      </c>
      <c r="K763" t="s">
        <v>1513</v>
      </c>
      <c r="L763" t="s">
        <v>1513</v>
      </c>
      <c r="M763" t="s">
        <v>1513</v>
      </c>
      <c r="N763" t="s">
        <v>1513</v>
      </c>
      <c r="O763" t="e">
        <f t="shared" si="55"/>
        <v>#VALUE!</v>
      </c>
      <c r="P763" t="str">
        <f t="shared" si="56"/>
        <v>Rian Lindell, TBK</v>
      </c>
      <c r="Q763" t="str">
        <f t="shared" si="57"/>
        <v>Rian Lindell</v>
      </c>
      <c r="R763" t="str">
        <f t="shared" si="58"/>
        <v>Rian Lindell</v>
      </c>
      <c r="S763">
        <f>VLOOKUP(R763,'player index'!D:F,3,FALSE)</f>
        <v>734</v>
      </c>
      <c r="T763" t="e">
        <f t="shared" si="59"/>
        <v>#VALUE!</v>
      </c>
    </row>
    <row r="764" spans="1:20">
      <c r="A764" t="s">
        <v>1549</v>
      </c>
      <c r="B764" t="s">
        <v>1511</v>
      </c>
      <c r="C764" t="s">
        <v>1512</v>
      </c>
      <c r="D764" t="s">
        <v>1513</v>
      </c>
      <c r="E764" t="s">
        <v>1513</v>
      </c>
      <c r="F764" t="s">
        <v>1513</v>
      </c>
      <c r="G764" t="s">
        <v>1513</v>
      </c>
      <c r="H764" t="s">
        <v>1513</v>
      </c>
      <c r="I764" t="s">
        <v>1513</v>
      </c>
      <c r="J764" t="s">
        <v>1513</v>
      </c>
      <c r="K764" t="s">
        <v>1513</v>
      </c>
      <c r="L764" t="s">
        <v>1513</v>
      </c>
      <c r="M764" t="s">
        <v>1513</v>
      </c>
      <c r="O764" t="e">
        <f t="shared" si="55"/>
        <v>#VALUE!</v>
      </c>
      <c r="P764" t="str">
        <f t="shared" si="56"/>
        <v>Jay Feely, FAK</v>
      </c>
      <c r="Q764" t="str">
        <f t="shared" si="57"/>
        <v>Jay Feely</v>
      </c>
      <c r="R764" t="str">
        <f t="shared" si="58"/>
        <v>Jay Feely</v>
      </c>
      <c r="S764">
        <f>VLOOKUP(R764,'player index'!D:F,3,FALSE)</f>
        <v>735</v>
      </c>
      <c r="T764" t="e">
        <f t="shared" si="59"/>
        <v>#VALUE!</v>
      </c>
    </row>
    <row r="765" spans="1:20">
      <c r="A765" t="s">
        <v>1550</v>
      </c>
      <c r="B765" t="s">
        <v>1511</v>
      </c>
      <c r="C765" t="s">
        <v>1512</v>
      </c>
      <c r="D765" t="s">
        <v>1513</v>
      </c>
      <c r="E765" t="s">
        <v>1513</v>
      </c>
      <c r="F765" t="s">
        <v>1513</v>
      </c>
      <c r="G765" t="s">
        <v>1513</v>
      </c>
      <c r="H765" t="s">
        <v>1513</v>
      </c>
      <c r="I765" t="s">
        <v>1513</v>
      </c>
      <c r="J765" t="s">
        <v>1513</v>
      </c>
      <c r="K765" t="s">
        <v>1513</v>
      </c>
      <c r="L765" t="s">
        <v>1513</v>
      </c>
      <c r="M765" t="s">
        <v>1513</v>
      </c>
      <c r="O765" t="e">
        <f t="shared" si="55"/>
        <v>#VALUE!</v>
      </c>
      <c r="P765" t="str">
        <f t="shared" si="56"/>
        <v>LaDainian Tomlinson, FARB</v>
      </c>
      <c r="Q765" t="str">
        <f t="shared" si="57"/>
        <v>LaDainian Tomlinson</v>
      </c>
      <c r="R765" t="str">
        <f t="shared" si="58"/>
        <v>LaDainian Tomlinson</v>
      </c>
      <c r="S765">
        <f>VLOOKUP(R765,'player index'!D:F,3,FALSE)</f>
        <v>736</v>
      </c>
      <c r="T765" t="e">
        <f t="shared" si="59"/>
        <v>#VALUE!</v>
      </c>
    </row>
    <row r="766" spans="1:20">
      <c r="A766" t="s">
        <v>1551</v>
      </c>
      <c r="B766" t="s">
        <v>616</v>
      </c>
      <c r="C766" t="s">
        <v>869</v>
      </c>
      <c r="D766" t="s">
        <v>1512</v>
      </c>
      <c r="E766" t="s">
        <v>1513</v>
      </c>
      <c r="F766" t="s">
        <v>1513</v>
      </c>
      <c r="G766" t="s">
        <v>1513</v>
      </c>
      <c r="H766" t="s">
        <v>1513</v>
      </c>
      <c r="I766" t="s">
        <v>1513</v>
      </c>
      <c r="J766" t="s">
        <v>1513</v>
      </c>
      <c r="K766" t="s">
        <v>1513</v>
      </c>
      <c r="L766" t="s">
        <v>1513</v>
      </c>
      <c r="M766" t="s">
        <v>1513</v>
      </c>
      <c r="N766" t="s">
        <v>1513</v>
      </c>
      <c r="O766" t="e">
        <f t="shared" si="55"/>
        <v>#VALUE!</v>
      </c>
      <c r="P766" t="str">
        <f t="shared" si="56"/>
        <v>Santana Moss, WshWR</v>
      </c>
      <c r="Q766" t="str">
        <f t="shared" si="57"/>
        <v>Santana Moss</v>
      </c>
      <c r="R766" t="str">
        <f t="shared" si="58"/>
        <v>Santana Moss</v>
      </c>
      <c r="S766">
        <f>VLOOKUP(R766,'player index'!D:F,3,FALSE)</f>
        <v>737</v>
      </c>
      <c r="T766" t="e">
        <f t="shared" si="59"/>
        <v>#VALUE!</v>
      </c>
    </row>
    <row r="767" spans="1:20">
      <c r="A767" t="s">
        <v>1552</v>
      </c>
      <c r="B767" t="s">
        <v>1511</v>
      </c>
      <c r="C767" t="s">
        <v>1512</v>
      </c>
      <c r="D767" t="s">
        <v>1513</v>
      </c>
      <c r="E767" t="s">
        <v>1513</v>
      </c>
      <c r="F767" t="s">
        <v>1513</v>
      </c>
      <c r="G767" t="s">
        <v>1513</v>
      </c>
      <c r="H767" t="s">
        <v>1513</v>
      </c>
      <c r="I767" t="s">
        <v>1513</v>
      </c>
      <c r="J767" t="s">
        <v>1513</v>
      </c>
      <c r="K767" t="s">
        <v>1513</v>
      </c>
      <c r="L767" t="s">
        <v>1513</v>
      </c>
      <c r="M767" t="s">
        <v>1513</v>
      </c>
      <c r="O767" t="e">
        <f t="shared" si="55"/>
        <v>#VALUE!</v>
      </c>
      <c r="P767" t="str">
        <f t="shared" si="56"/>
        <v>Reggie Wayne, FAWR</v>
      </c>
      <c r="Q767" t="str">
        <f t="shared" si="57"/>
        <v>Reggie Wayne</v>
      </c>
      <c r="R767" t="str">
        <f t="shared" si="58"/>
        <v>Reggie Wayne</v>
      </c>
      <c r="S767">
        <f>VLOOKUP(R767,'player index'!D:F,3,FALSE)</f>
        <v>738</v>
      </c>
      <c r="T767" t="e">
        <f t="shared" si="59"/>
        <v>#VALUE!</v>
      </c>
    </row>
    <row r="768" spans="1:20">
      <c r="A768" t="s">
        <v>1553</v>
      </c>
      <c r="B768" t="s">
        <v>1511</v>
      </c>
      <c r="C768" t="s">
        <v>1512</v>
      </c>
      <c r="D768" t="s">
        <v>1513</v>
      </c>
      <c r="E768" t="s">
        <v>1513</v>
      </c>
      <c r="F768" t="s">
        <v>1513</v>
      </c>
      <c r="G768" t="s">
        <v>1513</v>
      </c>
      <c r="H768" t="s">
        <v>1513</v>
      </c>
      <c r="I768" t="s">
        <v>1513</v>
      </c>
      <c r="J768" t="s">
        <v>1513</v>
      </c>
      <c r="K768" t="s">
        <v>1513</v>
      </c>
      <c r="L768" t="s">
        <v>1513</v>
      </c>
      <c r="M768" t="s">
        <v>1513</v>
      </c>
      <c r="O768" t="e">
        <f t="shared" si="55"/>
        <v>#VALUE!</v>
      </c>
      <c r="P768" t="str">
        <f t="shared" si="56"/>
        <v>Todd Heap, FATE</v>
      </c>
      <c r="Q768" t="str">
        <f t="shared" si="57"/>
        <v>Todd Heap</v>
      </c>
      <c r="R768" t="str">
        <f t="shared" si="58"/>
        <v>Todd Heap</v>
      </c>
      <c r="S768">
        <f>VLOOKUP(R768,'player index'!D:F,3,FALSE)</f>
        <v>739</v>
      </c>
      <c r="T768" t="e">
        <f t="shared" si="59"/>
        <v>#VALUE!</v>
      </c>
    </row>
    <row r="769" spans="1:20">
      <c r="A769" t="s">
        <v>1554</v>
      </c>
      <c r="B769" t="s">
        <v>1511</v>
      </c>
      <c r="C769" t="s">
        <v>1512</v>
      </c>
      <c r="D769" t="s">
        <v>1513</v>
      </c>
      <c r="E769" t="s">
        <v>1513</v>
      </c>
      <c r="F769" t="s">
        <v>1513</v>
      </c>
      <c r="G769" t="s">
        <v>1513</v>
      </c>
      <c r="H769" t="s">
        <v>1513</v>
      </c>
      <c r="I769" t="s">
        <v>1513</v>
      </c>
      <c r="J769" t="s">
        <v>1513</v>
      </c>
      <c r="K769" t="s">
        <v>1513</v>
      </c>
      <c r="L769" t="s">
        <v>1513</v>
      </c>
      <c r="M769" t="s">
        <v>1513</v>
      </c>
      <c r="O769" t="e">
        <f t="shared" si="55"/>
        <v>#VALUE!</v>
      </c>
      <c r="P769" t="str">
        <f t="shared" si="56"/>
        <v>Alge Crumpler, FATE</v>
      </c>
      <c r="Q769" t="str">
        <f t="shared" si="57"/>
        <v>Alge Crumpler</v>
      </c>
      <c r="R769" t="str">
        <f t="shared" si="58"/>
        <v>Alge Crumpler</v>
      </c>
      <c r="S769">
        <f>VLOOKUP(R769,'player index'!D:F,3,FALSE)</f>
        <v>740</v>
      </c>
      <c r="T769" t="e">
        <f t="shared" si="59"/>
        <v>#VALUE!</v>
      </c>
    </row>
    <row r="770" spans="1:20">
      <c r="A770" t="s">
        <v>1555</v>
      </c>
      <c r="B770" t="s">
        <v>1511</v>
      </c>
      <c r="C770" t="s">
        <v>1512</v>
      </c>
      <c r="D770" t="s">
        <v>1513</v>
      </c>
      <c r="E770" t="s">
        <v>1513</v>
      </c>
      <c r="F770" t="s">
        <v>1513</v>
      </c>
      <c r="G770" t="s">
        <v>1513</v>
      </c>
      <c r="H770" t="s">
        <v>1513</v>
      </c>
      <c r="I770" t="s">
        <v>1513</v>
      </c>
      <c r="J770" t="s">
        <v>1513</v>
      </c>
      <c r="K770" t="s">
        <v>1513</v>
      </c>
      <c r="L770" t="s">
        <v>1513</v>
      </c>
      <c r="M770" t="s">
        <v>1513</v>
      </c>
      <c r="O770" t="e">
        <f t="shared" si="55"/>
        <v>#VALUE!</v>
      </c>
      <c r="P770" t="str">
        <f t="shared" si="56"/>
        <v>Chad Johnson, FAWR</v>
      </c>
      <c r="Q770" t="str">
        <f t="shared" si="57"/>
        <v>Chad Johnson</v>
      </c>
      <c r="R770" t="str">
        <f t="shared" si="58"/>
        <v>Chad Johnson</v>
      </c>
      <c r="S770">
        <f>VLOOKUP(R770,'player index'!D:F,3,FALSE)</f>
        <v>741</v>
      </c>
      <c r="T770" t="e">
        <f t="shared" si="59"/>
        <v>#VALUE!</v>
      </c>
    </row>
    <row r="771" spans="1:20">
      <c r="A771" t="s">
        <v>1556</v>
      </c>
      <c r="B771" t="s">
        <v>1511</v>
      </c>
      <c r="C771" t="s">
        <v>1512</v>
      </c>
      <c r="D771" t="s">
        <v>1513</v>
      </c>
      <c r="E771" t="s">
        <v>1513</v>
      </c>
      <c r="F771" t="s">
        <v>1513</v>
      </c>
      <c r="G771" t="s">
        <v>1513</v>
      </c>
      <c r="H771" t="s">
        <v>1513</v>
      </c>
      <c r="I771" t="s">
        <v>1513</v>
      </c>
      <c r="J771" t="s">
        <v>1513</v>
      </c>
      <c r="K771" t="s">
        <v>1513</v>
      </c>
      <c r="L771" t="s">
        <v>1513</v>
      </c>
      <c r="M771" t="s">
        <v>1513</v>
      </c>
      <c r="O771" t="e">
        <f t="shared" si="55"/>
        <v>#VALUE!</v>
      </c>
      <c r="P771" t="str">
        <f t="shared" si="56"/>
        <v>Chris Chambers, FAWR</v>
      </c>
      <c r="Q771" t="str">
        <f t="shared" si="57"/>
        <v>Chris Chambers</v>
      </c>
      <c r="R771" t="str">
        <f t="shared" si="58"/>
        <v>Chris Chambers</v>
      </c>
      <c r="S771">
        <f>VLOOKUP(R771,'player index'!D:F,3,FALSE)</f>
        <v>742</v>
      </c>
      <c r="T771" t="e">
        <f t="shared" si="59"/>
        <v>#VALUE!</v>
      </c>
    </row>
    <row r="772" spans="1:20">
      <c r="A772" t="s">
        <v>1557</v>
      </c>
      <c r="B772" t="s">
        <v>1511</v>
      </c>
      <c r="C772" t="s">
        <v>1512</v>
      </c>
      <c r="D772" t="s">
        <v>1513</v>
      </c>
      <c r="E772" t="s">
        <v>1513</v>
      </c>
      <c r="F772" t="s">
        <v>1513</v>
      </c>
      <c r="G772" t="s">
        <v>1513</v>
      </c>
      <c r="H772" t="s">
        <v>1513</v>
      </c>
      <c r="I772" t="s">
        <v>1513</v>
      </c>
      <c r="J772" t="s">
        <v>1513</v>
      </c>
      <c r="K772" t="s">
        <v>1513</v>
      </c>
      <c r="L772" t="s">
        <v>1513</v>
      </c>
      <c r="M772" t="s">
        <v>1513</v>
      </c>
      <c r="O772" t="e">
        <f t="shared" ref="O772:O798" si="60">E772*0.04+F772*4-G772+I772*0.1+J772*6+K772+L772*0.1+M772*6+IF(E772&gt;300,3,0)+IF(I772&gt;100,3,0)+IF(L772&gt;100,3,0)</f>
        <v>#VALUE!</v>
      </c>
      <c r="P772" t="str">
        <f t="shared" ref="P772:P798" si="61">A772</f>
        <v>Sage Rosenfels, FAQB</v>
      </c>
      <c r="Q772" t="str">
        <f t="shared" ref="Q772:Q798" si="62">LEFT(P772,IFERROR(FIND(",",P772),LEN(P772)-8)-1)</f>
        <v>Sage Rosenfels</v>
      </c>
      <c r="R772" t="str">
        <f t="shared" ref="R772:R798" si="63">LEFT(Q772,IFERROR(FIND("*",Q772),LEN(Q772)+1)-1)</f>
        <v>Sage Rosenfels</v>
      </c>
      <c r="S772">
        <f>VLOOKUP(R772,'player index'!D:F,3,FALSE)</f>
        <v>743</v>
      </c>
      <c r="T772" t="e">
        <f t="shared" ref="T772:T798" si="64">O772</f>
        <v>#VALUE!</v>
      </c>
    </row>
    <row r="773" spans="1:20">
      <c r="A773" t="s">
        <v>1558</v>
      </c>
      <c r="B773" t="s">
        <v>1511</v>
      </c>
      <c r="C773" t="s">
        <v>1512</v>
      </c>
      <c r="D773" t="s">
        <v>1513</v>
      </c>
      <c r="E773" t="s">
        <v>1513</v>
      </c>
      <c r="F773" t="s">
        <v>1513</v>
      </c>
      <c r="G773" t="s">
        <v>1513</v>
      </c>
      <c r="H773" t="s">
        <v>1513</v>
      </c>
      <c r="I773" t="s">
        <v>1513</v>
      </c>
      <c r="J773" t="s">
        <v>1513</v>
      </c>
      <c r="K773" t="s">
        <v>1513</v>
      </c>
      <c r="L773" t="s">
        <v>1513</v>
      </c>
      <c r="M773" t="s">
        <v>1513</v>
      </c>
      <c r="O773" t="e">
        <f t="shared" si="60"/>
        <v>#VALUE!</v>
      </c>
      <c r="P773" t="str">
        <f t="shared" si="61"/>
        <v>Moran Norris, FARB</v>
      </c>
      <c r="Q773" t="str">
        <f t="shared" si="62"/>
        <v>Moran Norris</v>
      </c>
      <c r="R773" t="str">
        <f t="shared" si="63"/>
        <v>Moran Norris</v>
      </c>
      <c r="S773">
        <f>VLOOKUP(R773,'player index'!D:F,3,FALSE)</f>
        <v>744</v>
      </c>
      <c r="T773" t="e">
        <f t="shared" si="64"/>
        <v>#VALUE!</v>
      </c>
    </row>
    <row r="774" spans="1:20">
      <c r="A774" t="s">
        <v>1559</v>
      </c>
      <c r="B774" t="s">
        <v>1511</v>
      </c>
      <c r="C774" t="s">
        <v>1512</v>
      </c>
      <c r="D774" t="s">
        <v>1513</v>
      </c>
      <c r="E774" t="s">
        <v>1513</v>
      </c>
      <c r="F774" t="s">
        <v>1513</v>
      </c>
      <c r="G774" t="s">
        <v>1513</v>
      </c>
      <c r="H774" t="s">
        <v>1513</v>
      </c>
      <c r="I774" t="s">
        <v>1513</v>
      </c>
      <c r="J774" t="s">
        <v>1513</v>
      </c>
      <c r="K774" t="s">
        <v>1513</v>
      </c>
      <c r="L774" t="s">
        <v>1513</v>
      </c>
      <c r="M774" t="s">
        <v>1513</v>
      </c>
      <c r="O774" t="e">
        <f t="shared" si="60"/>
        <v>#VALUE!</v>
      </c>
      <c r="P774" t="str">
        <f t="shared" si="61"/>
        <v>Correll Buckhalter, FARB</v>
      </c>
      <c r="Q774" t="str">
        <f t="shared" si="62"/>
        <v>Correll Buckhalter</v>
      </c>
      <c r="R774" t="str">
        <f t="shared" si="63"/>
        <v>Correll Buckhalter</v>
      </c>
      <c r="S774">
        <f>VLOOKUP(R774,'player index'!D:F,3,FALSE)</f>
        <v>745</v>
      </c>
      <c r="T774" t="e">
        <f t="shared" si="64"/>
        <v>#VALUE!</v>
      </c>
    </row>
    <row r="775" spans="1:20">
      <c r="A775" t="s">
        <v>1560</v>
      </c>
      <c r="B775" t="s">
        <v>1511</v>
      </c>
      <c r="C775" t="s">
        <v>1512</v>
      </c>
      <c r="D775" t="s">
        <v>1513</v>
      </c>
      <c r="E775" t="s">
        <v>1513</v>
      </c>
      <c r="F775" t="s">
        <v>1513</v>
      </c>
      <c r="G775" t="s">
        <v>1513</v>
      </c>
      <c r="H775" t="s">
        <v>1513</v>
      </c>
      <c r="I775" t="s">
        <v>1513</v>
      </c>
      <c r="J775" t="s">
        <v>1513</v>
      </c>
      <c r="K775" t="s">
        <v>1513</v>
      </c>
      <c r="L775" t="s">
        <v>1513</v>
      </c>
      <c r="M775" t="s">
        <v>1513</v>
      </c>
      <c r="O775" t="e">
        <f t="shared" si="60"/>
        <v>#VALUE!</v>
      </c>
      <c r="P775" t="str">
        <f t="shared" si="61"/>
        <v>Brandon Manumaleuna, FATE</v>
      </c>
      <c r="Q775" t="str">
        <f t="shared" si="62"/>
        <v>Brandon Manumaleuna</v>
      </c>
      <c r="R775" t="str">
        <f t="shared" si="63"/>
        <v>Brandon Manumaleuna</v>
      </c>
      <c r="S775">
        <f>VLOOKUP(R775,'player index'!D:F,3,FALSE)</f>
        <v>746</v>
      </c>
      <c r="T775" t="e">
        <f t="shared" si="64"/>
        <v>#VALUE!</v>
      </c>
    </row>
    <row r="776" spans="1:20">
      <c r="A776" t="s">
        <v>1561</v>
      </c>
      <c r="B776" t="s">
        <v>1511</v>
      </c>
      <c r="C776" t="s">
        <v>1512</v>
      </c>
      <c r="D776" t="s">
        <v>1513</v>
      </c>
      <c r="E776" t="s">
        <v>1513</v>
      </c>
      <c r="F776" t="s">
        <v>1513</v>
      </c>
      <c r="G776" t="s">
        <v>1513</v>
      </c>
      <c r="H776" t="s">
        <v>1513</v>
      </c>
      <c r="I776" t="s">
        <v>1513</v>
      </c>
      <c r="J776" t="s">
        <v>1513</v>
      </c>
      <c r="K776" t="s">
        <v>1513</v>
      </c>
      <c r="L776" t="s">
        <v>1513</v>
      </c>
      <c r="M776" t="s">
        <v>1513</v>
      </c>
      <c r="O776" t="e">
        <f t="shared" si="60"/>
        <v>#VALUE!</v>
      </c>
      <c r="P776" t="str">
        <f t="shared" si="61"/>
        <v>Tony Stewart, FATE</v>
      </c>
      <c r="Q776" t="str">
        <f t="shared" si="62"/>
        <v>Tony Stewart</v>
      </c>
      <c r="R776" t="str">
        <f t="shared" si="63"/>
        <v>Tony Stewart</v>
      </c>
      <c r="S776">
        <f>VLOOKUP(R776,'player index'!D:F,3,FALSE)</f>
        <v>747</v>
      </c>
      <c r="T776" t="e">
        <f t="shared" si="64"/>
        <v>#VALUE!</v>
      </c>
    </row>
    <row r="777" spans="1:20">
      <c r="A777" t="s">
        <v>1562</v>
      </c>
      <c r="B777" t="s">
        <v>1511</v>
      </c>
      <c r="C777" t="s">
        <v>1512</v>
      </c>
      <c r="D777" t="s">
        <v>1513</v>
      </c>
      <c r="E777" t="s">
        <v>1513</v>
      </c>
      <c r="F777" t="s">
        <v>1513</v>
      </c>
      <c r="G777" t="s">
        <v>1513</v>
      </c>
      <c r="H777" t="s">
        <v>1513</v>
      </c>
      <c r="I777" t="s">
        <v>1513</v>
      </c>
      <c r="J777" t="s">
        <v>1513</v>
      </c>
      <c r="K777" t="s">
        <v>1513</v>
      </c>
      <c r="L777" t="s">
        <v>1513</v>
      </c>
      <c r="M777" t="s">
        <v>1513</v>
      </c>
      <c r="O777" t="e">
        <f t="shared" si="60"/>
        <v>#VALUE!</v>
      </c>
      <c r="P777" t="str">
        <f t="shared" si="61"/>
        <v>A.J. Feeley, FAQB</v>
      </c>
      <c r="Q777" t="str">
        <f t="shared" si="62"/>
        <v>A.J. Feeley</v>
      </c>
      <c r="R777" t="str">
        <f t="shared" si="63"/>
        <v>A.J. Feeley</v>
      </c>
      <c r="S777">
        <f>VLOOKUP(R777,'player index'!D:F,3,FALSE)</f>
        <v>748</v>
      </c>
      <c r="T777" t="e">
        <f t="shared" si="64"/>
        <v>#VALUE!</v>
      </c>
    </row>
    <row r="778" spans="1:20">
      <c r="A778" t="s">
        <v>1563</v>
      </c>
      <c r="B778" t="s">
        <v>1511</v>
      </c>
      <c r="C778" t="s">
        <v>1512</v>
      </c>
      <c r="D778" t="s">
        <v>1513</v>
      </c>
      <c r="E778" t="s">
        <v>1513</v>
      </c>
      <c r="F778" t="s">
        <v>1513</v>
      </c>
      <c r="G778" t="s">
        <v>1513</v>
      </c>
      <c r="H778" t="s">
        <v>1513</v>
      </c>
      <c r="I778" t="s">
        <v>1513</v>
      </c>
      <c r="J778" t="s">
        <v>1513</v>
      </c>
      <c r="K778" t="s">
        <v>1513</v>
      </c>
      <c r="L778" t="s">
        <v>1513</v>
      </c>
      <c r="M778" t="s">
        <v>1513</v>
      </c>
      <c r="O778" t="e">
        <f t="shared" si="60"/>
        <v>#VALUE!</v>
      </c>
      <c r="P778" t="str">
        <f t="shared" si="61"/>
        <v>David Martin, FATE</v>
      </c>
      <c r="Q778" t="str">
        <f t="shared" si="62"/>
        <v>David Martin</v>
      </c>
      <c r="R778" t="str">
        <f t="shared" si="63"/>
        <v>David Martin</v>
      </c>
      <c r="S778">
        <f>VLOOKUP(R778,'player index'!D:F,3,FALSE)</f>
        <v>749</v>
      </c>
      <c r="T778" t="e">
        <f t="shared" si="64"/>
        <v>#VALUE!</v>
      </c>
    </row>
    <row r="779" spans="1:20">
      <c r="A779" t="s">
        <v>1564</v>
      </c>
      <c r="B779" t="s">
        <v>1511</v>
      </c>
      <c r="C779" t="s">
        <v>1512</v>
      </c>
      <c r="D779" t="s">
        <v>1513</v>
      </c>
      <c r="E779" t="s">
        <v>1513</v>
      </c>
      <c r="F779" t="s">
        <v>1513</v>
      </c>
      <c r="G779" t="s">
        <v>1513</v>
      </c>
      <c r="H779" t="s">
        <v>1513</v>
      </c>
      <c r="I779" t="s">
        <v>1513</v>
      </c>
      <c r="J779" t="s">
        <v>1513</v>
      </c>
      <c r="K779" t="s">
        <v>1513</v>
      </c>
      <c r="L779" t="s">
        <v>1513</v>
      </c>
      <c r="M779" t="s">
        <v>1513</v>
      </c>
      <c r="O779" t="e">
        <f t="shared" si="60"/>
        <v>#VALUE!</v>
      </c>
      <c r="P779" t="str">
        <f t="shared" si="61"/>
        <v>T.J. Houshmandzadeh, FAWR</v>
      </c>
      <c r="Q779" t="str">
        <f t="shared" si="62"/>
        <v>T.J. Houshmandzadeh</v>
      </c>
      <c r="R779" t="str">
        <f t="shared" si="63"/>
        <v>T.J. Houshmandzadeh</v>
      </c>
      <c r="S779">
        <f>VLOOKUP(R779,'player index'!D:F,3,FALSE)</f>
        <v>750</v>
      </c>
      <c r="T779" t="e">
        <f t="shared" si="64"/>
        <v>#VALUE!</v>
      </c>
    </row>
    <row r="780" spans="1:20">
      <c r="A780" t="s">
        <v>1565</v>
      </c>
      <c r="B780" t="s">
        <v>1511</v>
      </c>
      <c r="C780" t="s">
        <v>1512</v>
      </c>
      <c r="D780" t="s">
        <v>1513</v>
      </c>
      <c r="E780" t="s">
        <v>1513</v>
      </c>
      <c r="F780" t="s">
        <v>1513</v>
      </c>
      <c r="G780" t="s">
        <v>1513</v>
      </c>
      <c r="H780" t="s">
        <v>1513</v>
      </c>
      <c r="I780" t="s">
        <v>1513</v>
      </c>
      <c r="J780" t="s">
        <v>1513</v>
      </c>
      <c r="K780" t="s">
        <v>1513</v>
      </c>
      <c r="L780" t="s">
        <v>1513</v>
      </c>
      <c r="M780" t="s">
        <v>1513</v>
      </c>
      <c r="O780" t="e">
        <f t="shared" si="60"/>
        <v>#VALUE!</v>
      </c>
      <c r="P780" t="str">
        <f t="shared" si="61"/>
        <v>Chris Taylor, FARB</v>
      </c>
      <c r="Q780" t="str">
        <f t="shared" si="62"/>
        <v>Chris Taylor</v>
      </c>
      <c r="R780" t="str">
        <f t="shared" si="63"/>
        <v>Chris Taylor</v>
      </c>
      <c r="S780">
        <f>VLOOKUP(R780,'player index'!D:F,3,FALSE)</f>
        <v>751</v>
      </c>
      <c r="T780" t="e">
        <f t="shared" si="64"/>
        <v>#VALUE!</v>
      </c>
    </row>
    <row r="781" spans="1:20">
      <c r="A781" t="s">
        <v>1566</v>
      </c>
      <c r="B781" t="s">
        <v>1511</v>
      </c>
      <c r="C781" t="s">
        <v>1512</v>
      </c>
      <c r="D781" t="s">
        <v>1513</v>
      </c>
      <c r="E781" t="s">
        <v>1513</v>
      </c>
      <c r="F781" t="s">
        <v>1513</v>
      </c>
      <c r="G781" t="s">
        <v>1513</v>
      </c>
      <c r="H781" t="s">
        <v>1513</v>
      </c>
      <c r="I781" t="s">
        <v>1513</v>
      </c>
      <c r="J781" t="s">
        <v>1513</v>
      </c>
      <c r="K781" t="s">
        <v>1513</v>
      </c>
      <c r="L781" t="s">
        <v>1513</v>
      </c>
      <c r="M781" t="s">
        <v>1513</v>
      </c>
      <c r="O781" t="e">
        <f t="shared" si="60"/>
        <v>#VALUE!</v>
      </c>
      <c r="P781" t="str">
        <f t="shared" si="61"/>
        <v>Dominic Rhodes, FARB</v>
      </c>
      <c r="Q781" t="str">
        <f t="shared" si="62"/>
        <v>Dominic Rhodes</v>
      </c>
      <c r="R781" t="str">
        <f t="shared" si="63"/>
        <v>Dominic Rhodes</v>
      </c>
      <c r="S781">
        <f>VLOOKUP(R781,'player index'!D:F,3,FALSE)</f>
        <v>752</v>
      </c>
      <c r="T781" t="e">
        <f t="shared" si="64"/>
        <v>#VALUE!</v>
      </c>
    </row>
    <row r="782" spans="1:20">
      <c r="A782" t="s">
        <v>1567</v>
      </c>
      <c r="B782" t="s">
        <v>1511</v>
      </c>
      <c r="C782" t="s">
        <v>1512</v>
      </c>
      <c r="D782" t="s">
        <v>1513</v>
      </c>
      <c r="E782" t="s">
        <v>1513</v>
      </c>
      <c r="F782" t="s">
        <v>1513</v>
      </c>
      <c r="G782" t="s">
        <v>1513</v>
      </c>
      <c r="H782" t="s">
        <v>1513</v>
      </c>
      <c r="I782" t="s">
        <v>1513</v>
      </c>
      <c r="J782" t="s">
        <v>1513</v>
      </c>
      <c r="K782" t="s">
        <v>1513</v>
      </c>
      <c r="L782" t="s">
        <v>1513</v>
      </c>
      <c r="M782" t="s">
        <v>1513</v>
      </c>
      <c r="O782" t="e">
        <f t="shared" si="60"/>
        <v>#VALUE!</v>
      </c>
      <c r="P782" t="str">
        <f t="shared" si="61"/>
        <v>Lawrence Tynes, FAK</v>
      </c>
      <c r="Q782" t="str">
        <f t="shared" si="62"/>
        <v>Lawrence Tynes</v>
      </c>
      <c r="R782" t="str">
        <f t="shared" si="63"/>
        <v>Lawrence Tynes</v>
      </c>
      <c r="S782">
        <f>VLOOKUP(R782,'player index'!D:F,3,FALSE)</f>
        <v>753</v>
      </c>
      <c r="T782" t="e">
        <f t="shared" si="64"/>
        <v>#VALUE!</v>
      </c>
    </row>
    <row r="783" spans="1:20">
      <c r="A783" t="s">
        <v>1568</v>
      </c>
      <c r="B783" t="s">
        <v>1511</v>
      </c>
      <c r="C783" t="s">
        <v>1512</v>
      </c>
      <c r="D783" t="s">
        <v>1513</v>
      </c>
      <c r="E783" t="s">
        <v>1513</v>
      </c>
      <c r="F783" t="s">
        <v>1513</v>
      </c>
      <c r="G783" t="s">
        <v>1513</v>
      </c>
      <c r="H783" t="s">
        <v>1513</v>
      </c>
      <c r="I783" t="s">
        <v>1513</v>
      </c>
      <c r="J783" t="s">
        <v>1513</v>
      </c>
      <c r="K783" t="s">
        <v>1513</v>
      </c>
      <c r="L783" t="s">
        <v>1513</v>
      </c>
      <c r="M783" t="s">
        <v>1513</v>
      </c>
      <c r="O783" t="e">
        <f t="shared" si="60"/>
        <v>#VALUE!</v>
      </c>
      <c r="P783" t="str">
        <f t="shared" si="61"/>
        <v>Shayne Graham, FAK</v>
      </c>
      <c r="Q783" t="str">
        <f t="shared" si="62"/>
        <v>Shayne Graham</v>
      </c>
      <c r="R783" t="str">
        <f t="shared" si="63"/>
        <v>Shayne Graham</v>
      </c>
      <c r="S783">
        <f>VLOOKUP(R783,'player index'!D:F,3,FALSE)</f>
        <v>754</v>
      </c>
      <c r="T783" t="e">
        <f t="shared" si="64"/>
        <v>#VALUE!</v>
      </c>
    </row>
    <row r="784" spans="1:20">
      <c r="A784" t="s">
        <v>1569</v>
      </c>
      <c r="B784" t="s">
        <v>1511</v>
      </c>
      <c r="C784" t="s">
        <v>1512</v>
      </c>
      <c r="D784" t="s">
        <v>1513</v>
      </c>
      <c r="E784" t="s">
        <v>1513</v>
      </c>
      <c r="F784" t="s">
        <v>1513</v>
      </c>
      <c r="G784" t="s">
        <v>1513</v>
      </c>
      <c r="H784" t="s">
        <v>1513</v>
      </c>
      <c r="I784" t="s">
        <v>1513</v>
      </c>
      <c r="J784" t="s">
        <v>1513</v>
      </c>
      <c r="K784" t="s">
        <v>1513</v>
      </c>
      <c r="L784" t="s">
        <v>1513</v>
      </c>
      <c r="M784" t="s">
        <v>1513</v>
      </c>
      <c r="O784" t="e">
        <f t="shared" si="60"/>
        <v>#VALUE!</v>
      </c>
      <c r="P784" t="str">
        <f t="shared" si="61"/>
        <v>David Carr, FAQB</v>
      </c>
      <c r="Q784" t="str">
        <f t="shared" si="62"/>
        <v>David Carr</v>
      </c>
      <c r="R784" t="str">
        <f t="shared" si="63"/>
        <v>David Carr</v>
      </c>
      <c r="S784">
        <f>VLOOKUP(R784,'player index'!D:F,3,FALSE)</f>
        <v>755</v>
      </c>
      <c r="T784" t="e">
        <f t="shared" si="64"/>
        <v>#VALUE!</v>
      </c>
    </row>
    <row r="785" spans="1:20">
      <c r="A785" t="s">
        <v>1570</v>
      </c>
      <c r="B785" t="s">
        <v>1511</v>
      </c>
      <c r="C785" t="s">
        <v>1512</v>
      </c>
      <c r="D785" t="s">
        <v>1513</v>
      </c>
      <c r="E785" t="s">
        <v>1513</v>
      </c>
      <c r="F785" t="s">
        <v>1513</v>
      </c>
      <c r="G785" t="s">
        <v>1513</v>
      </c>
      <c r="H785" t="s">
        <v>1513</v>
      </c>
      <c r="I785" t="s">
        <v>1513</v>
      </c>
      <c r="J785" t="s">
        <v>1513</v>
      </c>
      <c r="K785" t="s">
        <v>1513</v>
      </c>
      <c r="L785" t="s">
        <v>1513</v>
      </c>
      <c r="M785" t="s">
        <v>1513</v>
      </c>
      <c r="O785" t="e">
        <f t="shared" si="60"/>
        <v>#VALUE!</v>
      </c>
      <c r="P785" t="str">
        <f t="shared" si="61"/>
        <v>Donte' Stallworth, FAWR</v>
      </c>
      <c r="Q785" t="str">
        <f t="shared" si="62"/>
        <v>Donte' Stallworth</v>
      </c>
      <c r="R785" t="str">
        <f t="shared" si="63"/>
        <v>Donte' Stallworth</v>
      </c>
      <c r="S785">
        <f>VLOOKUP(R785,'player index'!D:F,3,FALSE)</f>
        <v>756</v>
      </c>
      <c r="T785" t="e">
        <f t="shared" si="64"/>
        <v>#VALUE!</v>
      </c>
    </row>
    <row r="786" spans="1:20">
      <c r="A786" t="s">
        <v>1571</v>
      </c>
      <c r="B786" t="s">
        <v>1511</v>
      </c>
      <c r="C786" t="s">
        <v>1512</v>
      </c>
      <c r="D786" t="s">
        <v>1513</v>
      </c>
      <c r="E786" t="s">
        <v>1513</v>
      </c>
      <c r="F786" t="s">
        <v>1513</v>
      </c>
      <c r="G786" t="s">
        <v>1513</v>
      </c>
      <c r="H786" t="s">
        <v>1513</v>
      </c>
      <c r="I786" t="s">
        <v>1513</v>
      </c>
      <c r="J786" t="s">
        <v>1513</v>
      </c>
      <c r="K786" t="s">
        <v>1513</v>
      </c>
      <c r="L786" t="s">
        <v>1513</v>
      </c>
      <c r="M786" t="s">
        <v>1513</v>
      </c>
      <c r="O786" t="e">
        <f t="shared" si="60"/>
        <v>#VALUE!</v>
      </c>
      <c r="P786" t="str">
        <f t="shared" si="61"/>
        <v>Jeremy Shockey, FATE</v>
      </c>
      <c r="Q786" t="str">
        <f t="shared" si="62"/>
        <v>Jeremy Shockey</v>
      </c>
      <c r="R786" t="str">
        <f t="shared" si="63"/>
        <v>Jeremy Shockey</v>
      </c>
      <c r="S786">
        <f>VLOOKUP(R786,'player index'!D:F,3,FALSE)</f>
        <v>757</v>
      </c>
      <c r="T786" t="e">
        <f t="shared" si="64"/>
        <v>#VALUE!</v>
      </c>
    </row>
    <row r="787" spans="1:20">
      <c r="A787" t="s">
        <v>1572</v>
      </c>
      <c r="B787" t="s">
        <v>1511</v>
      </c>
      <c r="C787" t="s">
        <v>1512</v>
      </c>
      <c r="D787" t="s">
        <v>1513</v>
      </c>
      <c r="E787" t="s">
        <v>1513</v>
      </c>
      <c r="F787" t="s">
        <v>1513</v>
      </c>
      <c r="G787" t="s">
        <v>1513</v>
      </c>
      <c r="H787" t="s">
        <v>1513</v>
      </c>
      <c r="I787" t="s">
        <v>1513</v>
      </c>
      <c r="J787" t="s">
        <v>1513</v>
      </c>
      <c r="K787" t="s">
        <v>1513</v>
      </c>
      <c r="L787" t="s">
        <v>1513</v>
      </c>
      <c r="M787" t="s">
        <v>1513</v>
      </c>
      <c r="O787" t="e">
        <f t="shared" si="60"/>
        <v>#VALUE!</v>
      </c>
      <c r="P787" t="str">
        <f t="shared" si="61"/>
        <v>Daniel Graham, FATE</v>
      </c>
      <c r="Q787" t="str">
        <f t="shared" si="62"/>
        <v>Daniel Graham</v>
      </c>
      <c r="R787" t="str">
        <f t="shared" si="63"/>
        <v>Daniel Graham</v>
      </c>
      <c r="S787">
        <f>VLOOKUP(R787,'player index'!D:F,3,FALSE)</f>
        <v>758</v>
      </c>
      <c r="T787" t="e">
        <f t="shared" si="64"/>
        <v>#VALUE!</v>
      </c>
    </row>
    <row r="788" spans="1:20">
      <c r="A788" t="s">
        <v>1573</v>
      </c>
      <c r="B788" t="s">
        <v>1511</v>
      </c>
      <c r="C788" t="s">
        <v>1512</v>
      </c>
      <c r="D788" t="s">
        <v>1513</v>
      </c>
      <c r="E788" t="s">
        <v>1513</v>
      </c>
      <c r="F788" t="s">
        <v>1513</v>
      </c>
      <c r="G788" t="s">
        <v>1513</v>
      </c>
      <c r="H788" t="s">
        <v>1513</v>
      </c>
      <c r="I788" t="s">
        <v>1513</v>
      </c>
      <c r="J788" t="s">
        <v>1513</v>
      </c>
      <c r="K788" t="s">
        <v>1513</v>
      </c>
      <c r="L788" t="s">
        <v>1513</v>
      </c>
      <c r="M788" t="s">
        <v>1513</v>
      </c>
      <c r="O788" t="e">
        <f t="shared" si="60"/>
        <v>#VALUE!</v>
      </c>
      <c r="P788" t="str">
        <f t="shared" si="61"/>
        <v>Jabar Gaffney, FAWR</v>
      </c>
      <c r="Q788" t="str">
        <f t="shared" si="62"/>
        <v>Jabar Gaffney</v>
      </c>
      <c r="R788" t="str">
        <f t="shared" si="63"/>
        <v>Jabar Gaffney</v>
      </c>
      <c r="S788">
        <f>VLOOKUP(R788,'player index'!D:F,3,FALSE)</f>
        <v>759</v>
      </c>
      <c r="T788" t="e">
        <f t="shared" si="64"/>
        <v>#VALUE!</v>
      </c>
    </row>
    <row r="789" spans="1:20">
      <c r="A789" t="s">
        <v>1574</v>
      </c>
      <c r="B789" t="s">
        <v>1511</v>
      </c>
      <c r="C789" t="s">
        <v>1512</v>
      </c>
      <c r="D789" t="s">
        <v>1513</v>
      </c>
      <c r="E789" t="s">
        <v>1513</v>
      </c>
      <c r="F789" t="s">
        <v>1513</v>
      </c>
      <c r="G789" t="s">
        <v>1513</v>
      </c>
      <c r="H789" t="s">
        <v>1513</v>
      </c>
      <c r="I789" t="s">
        <v>1513</v>
      </c>
      <c r="J789" t="s">
        <v>1513</v>
      </c>
      <c r="K789" t="s">
        <v>1513</v>
      </c>
      <c r="L789" t="s">
        <v>1513</v>
      </c>
      <c r="M789" t="s">
        <v>1513</v>
      </c>
      <c r="O789" t="e">
        <f t="shared" si="60"/>
        <v>#VALUE!</v>
      </c>
      <c r="P789" t="str">
        <f t="shared" si="61"/>
        <v>Andre Davis, FAWR</v>
      </c>
      <c r="Q789" t="str">
        <f t="shared" si="62"/>
        <v>Andre Davis</v>
      </c>
      <c r="R789" t="str">
        <f t="shared" si="63"/>
        <v>Andre Davis</v>
      </c>
      <c r="S789">
        <f>VLOOKUP(R789,'player index'!D:F,3,FALSE)</f>
        <v>760</v>
      </c>
      <c r="T789" t="e">
        <f t="shared" si="64"/>
        <v>#VALUE!</v>
      </c>
    </row>
    <row r="790" spans="1:20">
      <c r="A790" t="s">
        <v>1575</v>
      </c>
      <c r="B790" t="s">
        <v>1511</v>
      </c>
      <c r="C790" t="s">
        <v>1512</v>
      </c>
      <c r="D790" t="s">
        <v>1513</v>
      </c>
      <c r="E790" t="s">
        <v>1513</v>
      </c>
      <c r="F790" t="s">
        <v>1513</v>
      </c>
      <c r="G790" t="s">
        <v>1513</v>
      </c>
      <c r="H790" t="s">
        <v>1513</v>
      </c>
      <c r="I790" t="s">
        <v>1513</v>
      </c>
      <c r="J790" t="s">
        <v>1513</v>
      </c>
      <c r="K790" t="s">
        <v>1513</v>
      </c>
      <c r="L790" t="s">
        <v>1513</v>
      </c>
      <c r="M790" t="s">
        <v>1513</v>
      </c>
      <c r="O790" t="e">
        <f t="shared" si="60"/>
        <v>#VALUE!</v>
      </c>
      <c r="P790" t="str">
        <f t="shared" si="61"/>
        <v>Clinton Portis, FARB</v>
      </c>
      <c r="Q790" t="str">
        <f t="shared" si="62"/>
        <v>Clinton Portis</v>
      </c>
      <c r="R790" t="str">
        <f t="shared" si="63"/>
        <v>Clinton Portis</v>
      </c>
      <c r="S790" t="e">
        <f>VLOOKUP(R790,'player index'!D:F,3,FALSE)</f>
        <v>#N/A</v>
      </c>
      <c r="T790" t="e">
        <f t="shared" si="64"/>
        <v>#VALUE!</v>
      </c>
    </row>
    <row r="791" spans="1:20">
      <c r="A791" t="s">
        <v>1576</v>
      </c>
      <c r="B791" t="s">
        <v>1511</v>
      </c>
      <c r="C791" t="s">
        <v>1512</v>
      </c>
      <c r="D791" t="s">
        <v>1513</v>
      </c>
      <c r="E791" t="s">
        <v>1513</v>
      </c>
      <c r="F791" t="s">
        <v>1513</v>
      </c>
      <c r="G791" t="s">
        <v>1513</v>
      </c>
      <c r="H791" t="s">
        <v>1513</v>
      </c>
      <c r="I791" t="s">
        <v>1513</v>
      </c>
      <c r="J791" t="s">
        <v>1513</v>
      </c>
      <c r="K791" t="s">
        <v>1513</v>
      </c>
      <c r="L791" t="s">
        <v>1513</v>
      </c>
      <c r="M791" t="s">
        <v>1513</v>
      </c>
      <c r="O791" t="e">
        <f t="shared" si="60"/>
        <v>#VALUE!</v>
      </c>
      <c r="P791" t="str">
        <f t="shared" si="61"/>
        <v>Maurice Morris, FARB</v>
      </c>
      <c r="Q791" t="str">
        <f t="shared" si="62"/>
        <v>Maurice Morris</v>
      </c>
      <c r="R791" t="str">
        <f t="shared" si="63"/>
        <v>Maurice Morris</v>
      </c>
      <c r="S791" t="e">
        <f>VLOOKUP(R791,'player index'!D:F,3,FALSE)</f>
        <v>#N/A</v>
      </c>
      <c r="T791" t="e">
        <f t="shared" si="64"/>
        <v>#VALUE!</v>
      </c>
    </row>
    <row r="792" spans="1:20">
      <c r="A792" t="s">
        <v>1577</v>
      </c>
      <c r="B792" t="s">
        <v>1511</v>
      </c>
      <c r="C792" t="s">
        <v>1512</v>
      </c>
      <c r="D792" t="s">
        <v>1513</v>
      </c>
      <c r="E792" t="s">
        <v>1513</v>
      </c>
      <c r="F792" t="s">
        <v>1513</v>
      </c>
      <c r="G792" t="s">
        <v>1513</v>
      </c>
      <c r="H792" t="s">
        <v>1513</v>
      </c>
      <c r="I792" t="s">
        <v>1513</v>
      </c>
      <c r="J792" t="s">
        <v>1513</v>
      </c>
      <c r="K792" t="s">
        <v>1513</v>
      </c>
      <c r="L792" t="s">
        <v>1513</v>
      </c>
      <c r="M792" t="s">
        <v>1513</v>
      </c>
      <c r="O792" t="e">
        <f t="shared" si="60"/>
        <v>#VALUE!</v>
      </c>
      <c r="P792" t="str">
        <f t="shared" si="61"/>
        <v>Ladell Betts, FARB</v>
      </c>
      <c r="Q792" t="str">
        <f t="shared" si="62"/>
        <v>Ladell Betts</v>
      </c>
      <c r="R792" t="str">
        <f t="shared" si="63"/>
        <v>Ladell Betts</v>
      </c>
      <c r="S792" t="e">
        <f>VLOOKUP(R792,'player index'!D:F,3,FALSE)</f>
        <v>#N/A</v>
      </c>
      <c r="T792" t="e">
        <f t="shared" si="64"/>
        <v>#VALUE!</v>
      </c>
    </row>
    <row r="793" spans="1:20">
      <c r="A793" t="s">
        <v>1578</v>
      </c>
      <c r="B793" t="s">
        <v>1511</v>
      </c>
      <c r="C793" t="s">
        <v>1512</v>
      </c>
      <c r="D793" t="s">
        <v>1513</v>
      </c>
      <c r="E793" t="s">
        <v>1513</v>
      </c>
      <c r="F793" t="s">
        <v>1513</v>
      </c>
      <c r="G793" t="s">
        <v>1513</v>
      </c>
      <c r="H793" t="s">
        <v>1513</v>
      </c>
      <c r="I793" t="s">
        <v>1513</v>
      </c>
      <c r="J793" t="s">
        <v>1513</v>
      </c>
      <c r="K793" t="s">
        <v>1513</v>
      </c>
      <c r="L793" t="s">
        <v>1513</v>
      </c>
      <c r="M793" t="s">
        <v>1513</v>
      </c>
      <c r="O793" t="e">
        <f t="shared" si="60"/>
        <v>#VALUE!</v>
      </c>
      <c r="P793" t="str">
        <f t="shared" si="61"/>
        <v>Antwaan Randle El, FAWR</v>
      </c>
      <c r="Q793" t="str">
        <f t="shared" si="62"/>
        <v>Antwaan Randle El</v>
      </c>
      <c r="R793" t="str">
        <f t="shared" si="63"/>
        <v>Antwaan Randle El</v>
      </c>
      <c r="S793" t="e">
        <f>VLOOKUP(R793,'player index'!D:F,3,FALSE)</f>
        <v>#N/A</v>
      </c>
      <c r="T793" t="e">
        <f t="shared" si="64"/>
        <v>#VALUE!</v>
      </c>
    </row>
    <row r="794" spans="1:20">
      <c r="A794" t="s">
        <v>1579</v>
      </c>
      <c r="B794" t="s">
        <v>1511</v>
      </c>
      <c r="C794" t="s">
        <v>1512</v>
      </c>
      <c r="D794" t="s">
        <v>1513</v>
      </c>
      <c r="E794" t="s">
        <v>1513</v>
      </c>
      <c r="F794" t="s">
        <v>1513</v>
      </c>
      <c r="G794" t="s">
        <v>1513</v>
      </c>
      <c r="H794" t="s">
        <v>1513</v>
      </c>
      <c r="I794" t="s">
        <v>1513</v>
      </c>
      <c r="J794" t="s">
        <v>1513</v>
      </c>
      <c r="K794" t="s">
        <v>1513</v>
      </c>
      <c r="L794" t="s">
        <v>1513</v>
      </c>
      <c r="M794" t="s">
        <v>1513</v>
      </c>
      <c r="O794" t="e">
        <f t="shared" si="60"/>
        <v>#VALUE!</v>
      </c>
      <c r="P794" t="str">
        <f t="shared" si="61"/>
        <v>Deion Branch, FAWR</v>
      </c>
      <c r="Q794" t="str">
        <f t="shared" si="62"/>
        <v>Deion Branch</v>
      </c>
      <c r="R794" t="str">
        <f t="shared" si="63"/>
        <v>Deion Branch</v>
      </c>
      <c r="S794" t="e">
        <f>VLOOKUP(R794,'player index'!D:F,3,FALSE)</f>
        <v>#N/A</v>
      </c>
      <c r="T794" t="e">
        <f t="shared" si="64"/>
        <v>#VALUE!</v>
      </c>
    </row>
    <row r="795" spans="1:20">
      <c r="A795" t="s">
        <v>1580</v>
      </c>
      <c r="B795" t="s">
        <v>1511</v>
      </c>
      <c r="C795" t="s">
        <v>1512</v>
      </c>
      <c r="D795" t="s">
        <v>1513</v>
      </c>
      <c r="E795" t="s">
        <v>1513</v>
      </c>
      <c r="F795" t="s">
        <v>1513</v>
      </c>
      <c r="G795" t="s">
        <v>1513</v>
      </c>
      <c r="H795" t="s">
        <v>1513</v>
      </c>
      <c r="I795" t="s">
        <v>1513</v>
      </c>
      <c r="J795" t="s">
        <v>1513</v>
      </c>
      <c r="K795" t="s">
        <v>1513</v>
      </c>
      <c r="L795" t="s">
        <v>1513</v>
      </c>
      <c r="M795" t="s">
        <v>1513</v>
      </c>
      <c r="O795" t="e">
        <f t="shared" si="60"/>
        <v>#VALUE!</v>
      </c>
      <c r="P795" t="str">
        <f t="shared" si="61"/>
        <v>Chris Baker, FATE</v>
      </c>
      <c r="Q795" t="str">
        <f t="shared" si="62"/>
        <v>Chris Baker</v>
      </c>
      <c r="R795" t="str">
        <f t="shared" si="63"/>
        <v>Chris Baker</v>
      </c>
      <c r="S795" t="e">
        <f>VLOOKUP(R795,'player index'!D:F,3,FALSE)</f>
        <v>#N/A</v>
      </c>
      <c r="T795" t="e">
        <f t="shared" si="64"/>
        <v>#VALUE!</v>
      </c>
    </row>
    <row r="796" spans="1:20">
      <c r="A796" t="s">
        <v>1581</v>
      </c>
      <c r="B796" t="s">
        <v>1511</v>
      </c>
      <c r="C796" t="s">
        <v>1512</v>
      </c>
      <c r="D796" t="s">
        <v>1513</v>
      </c>
      <c r="E796" t="s">
        <v>1513</v>
      </c>
      <c r="F796" t="s">
        <v>1513</v>
      </c>
      <c r="G796" t="s">
        <v>1513</v>
      </c>
      <c r="H796" t="s">
        <v>1513</v>
      </c>
      <c r="I796" t="s">
        <v>1513</v>
      </c>
      <c r="J796" t="s">
        <v>1513</v>
      </c>
      <c r="K796" t="s">
        <v>1513</v>
      </c>
      <c r="L796" t="s">
        <v>1513</v>
      </c>
      <c r="M796" t="s">
        <v>1513</v>
      </c>
      <c r="O796" t="e">
        <f t="shared" si="60"/>
        <v>#VALUE!</v>
      </c>
      <c r="P796" t="str">
        <f t="shared" si="61"/>
        <v>Brian Westbrook, FARB</v>
      </c>
      <c r="Q796" t="str">
        <f t="shared" si="62"/>
        <v>Brian Westbrook</v>
      </c>
      <c r="R796" t="str">
        <f t="shared" si="63"/>
        <v>Brian Westbrook</v>
      </c>
      <c r="S796" t="e">
        <f>VLOOKUP(R796,'player index'!D:F,3,FALSE)</f>
        <v>#N/A</v>
      </c>
      <c r="T796" t="e">
        <f t="shared" si="64"/>
        <v>#VALUE!</v>
      </c>
    </row>
    <row r="797" spans="1:20">
      <c r="A797" t="s">
        <v>1582</v>
      </c>
      <c r="B797" t="s">
        <v>1511</v>
      </c>
      <c r="C797" t="s">
        <v>1512</v>
      </c>
      <c r="D797" t="s">
        <v>1513</v>
      </c>
      <c r="E797" t="s">
        <v>1513</v>
      </c>
      <c r="F797" t="s">
        <v>1513</v>
      </c>
      <c r="G797" t="s">
        <v>1513</v>
      </c>
      <c r="H797" t="s">
        <v>1513</v>
      </c>
      <c r="I797" t="s">
        <v>1513</v>
      </c>
      <c r="J797" t="s">
        <v>1513</v>
      </c>
      <c r="K797" t="s">
        <v>1513</v>
      </c>
      <c r="L797" t="s">
        <v>1513</v>
      </c>
      <c r="M797" t="s">
        <v>1513</v>
      </c>
      <c r="O797" t="e">
        <f t="shared" si="60"/>
        <v>#VALUE!</v>
      </c>
      <c r="P797" t="str">
        <f t="shared" si="61"/>
        <v>Justin Peelle, FATE</v>
      </c>
      <c r="Q797" t="str">
        <f t="shared" si="62"/>
        <v>Justin Peelle</v>
      </c>
      <c r="R797" t="str">
        <f t="shared" si="63"/>
        <v>Justin Peelle</v>
      </c>
      <c r="S797" t="e">
        <f>VLOOKUP(R797,'player index'!D:F,3,FALSE)</f>
        <v>#N/A</v>
      </c>
      <c r="T797" t="e">
        <f t="shared" si="64"/>
        <v>#VALUE!</v>
      </c>
    </row>
    <row r="798" spans="1:20">
      <c r="A798" t="s">
        <v>1583</v>
      </c>
      <c r="B798" t="s">
        <v>1511</v>
      </c>
      <c r="C798" t="s">
        <v>1512</v>
      </c>
      <c r="D798" t="s">
        <v>1513</v>
      </c>
      <c r="E798" t="s">
        <v>1513</v>
      </c>
      <c r="F798" t="s">
        <v>1513</v>
      </c>
      <c r="G798" t="s">
        <v>1513</v>
      </c>
      <c r="H798" t="s">
        <v>1513</v>
      </c>
      <c r="I798" t="s">
        <v>1513</v>
      </c>
      <c r="J798" t="s">
        <v>1513</v>
      </c>
      <c r="K798" t="s">
        <v>1513</v>
      </c>
      <c r="L798" t="s">
        <v>1513</v>
      </c>
      <c r="M798" t="s">
        <v>1513</v>
      </c>
      <c r="O798" t="e">
        <f t="shared" si="60"/>
        <v>#VALUE!</v>
      </c>
      <c r="P798" t="str">
        <f t="shared" si="61"/>
        <v>David Garrard, FAQB</v>
      </c>
      <c r="Q798" t="str">
        <f t="shared" si="62"/>
        <v>David Garrard</v>
      </c>
      <c r="R798" t="str">
        <f t="shared" si="63"/>
        <v>David Garrard</v>
      </c>
      <c r="S798" t="e">
        <f>VLOOKUP(R798,'player index'!D:F,3,FALSE)</f>
        <v>#N/A</v>
      </c>
      <c r="T798" t="e">
        <f t="shared" si="64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topLeftCell="N1" workbookViewId="0">
      <selection activeCell="AB2" sqref="AB2"/>
    </sheetView>
  </sheetViews>
  <sheetFormatPr baseColWidth="10" defaultRowHeight="15" x14ac:dyDescent="0"/>
  <cols>
    <col min="1" max="1" width="19.33203125" customWidth="1"/>
    <col min="2" max="2" width="8" customWidth="1"/>
    <col min="3" max="3" width="7.5" customWidth="1"/>
    <col min="4" max="4" width="20" customWidth="1"/>
    <col min="14" max="14" width="12.1640625" bestFit="1" customWidth="1"/>
    <col min="15" max="15" width="17" customWidth="1"/>
  </cols>
  <sheetData>
    <row r="1" spans="1:27">
      <c r="A1" t="s">
        <v>1</v>
      </c>
      <c r="B1" t="s">
        <v>2</v>
      </c>
      <c r="C1" t="s">
        <v>0</v>
      </c>
      <c r="D1" t="s">
        <v>3</v>
      </c>
      <c r="E1" t="s">
        <v>1724</v>
      </c>
      <c r="F1" t="s">
        <v>1756</v>
      </c>
      <c r="G1" t="s">
        <v>1757</v>
      </c>
      <c r="H1" t="s">
        <v>2807</v>
      </c>
      <c r="I1" t="s">
        <v>2796</v>
      </c>
      <c r="J1" t="s">
        <v>2797</v>
      </c>
      <c r="K1" t="s">
        <v>2810</v>
      </c>
      <c r="L1" t="s">
        <v>2984</v>
      </c>
      <c r="N1">
        <f>SUM(N2:N516)</f>
        <v>24856.069925475287</v>
      </c>
      <c r="O1">
        <f>SUM(O2:O516)</f>
        <v>19014.874799999991</v>
      </c>
      <c r="P1">
        <f>SUM(P2:P516)</f>
        <v>18501.496344000021</v>
      </c>
      <c r="Q1">
        <f>SUM(Q2:Q516)</f>
        <v>20227.868000000006</v>
      </c>
      <c r="R1">
        <f>SUM(R2:R516)</f>
        <v>20351.140000000014</v>
      </c>
      <c r="S1">
        <f>SUM(S2:S516)</f>
        <v>17741.588604000004</v>
      </c>
      <c r="T1">
        <f>SUM(T2:T516)</f>
        <v>16693.29941432779</v>
      </c>
      <c r="V1">
        <f>1-O1/$N$1</f>
        <v>0.23500075204924431</v>
      </c>
      <c r="W1">
        <f t="shared" ref="W1:AA1" si="0">1-P1/$N$1</f>
        <v>0.25565479983472317</v>
      </c>
      <c r="X1">
        <f t="shared" si="0"/>
        <v>0.18620006860906768</v>
      </c>
      <c r="Y1">
        <f t="shared" si="0"/>
        <v>0.18124063614972841</v>
      </c>
      <c r="Z1">
        <f t="shared" si="0"/>
        <v>0.28622712049033805</v>
      </c>
      <c r="AA1">
        <f t="shared" si="0"/>
        <v>0.32840149450904843</v>
      </c>
    </row>
    <row r="2" spans="1:27">
      <c r="A2" t="s">
        <v>57</v>
      </c>
      <c r="B2">
        <v>7200</v>
      </c>
      <c r="C2" t="s">
        <v>6</v>
      </c>
      <c r="D2" t="s">
        <v>54</v>
      </c>
      <c r="E2">
        <f>IFERROR(VLOOKUP(A2,'player index'!D:F,3,FALSE),VLOOKUP(A2,'player index'!E:F,2,FALSE))</f>
        <v>57</v>
      </c>
      <c r="F2">
        <f>IFERROR(VLOOKUP(E2,'fftoday-week3.csv'!R:S,2,FALSE),0)</f>
        <v>13</v>
      </c>
      <c r="G2">
        <f>VLOOKUP(E2,'espn-week3.csv'!S:T,2,FALSE)</f>
        <v>15.950000000000001</v>
      </c>
      <c r="H2">
        <f>IFERROR(VLOOKUP(E2,'fleaflicker-week3.csv'!AD:AE,2,FALSE),0)</f>
        <v>21.3</v>
      </c>
      <c r="I2">
        <f>IFERROR(VLOOKUP(E2,'nfl-week3.csv'!Q:R,2,FALSE),0)</f>
        <v>24.5</v>
      </c>
      <c r="J2">
        <f>IFERROR(VLOOKUP(E2,'CBS-week3.csv'!V:W,2,FALSE),0)</f>
        <v>14.98</v>
      </c>
      <c r="K2">
        <f>IFERROR(AVERAGEIF(F2:J2,"&gt;0"),0)</f>
        <v>17.946000000000002</v>
      </c>
      <c r="L2">
        <f>IFERROR(VLOOKUP(E2,'Final scoring'!W:X,2,FALSE),0)</f>
        <v>47.7</v>
      </c>
      <c r="N2">
        <f>(L2-AVERAGE($L$2:$L$264))^2</f>
        <v>1345.3833493327938</v>
      </c>
      <c r="O2">
        <f>IFERROR(($L2-F2)^2,0)</f>
        <v>1204.0900000000001</v>
      </c>
      <c r="P2">
        <f t="shared" ref="P2:P65" si="1">IFERROR(($L2-G2)^2,0)</f>
        <v>1008.0625</v>
      </c>
      <c r="Q2">
        <f t="shared" ref="Q2:Q65" si="2">IFERROR(($L2-H2)^2,0)</f>
        <v>696.96000000000015</v>
      </c>
      <c r="R2">
        <f t="shared" ref="R2:R65" si="3">IFERROR(($L2-I2)^2,0)</f>
        <v>538.24000000000012</v>
      </c>
      <c r="S2">
        <f t="shared" ref="S2:S65" si="4">IFERROR(($L2-J2)^2,0)</f>
        <v>1070.5983999999999</v>
      </c>
      <c r="T2">
        <f t="shared" ref="T2:T65" si="5">IFERROR(($L2-K2)^2,0)</f>
        <v>885.30051600000013</v>
      </c>
      <c r="V2" t="s">
        <v>1756</v>
      </c>
      <c r="W2" t="s">
        <v>1757</v>
      </c>
      <c r="X2" t="s">
        <v>2807</v>
      </c>
      <c r="Y2" t="s">
        <v>2796</v>
      </c>
      <c r="Z2" t="s">
        <v>2797</v>
      </c>
      <c r="AA2" t="s">
        <v>2810</v>
      </c>
    </row>
    <row r="3" spans="1:27">
      <c r="A3" t="s">
        <v>85</v>
      </c>
      <c r="B3">
        <v>6300</v>
      </c>
      <c r="C3" t="s">
        <v>6</v>
      </c>
      <c r="D3" t="s">
        <v>54</v>
      </c>
      <c r="E3">
        <f>IFERROR(VLOOKUP(A3,'player index'!D:F,3,FALSE),VLOOKUP(A3,'player index'!E:F,2,FALSE))</f>
        <v>142</v>
      </c>
      <c r="F3">
        <f>IFERROR(VLOOKUP(E3,'fftoday-week3.csv'!R:S,2,FALSE),0)</f>
        <v>19.5</v>
      </c>
      <c r="G3">
        <f>VLOOKUP(E3,'espn-week3.csv'!S:T,2,FALSE)</f>
        <v>13.680000000000001</v>
      </c>
      <c r="H3">
        <f>IFERROR(VLOOKUP(E3,'fleaflicker-week3.csv'!AD:AE,2,FALSE),0)</f>
        <v>19</v>
      </c>
      <c r="I3">
        <f>IFERROR(VLOOKUP(E3,'nfl-week3.csv'!Q:R,2,FALSE),0)</f>
        <v>20</v>
      </c>
      <c r="J3">
        <f>IFERROR(VLOOKUP(E3,'CBS-week3.csv'!V:W,2,FALSE),0)</f>
        <v>12.180000000000001</v>
      </c>
      <c r="K3">
        <f>IFERROR(AVERAGEIF(F3:J3,"&gt;0"),0)</f>
        <v>16.872000000000003</v>
      </c>
      <c r="L3">
        <f>IFERROR(VLOOKUP(E3,'Final scoring'!W:X,2,FALSE),0)</f>
        <v>46.6</v>
      </c>
      <c r="N3">
        <f t="shared" ref="N3:N66" si="6">(L3-AVERAGE($L$2:$L$264))^2</f>
        <v>1265.8985204354558</v>
      </c>
      <c r="O3">
        <f t="shared" ref="O3:O66" si="7">IFERROR(($L3-F3)^2,0)</f>
        <v>734.41000000000008</v>
      </c>
      <c r="P3">
        <f t="shared" si="1"/>
        <v>1083.7264</v>
      </c>
      <c r="Q3">
        <f t="shared" si="2"/>
        <v>761.7600000000001</v>
      </c>
      <c r="R3">
        <f t="shared" si="3"/>
        <v>707.56000000000006</v>
      </c>
      <c r="S3">
        <f t="shared" si="4"/>
        <v>1184.7364000000002</v>
      </c>
      <c r="T3">
        <f t="shared" si="5"/>
        <v>883.75398399999983</v>
      </c>
    </row>
    <row r="4" spans="1:27">
      <c r="A4" t="s">
        <v>204</v>
      </c>
      <c r="B4">
        <v>4600</v>
      </c>
      <c r="C4" t="s">
        <v>34</v>
      </c>
      <c r="D4" t="s">
        <v>8</v>
      </c>
      <c r="E4">
        <f>IFERROR(VLOOKUP(A4,'player index'!D:F,3,FALSE),VLOOKUP(A4,'player index'!E:F,2,FALSE))</f>
        <v>160</v>
      </c>
      <c r="F4">
        <f>IFERROR(VLOOKUP(E4,'fftoday-week3.csv'!R:S,2,FALSE),0)</f>
        <v>18</v>
      </c>
      <c r="G4">
        <f>VLOOKUP(E4,'espn-week3.csv'!S:T,2,FALSE)</f>
        <v>15.4</v>
      </c>
      <c r="H4">
        <f>IFERROR(VLOOKUP(E4,'fleaflicker-week3.csv'!AD:AE,2,FALSE),0)</f>
        <v>13.600000000000001</v>
      </c>
      <c r="I4">
        <f>IFERROR(VLOOKUP(E4,'nfl-week3.csv'!Q:R,2,FALSE),0)</f>
        <v>13.100000000000001</v>
      </c>
      <c r="J4">
        <f>IFERROR(VLOOKUP(E4,'CBS-week3.csv'!V:W,2,FALSE),0)</f>
        <v>14.82</v>
      </c>
      <c r="K4">
        <f>IFERROR(AVERAGEIF(F4:J4,"&gt;0"),0)</f>
        <v>14.984</v>
      </c>
      <c r="L4">
        <f>IFERROR(VLOOKUP(E4,'Final scoring'!W:X,2,FALSE),0)</f>
        <v>45.300000000000004</v>
      </c>
      <c r="N4">
        <f t="shared" si="6"/>
        <v>1175.0819044658742</v>
      </c>
      <c r="O4">
        <f t="shared" si="7"/>
        <v>745.29000000000019</v>
      </c>
      <c r="P4">
        <f t="shared" si="1"/>
        <v>894.01000000000033</v>
      </c>
      <c r="Q4">
        <f t="shared" si="2"/>
        <v>1004.8900000000002</v>
      </c>
      <c r="R4">
        <f t="shared" si="3"/>
        <v>1036.8400000000001</v>
      </c>
      <c r="S4">
        <f t="shared" si="4"/>
        <v>929.03040000000021</v>
      </c>
      <c r="T4">
        <f t="shared" si="5"/>
        <v>919.0598560000002</v>
      </c>
    </row>
    <row r="5" spans="1:27">
      <c r="A5" t="s">
        <v>7</v>
      </c>
      <c r="B5">
        <v>9000</v>
      </c>
      <c r="C5" t="s">
        <v>6</v>
      </c>
      <c r="D5" t="s">
        <v>8</v>
      </c>
      <c r="E5">
        <f>IFERROR(VLOOKUP(A5,'player index'!D:F,3,FALSE),VLOOKUP(A5,'player index'!E:F,2,FALSE))</f>
        <v>41</v>
      </c>
      <c r="F5">
        <f>IFERROR(VLOOKUP(E5,'fftoday-week3.csv'!R:S,2,FALSE),0)</f>
        <v>28</v>
      </c>
      <c r="G5">
        <f>VLOOKUP(E5,'espn-week3.csv'!S:T,2,FALSE)</f>
        <v>20.5</v>
      </c>
      <c r="H5">
        <f>IFERROR(VLOOKUP(E5,'fleaflicker-week3.csv'!AD:AE,2,FALSE),0)</f>
        <v>20.9</v>
      </c>
      <c r="I5">
        <f>IFERROR(VLOOKUP(E5,'nfl-week3.csv'!Q:R,2,FALSE),0)</f>
        <v>23.700000000000003</v>
      </c>
      <c r="J5">
        <f>IFERROR(VLOOKUP(E5,'CBS-week3.csv'!V:W,2,FALSE),0)</f>
        <v>26.299999999999997</v>
      </c>
      <c r="K5">
        <f>IFERROR(AVERAGEIF(F5:J5,"&gt;0"),0)</f>
        <v>23.880000000000003</v>
      </c>
      <c r="L5">
        <f>IFERROR(VLOOKUP(E5,'Final scoring'!W:X,2,FALSE),0)</f>
        <v>43.400000000000006</v>
      </c>
      <c r="N5">
        <f t="shared" si="6"/>
        <v>1048.429927279562</v>
      </c>
      <c r="O5">
        <f t="shared" si="7"/>
        <v>237.16000000000017</v>
      </c>
      <c r="P5">
        <f t="shared" si="1"/>
        <v>524.41000000000031</v>
      </c>
      <c r="Q5">
        <f t="shared" si="2"/>
        <v>506.25000000000034</v>
      </c>
      <c r="R5">
        <f t="shared" si="3"/>
        <v>388.09000000000009</v>
      </c>
      <c r="S5">
        <f t="shared" si="4"/>
        <v>292.41000000000031</v>
      </c>
      <c r="T5">
        <f t="shared" si="5"/>
        <v>381.0304000000001</v>
      </c>
    </row>
    <row r="6" spans="1:27">
      <c r="A6" t="s">
        <v>70</v>
      </c>
      <c r="B6">
        <v>6800</v>
      </c>
      <c r="C6" t="s">
        <v>6</v>
      </c>
      <c r="D6" t="s">
        <v>36</v>
      </c>
      <c r="E6">
        <f>IFERROR(VLOOKUP(A6,'player index'!D:F,3,FALSE),VLOOKUP(A6,'player index'!E:F,2,FALSE))</f>
        <v>79</v>
      </c>
      <c r="F6">
        <f>IFERROR(VLOOKUP(E6,'fftoday-week3.csv'!R:S,2,FALSE),0)</f>
        <v>19.5</v>
      </c>
      <c r="G6">
        <f>VLOOKUP(E6,'espn-week3.csv'!S:T,2,FALSE)</f>
        <v>13.129999999999999</v>
      </c>
      <c r="H6">
        <f>IFERROR(VLOOKUP(E6,'fleaflicker-week3.csv'!AD:AE,2,FALSE),0)</f>
        <v>16.899999999999999</v>
      </c>
      <c r="I6">
        <f>IFERROR(VLOOKUP(E6,'nfl-week3.csv'!Q:R,2,FALSE),0)</f>
        <v>17.8</v>
      </c>
      <c r="J6">
        <f>IFERROR(VLOOKUP(E6,'CBS-week3.csv'!V:W,2,FALSE),0)</f>
        <v>14.68</v>
      </c>
      <c r="K6">
        <f>IFERROR(AVERAGEIF(F6:J6,"&gt;0"),0)</f>
        <v>16.401999999999997</v>
      </c>
      <c r="L6">
        <f>IFERROR(VLOOKUP(E6,'Final scoring'!W:X,2,FALSE),0)</f>
        <v>40.299999999999997</v>
      </c>
      <c r="N6">
        <f t="shared" si="6"/>
        <v>857.28722765978989</v>
      </c>
      <c r="O6">
        <f t="shared" si="7"/>
        <v>432.63999999999987</v>
      </c>
      <c r="P6">
        <f t="shared" si="1"/>
        <v>738.20889999999986</v>
      </c>
      <c r="Q6">
        <f t="shared" si="2"/>
        <v>547.55999999999995</v>
      </c>
      <c r="R6">
        <f t="shared" si="3"/>
        <v>506.24999999999983</v>
      </c>
      <c r="S6">
        <f t="shared" si="4"/>
        <v>656.38439999999991</v>
      </c>
      <c r="T6">
        <f t="shared" si="5"/>
        <v>571.11440400000004</v>
      </c>
    </row>
    <row r="7" spans="1:27">
      <c r="A7" t="s">
        <v>16</v>
      </c>
      <c r="B7">
        <v>8000</v>
      </c>
      <c r="C7" t="s">
        <v>15</v>
      </c>
      <c r="D7" t="s">
        <v>17</v>
      </c>
      <c r="E7">
        <f>IFERROR(VLOOKUP(A7,'player index'!D:F,3,FALSE),VLOOKUP(A7,'player index'!E:F,2,FALSE))</f>
        <v>7</v>
      </c>
      <c r="F7">
        <f>IFERROR(VLOOKUP(E7,'fftoday-week3.csv'!R:S,2,FALSE),0)</f>
        <v>21.700000000000003</v>
      </c>
      <c r="G7">
        <f>VLOOKUP(E7,'espn-week3.csv'!S:T,2,FALSE)</f>
        <v>20.832000000000001</v>
      </c>
      <c r="H7">
        <f>IFERROR(VLOOKUP(E7,'fleaflicker-week3.csv'!AD:AE,2,FALSE),0)</f>
        <v>29.26</v>
      </c>
      <c r="I7">
        <f>IFERROR(VLOOKUP(E7,'nfl-week3.csv'!Q:R,2,FALSE),0)</f>
        <v>28.26</v>
      </c>
      <c r="J7">
        <f>IFERROR(VLOOKUP(E7,'CBS-week3.csv'!V:W,2,FALSE),0)</f>
        <v>21.790000000000003</v>
      </c>
      <c r="K7">
        <f>IFERROR(AVERAGEIF(F7:J7,"&gt;0"),0)</f>
        <v>24.368400000000001</v>
      </c>
      <c r="L7">
        <f>IFERROR(VLOOKUP(E7,'Final scoring'!W:X,2,FALSE),0)</f>
        <v>37.92</v>
      </c>
      <c r="N7">
        <f t="shared" si="6"/>
        <v>723.58136150009432</v>
      </c>
      <c r="O7">
        <f t="shared" si="7"/>
        <v>263.08839999999998</v>
      </c>
      <c r="P7">
        <f t="shared" si="1"/>
        <v>291.99974400000002</v>
      </c>
      <c r="Q7">
        <f t="shared" si="2"/>
        <v>74.995599999999996</v>
      </c>
      <c r="R7">
        <f t="shared" si="3"/>
        <v>93.315600000000003</v>
      </c>
      <c r="S7">
        <f t="shared" si="4"/>
        <v>260.17689999999999</v>
      </c>
      <c r="T7">
        <f t="shared" si="5"/>
        <v>183.64586256000001</v>
      </c>
    </row>
    <row r="8" spans="1:27">
      <c r="A8" t="s">
        <v>108</v>
      </c>
      <c r="B8">
        <v>5800</v>
      </c>
      <c r="C8" t="s">
        <v>6</v>
      </c>
      <c r="D8" t="s">
        <v>77</v>
      </c>
      <c r="E8">
        <f>IFERROR(VLOOKUP(A8,'player index'!D:F,3,FALSE),VLOOKUP(A8,'player index'!E:F,2,FALSE))</f>
        <v>132</v>
      </c>
      <c r="F8">
        <f>IFERROR(VLOOKUP(E8,'fftoday-week3.csv'!R:S,2,FALSE),0)</f>
        <v>21</v>
      </c>
      <c r="G8">
        <f>VLOOKUP(E8,'espn-week3.csv'!S:T,2,FALSE)</f>
        <v>15.270000000000001</v>
      </c>
      <c r="H8">
        <f>IFERROR(VLOOKUP(E8,'fleaflicker-week3.csv'!AD:AE,2,FALSE),0)</f>
        <v>19.2</v>
      </c>
      <c r="I8">
        <f>IFERROR(VLOOKUP(E8,'nfl-week3.csv'!Q:R,2,FALSE),0)</f>
        <v>20.399999999999999</v>
      </c>
      <c r="J8">
        <f>IFERROR(VLOOKUP(E8,'CBS-week3.csv'!V:W,2,FALSE),0)</f>
        <v>17.16</v>
      </c>
      <c r="K8">
        <f>IFERROR(AVERAGEIF(F8:J8,"&gt;0"),0)</f>
        <v>18.606000000000002</v>
      </c>
      <c r="L8">
        <f>IFERROR(VLOOKUP(E8,'Final scoring'!W:X,2,FALSE),0)</f>
        <v>37.4</v>
      </c>
      <c r="N8">
        <f t="shared" si="6"/>
        <v>695.87631511226141</v>
      </c>
      <c r="O8">
        <f t="shared" si="7"/>
        <v>268.95999999999998</v>
      </c>
      <c r="P8">
        <f t="shared" si="1"/>
        <v>489.73689999999982</v>
      </c>
      <c r="Q8">
        <f t="shared" si="2"/>
        <v>331.23999999999995</v>
      </c>
      <c r="R8">
        <f t="shared" si="3"/>
        <v>289</v>
      </c>
      <c r="S8">
        <f t="shared" si="4"/>
        <v>409.65759999999995</v>
      </c>
      <c r="T8">
        <f t="shared" si="5"/>
        <v>353.21443599999986</v>
      </c>
    </row>
    <row r="9" spans="1:27">
      <c r="A9" t="s">
        <v>194</v>
      </c>
      <c r="B9">
        <v>4800</v>
      </c>
      <c r="C9" t="s">
        <v>45</v>
      </c>
      <c r="D9" t="s">
        <v>32</v>
      </c>
      <c r="E9">
        <f>IFERROR(VLOOKUP(A9,'player index'!D:F,3,FALSE),VLOOKUP(A9,'player index'!E:F,2,FALSE))</f>
        <v>159</v>
      </c>
      <c r="F9">
        <f>IFERROR(VLOOKUP(E9,'fftoday-week3.csv'!R:S,2,FALSE),0)</f>
        <v>18</v>
      </c>
      <c r="G9">
        <f>VLOOKUP(E9,'espn-week3.csv'!S:T,2,FALSE)</f>
        <v>11.370000000000001</v>
      </c>
      <c r="H9">
        <f>IFERROR(VLOOKUP(E9,'fleaflicker-week3.csv'!AD:AE,2,FALSE),0)</f>
        <v>15</v>
      </c>
      <c r="I9">
        <f>IFERROR(VLOOKUP(E9,'nfl-week3.csv'!Q:R,2,FALSE),0)</f>
        <v>16</v>
      </c>
      <c r="J9">
        <f>IFERROR(VLOOKUP(E9,'CBS-week3.csv'!V:W,2,FALSE),0)</f>
        <v>14.040000000000001</v>
      </c>
      <c r="K9">
        <f>IFERROR(AVERAGEIF(F9:J9,"&gt;0"),0)</f>
        <v>14.882000000000001</v>
      </c>
      <c r="L9">
        <f>IFERROR(VLOOKUP(E9,'Final scoring'!W:X,2,FALSE),0)</f>
        <v>36.4</v>
      </c>
      <c r="N9">
        <f t="shared" si="6"/>
        <v>644.11737975104472</v>
      </c>
      <c r="O9">
        <f t="shared" si="7"/>
        <v>338.55999999999995</v>
      </c>
      <c r="P9">
        <f t="shared" si="1"/>
        <v>626.50089999999989</v>
      </c>
      <c r="Q9">
        <f t="shared" si="2"/>
        <v>457.95999999999992</v>
      </c>
      <c r="R9">
        <f t="shared" si="3"/>
        <v>416.15999999999997</v>
      </c>
      <c r="S9">
        <f t="shared" si="4"/>
        <v>499.96959999999996</v>
      </c>
      <c r="T9">
        <f t="shared" si="5"/>
        <v>463.02432399999987</v>
      </c>
    </row>
    <row r="10" spans="1:27">
      <c r="A10" t="s">
        <v>112</v>
      </c>
      <c r="B10">
        <v>5700</v>
      </c>
      <c r="C10" t="s">
        <v>15</v>
      </c>
      <c r="D10" t="s">
        <v>54</v>
      </c>
      <c r="E10">
        <f>IFERROR(VLOOKUP(A10,'player index'!D:F,3,FALSE),VLOOKUP(A10,'player index'!E:F,2,FALSE))</f>
        <v>31</v>
      </c>
      <c r="F10">
        <f>IFERROR(VLOOKUP(E10,'fftoday-week3.csv'!R:S,2,FALSE),0)</f>
        <v>13.6</v>
      </c>
      <c r="G10">
        <f>VLOOKUP(E10,'espn-week3.csv'!S:T,2,FALSE)</f>
        <v>14.982000000000001</v>
      </c>
      <c r="H10">
        <f>IFERROR(VLOOKUP(E10,'fleaflicker-week3.csv'!AD:AE,2,FALSE),0)</f>
        <v>14.58</v>
      </c>
      <c r="I10">
        <f>IFERROR(VLOOKUP(E10,'nfl-week3.csv'!Q:R,2,FALSE),0)</f>
        <v>13.58</v>
      </c>
      <c r="J10">
        <f>IFERROR(VLOOKUP(E10,'CBS-week3.csv'!V:W,2,FALSE),0)</f>
        <v>14.31</v>
      </c>
      <c r="K10">
        <f>IFERROR(AVERAGEIF(F10:J10,"&gt;0"),0)</f>
        <v>14.210399999999998</v>
      </c>
      <c r="L10">
        <f>IFERROR(VLOOKUP(E10,'Final scoring'!W:X,2,FALSE),0)</f>
        <v>35.32</v>
      </c>
      <c r="N10">
        <f t="shared" si="6"/>
        <v>590.4641295609307</v>
      </c>
      <c r="O10">
        <f t="shared" si="7"/>
        <v>471.75839999999994</v>
      </c>
      <c r="P10">
        <f t="shared" si="1"/>
        <v>413.63424400000002</v>
      </c>
      <c r="Q10">
        <f t="shared" si="2"/>
        <v>430.14760000000007</v>
      </c>
      <c r="R10">
        <f t="shared" si="3"/>
        <v>472.62760000000009</v>
      </c>
      <c r="S10">
        <f t="shared" si="4"/>
        <v>441.42009999999993</v>
      </c>
      <c r="T10">
        <f t="shared" si="5"/>
        <v>445.61521216</v>
      </c>
    </row>
    <row r="11" spans="1:27">
      <c r="A11" t="s">
        <v>52</v>
      </c>
      <c r="B11">
        <v>7300</v>
      </c>
      <c r="C11" t="s">
        <v>6</v>
      </c>
      <c r="D11" t="s">
        <v>17</v>
      </c>
      <c r="E11">
        <f>IFERROR(VLOOKUP(A11,'player index'!D:F,3,FALSE),VLOOKUP(A11,'player index'!E:F,2,FALSE))</f>
        <v>86</v>
      </c>
      <c r="F11">
        <f>IFERROR(VLOOKUP(E11,'fftoday-week3.csv'!R:S,2,FALSE),0)</f>
        <v>18.5</v>
      </c>
      <c r="G11">
        <f>VLOOKUP(E11,'espn-week3.csv'!S:T,2,FALSE)</f>
        <v>18.490000000000002</v>
      </c>
      <c r="H11">
        <f>IFERROR(VLOOKUP(E11,'fleaflicker-week3.csv'!AD:AE,2,FALSE),0)</f>
        <v>18.8</v>
      </c>
      <c r="I11">
        <f>IFERROR(VLOOKUP(E11,'nfl-week3.csv'!Q:R,2,FALSE),0)</f>
        <v>21</v>
      </c>
      <c r="J11">
        <f>IFERROR(VLOOKUP(E11,'CBS-week3.csv'!V:W,2,FALSE),0)</f>
        <v>18.07</v>
      </c>
      <c r="K11">
        <f>IFERROR(AVERAGEIF(F11:J11,"&gt;0"),0)</f>
        <v>18.972000000000001</v>
      </c>
      <c r="L11">
        <f>IFERROR(VLOOKUP(E11,'Final scoring'!W:X,2,FALSE),0)</f>
        <v>35.299999999999997</v>
      </c>
      <c r="N11">
        <f t="shared" si="6"/>
        <v>589.49255085370623</v>
      </c>
      <c r="O11">
        <f t="shared" si="7"/>
        <v>282.2399999999999</v>
      </c>
      <c r="P11">
        <f t="shared" si="1"/>
        <v>282.57609999999983</v>
      </c>
      <c r="Q11">
        <f t="shared" si="2"/>
        <v>272.24999999999989</v>
      </c>
      <c r="R11">
        <f t="shared" si="3"/>
        <v>204.48999999999992</v>
      </c>
      <c r="S11">
        <f t="shared" si="4"/>
        <v>296.8728999999999</v>
      </c>
      <c r="T11">
        <f t="shared" si="5"/>
        <v>266.60358399999984</v>
      </c>
    </row>
    <row r="12" spans="1:27">
      <c r="A12" t="s">
        <v>68</v>
      </c>
      <c r="B12">
        <v>6800</v>
      </c>
      <c r="C12" t="s">
        <v>15</v>
      </c>
      <c r="D12" t="s">
        <v>32</v>
      </c>
      <c r="E12">
        <f>IFERROR(VLOOKUP(A12,'player index'!D:F,3,FALSE),VLOOKUP(A12,'player index'!E:F,2,FALSE))</f>
        <v>11</v>
      </c>
      <c r="F12">
        <f>IFERROR(VLOOKUP(E12,'fftoday-week3.csv'!R:S,2,FALSE),0)</f>
        <v>20.200000000000003</v>
      </c>
      <c r="G12">
        <f>VLOOKUP(E12,'espn-week3.csv'!S:T,2,FALSE)</f>
        <v>19.797999999999998</v>
      </c>
      <c r="H12">
        <f>IFERROR(VLOOKUP(E12,'fleaflicker-week3.csv'!AD:AE,2,FALSE),0)</f>
        <v>25.92</v>
      </c>
      <c r="I12">
        <f>IFERROR(VLOOKUP(E12,'nfl-week3.csv'!Q:R,2,FALSE),0)</f>
        <v>24.92</v>
      </c>
      <c r="J12">
        <f>IFERROR(VLOOKUP(E12,'CBS-week3.csv'!V:W,2,FALSE),0)</f>
        <v>22.419999999999998</v>
      </c>
      <c r="K12">
        <f>IFERROR(AVERAGEIF(F12:J12,"&gt;0"),0)</f>
        <v>22.651600000000002</v>
      </c>
      <c r="L12">
        <f>IFERROR(VLOOKUP(E12,'Final scoring'!W:X,2,FALSE),0)</f>
        <v>32.900000000000006</v>
      </c>
      <c r="N12">
        <f t="shared" si="6"/>
        <v>478.71110598678644</v>
      </c>
      <c r="O12">
        <f t="shared" si="7"/>
        <v>161.29000000000008</v>
      </c>
      <c r="P12">
        <f t="shared" si="1"/>
        <v>171.66240400000021</v>
      </c>
      <c r="Q12">
        <f t="shared" si="2"/>
        <v>48.720400000000055</v>
      </c>
      <c r="R12">
        <f t="shared" si="3"/>
        <v>63.680400000000063</v>
      </c>
      <c r="S12">
        <f t="shared" si="4"/>
        <v>109.83040000000015</v>
      </c>
      <c r="T12">
        <f t="shared" si="5"/>
        <v>105.02970256000008</v>
      </c>
    </row>
    <row r="13" spans="1:27">
      <c r="A13" t="s">
        <v>237</v>
      </c>
      <c r="B13">
        <v>3800</v>
      </c>
      <c r="C13" t="s">
        <v>6</v>
      </c>
      <c r="D13" t="s">
        <v>73</v>
      </c>
      <c r="E13">
        <f>IFERROR(VLOOKUP(A13,'player index'!D:F,3,FALSE),VLOOKUP(A13,'player index'!E:F,2,FALSE))</f>
        <v>231</v>
      </c>
      <c r="F13">
        <f>IFERROR(VLOOKUP(E13,'fftoday-week3.csv'!R:S,2,FALSE),0)</f>
        <v>8.5</v>
      </c>
      <c r="G13">
        <f>VLOOKUP(E13,'espn-week3.csv'!S:T,2,FALSE)</f>
        <v>10.52</v>
      </c>
      <c r="H13">
        <f>IFERROR(VLOOKUP(E13,'fleaflicker-week3.csv'!AD:AE,2,FALSE),0)</f>
        <v>6.8000000000000007</v>
      </c>
      <c r="I13">
        <f>IFERROR(VLOOKUP(E13,'nfl-week3.csv'!Q:R,2,FALSE),0)</f>
        <v>7.6</v>
      </c>
      <c r="J13">
        <f>IFERROR(VLOOKUP(E13,'CBS-week3.csv'!V:W,2,FALSE),0)</f>
        <v>5.53</v>
      </c>
      <c r="K13">
        <f>IFERROR(AVERAGEIF(F13:J13,"&gt;0"),0)</f>
        <v>7.7900000000000009</v>
      </c>
      <c r="L13">
        <f>IFERROR(VLOOKUP(E13,'Final scoring'!W:X,2,FALSE),0)</f>
        <v>32.299999999999997</v>
      </c>
      <c r="N13">
        <f t="shared" si="6"/>
        <v>452.81574477005603</v>
      </c>
      <c r="O13">
        <f t="shared" si="7"/>
        <v>566.43999999999983</v>
      </c>
      <c r="P13">
        <f t="shared" si="1"/>
        <v>474.36839999999989</v>
      </c>
      <c r="Q13">
        <f t="shared" si="2"/>
        <v>650.24999999999977</v>
      </c>
      <c r="R13">
        <f t="shared" si="3"/>
        <v>610.0899999999998</v>
      </c>
      <c r="S13">
        <f t="shared" si="4"/>
        <v>716.63289999999984</v>
      </c>
      <c r="T13">
        <f t="shared" si="5"/>
        <v>600.74009999999987</v>
      </c>
    </row>
    <row r="14" spans="1:27">
      <c r="A14" t="s">
        <v>43</v>
      </c>
      <c r="B14">
        <v>7400</v>
      </c>
      <c r="C14" t="s">
        <v>34</v>
      </c>
      <c r="D14" t="s">
        <v>17</v>
      </c>
      <c r="E14">
        <f>IFERROR(VLOOKUP(A14,'player index'!D:F,3,FALSE),VLOOKUP(A14,'player index'!E:F,2,FALSE))</f>
        <v>44</v>
      </c>
      <c r="F14">
        <f>IFERROR(VLOOKUP(E14,'fftoday-week3.csv'!R:S,2,FALSE),0)</f>
        <v>20</v>
      </c>
      <c r="G14">
        <f>VLOOKUP(E14,'espn-week3.csv'!S:T,2,FALSE)</f>
        <v>17.940000000000001</v>
      </c>
      <c r="H14">
        <f>IFERROR(VLOOKUP(E14,'fleaflicker-week3.csv'!AD:AE,2,FALSE),0)</f>
        <v>17.600000000000001</v>
      </c>
      <c r="I14">
        <f>IFERROR(VLOOKUP(E14,'nfl-week3.csv'!Q:R,2,FALSE),0)</f>
        <v>17.900000000000002</v>
      </c>
      <c r="J14">
        <f>IFERROR(VLOOKUP(E14,'CBS-week3.csv'!V:W,2,FALSE),0)</f>
        <v>19.650000000000002</v>
      </c>
      <c r="K14">
        <f>IFERROR(AVERAGEIF(F14:J14,"&gt;0"),0)</f>
        <v>18.618000000000002</v>
      </c>
      <c r="L14">
        <f>IFERROR(VLOOKUP(E14,'Final scoring'!W:X,2,FALSE),0)</f>
        <v>31.2</v>
      </c>
      <c r="N14">
        <f t="shared" si="6"/>
        <v>407.21091587271769</v>
      </c>
      <c r="O14">
        <f t="shared" si="7"/>
        <v>125.43999999999998</v>
      </c>
      <c r="P14">
        <f t="shared" si="1"/>
        <v>175.82759999999996</v>
      </c>
      <c r="Q14">
        <f t="shared" si="2"/>
        <v>184.95999999999995</v>
      </c>
      <c r="R14">
        <f t="shared" si="3"/>
        <v>176.88999999999993</v>
      </c>
      <c r="S14">
        <f t="shared" si="4"/>
        <v>133.40249999999995</v>
      </c>
      <c r="T14">
        <f t="shared" si="5"/>
        <v>158.30672399999992</v>
      </c>
    </row>
    <row r="15" spans="1:27">
      <c r="A15" t="s">
        <v>106</v>
      </c>
      <c r="B15">
        <v>6000</v>
      </c>
      <c r="C15" t="s">
        <v>6</v>
      </c>
      <c r="D15" t="s">
        <v>17</v>
      </c>
      <c r="E15">
        <f>IFERROR(VLOOKUP(A15,'player index'!D:F,3,FALSE),VLOOKUP(A15,'player index'!E:F,2,FALSE))</f>
        <v>100</v>
      </c>
      <c r="F15">
        <f>IFERROR(VLOOKUP(E15,'fftoday-week3.csv'!R:S,2,FALSE),0)</f>
        <v>20</v>
      </c>
      <c r="G15">
        <f>VLOOKUP(E15,'espn-week3.csv'!S:T,2,FALSE)</f>
        <v>14.16</v>
      </c>
      <c r="H15">
        <f>IFERROR(VLOOKUP(E15,'fleaflicker-week3.csv'!AD:AE,2,FALSE),0)</f>
        <v>17.100000000000001</v>
      </c>
      <c r="I15">
        <f>IFERROR(VLOOKUP(E15,'nfl-week3.csv'!Q:R,2,FALSE),0)</f>
        <v>18.200000000000003</v>
      </c>
      <c r="J15">
        <f>IFERROR(VLOOKUP(E15,'CBS-week3.csv'!V:W,2,FALSE),0)</f>
        <v>12.65</v>
      </c>
      <c r="K15">
        <f>IFERROR(AVERAGEIF(F15:J15,"&gt;0"),0)</f>
        <v>16.422000000000004</v>
      </c>
      <c r="L15">
        <f>IFERROR(VLOOKUP(E15,'Final scoring'!W:X,2,FALSE),0)</f>
        <v>31.1</v>
      </c>
      <c r="N15">
        <f t="shared" si="6"/>
        <v>403.18502233659609</v>
      </c>
      <c r="O15">
        <f t="shared" si="7"/>
        <v>123.21000000000004</v>
      </c>
      <c r="P15">
        <f t="shared" si="1"/>
        <v>286.96360000000004</v>
      </c>
      <c r="Q15">
        <f t="shared" si="2"/>
        <v>196</v>
      </c>
      <c r="R15">
        <f t="shared" si="3"/>
        <v>166.40999999999997</v>
      </c>
      <c r="S15">
        <f t="shared" si="4"/>
        <v>340.40250000000009</v>
      </c>
      <c r="T15">
        <f t="shared" si="5"/>
        <v>215.44368399999993</v>
      </c>
    </row>
    <row r="16" spans="1:27">
      <c r="A16" t="s">
        <v>223</v>
      </c>
      <c r="B16">
        <v>4000</v>
      </c>
      <c r="C16" t="s">
        <v>34</v>
      </c>
      <c r="D16" t="s">
        <v>77</v>
      </c>
      <c r="E16">
        <f>IFERROR(VLOOKUP(A16,'player index'!D:F,3,FALSE),VLOOKUP(A16,'player index'!E:F,2,FALSE))</f>
        <v>71</v>
      </c>
      <c r="F16">
        <f>IFERROR(VLOOKUP(E16,'fftoday-week3.csv'!R:S,2,FALSE),0)</f>
        <v>8</v>
      </c>
      <c r="G16">
        <f>VLOOKUP(E16,'espn-week3.csv'!S:T,2,FALSE)</f>
        <v>11.330000000000002</v>
      </c>
      <c r="H16">
        <f>IFERROR(VLOOKUP(E16,'fleaflicker-week3.csv'!AD:AE,2,FALSE),0)</f>
        <v>6.4</v>
      </c>
      <c r="I16">
        <f>IFERROR(VLOOKUP(E16,'nfl-week3.csv'!Q:R,2,FALSE),0)</f>
        <v>5.4</v>
      </c>
      <c r="J16">
        <f>IFERROR(VLOOKUP(E16,'CBS-week3.csv'!V:W,2,FALSE),0)</f>
        <v>10.680000000000001</v>
      </c>
      <c r="K16">
        <f>IFERROR(AVERAGEIF(F16:J16,"&gt;0"),0)</f>
        <v>8.3620000000000001</v>
      </c>
      <c r="L16">
        <f>IFERROR(VLOOKUP(E16,'Final scoring'!W:X,2,FALSE),0)</f>
        <v>31</v>
      </c>
      <c r="N16">
        <f t="shared" si="6"/>
        <v>399.17912880047436</v>
      </c>
      <c r="O16">
        <f t="shared" si="7"/>
        <v>529</v>
      </c>
      <c r="P16">
        <f t="shared" si="1"/>
        <v>386.9088999999999</v>
      </c>
      <c r="Q16">
        <f t="shared" si="2"/>
        <v>605.16000000000008</v>
      </c>
      <c r="R16">
        <f t="shared" si="3"/>
        <v>655.36000000000013</v>
      </c>
      <c r="S16">
        <f t="shared" si="4"/>
        <v>412.9024</v>
      </c>
      <c r="T16">
        <f t="shared" si="5"/>
        <v>512.47904399999993</v>
      </c>
    </row>
    <row r="17" spans="1:20">
      <c r="A17" t="s">
        <v>134</v>
      </c>
      <c r="B17">
        <v>5100</v>
      </c>
      <c r="C17" t="s">
        <v>34</v>
      </c>
      <c r="D17" t="s">
        <v>8</v>
      </c>
      <c r="E17">
        <f>IFERROR(VLOOKUP(A17,'player index'!D:F,3,FALSE),VLOOKUP(A17,'player index'!E:F,2,FALSE))</f>
        <v>61</v>
      </c>
      <c r="F17">
        <f>IFERROR(VLOOKUP(E17,'fftoday-week3.csv'!R:S,2,FALSE),0)</f>
        <v>14.5</v>
      </c>
      <c r="G17">
        <f>VLOOKUP(E17,'espn-week3.csv'!S:T,2,FALSE)</f>
        <v>12.69</v>
      </c>
      <c r="H17">
        <f>IFERROR(VLOOKUP(E17,'fleaflicker-week3.csv'!AD:AE,2,FALSE),0)</f>
        <v>18.600000000000001</v>
      </c>
      <c r="I17">
        <f>IFERROR(VLOOKUP(E17,'nfl-week3.csv'!Q:R,2,FALSE),0)</f>
        <v>12.5</v>
      </c>
      <c r="J17">
        <f>IFERROR(VLOOKUP(E17,'CBS-week3.csv'!V:W,2,FALSE),0)</f>
        <v>12.1</v>
      </c>
      <c r="K17">
        <f>IFERROR(AVERAGEIF(F17:J17,"&gt;0"),0)</f>
        <v>14.077999999999999</v>
      </c>
      <c r="L17">
        <f>IFERROR(VLOOKUP(E17,'Final scoring'!W:X,2,FALSE),0)</f>
        <v>30.500000000000004</v>
      </c>
      <c r="N17">
        <f t="shared" si="6"/>
        <v>379.44966111986616</v>
      </c>
      <c r="O17">
        <f t="shared" si="7"/>
        <v>256.00000000000011</v>
      </c>
      <c r="P17">
        <f t="shared" si="1"/>
        <v>317.19610000000006</v>
      </c>
      <c r="Q17">
        <f t="shared" si="2"/>
        <v>141.61000000000004</v>
      </c>
      <c r="R17">
        <f t="shared" si="3"/>
        <v>324.00000000000011</v>
      </c>
      <c r="S17">
        <f t="shared" si="4"/>
        <v>338.56000000000023</v>
      </c>
      <c r="T17">
        <f t="shared" si="5"/>
        <v>269.68208400000015</v>
      </c>
    </row>
    <row r="18" spans="1:20">
      <c r="A18" t="s">
        <v>193</v>
      </c>
      <c r="B18">
        <v>4800</v>
      </c>
      <c r="C18" t="s">
        <v>6</v>
      </c>
      <c r="D18" t="s">
        <v>17</v>
      </c>
      <c r="E18">
        <f>IFERROR(VLOOKUP(A18,'player index'!D:F,3,FALSE),VLOOKUP(A18,'player index'!E:F,2,FALSE))</f>
        <v>136</v>
      </c>
      <c r="F18">
        <f>IFERROR(VLOOKUP(E18,'fftoday-week3.csv'!R:S,2,FALSE),0)</f>
        <v>13.5</v>
      </c>
      <c r="G18">
        <f>VLOOKUP(E18,'espn-week3.csv'!S:T,2,FALSE)</f>
        <v>10.9</v>
      </c>
      <c r="H18">
        <f>IFERROR(VLOOKUP(E18,'fleaflicker-week3.csv'!AD:AE,2,FALSE),0)</f>
        <v>15.5</v>
      </c>
      <c r="I18">
        <f>IFERROR(VLOOKUP(E18,'nfl-week3.csv'!Q:R,2,FALSE),0)</f>
        <v>17</v>
      </c>
      <c r="J18">
        <f>IFERROR(VLOOKUP(E18,'CBS-week3.csv'!V:W,2,FALSE),0)</f>
        <v>11.09</v>
      </c>
      <c r="K18">
        <f>IFERROR(AVERAGEIF(F18:J18,"&gt;0"),0)</f>
        <v>13.597999999999999</v>
      </c>
      <c r="L18">
        <f>IFERROR(VLOOKUP(E18,'Final scoring'!W:X,2,FALSE),0)</f>
        <v>29.9</v>
      </c>
      <c r="N18">
        <f t="shared" si="6"/>
        <v>356.43429990313592</v>
      </c>
      <c r="O18">
        <f t="shared" si="7"/>
        <v>268.95999999999998</v>
      </c>
      <c r="P18">
        <f t="shared" si="1"/>
        <v>361</v>
      </c>
      <c r="Q18">
        <f t="shared" si="2"/>
        <v>207.35999999999996</v>
      </c>
      <c r="R18">
        <f t="shared" si="3"/>
        <v>166.40999999999997</v>
      </c>
      <c r="S18">
        <f t="shared" si="4"/>
        <v>353.81609999999995</v>
      </c>
      <c r="T18">
        <f t="shared" si="5"/>
        <v>265.75520399999999</v>
      </c>
    </row>
    <row r="19" spans="1:20">
      <c r="A19" t="s">
        <v>91</v>
      </c>
      <c r="B19">
        <v>6200</v>
      </c>
      <c r="C19" t="s">
        <v>6</v>
      </c>
      <c r="D19" t="s">
        <v>66</v>
      </c>
      <c r="E19">
        <f>IFERROR(VLOOKUP(A19,'player index'!D:F,3,FALSE),VLOOKUP(A19,'player index'!E:F,2,FALSE))</f>
        <v>124</v>
      </c>
      <c r="F19">
        <f>IFERROR(VLOOKUP(E19,'fftoday-week3.csv'!R:S,2,FALSE),0)</f>
        <v>22</v>
      </c>
      <c r="G19">
        <f>VLOOKUP(E19,'espn-week3.csv'!S:T,2,FALSE)</f>
        <v>17.87</v>
      </c>
      <c r="H19">
        <f>IFERROR(VLOOKUP(E19,'fleaflicker-week3.csv'!AD:AE,2,FALSE),0)</f>
        <v>19.3</v>
      </c>
      <c r="I19">
        <f>IFERROR(VLOOKUP(E19,'nfl-week3.csv'!Q:R,2,FALSE),0)</f>
        <v>20.6</v>
      </c>
      <c r="J19">
        <f>IFERROR(VLOOKUP(E19,'CBS-week3.csv'!V:W,2,FALSE),0)</f>
        <v>15.729999999999999</v>
      </c>
      <c r="K19">
        <f>IFERROR(AVERAGEIF(F19:J19,"&gt;0"),0)</f>
        <v>19.100000000000001</v>
      </c>
      <c r="L19">
        <f>IFERROR(VLOOKUP(E19,'Final scoring'!W:X,2,FALSE),0)</f>
        <v>28.9</v>
      </c>
      <c r="N19">
        <f t="shared" si="6"/>
        <v>319.67536454191918</v>
      </c>
      <c r="O19">
        <f t="shared" si="7"/>
        <v>47.609999999999978</v>
      </c>
      <c r="P19">
        <f t="shared" si="1"/>
        <v>121.66089999999994</v>
      </c>
      <c r="Q19">
        <f t="shared" si="2"/>
        <v>92.159999999999954</v>
      </c>
      <c r="R19">
        <f t="shared" si="3"/>
        <v>68.889999999999958</v>
      </c>
      <c r="S19">
        <f t="shared" si="4"/>
        <v>173.44890000000001</v>
      </c>
      <c r="T19">
        <f t="shared" si="5"/>
        <v>96.039999999999949</v>
      </c>
    </row>
    <row r="20" spans="1:20">
      <c r="A20" t="s">
        <v>227</v>
      </c>
      <c r="B20">
        <v>4000</v>
      </c>
      <c r="C20" t="s">
        <v>34</v>
      </c>
      <c r="D20" t="s">
        <v>28</v>
      </c>
      <c r="E20">
        <f>IFERROR(VLOOKUP(A20,'player index'!D:F,3,FALSE),VLOOKUP(A20,'player index'!E:F,2,FALSE))</f>
        <v>104</v>
      </c>
      <c r="F20">
        <f>IFERROR(VLOOKUP(E20,'fftoday-week3.csv'!R:S,2,FALSE),0)</f>
        <v>13.5</v>
      </c>
      <c r="G20">
        <f>VLOOKUP(E20,'espn-week3.csv'!S:T,2,FALSE)</f>
        <v>9.9700000000000024</v>
      </c>
      <c r="H20">
        <f>IFERROR(VLOOKUP(E20,'fleaflicker-week3.csv'!AD:AE,2,FALSE),0)</f>
        <v>12.1</v>
      </c>
      <c r="I20">
        <f>IFERROR(VLOOKUP(E20,'nfl-week3.csv'!Q:R,2,FALSE),0)</f>
        <v>11.299999999999999</v>
      </c>
      <c r="J20">
        <f>IFERROR(VLOOKUP(E20,'CBS-week3.csv'!V:W,2,FALSE),0)</f>
        <v>8.85</v>
      </c>
      <c r="K20">
        <f>IFERROR(AVERAGEIF(F20:J20,"&gt;0"),0)</f>
        <v>11.144</v>
      </c>
      <c r="L20">
        <f>IFERROR(VLOOKUP(E20,'Final scoring'!W:X,2,FALSE),0)</f>
        <v>28.2</v>
      </c>
      <c r="N20">
        <f t="shared" si="6"/>
        <v>295.13410978906745</v>
      </c>
      <c r="O20">
        <f t="shared" si="7"/>
        <v>216.08999999999997</v>
      </c>
      <c r="P20">
        <f t="shared" si="1"/>
        <v>332.33289999999988</v>
      </c>
      <c r="Q20">
        <f t="shared" si="2"/>
        <v>259.21000000000004</v>
      </c>
      <c r="R20">
        <f t="shared" si="3"/>
        <v>285.60999999999996</v>
      </c>
      <c r="S20">
        <f t="shared" si="4"/>
        <v>374.42250000000007</v>
      </c>
      <c r="T20">
        <f t="shared" si="5"/>
        <v>290.90713599999992</v>
      </c>
    </row>
    <row r="21" spans="1:20">
      <c r="A21" t="s">
        <v>35</v>
      </c>
      <c r="B21">
        <v>7500</v>
      </c>
      <c r="C21" t="s">
        <v>34</v>
      </c>
      <c r="D21" t="s">
        <v>36</v>
      </c>
      <c r="E21">
        <f>IFERROR(VLOOKUP(A21,'player index'!D:F,3,FALSE),VLOOKUP(A21,'player index'!E:F,2,FALSE))</f>
        <v>29</v>
      </c>
      <c r="F21">
        <f>IFERROR(VLOOKUP(E21,'fftoday-week3.csv'!R:S,2,FALSE),0)</f>
        <v>20</v>
      </c>
      <c r="G21">
        <f>VLOOKUP(E21,'espn-week3.csv'!S:T,2,FALSE)</f>
        <v>18.420000000000002</v>
      </c>
      <c r="H21">
        <f>IFERROR(VLOOKUP(E21,'fleaflicker-week3.csv'!AD:AE,2,FALSE),0)</f>
        <v>22.8</v>
      </c>
      <c r="I21">
        <f>IFERROR(VLOOKUP(E21,'nfl-week3.csv'!Q:R,2,FALSE),0)</f>
        <v>22.5</v>
      </c>
      <c r="J21">
        <f>IFERROR(VLOOKUP(E21,'CBS-week3.csv'!V:W,2,FALSE),0)</f>
        <v>18.180000000000003</v>
      </c>
      <c r="K21">
        <f>IFERROR(AVERAGEIF(F21:J21,"&gt;0"),0)</f>
        <v>20.380000000000003</v>
      </c>
      <c r="L21">
        <f>IFERROR(VLOOKUP(E21,'Final scoring'!W:X,2,FALSE),0)</f>
        <v>27.6</v>
      </c>
      <c r="N21">
        <f t="shared" si="6"/>
        <v>274.87874857233749</v>
      </c>
      <c r="O21">
        <f t="shared" si="7"/>
        <v>57.760000000000019</v>
      </c>
      <c r="P21">
        <f t="shared" si="1"/>
        <v>84.27239999999999</v>
      </c>
      <c r="Q21">
        <f t="shared" si="2"/>
        <v>23.040000000000006</v>
      </c>
      <c r="R21">
        <f t="shared" si="3"/>
        <v>26.010000000000016</v>
      </c>
      <c r="S21">
        <f t="shared" si="4"/>
        <v>88.736399999999961</v>
      </c>
      <c r="T21">
        <f t="shared" si="5"/>
        <v>52.128399999999985</v>
      </c>
    </row>
    <row r="22" spans="1:20">
      <c r="A22" t="s">
        <v>47</v>
      </c>
      <c r="B22">
        <v>7400</v>
      </c>
      <c r="C22" t="s">
        <v>6</v>
      </c>
      <c r="D22" t="s">
        <v>48</v>
      </c>
      <c r="E22">
        <f>IFERROR(VLOOKUP(A22,'player index'!D:F,3,FALSE),VLOOKUP(A22,'player index'!E:F,2,FALSE))</f>
        <v>66</v>
      </c>
      <c r="F22">
        <f>IFERROR(VLOOKUP(E22,'fftoday-week3.csv'!R:S,2,FALSE),0)</f>
        <v>22.5</v>
      </c>
      <c r="G22">
        <f>VLOOKUP(E22,'espn-week3.csv'!S:T,2,FALSE)</f>
        <v>15.66</v>
      </c>
      <c r="H22">
        <f>IFERROR(VLOOKUP(E22,'fleaflicker-week3.csv'!AD:AE,2,FALSE),0)</f>
        <v>22</v>
      </c>
      <c r="I22">
        <f>IFERROR(VLOOKUP(E22,'nfl-week3.csv'!Q:R,2,FALSE),0)</f>
        <v>24</v>
      </c>
      <c r="J22">
        <f>IFERROR(VLOOKUP(E22,'CBS-week3.csv'!V:W,2,FALSE),0)</f>
        <v>18.409999999999997</v>
      </c>
      <c r="K22">
        <f>IFERROR(AVERAGEIF(F22:J22,"&gt;0"),0)</f>
        <v>20.513999999999999</v>
      </c>
      <c r="L22">
        <f>IFERROR(VLOOKUP(E22,'Final scoring'!W:X,2,FALSE),0)</f>
        <v>27.1</v>
      </c>
      <c r="N22">
        <f t="shared" si="6"/>
        <v>258.54928089172915</v>
      </c>
      <c r="O22">
        <f t="shared" si="7"/>
        <v>21.160000000000014</v>
      </c>
      <c r="P22">
        <f t="shared" si="1"/>
        <v>130.87360000000004</v>
      </c>
      <c r="Q22">
        <f t="shared" si="2"/>
        <v>26.010000000000016</v>
      </c>
      <c r="R22">
        <f t="shared" si="3"/>
        <v>9.6100000000000083</v>
      </c>
      <c r="S22">
        <f t="shared" si="4"/>
        <v>75.51610000000008</v>
      </c>
      <c r="T22">
        <f t="shared" si="5"/>
        <v>43.37539600000003</v>
      </c>
    </row>
    <row r="23" spans="1:20">
      <c r="A23" t="s">
        <v>38</v>
      </c>
      <c r="B23">
        <v>7500</v>
      </c>
      <c r="C23" t="s">
        <v>34</v>
      </c>
      <c r="D23" t="s">
        <v>11</v>
      </c>
      <c r="E23">
        <f>IFERROR(VLOOKUP(A23,'player index'!D:F,3,FALSE),VLOOKUP(A23,'player index'!E:F,2,FALSE))</f>
        <v>562</v>
      </c>
      <c r="F23">
        <f>IFERROR(VLOOKUP(E23,'fftoday-week3.csv'!R:S,2,FALSE),0)</f>
        <v>20</v>
      </c>
      <c r="G23">
        <f>VLOOKUP(E23,'espn-week3.csv'!S:T,2,FALSE)</f>
        <v>19.720000000000002</v>
      </c>
      <c r="H23">
        <f>IFERROR(VLOOKUP(E23,'fleaflicker-week3.csv'!AD:AE,2,FALSE),0)</f>
        <v>21</v>
      </c>
      <c r="I23">
        <f>IFERROR(VLOOKUP(E23,'nfl-week3.csv'!Q:R,2,FALSE),0)</f>
        <v>20.8</v>
      </c>
      <c r="J23">
        <f>IFERROR(VLOOKUP(E23,'CBS-week3.csv'!V:W,2,FALSE),0)</f>
        <v>22.46</v>
      </c>
      <c r="K23">
        <f>IFERROR(AVERAGEIF(F23:J23,"&gt;0"),0)</f>
        <v>20.795999999999999</v>
      </c>
      <c r="L23">
        <f>IFERROR(VLOOKUP(E23,'Final scoring'!W:X,2,FALSE),0)</f>
        <v>26.2</v>
      </c>
      <c r="N23">
        <f t="shared" si="6"/>
        <v>230.41623906663401</v>
      </c>
      <c r="O23">
        <f t="shared" si="7"/>
        <v>38.439999999999991</v>
      </c>
      <c r="P23">
        <f t="shared" si="1"/>
        <v>41.990399999999958</v>
      </c>
      <c r="Q23">
        <f t="shared" si="2"/>
        <v>27.039999999999992</v>
      </c>
      <c r="R23">
        <f t="shared" si="3"/>
        <v>29.159999999999986</v>
      </c>
      <c r="S23">
        <f t="shared" si="4"/>
        <v>13.987599999999988</v>
      </c>
      <c r="T23">
        <f t="shared" si="5"/>
        <v>29.203215999999998</v>
      </c>
    </row>
    <row r="24" spans="1:20">
      <c r="A24" t="s">
        <v>27</v>
      </c>
      <c r="B24">
        <v>7700</v>
      </c>
      <c r="C24" t="s">
        <v>15</v>
      </c>
      <c r="D24" t="s">
        <v>28</v>
      </c>
      <c r="E24">
        <f>IFERROR(VLOOKUP(A24,'player index'!D:F,3,FALSE),VLOOKUP(A24,'player index'!E:F,2,FALSE))</f>
        <v>14</v>
      </c>
      <c r="F24">
        <f>IFERROR(VLOOKUP(E24,'fftoday-week3.csv'!R:S,2,FALSE),0)</f>
        <v>23</v>
      </c>
      <c r="G24">
        <f>VLOOKUP(E24,'espn-week3.csv'!S:T,2,FALSE)</f>
        <v>19.326000000000001</v>
      </c>
      <c r="H24">
        <f>IFERROR(VLOOKUP(E24,'fleaflicker-week3.csv'!AD:AE,2,FALSE),0)</f>
        <v>23.42</v>
      </c>
      <c r="I24">
        <f>IFERROR(VLOOKUP(E24,'nfl-week3.csv'!Q:R,2,FALSE),0)</f>
        <v>22.42</v>
      </c>
      <c r="J24">
        <f>IFERROR(VLOOKUP(E24,'CBS-week3.csv'!V:W,2,FALSE),0)</f>
        <v>21.150000000000002</v>
      </c>
      <c r="K24">
        <f>IFERROR(AVERAGEIF(F24:J24,"&gt;0"),0)</f>
        <v>21.863200000000003</v>
      </c>
      <c r="L24">
        <f>IFERROR(VLOOKUP(E24,'Final scoring'!W:X,2,FALSE),0)</f>
        <v>25.72</v>
      </c>
      <c r="N24">
        <f t="shared" si="6"/>
        <v>216.07435009324996</v>
      </c>
      <c r="O24">
        <f t="shared" si="7"/>
        <v>7.3983999999999934</v>
      </c>
      <c r="P24">
        <f t="shared" si="1"/>
        <v>40.883235999999982</v>
      </c>
      <c r="Q24">
        <f t="shared" si="2"/>
        <v>5.2899999999999867</v>
      </c>
      <c r="R24">
        <f t="shared" si="3"/>
        <v>10.889999999999981</v>
      </c>
      <c r="S24">
        <f t="shared" si="4"/>
        <v>20.88489999999997</v>
      </c>
      <c r="T24">
        <f t="shared" si="5"/>
        <v>14.874906239999971</v>
      </c>
    </row>
    <row r="25" spans="1:20">
      <c r="A25" t="s">
        <v>506</v>
      </c>
      <c r="B25">
        <v>2500</v>
      </c>
      <c r="C25" t="s">
        <v>45</v>
      </c>
      <c r="D25" t="s">
        <v>97</v>
      </c>
      <c r="E25">
        <f>IFERROR(VLOOKUP(A25,'player index'!D:F,3,FALSE),VLOOKUP(A25,'player index'!E:F,2,FALSE))</f>
        <v>288</v>
      </c>
      <c r="F25">
        <f>IFERROR(VLOOKUP(E25,'fftoday-week3.csv'!R:S,2,FALSE),0)</f>
        <v>4.5</v>
      </c>
      <c r="G25">
        <f>VLOOKUP(E25,'espn-week3.csv'!S:T,2,FALSE)</f>
        <v>4.7100000000000009</v>
      </c>
      <c r="H25">
        <f>IFERROR(VLOOKUP(E25,'fleaflicker-week3.csv'!AD:AE,2,FALSE),0)</f>
        <v>0</v>
      </c>
      <c r="I25">
        <f>IFERROR(VLOOKUP(E25,'nfl-week3.csv'!Q:R,2,FALSE),0)</f>
        <v>0</v>
      </c>
      <c r="J25">
        <f>IFERROR(VLOOKUP(E25,'CBS-week3.csv'!V:W,2,FALSE),0)</f>
        <v>4.2200000000000006</v>
      </c>
      <c r="K25">
        <f>IFERROR(AVERAGEIF(F25:J25,"&gt;0"),0)</f>
        <v>4.4766666666666675</v>
      </c>
      <c r="L25">
        <f>IFERROR(VLOOKUP(E25,'Final scoring'!W:X,2,FALSE),0)</f>
        <v>25.5</v>
      </c>
      <c r="N25">
        <f t="shared" si="6"/>
        <v>209.65498431378231</v>
      </c>
      <c r="O25">
        <f t="shared" si="7"/>
        <v>441</v>
      </c>
      <c r="P25">
        <f t="shared" si="1"/>
        <v>432.22409999999996</v>
      </c>
      <c r="Q25">
        <f t="shared" si="2"/>
        <v>650.25</v>
      </c>
      <c r="R25">
        <f t="shared" si="3"/>
        <v>650.25</v>
      </c>
      <c r="S25">
        <f t="shared" si="4"/>
        <v>452.83840000000004</v>
      </c>
      <c r="T25">
        <f t="shared" si="5"/>
        <v>441.98054444444443</v>
      </c>
    </row>
    <row r="26" spans="1:20">
      <c r="A26" t="s">
        <v>111</v>
      </c>
      <c r="B26">
        <v>5800</v>
      </c>
      <c r="C26" t="s">
        <v>34</v>
      </c>
      <c r="D26" t="s">
        <v>97</v>
      </c>
      <c r="E26">
        <f>IFERROR(VLOOKUP(A26,'player index'!D:F,3,FALSE),VLOOKUP(A26,'player index'!E:F,2,FALSE))</f>
        <v>73</v>
      </c>
      <c r="F26">
        <f>IFERROR(VLOOKUP(E26,'fftoday-week3.csv'!R:S,2,FALSE),0)</f>
        <v>18</v>
      </c>
      <c r="G26">
        <f>VLOOKUP(E26,'espn-week3.csv'!S:T,2,FALSE)</f>
        <v>15.819999999999999</v>
      </c>
      <c r="H26">
        <f>IFERROR(VLOOKUP(E26,'fleaflicker-week3.csv'!AD:AE,2,FALSE),0)</f>
        <v>12.600000000000001</v>
      </c>
      <c r="I26">
        <f>IFERROR(VLOOKUP(E26,'nfl-week3.csv'!Q:R,2,FALSE),0)</f>
        <v>13.400000000000002</v>
      </c>
      <c r="J26">
        <f>IFERROR(VLOOKUP(E26,'CBS-week3.csv'!V:W,2,FALSE),0)</f>
        <v>14.51</v>
      </c>
      <c r="K26">
        <f>IFERROR(AVERAGEIF(F26:J26,"&gt;0"),0)</f>
        <v>14.866000000000003</v>
      </c>
      <c r="L26">
        <f>IFERROR(VLOOKUP(E26,'Final scoring'!W:X,2,FALSE),0)</f>
        <v>24.9</v>
      </c>
      <c r="N26">
        <f t="shared" si="6"/>
        <v>192.63962309705224</v>
      </c>
      <c r="O26">
        <f t="shared" si="7"/>
        <v>47.609999999999978</v>
      </c>
      <c r="P26">
        <f t="shared" si="1"/>
        <v>82.446399999999997</v>
      </c>
      <c r="Q26">
        <f t="shared" si="2"/>
        <v>151.28999999999994</v>
      </c>
      <c r="R26">
        <f t="shared" si="3"/>
        <v>132.24999999999991</v>
      </c>
      <c r="S26">
        <f t="shared" si="4"/>
        <v>107.95209999999997</v>
      </c>
      <c r="T26">
        <f t="shared" si="5"/>
        <v>100.6811559999999</v>
      </c>
    </row>
    <row r="27" spans="1:20">
      <c r="A27" t="s">
        <v>10</v>
      </c>
      <c r="B27">
        <v>8900</v>
      </c>
      <c r="C27" t="s">
        <v>6</v>
      </c>
      <c r="D27" t="s">
        <v>11</v>
      </c>
      <c r="E27">
        <f>IFERROR(VLOOKUP(A27,'player index'!D:F,3,FALSE),VLOOKUP(A27,'player index'!E:F,2,FALSE))</f>
        <v>26</v>
      </c>
      <c r="F27">
        <f>IFERROR(VLOOKUP(E27,'fftoday-week3.csv'!R:S,2,FALSE),0)</f>
        <v>29</v>
      </c>
      <c r="G27">
        <f>VLOOKUP(E27,'espn-week3.csv'!S:T,2,FALSE)</f>
        <v>24.86</v>
      </c>
      <c r="H27">
        <f>IFERROR(VLOOKUP(E27,'fleaflicker-week3.csv'!AD:AE,2,FALSE),0)</f>
        <v>24.1</v>
      </c>
      <c r="I27">
        <f>IFERROR(VLOOKUP(E27,'nfl-week3.csv'!Q:R,2,FALSE),0)</f>
        <v>26</v>
      </c>
      <c r="J27">
        <f>IFERROR(VLOOKUP(E27,'CBS-week3.csv'!V:W,2,FALSE),0)</f>
        <v>26.299999999999997</v>
      </c>
      <c r="K27">
        <f>IFERROR(AVERAGEIF(F27:J27,"&gt;0"),0)</f>
        <v>26.052</v>
      </c>
      <c r="L27">
        <f>IFERROR(VLOOKUP(E27,'Final scoring'!W:X,2,FALSE),0)</f>
        <v>24.8</v>
      </c>
      <c r="N27">
        <f t="shared" si="6"/>
        <v>189.8737295609306</v>
      </c>
      <c r="O27">
        <f t="shared" si="7"/>
        <v>17.639999999999993</v>
      </c>
      <c r="P27">
        <f t="shared" si="1"/>
        <v>3.5999999999998464E-3</v>
      </c>
      <c r="Q27">
        <f t="shared" si="2"/>
        <v>0.48999999999999899</v>
      </c>
      <c r="R27">
        <f t="shared" si="3"/>
        <v>1.4399999999999984</v>
      </c>
      <c r="S27">
        <f t="shared" si="4"/>
        <v>2.2499999999999893</v>
      </c>
      <c r="T27">
        <f t="shared" si="5"/>
        <v>1.5675039999999971</v>
      </c>
    </row>
    <row r="28" spans="1:20">
      <c r="A28" t="s">
        <v>93</v>
      </c>
      <c r="B28">
        <v>6200</v>
      </c>
      <c r="C28" t="s">
        <v>15</v>
      </c>
      <c r="D28" t="s">
        <v>54</v>
      </c>
      <c r="E28">
        <f>IFERROR(VLOOKUP(A28,'player index'!D:F,3,FALSE),VLOOKUP(A28,'player index'!E:F,2,FALSE))</f>
        <v>20</v>
      </c>
      <c r="F28">
        <f>IFERROR(VLOOKUP(E28,'fftoday-week3.csv'!R:S,2,FALSE),0)</f>
        <v>17.100000000000001</v>
      </c>
      <c r="G28">
        <f>VLOOKUP(E28,'espn-week3.csv'!S:T,2,FALSE)</f>
        <v>16.788</v>
      </c>
      <c r="H28">
        <f>IFERROR(VLOOKUP(E28,'fleaflicker-week3.csv'!AD:AE,2,FALSE),0)</f>
        <v>18.420000000000002</v>
      </c>
      <c r="I28">
        <f>IFERROR(VLOOKUP(E28,'nfl-week3.csv'!Q:R,2,FALSE),0)</f>
        <v>17.420000000000002</v>
      </c>
      <c r="J28">
        <f>IFERROR(VLOOKUP(E28,'CBS-week3.csv'!V:W,2,FALSE),0)</f>
        <v>15.71</v>
      </c>
      <c r="K28">
        <f>IFERROR(AVERAGEIF(F28:J28,"&gt;0"),0)</f>
        <v>17.087600000000002</v>
      </c>
      <c r="L28">
        <f>IFERROR(VLOOKUP(E28,'Final scoring'!W:X,2,FALSE),0)</f>
        <v>24.48</v>
      </c>
      <c r="N28">
        <f t="shared" si="6"/>
        <v>181.15727024534124</v>
      </c>
      <c r="O28">
        <f t="shared" si="7"/>
        <v>54.464399999999983</v>
      </c>
      <c r="P28">
        <f t="shared" si="1"/>
        <v>59.166864000000004</v>
      </c>
      <c r="Q28">
        <f t="shared" si="2"/>
        <v>36.723599999999983</v>
      </c>
      <c r="R28">
        <f t="shared" si="3"/>
        <v>49.843599999999981</v>
      </c>
      <c r="S28">
        <f t="shared" si="4"/>
        <v>76.912899999999993</v>
      </c>
      <c r="T28">
        <f t="shared" si="5"/>
        <v>54.647577759999976</v>
      </c>
    </row>
    <row r="29" spans="1:20">
      <c r="A29" t="s">
        <v>110</v>
      </c>
      <c r="B29">
        <v>5800</v>
      </c>
      <c r="C29" t="s">
        <v>15</v>
      </c>
      <c r="D29" t="s">
        <v>73</v>
      </c>
      <c r="E29">
        <f>IFERROR(VLOOKUP(A29,'player index'!D:F,3,FALSE),VLOOKUP(A29,'player index'!E:F,2,FALSE))</f>
        <v>34</v>
      </c>
      <c r="F29">
        <f>IFERROR(VLOOKUP(E29,'fftoday-week3.csv'!R:S,2,FALSE),0)</f>
        <v>14.9</v>
      </c>
      <c r="G29">
        <f>VLOOKUP(E29,'espn-week3.csv'!S:T,2,FALSE)</f>
        <v>15.190000000000001</v>
      </c>
      <c r="H29">
        <f>IFERROR(VLOOKUP(E29,'fleaflicker-week3.csv'!AD:AE,2,FALSE),0)</f>
        <v>13.16</v>
      </c>
      <c r="I29">
        <f>IFERROR(VLOOKUP(E29,'nfl-week3.csv'!Q:R,2,FALSE),0)</f>
        <v>12.16</v>
      </c>
      <c r="J29">
        <f>IFERROR(VLOOKUP(E29,'CBS-week3.csv'!V:W,2,FALSE),0)</f>
        <v>17.600000000000001</v>
      </c>
      <c r="K29">
        <f>IFERROR(AVERAGEIF(F29:J29,"&gt;0"),0)</f>
        <v>14.601999999999999</v>
      </c>
      <c r="L29">
        <f>IFERROR(VLOOKUP(E29,'Final scoring'!W:X,2,FALSE),0)</f>
        <v>24.279999999999998</v>
      </c>
      <c r="N29">
        <f t="shared" si="6"/>
        <v>175.81348317309784</v>
      </c>
      <c r="O29">
        <f t="shared" si="7"/>
        <v>87.984399999999951</v>
      </c>
      <c r="P29">
        <f t="shared" si="1"/>
        <v>82.628099999999932</v>
      </c>
      <c r="Q29">
        <f t="shared" si="2"/>
        <v>123.65439999999994</v>
      </c>
      <c r="R29">
        <f t="shared" si="3"/>
        <v>146.89439999999993</v>
      </c>
      <c r="S29">
        <f t="shared" si="4"/>
        <v>44.622399999999949</v>
      </c>
      <c r="T29">
        <f t="shared" si="5"/>
        <v>93.663683999999975</v>
      </c>
    </row>
    <row r="30" spans="1:20">
      <c r="A30" t="s">
        <v>167</v>
      </c>
      <c r="B30">
        <v>5000</v>
      </c>
      <c r="C30" t="s">
        <v>6</v>
      </c>
      <c r="D30" t="s">
        <v>25</v>
      </c>
      <c r="E30">
        <f>IFERROR(VLOOKUP(A30,'player index'!D:F,3,FALSE),VLOOKUP(A30,'player index'!E:F,2,FALSE))</f>
        <v>166</v>
      </c>
      <c r="F30">
        <f>IFERROR(VLOOKUP(E30,'fftoday-week3.csv'!R:S,2,FALSE),0)</f>
        <v>18.5</v>
      </c>
      <c r="G30">
        <f>VLOOKUP(E30,'espn-week3.csv'!S:T,2,FALSE)</f>
        <v>13.129999999999999</v>
      </c>
      <c r="H30">
        <f>IFERROR(VLOOKUP(E30,'fleaflicker-week3.csv'!AD:AE,2,FALSE),0)</f>
        <v>9.1000000000000014</v>
      </c>
      <c r="I30">
        <f>IFERROR(VLOOKUP(E30,'nfl-week3.csv'!Q:R,2,FALSE),0)</f>
        <v>9.9</v>
      </c>
      <c r="J30">
        <f>IFERROR(VLOOKUP(E30,'CBS-week3.csv'!V:W,2,FALSE),0)</f>
        <v>9.9400000000000013</v>
      </c>
      <c r="K30">
        <f>IFERROR(AVERAGEIF(F30:J30,"&gt;0"),0)</f>
        <v>12.114000000000001</v>
      </c>
      <c r="L30">
        <f>IFERROR(VLOOKUP(E30,'Final scoring'!W:X,2,FALSE),0)</f>
        <v>23.8</v>
      </c>
      <c r="N30">
        <f t="shared" si="6"/>
        <v>163.31479419971387</v>
      </c>
      <c r="O30">
        <f t="shared" si="7"/>
        <v>28.090000000000007</v>
      </c>
      <c r="P30">
        <f t="shared" si="1"/>
        <v>113.84890000000004</v>
      </c>
      <c r="Q30">
        <f t="shared" si="2"/>
        <v>216.08999999999997</v>
      </c>
      <c r="R30">
        <f t="shared" si="3"/>
        <v>193.21</v>
      </c>
      <c r="S30">
        <f t="shared" si="4"/>
        <v>192.09959999999998</v>
      </c>
      <c r="T30">
        <f t="shared" si="5"/>
        <v>136.56259599999998</v>
      </c>
    </row>
    <row r="31" spans="1:20">
      <c r="A31" t="s">
        <v>102</v>
      </c>
      <c r="B31">
        <v>6100</v>
      </c>
      <c r="C31" t="s">
        <v>15</v>
      </c>
      <c r="D31" t="s">
        <v>25</v>
      </c>
      <c r="E31">
        <f>IFERROR(VLOOKUP(A31,'player index'!D:F,3,FALSE),VLOOKUP(A31,'player index'!E:F,2,FALSE))</f>
        <v>22</v>
      </c>
      <c r="F31">
        <f>IFERROR(VLOOKUP(E31,'fftoday-week3.csv'!R:S,2,FALSE),0)</f>
        <v>19.700000000000003</v>
      </c>
      <c r="G31">
        <f>VLOOKUP(E31,'espn-week3.csv'!S:T,2,FALSE)</f>
        <v>18.076000000000001</v>
      </c>
      <c r="H31">
        <f>IFERROR(VLOOKUP(E31,'fleaflicker-week3.csv'!AD:AE,2,FALSE),0)</f>
        <v>20.16</v>
      </c>
      <c r="I31">
        <f>IFERROR(VLOOKUP(E31,'nfl-week3.csv'!Q:R,2,FALSE),0)</f>
        <v>19.16</v>
      </c>
      <c r="J31">
        <f>IFERROR(VLOOKUP(E31,'CBS-week3.csv'!V:W,2,FALSE),0)</f>
        <v>15.41</v>
      </c>
      <c r="K31">
        <f>IFERROR(AVERAGEIF(F31:J31,"&gt;0"),0)</f>
        <v>18.501200000000001</v>
      </c>
      <c r="L31">
        <f>IFERROR(VLOOKUP(E31,'Final scoring'!W:X,2,FALSE),0)</f>
        <v>23.68</v>
      </c>
      <c r="N31">
        <f t="shared" si="6"/>
        <v>160.26212195636785</v>
      </c>
      <c r="O31">
        <f t="shared" si="7"/>
        <v>15.840399999999976</v>
      </c>
      <c r="P31">
        <f t="shared" si="1"/>
        <v>31.40481599999999</v>
      </c>
      <c r="Q31">
        <f t="shared" si="2"/>
        <v>12.390399999999998</v>
      </c>
      <c r="R31">
        <f t="shared" si="3"/>
        <v>20.430399999999995</v>
      </c>
      <c r="S31">
        <f t="shared" si="4"/>
        <v>68.392899999999997</v>
      </c>
      <c r="T31">
        <f t="shared" si="5"/>
        <v>26.819969439999991</v>
      </c>
    </row>
    <row r="32" spans="1:20">
      <c r="A32" t="s">
        <v>140</v>
      </c>
      <c r="B32">
        <v>5000</v>
      </c>
      <c r="C32" t="s">
        <v>15</v>
      </c>
      <c r="D32" t="s">
        <v>97</v>
      </c>
      <c r="E32">
        <f>IFERROR(VLOOKUP(A32,'player index'!D:F,3,FALSE),VLOOKUP(A32,'player index'!E:F,2,FALSE))</f>
        <v>493</v>
      </c>
      <c r="F32">
        <f>IFERROR(VLOOKUP(E32,'fftoday-week3.csv'!R:S,2,FALSE),0)</f>
        <v>13.8</v>
      </c>
      <c r="G32">
        <f>VLOOKUP(E32,'espn-week3.csv'!S:T,2,FALSE)</f>
        <v>14.05</v>
      </c>
      <c r="H32">
        <f>IFERROR(VLOOKUP(E32,'fleaflicker-week3.csv'!AD:AE,2,FALSE),0)</f>
        <v>14.2</v>
      </c>
      <c r="I32">
        <f>IFERROR(VLOOKUP(E32,'nfl-week3.csv'!Q:R,2,FALSE),0)</f>
        <v>13.2</v>
      </c>
      <c r="J32">
        <f>IFERROR(VLOOKUP(E32,'CBS-week3.csv'!V:W,2,FALSE),0)</f>
        <v>15.08</v>
      </c>
      <c r="K32">
        <f>IFERROR(AVERAGEIF(F32:J32,"&gt;0"),0)</f>
        <v>14.065999999999999</v>
      </c>
      <c r="L32">
        <f>IFERROR(VLOOKUP(E32,'Final scoring'!W:X,2,FALSE),0)</f>
        <v>23.64</v>
      </c>
      <c r="N32">
        <f t="shared" si="6"/>
        <v>159.25096454191919</v>
      </c>
      <c r="O32">
        <f t="shared" si="7"/>
        <v>96.825599999999994</v>
      </c>
      <c r="P32">
        <f t="shared" si="1"/>
        <v>91.968099999999993</v>
      </c>
      <c r="Q32">
        <f t="shared" si="2"/>
        <v>89.113600000000019</v>
      </c>
      <c r="R32">
        <f t="shared" si="3"/>
        <v>108.99360000000003</v>
      </c>
      <c r="S32">
        <f t="shared" si="4"/>
        <v>73.273600000000002</v>
      </c>
      <c r="T32">
        <f t="shared" si="5"/>
        <v>91.661476000000036</v>
      </c>
    </row>
    <row r="33" spans="1:20">
      <c r="A33" t="s">
        <v>287</v>
      </c>
      <c r="B33">
        <v>3200</v>
      </c>
      <c r="C33" t="s">
        <v>34</v>
      </c>
      <c r="D33" t="s">
        <v>8</v>
      </c>
      <c r="E33">
        <f>IFERROR(VLOOKUP(A33,'player index'!D:F,3,FALSE),VLOOKUP(A33,'player index'!E:F,2,FALSE))</f>
        <v>238</v>
      </c>
      <c r="F33">
        <f>IFERROR(VLOOKUP(E33,'fftoday-week3.csv'!R:S,2,FALSE),0)</f>
        <v>8.5</v>
      </c>
      <c r="G33">
        <f>VLOOKUP(E33,'espn-week3.csv'!S:T,2,FALSE)</f>
        <v>7.3900000000000006</v>
      </c>
      <c r="H33">
        <f>IFERROR(VLOOKUP(E33,'fleaflicker-week3.csv'!AD:AE,2,FALSE),0)</f>
        <v>4</v>
      </c>
      <c r="I33">
        <f>IFERROR(VLOOKUP(E33,'nfl-week3.csv'!Q:R,2,FALSE),0)</f>
        <v>3.3</v>
      </c>
      <c r="J33">
        <f>IFERROR(VLOOKUP(E33,'CBS-week3.csv'!V:W,2,FALSE),0)</f>
        <v>7.6800000000000015</v>
      </c>
      <c r="K33">
        <f>IFERROR(AVERAGEIF(F33:J33,"&gt;0"),0)</f>
        <v>6.1740000000000013</v>
      </c>
      <c r="L33">
        <f>IFERROR(VLOOKUP(E33,'Final scoring'!W:X,2,FALSE),0)</f>
        <v>23.5</v>
      </c>
      <c r="N33">
        <f t="shared" si="6"/>
        <v>155.73711359134884</v>
      </c>
      <c r="O33">
        <f t="shared" si="7"/>
        <v>225</v>
      </c>
      <c r="P33">
        <f t="shared" si="1"/>
        <v>259.53209999999996</v>
      </c>
      <c r="Q33">
        <f t="shared" si="2"/>
        <v>380.25</v>
      </c>
      <c r="R33">
        <f t="shared" si="3"/>
        <v>408.03999999999996</v>
      </c>
      <c r="S33">
        <f t="shared" si="4"/>
        <v>250.27239999999995</v>
      </c>
      <c r="T33">
        <f t="shared" si="5"/>
        <v>300.19027600000004</v>
      </c>
    </row>
    <row r="34" spans="1:20">
      <c r="A34" t="s">
        <v>123</v>
      </c>
      <c r="B34">
        <v>5300</v>
      </c>
      <c r="C34" t="s">
        <v>15</v>
      </c>
      <c r="D34" t="s">
        <v>97</v>
      </c>
      <c r="E34">
        <f>IFERROR(VLOOKUP(A34,'player index'!D:F,3,FALSE),VLOOKUP(A34,'player index'!E:F,2,FALSE))</f>
        <v>32</v>
      </c>
      <c r="F34">
        <f>IFERROR(VLOOKUP(E34,'fftoday-week3.csv'!R:S,2,FALSE),0)</f>
        <v>14.200000000000001</v>
      </c>
      <c r="G34">
        <f>VLOOKUP(E34,'espn-week3.csv'!S:T,2,FALSE)</f>
        <v>14.791999999999998</v>
      </c>
      <c r="H34">
        <f>IFERROR(VLOOKUP(E34,'fleaflicker-week3.csv'!AD:AE,2,FALSE),0)</f>
        <v>11.48</v>
      </c>
      <c r="I34">
        <f>IFERROR(VLOOKUP(E34,'nfl-week3.csv'!Q:R,2,FALSE),0)</f>
        <v>10.48</v>
      </c>
      <c r="J34">
        <f>IFERROR(VLOOKUP(E34,'CBS-week3.csv'!V:W,2,FALSE),0)</f>
        <v>11.27</v>
      </c>
      <c r="K34">
        <f>IFERROR(AVERAGEIF(F34:J34,"&gt;0"),0)</f>
        <v>12.444399999999998</v>
      </c>
      <c r="L34">
        <f>IFERROR(VLOOKUP(E34,'Final scoring'!W:X,2,FALSE),0)</f>
        <v>23.46</v>
      </c>
      <c r="N34">
        <f t="shared" si="6"/>
        <v>154.74035617690018</v>
      </c>
      <c r="O34">
        <f t="shared" si="7"/>
        <v>85.747599999999991</v>
      </c>
      <c r="P34">
        <f t="shared" si="1"/>
        <v>75.134224000000046</v>
      </c>
      <c r="Q34">
        <f t="shared" si="2"/>
        <v>143.52040000000002</v>
      </c>
      <c r="R34">
        <f t="shared" si="3"/>
        <v>168.4804</v>
      </c>
      <c r="S34">
        <f t="shared" si="4"/>
        <v>148.59610000000004</v>
      </c>
      <c r="T34">
        <f t="shared" si="5"/>
        <v>121.34344336000007</v>
      </c>
    </row>
    <row r="35" spans="1:20">
      <c r="A35" t="s">
        <v>96</v>
      </c>
      <c r="B35">
        <v>6200</v>
      </c>
      <c r="C35" t="s">
        <v>6</v>
      </c>
      <c r="D35" t="s">
        <v>97</v>
      </c>
      <c r="E35">
        <f>IFERROR(VLOOKUP(A35,'player index'!D:F,3,FALSE),VLOOKUP(A35,'player index'!E:F,2,FALSE))</f>
        <v>114</v>
      </c>
      <c r="F35">
        <f>IFERROR(VLOOKUP(E35,'fftoday-week3.csv'!R:S,2,FALSE),0)</f>
        <v>19.5</v>
      </c>
      <c r="G35">
        <f>VLOOKUP(E35,'espn-week3.csv'!S:T,2,FALSE)</f>
        <v>12.91</v>
      </c>
      <c r="H35">
        <f>IFERROR(VLOOKUP(E35,'fleaflicker-week3.csv'!AD:AE,2,FALSE),0)</f>
        <v>19.8</v>
      </c>
      <c r="I35">
        <f>IFERROR(VLOOKUP(E35,'nfl-week3.csv'!Q:R,2,FALSE),0)</f>
        <v>21.6</v>
      </c>
      <c r="J35">
        <f>IFERROR(VLOOKUP(E35,'CBS-week3.csv'!V:W,2,FALSE),0)</f>
        <v>12.77</v>
      </c>
      <c r="K35">
        <f>IFERROR(AVERAGEIF(F35:J35,"&gt;0"),0)</f>
        <v>17.315999999999999</v>
      </c>
      <c r="L35">
        <f>IFERROR(VLOOKUP(E35,'Final scoring'!W:X,2,FALSE),0)</f>
        <v>23.4</v>
      </c>
      <c r="N35">
        <f t="shared" si="6"/>
        <v>153.25122005522712</v>
      </c>
      <c r="O35">
        <f t="shared" si="7"/>
        <v>15.209999999999988</v>
      </c>
      <c r="P35">
        <f t="shared" si="1"/>
        <v>110.04009999999997</v>
      </c>
      <c r="Q35">
        <f t="shared" si="2"/>
        <v>12.959999999999985</v>
      </c>
      <c r="R35">
        <f t="shared" si="3"/>
        <v>3.2399999999999896</v>
      </c>
      <c r="S35">
        <f t="shared" si="4"/>
        <v>112.99689999999998</v>
      </c>
      <c r="T35">
        <f t="shared" si="5"/>
        <v>37.015055999999994</v>
      </c>
    </row>
    <row r="36" spans="1:20">
      <c r="A36" t="s">
        <v>19</v>
      </c>
      <c r="B36">
        <v>8000</v>
      </c>
      <c r="C36" t="s">
        <v>6</v>
      </c>
      <c r="D36" t="s">
        <v>20</v>
      </c>
      <c r="E36">
        <f>IFERROR(VLOOKUP(A36,'player index'!D:F,3,FALSE),VLOOKUP(A36,'player index'!E:F,2,FALSE))</f>
        <v>54</v>
      </c>
      <c r="F36">
        <f>IFERROR(VLOOKUP(E36,'fftoday-week3.csv'!R:S,2,FALSE),0)</f>
        <v>20.5</v>
      </c>
      <c r="G36">
        <f>VLOOKUP(E36,'espn-week3.csv'!S:T,2,FALSE)</f>
        <v>19.41</v>
      </c>
      <c r="H36">
        <f>IFERROR(VLOOKUP(E36,'fleaflicker-week3.csv'!AD:AE,2,FALSE),0)</f>
        <v>23</v>
      </c>
      <c r="I36">
        <f>IFERROR(VLOOKUP(E36,'nfl-week3.csv'!Q:R,2,FALSE),0)</f>
        <v>26</v>
      </c>
      <c r="J36">
        <f>IFERROR(VLOOKUP(E36,'CBS-week3.csv'!V:W,2,FALSE),0)</f>
        <v>19.850000000000001</v>
      </c>
      <c r="K36">
        <f>IFERROR(AVERAGEIF(F36:J36,"&gt;0"),0)</f>
        <v>21.751999999999999</v>
      </c>
      <c r="L36">
        <f>IFERROR(VLOOKUP(E36,'Final scoring'!W:X,2,FALSE),0)</f>
        <v>23.200000000000003</v>
      </c>
      <c r="N36">
        <f t="shared" si="6"/>
        <v>148.33943298298388</v>
      </c>
      <c r="O36">
        <f t="shared" si="7"/>
        <v>7.2900000000000151</v>
      </c>
      <c r="P36">
        <f t="shared" si="1"/>
        <v>14.36410000000002</v>
      </c>
      <c r="Q36">
        <f t="shared" si="2"/>
        <v>4.0000000000001139E-2</v>
      </c>
      <c r="R36">
        <f t="shared" si="3"/>
        <v>7.8399999999999839</v>
      </c>
      <c r="S36">
        <f t="shared" si="4"/>
        <v>11.222500000000009</v>
      </c>
      <c r="T36">
        <f t="shared" si="5"/>
        <v>2.0967040000000114</v>
      </c>
    </row>
    <row r="37" spans="1:20">
      <c r="A37" t="s">
        <v>59</v>
      </c>
      <c r="B37">
        <v>7100</v>
      </c>
      <c r="C37" t="s">
        <v>15</v>
      </c>
      <c r="D37" t="s">
        <v>8</v>
      </c>
      <c r="E37">
        <f>IFERROR(VLOOKUP(A37,'player index'!D:F,3,FALSE),VLOOKUP(A37,'player index'!E:F,2,FALSE))</f>
        <v>12</v>
      </c>
      <c r="F37">
        <f>IFERROR(VLOOKUP(E37,'fftoday-week3.csv'!R:S,2,FALSE),0)</f>
        <v>19.5</v>
      </c>
      <c r="G37">
        <f>VLOOKUP(E37,'espn-week3.csv'!S:T,2,FALSE)</f>
        <v>18.068000000000001</v>
      </c>
      <c r="H37">
        <f>IFERROR(VLOOKUP(E37,'fleaflicker-week3.csv'!AD:AE,2,FALSE),0)</f>
        <v>23.900000000000002</v>
      </c>
      <c r="I37">
        <f>IFERROR(VLOOKUP(E37,'nfl-week3.csv'!Q:R,2,FALSE),0)</f>
        <v>22.900000000000002</v>
      </c>
      <c r="J37">
        <f>IFERROR(VLOOKUP(E37,'CBS-week3.csv'!V:W,2,FALSE),0)</f>
        <v>21.24</v>
      </c>
      <c r="K37">
        <f>IFERROR(AVERAGEIF(F37:J37,"&gt;0"),0)</f>
        <v>21.121600000000001</v>
      </c>
      <c r="L37">
        <f>IFERROR(VLOOKUP(E37,'Final scoring'!W:X,2,FALSE),0)</f>
        <v>23.099999999999998</v>
      </c>
      <c r="N37">
        <f t="shared" si="6"/>
        <v>145.91353944686207</v>
      </c>
      <c r="O37">
        <f t="shared" si="7"/>
        <v>12.959999999999985</v>
      </c>
      <c r="P37">
        <f t="shared" si="1"/>
        <v>25.321023999999966</v>
      </c>
      <c r="Q37">
        <f t="shared" si="2"/>
        <v>0.64000000000000679</v>
      </c>
      <c r="R37">
        <f t="shared" si="3"/>
        <v>3.9999999999998294E-2</v>
      </c>
      <c r="S37">
        <f t="shared" si="4"/>
        <v>3.4595999999999978</v>
      </c>
      <c r="T37">
        <f t="shared" si="5"/>
        <v>3.9140665599999882</v>
      </c>
    </row>
    <row r="38" spans="1:20">
      <c r="A38" t="s">
        <v>245</v>
      </c>
      <c r="B38">
        <v>3600</v>
      </c>
      <c r="C38" t="s">
        <v>34</v>
      </c>
      <c r="D38" t="s">
        <v>48</v>
      </c>
      <c r="E38">
        <f>IFERROR(VLOOKUP(A38,'player index'!D:F,3,FALSE),VLOOKUP(A38,'player index'!E:F,2,FALSE))</f>
        <v>164</v>
      </c>
      <c r="F38">
        <f>IFERROR(VLOOKUP(E38,'fftoday-week3.csv'!R:S,2,FALSE),0)</f>
        <v>4</v>
      </c>
      <c r="G38">
        <f>VLOOKUP(E38,'espn-week3.csv'!S:T,2,FALSE)</f>
        <v>7.8900000000000006</v>
      </c>
      <c r="H38">
        <f>IFERROR(VLOOKUP(E38,'fleaflicker-week3.csv'!AD:AE,2,FALSE),0)</f>
        <v>15.600000000000001</v>
      </c>
      <c r="I38">
        <f>IFERROR(VLOOKUP(E38,'nfl-week3.csv'!Q:R,2,FALSE),0)</f>
        <v>14.900000000000002</v>
      </c>
      <c r="J38">
        <f>IFERROR(VLOOKUP(E38,'CBS-week3.csv'!V:W,2,FALSE),0)</f>
        <v>7.48</v>
      </c>
      <c r="K38">
        <f>IFERROR(AVERAGEIF(F38:J38,"&gt;0"),0)</f>
        <v>9.9740000000000002</v>
      </c>
      <c r="L38">
        <f>IFERROR(VLOOKUP(E38,'Final scoring'!W:X,2,FALSE),0)</f>
        <v>22.9</v>
      </c>
      <c r="N38">
        <f t="shared" si="6"/>
        <v>141.12175237461875</v>
      </c>
      <c r="O38">
        <f t="shared" si="7"/>
        <v>357.20999999999992</v>
      </c>
      <c r="P38">
        <f t="shared" si="1"/>
        <v>225.30009999999993</v>
      </c>
      <c r="Q38">
        <f t="shared" si="2"/>
        <v>53.289999999999957</v>
      </c>
      <c r="R38">
        <f t="shared" si="3"/>
        <v>63.999999999999943</v>
      </c>
      <c r="S38">
        <f t="shared" si="4"/>
        <v>237.77639999999994</v>
      </c>
      <c r="T38">
        <f t="shared" si="5"/>
        <v>167.08147599999995</v>
      </c>
    </row>
    <row r="39" spans="1:20">
      <c r="A39" t="s">
        <v>39</v>
      </c>
      <c r="B39">
        <v>7400</v>
      </c>
      <c r="C39" t="s">
        <v>15</v>
      </c>
      <c r="D39" t="s">
        <v>20</v>
      </c>
      <c r="E39">
        <f>IFERROR(VLOOKUP(A39,'player index'!D:F,3,FALSE),VLOOKUP(A39,'player index'!E:F,2,FALSE))</f>
        <v>9</v>
      </c>
      <c r="F39">
        <f>IFERROR(VLOOKUP(E39,'fftoday-week3.csv'!R:S,2,FALSE),0)</f>
        <v>17.8</v>
      </c>
      <c r="G39">
        <f>VLOOKUP(E39,'espn-week3.csv'!S:T,2,FALSE)</f>
        <v>18.620000000000005</v>
      </c>
      <c r="H39">
        <f>IFERROR(VLOOKUP(E39,'fleaflicker-week3.csv'!AD:AE,2,FALSE),0)</f>
        <v>27.14</v>
      </c>
      <c r="I39">
        <f>IFERROR(VLOOKUP(E39,'nfl-week3.csv'!Q:R,2,FALSE),0)</f>
        <v>25.340000000000003</v>
      </c>
      <c r="J39">
        <f>IFERROR(VLOOKUP(E39,'CBS-week3.csv'!V:W,2,FALSE),0)</f>
        <v>18.360000000000003</v>
      </c>
      <c r="K39">
        <f>IFERROR(AVERAGEIF(F39:J39,"&gt;0"),0)</f>
        <v>21.452000000000002</v>
      </c>
      <c r="L39">
        <f>IFERROR(VLOOKUP(E39,'Final scoring'!W:X,2,FALSE),0)</f>
        <v>22.86</v>
      </c>
      <c r="N39">
        <f t="shared" si="6"/>
        <v>140.17299496017012</v>
      </c>
      <c r="O39">
        <f t="shared" si="7"/>
        <v>25.603599999999986</v>
      </c>
      <c r="P39">
        <f t="shared" si="1"/>
        <v>17.977599999999956</v>
      </c>
      <c r="Q39">
        <f t="shared" si="2"/>
        <v>18.318400000000011</v>
      </c>
      <c r="R39">
        <f t="shared" si="3"/>
        <v>6.1504000000000199</v>
      </c>
      <c r="S39">
        <f t="shared" si="4"/>
        <v>20.249999999999968</v>
      </c>
      <c r="T39">
        <f t="shared" si="5"/>
        <v>1.9824639999999936</v>
      </c>
    </row>
    <row r="40" spans="1:20">
      <c r="A40" t="s">
        <v>270</v>
      </c>
      <c r="B40">
        <v>3300</v>
      </c>
      <c r="C40" t="s">
        <v>34</v>
      </c>
      <c r="D40" t="s">
        <v>66</v>
      </c>
      <c r="E40">
        <f>IFERROR(VLOOKUP(A40,'player index'!D:F,3,FALSE),VLOOKUP(A40,'player index'!E:F,2,FALSE))</f>
        <v>230</v>
      </c>
      <c r="F40">
        <f>IFERROR(VLOOKUP(E40,'fftoday-week3.csv'!R:S,2,FALSE),0)</f>
        <v>4.5</v>
      </c>
      <c r="G40">
        <f>VLOOKUP(E40,'espn-week3.csv'!S:T,2,FALSE)</f>
        <v>3.98</v>
      </c>
      <c r="H40">
        <f>IFERROR(VLOOKUP(E40,'fleaflicker-week3.csv'!AD:AE,2,FALSE),0)</f>
        <v>8.1</v>
      </c>
      <c r="I40">
        <f>IFERROR(VLOOKUP(E40,'nfl-week3.csv'!Q:R,2,FALSE),0)</f>
        <v>8.6999999999999993</v>
      </c>
      <c r="J40">
        <f>IFERROR(VLOOKUP(E40,'CBS-week3.csv'!V:W,2,FALSE),0)</f>
        <v>10.47</v>
      </c>
      <c r="K40">
        <f>IFERROR(AVERAGEIF(F40:J40,"&gt;0"),0)</f>
        <v>7.15</v>
      </c>
      <c r="L40">
        <f>IFERROR(VLOOKUP(E40,'Final scoring'!W:X,2,FALSE),0)</f>
        <v>22.8</v>
      </c>
      <c r="N40">
        <f t="shared" si="6"/>
        <v>138.75585883849712</v>
      </c>
      <c r="O40">
        <f t="shared" si="7"/>
        <v>334.89000000000004</v>
      </c>
      <c r="P40">
        <f t="shared" si="1"/>
        <v>354.19240000000002</v>
      </c>
      <c r="Q40">
        <f t="shared" si="2"/>
        <v>216.09000000000003</v>
      </c>
      <c r="R40">
        <f t="shared" si="3"/>
        <v>198.81000000000003</v>
      </c>
      <c r="S40">
        <f t="shared" si="4"/>
        <v>152.02889999999999</v>
      </c>
      <c r="T40">
        <f t="shared" si="5"/>
        <v>244.92250000000001</v>
      </c>
    </row>
    <row r="41" spans="1:20">
      <c r="A41" t="s">
        <v>76</v>
      </c>
      <c r="B41">
        <v>6600</v>
      </c>
      <c r="C41" t="s">
        <v>15</v>
      </c>
      <c r="D41" t="s">
        <v>77</v>
      </c>
      <c r="E41">
        <f>IFERROR(VLOOKUP(A41,'player index'!D:F,3,FALSE),VLOOKUP(A41,'player index'!E:F,2,FALSE))</f>
        <v>16</v>
      </c>
      <c r="F41">
        <f>IFERROR(VLOOKUP(E41,'fftoday-week3.csv'!R:S,2,FALSE),0)</f>
        <v>19.5</v>
      </c>
      <c r="G41">
        <f>VLOOKUP(E41,'espn-week3.csv'!S:T,2,FALSE)</f>
        <v>18.604000000000006</v>
      </c>
      <c r="H41">
        <f>IFERROR(VLOOKUP(E41,'fleaflicker-week3.csv'!AD:AE,2,FALSE),0)</f>
        <v>18.98</v>
      </c>
      <c r="I41">
        <f>IFERROR(VLOOKUP(E41,'nfl-week3.csv'!Q:R,2,FALSE),0)</f>
        <v>17.98</v>
      </c>
      <c r="J41">
        <f>IFERROR(VLOOKUP(E41,'CBS-week3.csv'!V:W,2,FALSE),0)</f>
        <v>22.63</v>
      </c>
      <c r="K41">
        <f>IFERROR(AVERAGEIF(F41:J41,"&gt;0"),0)</f>
        <v>19.538800000000002</v>
      </c>
      <c r="L41">
        <f>IFERROR(VLOOKUP(E41,'Final scoring'!W:X,2,FALSE),0)</f>
        <v>22.54</v>
      </c>
      <c r="N41">
        <f t="shared" si="6"/>
        <v>132.69813564458073</v>
      </c>
      <c r="O41">
        <f t="shared" si="7"/>
        <v>9.2415999999999947</v>
      </c>
      <c r="P41">
        <f t="shared" si="1"/>
        <v>15.492095999999943</v>
      </c>
      <c r="Q41">
        <f t="shared" si="2"/>
        <v>12.673599999999992</v>
      </c>
      <c r="R41">
        <f t="shared" si="3"/>
        <v>20.793599999999987</v>
      </c>
      <c r="S41">
        <f t="shared" si="4"/>
        <v>8.0999999999999753E-3</v>
      </c>
      <c r="T41">
        <f t="shared" si="5"/>
        <v>9.0072014399999834</v>
      </c>
    </row>
    <row r="42" spans="1:20">
      <c r="A42" t="s">
        <v>207</v>
      </c>
      <c r="B42">
        <v>4500</v>
      </c>
      <c r="C42" t="s">
        <v>34</v>
      </c>
      <c r="D42" t="s">
        <v>25</v>
      </c>
      <c r="E42">
        <f>IFERROR(VLOOKUP(A42,'player index'!D:F,3,FALSE),VLOOKUP(A42,'player index'!E:F,2,FALSE))</f>
        <v>60</v>
      </c>
      <c r="F42">
        <f>IFERROR(VLOOKUP(E42,'fftoday-week3.csv'!R:S,2,FALSE),0)</f>
        <v>7</v>
      </c>
      <c r="G42">
        <f>VLOOKUP(E42,'espn-week3.csv'!S:T,2,FALSE)</f>
        <v>13.76</v>
      </c>
      <c r="H42">
        <f>IFERROR(VLOOKUP(E42,'fleaflicker-week3.csv'!AD:AE,2,FALSE),0)</f>
        <v>16.399999999999999</v>
      </c>
      <c r="I42">
        <f>IFERROR(VLOOKUP(E42,'nfl-week3.csv'!Q:R,2,FALSE),0)</f>
        <v>15.8</v>
      </c>
      <c r="J42">
        <f>IFERROR(VLOOKUP(E42,'CBS-week3.csv'!V:W,2,FALSE),0)</f>
        <v>9.32</v>
      </c>
      <c r="K42">
        <f>IFERROR(AVERAGEIF(F42:J42,"&gt;0"),0)</f>
        <v>12.456</v>
      </c>
      <c r="L42">
        <f>IFERROR(VLOOKUP(E42,'Final scoring'!W:X,2,FALSE),0)</f>
        <v>22.400000000000002</v>
      </c>
      <c r="N42">
        <f t="shared" si="6"/>
        <v>129.49228469401046</v>
      </c>
      <c r="O42">
        <f t="shared" si="7"/>
        <v>237.16000000000005</v>
      </c>
      <c r="P42">
        <f t="shared" si="1"/>
        <v>74.649600000000035</v>
      </c>
      <c r="Q42">
        <f t="shared" si="2"/>
        <v>36.000000000000043</v>
      </c>
      <c r="R42">
        <f t="shared" si="3"/>
        <v>43.560000000000016</v>
      </c>
      <c r="S42">
        <f t="shared" si="4"/>
        <v>171.08640000000005</v>
      </c>
      <c r="T42">
        <f t="shared" si="5"/>
        <v>98.88313600000005</v>
      </c>
    </row>
    <row r="43" spans="1:20">
      <c r="A43" t="s">
        <v>109</v>
      </c>
      <c r="B43">
        <v>5800</v>
      </c>
      <c r="C43" t="s">
        <v>45</v>
      </c>
      <c r="D43" t="s">
        <v>41</v>
      </c>
      <c r="E43">
        <f>IFERROR(VLOOKUP(A43,'player index'!D:F,3,FALSE),VLOOKUP(A43,'player index'!E:F,2,FALSE))</f>
        <v>137</v>
      </c>
      <c r="F43">
        <f>IFERROR(VLOOKUP(E43,'fftoday-week3.csv'!R:S,2,FALSE),0)</f>
        <v>16</v>
      </c>
      <c r="G43">
        <f>VLOOKUP(E43,'espn-week3.csv'!S:T,2,FALSE)</f>
        <v>10.68</v>
      </c>
      <c r="H43">
        <f>IFERROR(VLOOKUP(E43,'fleaflicker-week3.csv'!AD:AE,2,FALSE),0)</f>
        <v>21.6</v>
      </c>
      <c r="I43">
        <f>IFERROR(VLOOKUP(E43,'nfl-week3.csv'!Q:R,2,FALSE),0)</f>
        <v>23.2</v>
      </c>
      <c r="J43">
        <f>IFERROR(VLOOKUP(E43,'CBS-week3.csv'!V:W,2,FALSE),0)</f>
        <v>11.58</v>
      </c>
      <c r="K43">
        <f>IFERROR(AVERAGEIF(F43:J43,"&gt;0"),0)</f>
        <v>16.612000000000002</v>
      </c>
      <c r="L43">
        <f>IFERROR(VLOOKUP(E43,'Final scoring'!W:X,2,FALSE),0)</f>
        <v>21.3</v>
      </c>
      <c r="N43">
        <f t="shared" si="6"/>
        <v>105.66745579667202</v>
      </c>
      <c r="O43">
        <f t="shared" si="7"/>
        <v>28.090000000000007</v>
      </c>
      <c r="P43">
        <f t="shared" si="1"/>
        <v>112.78440000000002</v>
      </c>
      <c r="Q43">
        <f t="shared" si="2"/>
        <v>9.0000000000000427E-2</v>
      </c>
      <c r="R43">
        <f t="shared" si="3"/>
        <v>3.6099999999999945</v>
      </c>
      <c r="S43">
        <f t="shared" si="4"/>
        <v>94.478400000000008</v>
      </c>
      <c r="T43">
        <f t="shared" si="5"/>
        <v>21.977343999999988</v>
      </c>
    </row>
    <row r="44" spans="1:20">
      <c r="A44" t="s">
        <v>107</v>
      </c>
      <c r="B44">
        <v>5900</v>
      </c>
      <c r="C44" t="s">
        <v>34</v>
      </c>
      <c r="D44" t="s">
        <v>32</v>
      </c>
      <c r="E44">
        <f>IFERROR(VLOOKUP(A44,'player index'!D:F,3,FALSE),VLOOKUP(A44,'player index'!E:F,2,FALSE))</f>
        <v>43</v>
      </c>
      <c r="F44">
        <f>IFERROR(VLOOKUP(E44,'fftoday-week3.csv'!R:S,2,FALSE),0)</f>
        <v>18</v>
      </c>
      <c r="G44">
        <f>VLOOKUP(E44,'espn-week3.csv'!S:T,2,FALSE)</f>
        <v>10.59</v>
      </c>
      <c r="H44">
        <f>IFERROR(VLOOKUP(E44,'fleaflicker-week3.csv'!AD:AE,2,FALSE),0)</f>
        <v>16.5</v>
      </c>
      <c r="I44">
        <f>IFERROR(VLOOKUP(E44,'nfl-week3.csv'!Q:R,2,FALSE),0)</f>
        <v>15.5</v>
      </c>
      <c r="J44">
        <f>IFERROR(VLOOKUP(E44,'CBS-week3.csv'!V:W,2,FALSE),0)</f>
        <v>11.18</v>
      </c>
      <c r="K44">
        <f>IFERROR(AVERAGEIF(F44:J44,"&gt;0"),0)</f>
        <v>14.354000000000003</v>
      </c>
      <c r="L44">
        <f>IFERROR(VLOOKUP(E44,'Final scoring'!W:X,2,FALSE),0)</f>
        <v>20.9</v>
      </c>
      <c r="N44">
        <f t="shared" si="6"/>
        <v>97.603881652185279</v>
      </c>
      <c r="O44">
        <f t="shared" si="7"/>
        <v>8.4099999999999913</v>
      </c>
      <c r="P44">
        <f t="shared" si="1"/>
        <v>106.29609999999997</v>
      </c>
      <c r="Q44">
        <f t="shared" si="2"/>
        <v>19.359999999999989</v>
      </c>
      <c r="R44">
        <f t="shared" si="3"/>
        <v>29.159999999999986</v>
      </c>
      <c r="S44">
        <f t="shared" si="4"/>
        <v>94.478399999999979</v>
      </c>
      <c r="T44">
        <f t="shared" si="5"/>
        <v>42.850115999999943</v>
      </c>
    </row>
    <row r="45" spans="1:20">
      <c r="A45" t="s">
        <v>244</v>
      </c>
      <c r="B45">
        <v>3600</v>
      </c>
      <c r="C45" t="s">
        <v>6</v>
      </c>
      <c r="D45" t="s">
        <v>54</v>
      </c>
      <c r="E45">
        <f>IFERROR(VLOOKUP(A45,'player index'!D:F,3,FALSE),VLOOKUP(A45,'player index'!E:F,2,FALSE))</f>
        <v>232</v>
      </c>
      <c r="F45">
        <f>IFERROR(VLOOKUP(E45,'fftoday-week3.csv'!R:S,2,FALSE),0)</f>
        <v>8.5</v>
      </c>
      <c r="G45">
        <f>VLOOKUP(E45,'espn-week3.csv'!S:T,2,FALSE)</f>
        <v>8.36</v>
      </c>
      <c r="H45">
        <f>IFERROR(VLOOKUP(E45,'fleaflicker-week3.csv'!AD:AE,2,FALSE),0)</f>
        <v>4.5999999999999996</v>
      </c>
      <c r="I45">
        <f>IFERROR(VLOOKUP(E45,'nfl-week3.csv'!Q:R,2,FALSE),0)</f>
        <v>5.2</v>
      </c>
      <c r="J45">
        <f>IFERROR(VLOOKUP(E45,'CBS-week3.csv'!V:W,2,FALSE),0)</f>
        <v>6.61</v>
      </c>
      <c r="K45">
        <f>IFERROR(AVERAGEIF(F45:J45,"&gt;0"),0)</f>
        <v>6.6540000000000008</v>
      </c>
      <c r="L45">
        <f>IFERROR(VLOOKUP(E45,'Final scoring'!W:X,2,FALSE),0)</f>
        <v>20.399999999999999</v>
      </c>
      <c r="N45">
        <f t="shared" si="6"/>
        <v>87.974413971576922</v>
      </c>
      <c r="O45">
        <f t="shared" si="7"/>
        <v>141.60999999999996</v>
      </c>
      <c r="P45">
        <f t="shared" si="1"/>
        <v>144.96159999999998</v>
      </c>
      <c r="Q45">
        <f t="shared" si="2"/>
        <v>249.63999999999996</v>
      </c>
      <c r="R45">
        <f t="shared" si="3"/>
        <v>231.04</v>
      </c>
      <c r="S45">
        <f t="shared" si="4"/>
        <v>190.16409999999999</v>
      </c>
      <c r="T45">
        <f t="shared" si="5"/>
        <v>188.95251599999997</v>
      </c>
    </row>
    <row r="46" spans="1:20">
      <c r="A46" t="s">
        <v>234</v>
      </c>
      <c r="B46">
        <v>3800</v>
      </c>
      <c r="C46" t="s">
        <v>6</v>
      </c>
      <c r="D46" t="s">
        <v>11</v>
      </c>
      <c r="E46">
        <f>IFERROR(VLOOKUP(A46,'player index'!D:F,3,FALSE),VLOOKUP(A46,'player index'!E:F,2,FALSE))</f>
        <v>192</v>
      </c>
      <c r="F46">
        <f>IFERROR(VLOOKUP(E46,'fftoday-week3.csv'!R:S,2,FALSE),0)</f>
        <v>18.5</v>
      </c>
      <c r="G46">
        <f>VLOOKUP(E46,'espn-week3.csv'!S:T,2,FALSE)</f>
        <v>9.09</v>
      </c>
      <c r="H46">
        <f>IFERROR(VLOOKUP(E46,'fleaflicker-week3.csv'!AD:AE,2,FALSE),0)</f>
        <v>5.8000000000000007</v>
      </c>
      <c r="I46">
        <f>IFERROR(VLOOKUP(E46,'nfl-week3.csv'!Q:R,2,FALSE),0)</f>
        <v>7.5</v>
      </c>
      <c r="J46">
        <f>IFERROR(VLOOKUP(E46,'CBS-week3.csv'!V:W,2,FALSE),0)</f>
        <v>11.59</v>
      </c>
      <c r="K46">
        <f>IFERROR(AVERAGEIF(F46:J46,"&gt;0"),0)</f>
        <v>10.496</v>
      </c>
      <c r="L46">
        <f>IFERROR(VLOOKUP(E46,'Final scoring'!W:X,2,FALSE),0)</f>
        <v>20.200000000000003</v>
      </c>
      <c r="N46">
        <f t="shared" si="6"/>
        <v>84.262626899333654</v>
      </c>
      <c r="O46">
        <f t="shared" si="7"/>
        <v>2.8900000000000095</v>
      </c>
      <c r="P46">
        <f t="shared" si="1"/>
        <v>123.43210000000006</v>
      </c>
      <c r="Q46">
        <f t="shared" si="2"/>
        <v>207.36000000000007</v>
      </c>
      <c r="R46">
        <f t="shared" si="3"/>
        <v>161.29000000000008</v>
      </c>
      <c r="S46">
        <f t="shared" si="4"/>
        <v>74.132100000000051</v>
      </c>
      <c r="T46">
        <f t="shared" si="5"/>
        <v>94.167616000000052</v>
      </c>
    </row>
    <row r="47" spans="1:20">
      <c r="A47" t="s">
        <v>80</v>
      </c>
      <c r="B47">
        <v>6600</v>
      </c>
      <c r="C47" t="s">
        <v>6</v>
      </c>
      <c r="D47" t="s">
        <v>48</v>
      </c>
      <c r="E47">
        <f>IFERROR(VLOOKUP(A47,'player index'!D:F,3,FALSE),VLOOKUP(A47,'player index'!E:F,2,FALSE))</f>
        <v>74</v>
      </c>
      <c r="F47">
        <f>IFERROR(VLOOKUP(E47,'fftoday-week3.csv'!R:S,2,FALSE),0)</f>
        <v>20</v>
      </c>
      <c r="G47">
        <f>VLOOKUP(E47,'espn-week3.csv'!S:T,2,FALSE)</f>
        <v>14.33</v>
      </c>
      <c r="H47">
        <f>IFERROR(VLOOKUP(E47,'fleaflicker-week3.csv'!AD:AE,2,FALSE),0)</f>
        <v>27.8</v>
      </c>
      <c r="I47">
        <f>IFERROR(VLOOKUP(E47,'nfl-week3.csv'!Q:R,2,FALSE),0)</f>
        <v>30.6</v>
      </c>
      <c r="J47">
        <f>IFERROR(VLOOKUP(E47,'CBS-week3.csv'!V:W,2,FALSE),0)</f>
        <v>15.43</v>
      </c>
      <c r="K47">
        <f>IFERROR(AVERAGEIF(F47:J47,"&gt;0"),0)</f>
        <v>21.631999999999998</v>
      </c>
      <c r="L47">
        <f>IFERROR(VLOOKUP(E47,'Final scoring'!W:X,2,FALSE),0)</f>
        <v>20.100000000000001</v>
      </c>
      <c r="N47">
        <f t="shared" si="6"/>
        <v>82.436733363211943</v>
      </c>
      <c r="O47">
        <f t="shared" si="7"/>
        <v>1.0000000000000285E-2</v>
      </c>
      <c r="P47">
        <f t="shared" si="1"/>
        <v>33.292900000000017</v>
      </c>
      <c r="Q47">
        <f t="shared" si="2"/>
        <v>59.289999999999992</v>
      </c>
      <c r="R47">
        <f t="shared" si="3"/>
        <v>110.25</v>
      </c>
      <c r="S47">
        <f t="shared" si="4"/>
        <v>21.808900000000015</v>
      </c>
      <c r="T47">
        <f t="shared" si="5"/>
        <v>2.3470239999999891</v>
      </c>
    </row>
    <row r="48" spans="1:20">
      <c r="A48" t="s">
        <v>291</v>
      </c>
      <c r="B48">
        <v>3200</v>
      </c>
      <c r="C48" t="s">
        <v>34</v>
      </c>
      <c r="D48" t="s">
        <v>73</v>
      </c>
      <c r="E48">
        <f>IFERROR(VLOOKUP(A48,'player index'!D:F,3,FALSE),VLOOKUP(A48,'player index'!E:F,2,FALSE))</f>
        <v>256</v>
      </c>
      <c r="F48">
        <f>IFERROR(VLOOKUP(E48,'fftoday-week3.csv'!R:S,2,FALSE),0)</f>
        <v>4</v>
      </c>
      <c r="G48">
        <f>VLOOKUP(E48,'espn-week3.csv'!S:T,2,FALSE)</f>
        <v>4.8100000000000005</v>
      </c>
      <c r="H48">
        <f>IFERROR(VLOOKUP(E48,'fleaflicker-week3.csv'!AD:AE,2,FALSE),0)</f>
        <v>2.4000000000000004</v>
      </c>
      <c r="I48">
        <f>IFERROR(VLOOKUP(E48,'nfl-week3.csv'!Q:R,2,FALSE),0)</f>
        <v>1.6</v>
      </c>
      <c r="J48">
        <f>IFERROR(VLOOKUP(E48,'CBS-week3.csv'!V:W,2,FALSE),0)</f>
        <v>8.7800000000000011</v>
      </c>
      <c r="K48">
        <f>IFERROR(AVERAGEIF(F48:J48,"&gt;0"),0)</f>
        <v>4.3180000000000005</v>
      </c>
      <c r="L48">
        <f>IFERROR(VLOOKUP(E48,'Final scoring'!W:X,2,FALSE),0)</f>
        <v>20</v>
      </c>
      <c r="N48">
        <f t="shared" si="6"/>
        <v>80.630839827090242</v>
      </c>
      <c r="O48">
        <f t="shared" si="7"/>
        <v>256</v>
      </c>
      <c r="P48">
        <f t="shared" si="1"/>
        <v>230.73609999999999</v>
      </c>
      <c r="Q48">
        <f t="shared" si="2"/>
        <v>309.76000000000005</v>
      </c>
      <c r="R48">
        <f t="shared" si="3"/>
        <v>338.55999999999995</v>
      </c>
      <c r="S48">
        <f t="shared" si="4"/>
        <v>125.88839999999998</v>
      </c>
      <c r="T48">
        <f t="shared" si="5"/>
        <v>245.92512399999995</v>
      </c>
    </row>
    <row r="49" spans="1:20">
      <c r="A49" t="s">
        <v>104</v>
      </c>
      <c r="B49">
        <v>6000</v>
      </c>
      <c r="C49" t="s">
        <v>15</v>
      </c>
      <c r="D49" t="s">
        <v>17</v>
      </c>
      <c r="E49">
        <f>IFERROR(VLOOKUP(A49,'player index'!D:F,3,FALSE),VLOOKUP(A49,'player index'!E:F,2,FALSE))</f>
        <v>18</v>
      </c>
      <c r="F49">
        <f>IFERROR(VLOOKUP(E49,'fftoday-week3.csv'!R:S,2,FALSE),0)</f>
        <v>15.700000000000001</v>
      </c>
      <c r="G49">
        <f>VLOOKUP(E49,'espn-week3.csv'!S:T,2,FALSE)</f>
        <v>16.542000000000002</v>
      </c>
      <c r="H49">
        <f>IFERROR(VLOOKUP(E49,'fleaflicker-week3.csv'!AD:AE,2,FALSE),0)</f>
        <v>17.3</v>
      </c>
      <c r="I49">
        <f>IFERROR(VLOOKUP(E49,'nfl-week3.csv'!Q:R,2,FALSE),0)</f>
        <v>16.3</v>
      </c>
      <c r="J49">
        <f>IFERROR(VLOOKUP(E49,'CBS-week3.csv'!V:W,2,FALSE),0)</f>
        <v>15.900000000000002</v>
      </c>
      <c r="K49">
        <f>IFERROR(AVERAGEIF(F49:J49,"&gt;0"),0)</f>
        <v>16.348400000000002</v>
      </c>
      <c r="L49">
        <f>IFERROR(VLOOKUP(E49,'Final scoring'!W:X,2,FALSE),0)</f>
        <v>19.899999999999999</v>
      </c>
      <c r="N49">
        <f t="shared" si="6"/>
        <v>78.844946290968551</v>
      </c>
      <c r="O49">
        <f t="shared" si="7"/>
        <v>17.639999999999979</v>
      </c>
      <c r="P49">
        <f t="shared" si="1"/>
        <v>11.27616399999998</v>
      </c>
      <c r="Q49">
        <f t="shared" si="2"/>
        <v>6.7599999999999891</v>
      </c>
      <c r="R49">
        <f t="shared" si="3"/>
        <v>12.959999999999985</v>
      </c>
      <c r="S49">
        <f t="shared" si="4"/>
        <v>15.999999999999972</v>
      </c>
      <c r="T49">
        <f t="shared" si="5"/>
        <v>12.613862559999978</v>
      </c>
    </row>
    <row r="50" spans="1:20">
      <c r="A50" t="s">
        <v>232</v>
      </c>
      <c r="B50">
        <v>3800</v>
      </c>
      <c r="C50" t="s">
        <v>34</v>
      </c>
      <c r="D50" t="s">
        <v>66</v>
      </c>
      <c r="E50">
        <f>IFERROR(VLOOKUP(A50,'player index'!D:F,3,FALSE),VLOOKUP(A50,'player index'!E:F,2,FALSE))</f>
        <v>183</v>
      </c>
      <c r="F50">
        <f>IFERROR(VLOOKUP(E50,'fftoday-week3.csv'!R:S,2,FALSE),0)</f>
        <v>8.5</v>
      </c>
      <c r="G50">
        <f>VLOOKUP(E50,'espn-week3.csv'!S:T,2,FALSE)</f>
        <v>9.0400000000000009</v>
      </c>
      <c r="H50">
        <f>IFERROR(VLOOKUP(E50,'fleaflicker-week3.csv'!AD:AE,2,FALSE),0)</f>
        <v>12</v>
      </c>
      <c r="I50">
        <f>IFERROR(VLOOKUP(E50,'nfl-week3.csv'!Q:R,2,FALSE),0)</f>
        <v>11.100000000000001</v>
      </c>
      <c r="J50">
        <f>IFERROR(VLOOKUP(E50,'CBS-week3.csv'!V:W,2,FALSE),0)</f>
        <v>9.3000000000000007</v>
      </c>
      <c r="K50">
        <f>IFERROR(AVERAGEIF(F50:J50,"&gt;0"),0)</f>
        <v>9.9879999999999995</v>
      </c>
      <c r="L50">
        <f>IFERROR(VLOOKUP(E50,'Final scoring'!W:X,2,FALSE),0)</f>
        <v>19.600000000000001</v>
      </c>
      <c r="N50">
        <f t="shared" si="6"/>
        <v>73.607265682603582</v>
      </c>
      <c r="O50">
        <f t="shared" si="7"/>
        <v>123.21000000000004</v>
      </c>
      <c r="P50">
        <f t="shared" si="1"/>
        <v>111.51360000000001</v>
      </c>
      <c r="Q50">
        <f t="shared" si="2"/>
        <v>57.760000000000019</v>
      </c>
      <c r="R50">
        <f t="shared" si="3"/>
        <v>72.25</v>
      </c>
      <c r="S50">
        <f t="shared" si="4"/>
        <v>106.09000000000002</v>
      </c>
      <c r="T50">
        <f t="shared" si="5"/>
        <v>92.390544000000034</v>
      </c>
    </row>
    <row r="51" spans="1:20">
      <c r="A51" t="s">
        <v>297</v>
      </c>
      <c r="B51">
        <v>3100</v>
      </c>
      <c r="C51" t="s">
        <v>45</v>
      </c>
      <c r="D51" t="s">
        <v>73</v>
      </c>
      <c r="E51">
        <f>IFERROR(VLOOKUP(A51,'player index'!D:F,3,FALSE),VLOOKUP(A51,'player index'!E:F,2,FALSE))</f>
        <v>216</v>
      </c>
      <c r="F51">
        <f>IFERROR(VLOOKUP(E51,'fftoday-week3.csv'!R:S,2,FALSE),0)</f>
        <v>6.5</v>
      </c>
      <c r="G51">
        <f>VLOOKUP(E51,'espn-week3.csv'!S:T,2,FALSE)</f>
        <v>8.34</v>
      </c>
      <c r="H51">
        <f>IFERROR(VLOOKUP(E51,'fleaflicker-week3.csv'!AD:AE,2,FALSE),0)</f>
        <v>11.5</v>
      </c>
      <c r="I51">
        <f>IFERROR(VLOOKUP(E51,'nfl-week3.csv'!Q:R,2,FALSE),0)</f>
        <v>11</v>
      </c>
      <c r="J51">
        <f>IFERROR(VLOOKUP(E51,'CBS-week3.csv'!V:W,2,FALSE),0)</f>
        <v>6.330000000000001</v>
      </c>
      <c r="K51">
        <f>IFERROR(AVERAGEIF(F51:J51,"&gt;0"),0)</f>
        <v>8.734</v>
      </c>
      <c r="L51">
        <f>IFERROR(VLOOKUP(E51,'Final scoring'!W:X,2,FALSE),0)</f>
        <v>19.200000000000003</v>
      </c>
      <c r="N51">
        <f t="shared" si="6"/>
        <v>66.903691538116902</v>
      </c>
      <c r="O51">
        <f t="shared" si="7"/>
        <v>161.29000000000008</v>
      </c>
      <c r="P51">
        <f t="shared" si="1"/>
        <v>117.93960000000007</v>
      </c>
      <c r="Q51">
        <f t="shared" si="2"/>
        <v>59.290000000000042</v>
      </c>
      <c r="R51">
        <f t="shared" si="3"/>
        <v>67.240000000000052</v>
      </c>
      <c r="S51">
        <f t="shared" si="4"/>
        <v>165.63690000000003</v>
      </c>
      <c r="T51">
        <f t="shared" si="5"/>
        <v>109.53715600000005</v>
      </c>
    </row>
    <row r="52" spans="1:20">
      <c r="A52" t="s">
        <v>72</v>
      </c>
      <c r="B52">
        <v>6700</v>
      </c>
      <c r="C52" t="s">
        <v>15</v>
      </c>
      <c r="D52" t="s">
        <v>73</v>
      </c>
      <c r="E52">
        <f>IFERROR(VLOOKUP(A52,'player index'!D:F,3,FALSE),VLOOKUP(A52,'player index'!E:F,2,FALSE))</f>
        <v>10</v>
      </c>
      <c r="F52">
        <f>IFERROR(VLOOKUP(E52,'fftoday-week3.csv'!R:S,2,FALSE),0)</f>
        <v>20.5</v>
      </c>
      <c r="G52">
        <f>VLOOKUP(E52,'espn-week3.csv'!S:T,2,FALSE)</f>
        <v>17.658000000000001</v>
      </c>
      <c r="H52">
        <f>IFERROR(VLOOKUP(E52,'fleaflicker-week3.csv'!AD:AE,2,FALSE),0)</f>
        <v>17.920000000000002</v>
      </c>
      <c r="I52">
        <f>IFERROR(VLOOKUP(E52,'nfl-week3.csv'!Q:R,2,FALSE),0)</f>
        <v>16.920000000000002</v>
      </c>
      <c r="J52">
        <f>IFERROR(VLOOKUP(E52,'CBS-week3.csv'!V:W,2,FALSE),0)</f>
        <v>15.870000000000001</v>
      </c>
      <c r="K52">
        <f>IFERROR(AVERAGEIF(F52:J52,"&gt;0"),0)</f>
        <v>17.773600000000002</v>
      </c>
      <c r="L52">
        <f>IFERROR(VLOOKUP(E52,'Final scoring'!W:X,2,FALSE),0)</f>
        <v>18.78</v>
      </c>
      <c r="N52">
        <f t="shared" si="6"/>
        <v>60.209338686405843</v>
      </c>
      <c r="O52">
        <f t="shared" si="7"/>
        <v>2.9583999999999961</v>
      </c>
      <c r="P52">
        <f t="shared" si="1"/>
        <v>1.2588839999999997</v>
      </c>
      <c r="Q52">
        <f t="shared" si="2"/>
        <v>0.73959999999999904</v>
      </c>
      <c r="R52">
        <f t="shared" si="3"/>
        <v>3.4595999999999978</v>
      </c>
      <c r="S52">
        <f t="shared" si="4"/>
        <v>8.4681000000000015</v>
      </c>
      <c r="T52">
        <f t="shared" si="5"/>
        <v>1.0128409599999986</v>
      </c>
    </row>
    <row r="53" spans="1:20">
      <c r="A53" t="s">
        <v>24</v>
      </c>
      <c r="B53">
        <v>7900</v>
      </c>
      <c r="C53" t="s">
        <v>15</v>
      </c>
      <c r="D53" t="s">
        <v>25</v>
      </c>
      <c r="E53">
        <f>IFERROR(VLOOKUP(A53,'player index'!D:F,3,FALSE),VLOOKUP(A53,'player index'!E:F,2,FALSE))</f>
        <v>2</v>
      </c>
      <c r="F53">
        <f>IFERROR(VLOOKUP(E53,'fftoday-week3.csv'!R:S,2,FALSE),0)</f>
        <v>21.4</v>
      </c>
      <c r="G53">
        <f>VLOOKUP(E53,'espn-week3.csv'!S:T,2,FALSE)</f>
        <v>20.132000000000001</v>
      </c>
      <c r="H53">
        <f>IFERROR(VLOOKUP(E53,'fleaflicker-week3.csv'!AD:AE,2,FALSE),0)</f>
        <v>20.22</v>
      </c>
      <c r="I53">
        <f>IFERROR(VLOOKUP(E53,'nfl-week3.csv'!Q:R,2,FALSE),0)</f>
        <v>19.22</v>
      </c>
      <c r="J53">
        <f>IFERROR(VLOOKUP(E53,'CBS-week3.csv'!V:W,2,FALSE),0)</f>
        <v>19.910000000000004</v>
      </c>
      <c r="K53">
        <f>IFERROR(AVERAGEIF(F53:J53,"&gt;0"),0)</f>
        <v>20.176400000000001</v>
      </c>
      <c r="L53">
        <f>IFERROR(VLOOKUP(E53,'Final scoring'!W:X,2,FALSE),0)</f>
        <v>18.5</v>
      </c>
      <c r="N53">
        <f t="shared" si="6"/>
        <v>55.942436785265137</v>
      </c>
      <c r="O53">
        <f t="shared" si="7"/>
        <v>8.4099999999999913</v>
      </c>
      <c r="P53">
        <f t="shared" si="1"/>
        <v>2.6634240000000049</v>
      </c>
      <c r="Q53">
        <f t="shared" si="2"/>
        <v>2.9583999999999961</v>
      </c>
      <c r="R53">
        <f t="shared" si="3"/>
        <v>0.51839999999999842</v>
      </c>
      <c r="S53">
        <f t="shared" si="4"/>
        <v>1.9881000000000104</v>
      </c>
      <c r="T53">
        <f t="shared" si="5"/>
        <v>2.8103169600000033</v>
      </c>
    </row>
    <row r="54" spans="1:20">
      <c r="A54" t="s">
        <v>220</v>
      </c>
      <c r="B54">
        <v>4200</v>
      </c>
      <c r="C54" t="s">
        <v>34</v>
      </c>
      <c r="D54" t="s">
        <v>28</v>
      </c>
      <c r="E54">
        <f>IFERROR(VLOOKUP(A54,'player index'!D:F,3,FALSE),VLOOKUP(A54,'player index'!E:F,2,FALSE))</f>
        <v>143</v>
      </c>
      <c r="F54">
        <f>IFERROR(VLOOKUP(E54,'fftoday-week3.csv'!R:S,2,FALSE),0)</f>
        <v>19.5</v>
      </c>
      <c r="G54">
        <f>VLOOKUP(E54,'espn-week3.csv'!S:T,2,FALSE)</f>
        <v>13.850000000000001</v>
      </c>
      <c r="H54">
        <f>IFERROR(VLOOKUP(E54,'fleaflicker-week3.csv'!AD:AE,2,FALSE),0)</f>
        <v>0</v>
      </c>
      <c r="I54">
        <f>IFERROR(VLOOKUP(E54,'nfl-week3.csv'!Q:R,2,FALSE),0)</f>
        <v>15.4</v>
      </c>
      <c r="J54">
        <f>IFERROR(VLOOKUP(E54,'CBS-week3.csv'!V:W,2,FALSE),0)</f>
        <v>12.97</v>
      </c>
      <c r="K54">
        <f>IFERROR(AVERAGEIF(F54:J54,"&gt;0"),0)</f>
        <v>15.43</v>
      </c>
      <c r="L54">
        <f>IFERROR(VLOOKUP(E54,'Final scoring'!W:X,2,FALSE),0)</f>
        <v>17.7</v>
      </c>
      <c r="N54">
        <f t="shared" si="6"/>
        <v>44.61528849629174</v>
      </c>
      <c r="O54">
        <f t="shared" si="7"/>
        <v>3.2400000000000024</v>
      </c>
      <c r="P54">
        <f t="shared" si="1"/>
        <v>14.822499999999984</v>
      </c>
      <c r="Q54">
        <f t="shared" si="2"/>
        <v>313.28999999999996</v>
      </c>
      <c r="R54">
        <f t="shared" si="3"/>
        <v>5.2899999999999947</v>
      </c>
      <c r="S54">
        <f t="shared" si="4"/>
        <v>22.372899999999987</v>
      </c>
      <c r="T54">
        <f t="shared" si="5"/>
        <v>5.152899999999998</v>
      </c>
    </row>
    <row r="55" spans="1:20">
      <c r="A55" t="s">
        <v>131</v>
      </c>
      <c r="B55">
        <v>5100</v>
      </c>
      <c r="C55" t="s">
        <v>15</v>
      </c>
      <c r="D55" t="s">
        <v>66</v>
      </c>
      <c r="E55">
        <f>IFERROR(VLOOKUP(A55,'player index'!D:F,3,FALSE),VLOOKUP(A55,'player index'!E:F,2,FALSE))</f>
        <v>13</v>
      </c>
      <c r="F55">
        <f>IFERROR(VLOOKUP(E55,'fftoday-week3.csv'!R:S,2,FALSE),0)</f>
        <v>12.6</v>
      </c>
      <c r="G55">
        <f>VLOOKUP(E55,'espn-week3.csv'!S:T,2,FALSE)</f>
        <v>16.71</v>
      </c>
      <c r="H55">
        <f>IFERROR(VLOOKUP(E55,'fleaflicker-week3.csv'!AD:AE,2,FALSE),0)</f>
        <v>17.48</v>
      </c>
      <c r="I55">
        <f>IFERROR(VLOOKUP(E55,'nfl-week3.csv'!Q:R,2,FALSE),0)</f>
        <v>16.48</v>
      </c>
      <c r="J55">
        <f>IFERROR(VLOOKUP(E55,'CBS-week3.csv'!V:W,2,FALSE),0)</f>
        <v>16.37</v>
      </c>
      <c r="K55">
        <f>IFERROR(AVERAGEIF(F55:J55,"&gt;0"),0)</f>
        <v>15.928000000000003</v>
      </c>
      <c r="L55">
        <f>IFERROR(VLOOKUP(E55,'Final scoring'!W:X,2,FALSE),0)</f>
        <v>17.62</v>
      </c>
      <c r="N55">
        <f t="shared" si="6"/>
        <v>43.552973667394426</v>
      </c>
      <c r="O55">
        <f t="shared" si="7"/>
        <v>25.200400000000013</v>
      </c>
      <c r="P55">
        <f t="shared" si="1"/>
        <v>0.82810000000000028</v>
      </c>
      <c r="Q55">
        <f t="shared" si="2"/>
        <v>1.9600000000000159E-2</v>
      </c>
      <c r="R55">
        <f t="shared" si="3"/>
        <v>1.2996000000000012</v>
      </c>
      <c r="S55">
        <f t="shared" si="4"/>
        <v>1.5625</v>
      </c>
      <c r="T55">
        <f t="shared" si="5"/>
        <v>2.8628639999999947</v>
      </c>
    </row>
    <row r="56" spans="1:20">
      <c r="A56" t="s">
        <v>135</v>
      </c>
      <c r="B56">
        <v>5100</v>
      </c>
      <c r="C56" t="s">
        <v>15</v>
      </c>
      <c r="D56" t="s">
        <v>28</v>
      </c>
      <c r="E56">
        <f>IFERROR(VLOOKUP(A56,'player index'!D:F,3,FALSE),VLOOKUP(A56,'player index'!E:F,2,FALSE))</f>
        <v>27</v>
      </c>
      <c r="F56">
        <f>IFERROR(VLOOKUP(E56,'fftoday-week3.csv'!R:S,2,FALSE),0)</f>
        <v>18.600000000000001</v>
      </c>
      <c r="G56">
        <f>VLOOKUP(E56,'espn-week3.csv'!S:T,2,FALSE)</f>
        <v>16.346000000000004</v>
      </c>
      <c r="H56">
        <f>IFERROR(VLOOKUP(E56,'fleaflicker-week3.csv'!AD:AE,2,FALSE),0)</f>
        <v>13.92</v>
      </c>
      <c r="I56">
        <f>IFERROR(VLOOKUP(E56,'nfl-week3.csv'!Q:R,2,FALSE),0)</f>
        <v>12.92</v>
      </c>
      <c r="J56">
        <f>IFERROR(VLOOKUP(E56,'CBS-week3.csv'!V:W,2,FALSE),0)</f>
        <v>15.010000000000002</v>
      </c>
      <c r="K56">
        <f>IFERROR(AVERAGEIF(F56:J56,"&gt;0"),0)</f>
        <v>15.359200000000001</v>
      </c>
      <c r="L56">
        <f>IFERROR(VLOOKUP(E56,'Final scoring'!W:X,2,FALSE),0)</f>
        <v>17.38</v>
      </c>
      <c r="N56">
        <f t="shared" si="6"/>
        <v>40.442829180702383</v>
      </c>
      <c r="O56">
        <f t="shared" si="7"/>
        <v>1.4884000000000059</v>
      </c>
      <c r="P56">
        <f t="shared" si="1"/>
        <v>1.0691559999999904</v>
      </c>
      <c r="Q56">
        <f t="shared" si="2"/>
        <v>11.971599999999993</v>
      </c>
      <c r="R56">
        <f t="shared" si="3"/>
        <v>19.891599999999993</v>
      </c>
      <c r="S56">
        <f t="shared" si="4"/>
        <v>5.6168999999999878</v>
      </c>
      <c r="T56">
        <f t="shared" si="5"/>
        <v>4.0836326399999905</v>
      </c>
    </row>
    <row r="57" spans="1:20">
      <c r="A57" t="s">
        <v>46</v>
      </c>
      <c r="B57">
        <v>7400</v>
      </c>
      <c r="C57" t="s">
        <v>45</v>
      </c>
      <c r="D57" t="s">
        <v>28</v>
      </c>
      <c r="E57">
        <f>IFERROR(VLOOKUP(A57,'player index'!D:F,3,FALSE),VLOOKUP(A57,'player index'!E:F,2,FALSE))</f>
        <v>56</v>
      </c>
      <c r="F57">
        <f>IFERROR(VLOOKUP(E57,'fftoday-week3.csv'!R:S,2,FALSE),0)</f>
        <v>21</v>
      </c>
      <c r="G57">
        <f>VLOOKUP(E57,'espn-week3.csv'!S:T,2,FALSE)</f>
        <v>15.829999999999998</v>
      </c>
      <c r="H57">
        <f>IFERROR(VLOOKUP(E57,'fleaflicker-week3.csv'!AD:AE,2,FALSE),0)</f>
        <v>17.899999999999999</v>
      </c>
      <c r="I57">
        <f>IFERROR(VLOOKUP(E57,'nfl-week3.csv'!Q:R,2,FALSE),0)</f>
        <v>19.8</v>
      </c>
      <c r="J57">
        <f>IFERROR(VLOOKUP(E57,'CBS-week3.csv'!V:W,2,FALSE),0)</f>
        <v>18.450000000000003</v>
      </c>
      <c r="K57">
        <f>IFERROR(AVERAGEIF(F57:J57,"&gt;0"),0)</f>
        <v>18.596</v>
      </c>
      <c r="L57">
        <f>IFERROR(VLOOKUP(E57,'Final scoring'!W:X,2,FALSE),0)</f>
        <v>17.100000000000001</v>
      </c>
      <c r="N57">
        <f t="shared" si="6"/>
        <v>36.959927279561725</v>
      </c>
      <c r="O57">
        <f t="shared" si="7"/>
        <v>15.209999999999988</v>
      </c>
      <c r="P57">
        <f t="shared" si="1"/>
        <v>1.612900000000008</v>
      </c>
      <c r="Q57">
        <f t="shared" si="2"/>
        <v>0.63999999999999546</v>
      </c>
      <c r="R57">
        <f t="shared" si="3"/>
        <v>7.2899999999999965</v>
      </c>
      <c r="S57">
        <f t="shared" si="4"/>
        <v>1.8225000000000038</v>
      </c>
      <c r="T57">
        <f t="shared" si="5"/>
        <v>2.238015999999996</v>
      </c>
    </row>
    <row r="58" spans="1:20">
      <c r="A58" t="s">
        <v>84</v>
      </c>
      <c r="B58">
        <v>6400</v>
      </c>
      <c r="C58" t="s">
        <v>6</v>
      </c>
      <c r="D58" t="s">
        <v>73</v>
      </c>
      <c r="E58">
        <f>IFERROR(VLOOKUP(A58,'player index'!D:F,3,FALSE),VLOOKUP(A58,'player index'!E:F,2,FALSE))</f>
        <v>94</v>
      </c>
      <c r="F58">
        <f>IFERROR(VLOOKUP(E58,'fftoday-week3.csv'!R:S,2,FALSE),0)</f>
        <v>22</v>
      </c>
      <c r="G58">
        <f>VLOOKUP(E58,'espn-week3.csv'!S:T,2,FALSE)</f>
        <v>14.98</v>
      </c>
      <c r="H58">
        <f>IFERROR(VLOOKUP(E58,'fleaflicker-week3.csv'!AD:AE,2,FALSE),0)</f>
        <v>16.5</v>
      </c>
      <c r="I58">
        <f>IFERROR(VLOOKUP(E58,'nfl-week3.csv'!Q:R,2,FALSE),0)</f>
        <v>16.8</v>
      </c>
      <c r="J58">
        <f>IFERROR(VLOOKUP(E58,'CBS-week3.csv'!V:W,2,FALSE),0)</f>
        <v>13.83</v>
      </c>
      <c r="K58">
        <f>IFERROR(AVERAGEIF(F58:J58,"&gt;0"),0)</f>
        <v>16.821999999999999</v>
      </c>
      <c r="L58">
        <f>IFERROR(VLOOKUP(E58,'Final scoring'!W:X,2,FALSE),0)</f>
        <v>16.600000000000001</v>
      </c>
      <c r="N58">
        <f t="shared" si="6"/>
        <v>31.130459598953351</v>
      </c>
      <c r="O58">
        <f t="shared" si="7"/>
        <v>29.159999999999986</v>
      </c>
      <c r="P58">
        <f t="shared" si="1"/>
        <v>2.6244000000000032</v>
      </c>
      <c r="Q58">
        <f t="shared" si="2"/>
        <v>1.0000000000000285E-2</v>
      </c>
      <c r="R58">
        <f t="shared" si="3"/>
        <v>3.9999999999999716E-2</v>
      </c>
      <c r="S58">
        <f t="shared" si="4"/>
        <v>7.6729000000000074</v>
      </c>
      <c r="T58">
        <f t="shared" si="5"/>
        <v>4.9283999999999002E-2</v>
      </c>
    </row>
    <row r="59" spans="1:20">
      <c r="A59" t="s">
        <v>62</v>
      </c>
      <c r="B59">
        <v>7000</v>
      </c>
      <c r="C59" t="s">
        <v>6</v>
      </c>
      <c r="D59" t="s">
        <v>28</v>
      </c>
      <c r="E59">
        <f>IFERROR(VLOOKUP(A59,'player index'!D:F,3,FALSE),VLOOKUP(A59,'player index'!E:F,2,FALSE))</f>
        <v>75</v>
      </c>
      <c r="F59">
        <f>IFERROR(VLOOKUP(E59,'fftoday-week3.csv'!R:S,2,FALSE),0)</f>
        <v>23.5</v>
      </c>
      <c r="G59">
        <f>VLOOKUP(E59,'espn-week3.csv'!S:T,2,FALSE)</f>
        <v>17.260000000000002</v>
      </c>
      <c r="H59">
        <f>IFERROR(VLOOKUP(E59,'fleaflicker-week3.csv'!AD:AE,2,FALSE),0)</f>
        <v>18.899999999999999</v>
      </c>
      <c r="I59">
        <f>IFERROR(VLOOKUP(E59,'nfl-week3.csv'!Q:R,2,FALSE),0)</f>
        <v>19.600000000000001</v>
      </c>
      <c r="J59">
        <f>IFERROR(VLOOKUP(E59,'CBS-week3.csv'!V:W,2,FALSE),0)</f>
        <v>18.14</v>
      </c>
      <c r="K59">
        <f>IFERROR(AVERAGEIF(F59:J59,"&gt;0"),0)</f>
        <v>19.48</v>
      </c>
      <c r="L59">
        <f>IFERROR(VLOOKUP(E59,'Final scoring'!W:X,2,FALSE),0)</f>
        <v>16.5</v>
      </c>
      <c r="N59">
        <f t="shared" si="6"/>
        <v>30.024566062831664</v>
      </c>
      <c r="O59">
        <f t="shared" si="7"/>
        <v>49</v>
      </c>
      <c r="P59">
        <f t="shared" si="1"/>
        <v>0.57760000000000233</v>
      </c>
      <c r="Q59">
        <f t="shared" si="2"/>
        <v>5.7599999999999936</v>
      </c>
      <c r="R59">
        <f t="shared" si="3"/>
        <v>9.6100000000000083</v>
      </c>
      <c r="S59">
        <f t="shared" si="4"/>
        <v>2.6896000000000018</v>
      </c>
      <c r="T59">
        <f t="shared" si="5"/>
        <v>8.8804000000000034</v>
      </c>
    </row>
    <row r="60" spans="1:20">
      <c r="A60" t="s">
        <v>63</v>
      </c>
      <c r="B60">
        <v>7000</v>
      </c>
      <c r="C60" t="s">
        <v>15</v>
      </c>
      <c r="D60" t="s">
        <v>41</v>
      </c>
      <c r="E60">
        <f>IFERROR(VLOOKUP(A60,'player index'!D:F,3,FALSE),VLOOKUP(A60,'player index'!E:F,2,FALSE))</f>
        <v>4</v>
      </c>
      <c r="F60">
        <f>IFERROR(VLOOKUP(E60,'fftoday-week3.csv'!R:S,2,FALSE),0)</f>
        <v>23.1</v>
      </c>
      <c r="G60">
        <f>VLOOKUP(E60,'espn-week3.csv'!S:T,2,FALSE)</f>
        <v>20.402000000000001</v>
      </c>
      <c r="H60">
        <f>IFERROR(VLOOKUP(E60,'fleaflicker-week3.csv'!AD:AE,2,FALSE),0)</f>
        <v>27.639999999999997</v>
      </c>
      <c r="I60">
        <f>IFERROR(VLOOKUP(E60,'nfl-week3.csv'!Q:R,2,FALSE),0)</f>
        <v>26.639999999999997</v>
      </c>
      <c r="J60">
        <f>IFERROR(VLOOKUP(E60,'CBS-week3.csv'!V:W,2,FALSE),0)</f>
        <v>24.919999999999995</v>
      </c>
      <c r="K60">
        <f>IFERROR(AVERAGEIF(F60:J60,"&gt;0"),0)</f>
        <v>24.540399999999998</v>
      </c>
      <c r="L60">
        <f>IFERROR(VLOOKUP(E60,'Final scoring'!W:X,2,FALSE),0)</f>
        <v>16.2</v>
      </c>
      <c r="N60">
        <f t="shared" si="6"/>
        <v>26.826885454466634</v>
      </c>
      <c r="O60">
        <f t="shared" si="7"/>
        <v>47.610000000000028</v>
      </c>
      <c r="P60">
        <f t="shared" si="1"/>
        <v>17.656804000000015</v>
      </c>
      <c r="Q60">
        <f t="shared" si="2"/>
        <v>130.87359999999995</v>
      </c>
      <c r="R60">
        <f t="shared" si="3"/>
        <v>108.99359999999996</v>
      </c>
      <c r="S60">
        <f t="shared" si="4"/>
        <v>76.038399999999925</v>
      </c>
      <c r="T60">
        <f t="shared" si="5"/>
        <v>69.562272159999978</v>
      </c>
    </row>
    <row r="61" spans="1:20">
      <c r="A61" t="s">
        <v>166</v>
      </c>
      <c r="B61">
        <v>5000</v>
      </c>
      <c r="C61" t="s">
        <v>45</v>
      </c>
      <c r="D61" t="s">
        <v>17</v>
      </c>
      <c r="E61">
        <f>IFERROR(VLOOKUP(A61,'player index'!D:F,3,FALSE),VLOOKUP(A61,'player index'!E:F,2,FALSE))</f>
        <v>140</v>
      </c>
      <c r="F61">
        <f>IFERROR(VLOOKUP(E61,'fftoday-week3.csv'!R:S,2,FALSE),0)</f>
        <v>12.5</v>
      </c>
      <c r="G61">
        <f>VLOOKUP(E61,'espn-week3.csv'!S:T,2,FALSE)</f>
        <v>13.23</v>
      </c>
      <c r="H61">
        <f>IFERROR(VLOOKUP(E61,'fleaflicker-week3.csv'!AD:AE,2,FALSE),0)</f>
        <v>15.100000000000001</v>
      </c>
      <c r="I61">
        <f>IFERROR(VLOOKUP(E61,'nfl-week3.csv'!Q:R,2,FALSE),0)</f>
        <v>16.200000000000003</v>
      </c>
      <c r="J61">
        <f>IFERROR(VLOOKUP(E61,'CBS-week3.csv'!V:W,2,FALSE),0)</f>
        <v>13.99</v>
      </c>
      <c r="K61">
        <f>IFERROR(AVERAGEIF(F61:J61,"&gt;0"),0)</f>
        <v>14.203999999999999</v>
      </c>
      <c r="L61">
        <f>IFERROR(VLOOKUP(E61,'Final scoring'!W:X,2,FALSE),0)</f>
        <v>16</v>
      </c>
      <c r="N61">
        <f t="shared" si="6"/>
        <v>24.795098382223294</v>
      </c>
      <c r="O61">
        <f t="shared" si="7"/>
        <v>12.25</v>
      </c>
      <c r="P61">
        <f t="shared" si="1"/>
        <v>7.6728999999999976</v>
      </c>
      <c r="Q61">
        <f t="shared" si="2"/>
        <v>0.80999999999999739</v>
      </c>
      <c r="R61">
        <f t="shared" si="3"/>
        <v>4.0000000000001139E-2</v>
      </c>
      <c r="S61">
        <f t="shared" si="4"/>
        <v>4.0400999999999989</v>
      </c>
      <c r="T61">
        <f t="shared" si="5"/>
        <v>3.225616000000004</v>
      </c>
    </row>
    <row r="62" spans="1:20">
      <c r="A62" t="s">
        <v>22</v>
      </c>
      <c r="B62">
        <v>7900</v>
      </c>
      <c r="C62" t="s">
        <v>6</v>
      </c>
      <c r="D62" t="s">
        <v>20</v>
      </c>
      <c r="E62">
        <f>IFERROR(VLOOKUP(A62,'player index'!D:F,3,FALSE),VLOOKUP(A62,'player index'!E:F,2,FALSE))</f>
        <v>58</v>
      </c>
      <c r="F62">
        <f>IFERROR(VLOOKUP(E62,'fftoday-week3.csv'!R:S,2,FALSE),0)</f>
        <v>18</v>
      </c>
      <c r="G62">
        <f>VLOOKUP(E62,'espn-week3.csv'!S:T,2,FALSE)</f>
        <v>17.659999999999997</v>
      </c>
      <c r="H62">
        <f>IFERROR(VLOOKUP(E62,'fleaflicker-week3.csv'!AD:AE,2,FALSE),0)</f>
        <v>20.100000000000001</v>
      </c>
      <c r="I62">
        <f>IFERROR(VLOOKUP(E62,'nfl-week3.csv'!Q:R,2,FALSE),0)</f>
        <v>22.2</v>
      </c>
      <c r="J62">
        <f>IFERROR(VLOOKUP(E62,'CBS-week3.csv'!V:W,2,FALSE),0)</f>
        <v>15.6</v>
      </c>
      <c r="K62">
        <f>IFERROR(AVERAGEIF(F62:J62,"&gt;0"),0)</f>
        <v>18.711999999999996</v>
      </c>
      <c r="L62">
        <f>IFERROR(VLOOKUP(E62,'Final scoring'!W:X,2,FALSE),0)</f>
        <v>15.7</v>
      </c>
      <c r="N62">
        <f t="shared" si="6"/>
        <v>21.897417773858265</v>
      </c>
      <c r="O62">
        <f t="shared" si="7"/>
        <v>5.2900000000000036</v>
      </c>
      <c r="P62">
        <f t="shared" si="1"/>
        <v>3.8415999999999895</v>
      </c>
      <c r="Q62">
        <f t="shared" si="2"/>
        <v>19.360000000000017</v>
      </c>
      <c r="R62">
        <f t="shared" si="3"/>
        <v>42.25</v>
      </c>
      <c r="S62">
        <f t="shared" si="4"/>
        <v>9.9999999999999291E-3</v>
      </c>
      <c r="T62">
        <f t="shared" si="5"/>
        <v>9.072143999999982</v>
      </c>
    </row>
    <row r="63" spans="1:20">
      <c r="A63" t="s">
        <v>348</v>
      </c>
      <c r="B63">
        <v>3000</v>
      </c>
      <c r="C63" t="s">
        <v>6</v>
      </c>
      <c r="D63" t="s">
        <v>66</v>
      </c>
      <c r="E63">
        <f>IFERROR(VLOOKUP(A63,'player index'!D:F,3,FALSE),VLOOKUP(A63,'player index'!E:F,2,FALSE))</f>
        <v>415</v>
      </c>
      <c r="F63">
        <f>IFERROR(VLOOKUP(E63,'fftoday-week3.csv'!R:S,2,FALSE),0)</f>
        <v>0</v>
      </c>
      <c r="G63">
        <f>VLOOKUP(E63,'espn-week3.csv'!S:T,2,FALSE)</f>
        <v>6.36</v>
      </c>
      <c r="H63">
        <f>IFERROR(VLOOKUP(E63,'fleaflicker-week3.csv'!AD:AE,2,FALSE),0)</f>
        <v>8.5</v>
      </c>
      <c r="I63">
        <f>IFERROR(VLOOKUP(E63,'nfl-week3.csv'!Q:R,2,FALSE),0)</f>
        <v>8.8000000000000007</v>
      </c>
      <c r="J63">
        <f>IFERROR(VLOOKUP(E63,'CBS-week3.csv'!V:W,2,FALSE),0)</f>
        <v>3.3300000000000005</v>
      </c>
      <c r="K63">
        <f>IFERROR(AVERAGEIF(F63:J63,"&gt;0"),0)</f>
        <v>6.7475000000000005</v>
      </c>
      <c r="L63">
        <f>IFERROR(VLOOKUP(E63,'Final scoring'!W:X,2,FALSE),0)</f>
        <v>15.3</v>
      </c>
      <c r="N63">
        <f t="shared" si="6"/>
        <v>18.313843629371583</v>
      </c>
      <c r="O63">
        <f t="shared" si="7"/>
        <v>234.09000000000003</v>
      </c>
      <c r="P63">
        <f t="shared" si="1"/>
        <v>79.923600000000022</v>
      </c>
      <c r="Q63">
        <f t="shared" si="2"/>
        <v>46.240000000000009</v>
      </c>
      <c r="R63">
        <f t="shared" si="3"/>
        <v>42.25</v>
      </c>
      <c r="S63">
        <f t="shared" si="4"/>
        <v>143.2809</v>
      </c>
      <c r="T63">
        <f t="shared" si="5"/>
        <v>73.145256250000003</v>
      </c>
    </row>
    <row r="64" spans="1:20">
      <c r="A64" t="s">
        <v>214</v>
      </c>
      <c r="B64">
        <v>4400</v>
      </c>
      <c r="C64" t="s">
        <v>6</v>
      </c>
      <c r="D64" t="s">
        <v>73</v>
      </c>
      <c r="E64">
        <f>IFERROR(VLOOKUP(A64,'player index'!D:F,3,FALSE),VLOOKUP(A64,'player index'!E:F,2,FALSE))</f>
        <v>219</v>
      </c>
      <c r="F64">
        <f>IFERROR(VLOOKUP(E64,'fftoday-week3.csv'!R:S,2,FALSE),0)</f>
        <v>8.5</v>
      </c>
      <c r="G64">
        <f>VLOOKUP(E64,'espn-week3.csv'!S:T,2,FALSE)</f>
        <v>9.379999999999999</v>
      </c>
      <c r="H64">
        <f>IFERROR(VLOOKUP(E64,'fleaflicker-week3.csv'!AD:AE,2,FALSE),0)</f>
        <v>12.8</v>
      </c>
      <c r="I64">
        <f>IFERROR(VLOOKUP(E64,'nfl-week3.csv'!Q:R,2,FALSE),0)</f>
        <v>13.100000000000001</v>
      </c>
      <c r="J64">
        <f>IFERROR(VLOOKUP(E64,'CBS-week3.csv'!V:W,2,FALSE),0)</f>
        <v>11.180000000000001</v>
      </c>
      <c r="K64">
        <f>IFERROR(AVERAGEIF(F64:J64,"&gt;0"),0)</f>
        <v>10.992000000000001</v>
      </c>
      <c r="L64">
        <f>IFERROR(VLOOKUP(E64,'Final scoring'!W:X,2,FALSE),0)</f>
        <v>15.2</v>
      </c>
      <c r="N64">
        <f t="shared" si="6"/>
        <v>17.467950093249897</v>
      </c>
      <c r="O64">
        <f t="shared" si="7"/>
        <v>44.889999999999993</v>
      </c>
      <c r="P64">
        <f t="shared" si="1"/>
        <v>33.872400000000006</v>
      </c>
      <c r="Q64">
        <f t="shared" si="2"/>
        <v>5.7599999999999936</v>
      </c>
      <c r="R64">
        <f t="shared" si="3"/>
        <v>4.4099999999999913</v>
      </c>
      <c r="S64">
        <f t="shared" si="4"/>
        <v>16.160399999999981</v>
      </c>
      <c r="T64">
        <f t="shared" si="5"/>
        <v>17.707263999999988</v>
      </c>
    </row>
    <row r="65" spans="1:20">
      <c r="A65" t="s">
        <v>241</v>
      </c>
      <c r="B65">
        <v>3700</v>
      </c>
      <c r="C65" t="s">
        <v>6</v>
      </c>
      <c r="D65" t="s">
        <v>28</v>
      </c>
      <c r="E65">
        <f>IFERROR(VLOOKUP(A65,'player index'!D:F,3,FALSE),VLOOKUP(A65,'player index'!E:F,2,FALSE))</f>
        <v>204</v>
      </c>
      <c r="F65">
        <f>IFERROR(VLOOKUP(E65,'fftoday-week3.csv'!R:S,2,FALSE),0)</f>
        <v>18.5</v>
      </c>
      <c r="G65">
        <f>VLOOKUP(E65,'espn-week3.csv'!S:T,2,FALSE)</f>
        <v>10.010000000000002</v>
      </c>
      <c r="H65">
        <f>IFERROR(VLOOKUP(E65,'fleaflicker-week3.csv'!AD:AE,2,FALSE),0)</f>
        <v>4.9000000000000004</v>
      </c>
      <c r="I65">
        <f>IFERROR(VLOOKUP(E65,'nfl-week3.csv'!Q:R,2,FALSE),0)</f>
        <v>5.8000000000000007</v>
      </c>
      <c r="J65">
        <f>IFERROR(VLOOKUP(E65,'CBS-week3.csv'!V:W,2,FALSE),0)</f>
        <v>9.6399999999999988</v>
      </c>
      <c r="K65">
        <f>IFERROR(AVERAGEIF(F65:J65,"&gt;0"),0)</f>
        <v>9.7700000000000014</v>
      </c>
      <c r="L65">
        <f>IFERROR(VLOOKUP(E65,'Final scoring'!W:X,2,FALSE),0)</f>
        <v>15</v>
      </c>
      <c r="N65">
        <f t="shared" si="6"/>
        <v>15.836163021006554</v>
      </c>
      <c r="O65">
        <f t="shared" si="7"/>
        <v>12.25</v>
      </c>
      <c r="P65">
        <f t="shared" si="1"/>
        <v>24.900099999999984</v>
      </c>
      <c r="Q65">
        <f t="shared" si="2"/>
        <v>102.00999999999999</v>
      </c>
      <c r="R65">
        <f t="shared" si="3"/>
        <v>84.639999999999986</v>
      </c>
      <c r="S65">
        <f t="shared" si="4"/>
        <v>28.729600000000012</v>
      </c>
      <c r="T65">
        <f t="shared" si="5"/>
        <v>27.352899999999988</v>
      </c>
    </row>
    <row r="66" spans="1:20">
      <c r="A66" t="s">
        <v>61</v>
      </c>
      <c r="B66">
        <v>7100</v>
      </c>
      <c r="C66" t="s">
        <v>6</v>
      </c>
      <c r="D66" t="s">
        <v>32</v>
      </c>
      <c r="E66">
        <f>IFERROR(VLOOKUP(A66,'player index'!D:F,3,FALSE),VLOOKUP(A66,'player index'!E:F,2,FALSE))</f>
        <v>82</v>
      </c>
      <c r="F66">
        <f>IFERROR(VLOOKUP(E66,'fftoday-week3.csv'!R:S,2,FALSE),0)</f>
        <v>19.5</v>
      </c>
      <c r="G66">
        <f>VLOOKUP(E66,'espn-week3.csv'!S:T,2,FALSE)</f>
        <v>10.579999999999998</v>
      </c>
      <c r="H66">
        <f>IFERROR(VLOOKUP(E66,'fleaflicker-week3.csv'!AD:AE,2,FALSE),0)</f>
        <v>19.700000000000003</v>
      </c>
      <c r="I66">
        <f>IFERROR(VLOOKUP(E66,'nfl-week3.csv'!Q:R,2,FALSE),0)</f>
        <v>20.5</v>
      </c>
      <c r="J66">
        <f>IFERROR(VLOOKUP(E66,'CBS-week3.csv'!V:W,2,FALSE),0)</f>
        <v>12.55</v>
      </c>
      <c r="K66">
        <f>IFERROR(AVERAGEIF(F66:J66,"&gt;0"),0)</f>
        <v>16.565999999999999</v>
      </c>
      <c r="L66">
        <f>IFERROR(VLOOKUP(E66,'Final scoring'!W:X,2,FALSE),0)</f>
        <v>14.9</v>
      </c>
      <c r="N66">
        <f t="shared" si="6"/>
        <v>15.050269484884883</v>
      </c>
      <c r="O66">
        <f t="shared" si="7"/>
        <v>21.159999999999997</v>
      </c>
      <c r="P66">
        <f t="shared" ref="P66:P129" si="8">IFERROR(($L66-G66)^2,0)</f>
        <v>18.662400000000019</v>
      </c>
      <c r="Q66">
        <f t="shared" ref="Q66:Q129" si="9">IFERROR(($L66-H66)^2,0)</f>
        <v>23.040000000000024</v>
      </c>
      <c r="R66">
        <f t="shared" ref="R66:R129" si="10">IFERROR(($L66-I66)^2,0)</f>
        <v>31.359999999999996</v>
      </c>
      <c r="S66">
        <f t="shared" ref="S66:S129" si="11">IFERROR(($L66-J66)^2,0)</f>
        <v>5.5224999999999982</v>
      </c>
      <c r="T66">
        <f t="shared" ref="T66:T129" si="12">IFERROR(($L66-K66)^2,0)</f>
        <v>2.7755559999999955</v>
      </c>
    </row>
    <row r="67" spans="1:20">
      <c r="A67" t="s">
        <v>268</v>
      </c>
      <c r="B67">
        <v>3300</v>
      </c>
      <c r="C67" t="s">
        <v>6</v>
      </c>
      <c r="D67" t="s">
        <v>28</v>
      </c>
      <c r="E67">
        <f>IFERROR(VLOOKUP(A67,'player index'!D:F,3,FALSE),VLOOKUP(A67,'player index'!E:F,2,FALSE))</f>
        <v>195</v>
      </c>
      <c r="F67">
        <f>IFERROR(VLOOKUP(E67,'fftoday-week3.csv'!R:S,2,FALSE),0)</f>
        <v>4.5</v>
      </c>
      <c r="G67">
        <f>VLOOKUP(E67,'espn-week3.csv'!S:T,2,FALSE)</f>
        <v>5.8500000000000005</v>
      </c>
      <c r="H67">
        <f>IFERROR(VLOOKUP(E67,'fleaflicker-week3.csv'!AD:AE,2,FALSE),0)</f>
        <v>7.7</v>
      </c>
      <c r="I67">
        <f>IFERROR(VLOOKUP(E67,'nfl-week3.csv'!Q:R,2,FALSE),0)</f>
        <v>7.4</v>
      </c>
      <c r="J67">
        <f>IFERROR(VLOOKUP(E67,'CBS-week3.csv'!V:W,2,FALSE),0)</f>
        <v>9.31</v>
      </c>
      <c r="K67">
        <f>IFERROR(AVERAGEIF(F67:J67,"&gt;0"),0)</f>
        <v>6.9520000000000008</v>
      </c>
      <c r="L67">
        <f>IFERROR(VLOOKUP(E67,'Final scoring'!W:X,2,FALSE),0)</f>
        <v>14.9</v>
      </c>
      <c r="N67">
        <f t="shared" ref="N67:N130" si="13">(L67-AVERAGE($L$2:$L$264))^2</f>
        <v>15.050269484884883</v>
      </c>
      <c r="O67">
        <f t="shared" ref="O67:O130" si="14">IFERROR(($L67-F67)^2,0)</f>
        <v>108.16000000000001</v>
      </c>
      <c r="P67">
        <f t="shared" si="8"/>
        <v>81.902500000000018</v>
      </c>
      <c r="Q67">
        <f t="shared" si="9"/>
        <v>51.84</v>
      </c>
      <c r="R67">
        <f t="shared" si="10"/>
        <v>56.25</v>
      </c>
      <c r="S67">
        <f t="shared" si="11"/>
        <v>31.248099999999997</v>
      </c>
      <c r="T67">
        <f t="shared" si="12"/>
        <v>63.170703999999994</v>
      </c>
    </row>
    <row r="68" spans="1:20">
      <c r="A68" t="s">
        <v>30</v>
      </c>
      <c r="B68">
        <v>7600</v>
      </c>
      <c r="C68" t="s">
        <v>6</v>
      </c>
      <c r="D68" t="s">
        <v>20</v>
      </c>
      <c r="E68">
        <f>IFERROR(VLOOKUP(A68,'player index'!D:F,3,FALSE),VLOOKUP(A68,'player index'!E:F,2,FALSE))</f>
        <v>70</v>
      </c>
      <c r="F68">
        <f>IFERROR(VLOOKUP(E68,'fftoday-week3.csv'!R:S,2,FALSE),0)</f>
        <v>20</v>
      </c>
      <c r="G68">
        <f>VLOOKUP(E68,'espn-week3.csv'!S:T,2,FALSE)</f>
        <v>18.190000000000001</v>
      </c>
      <c r="H68">
        <f>IFERROR(VLOOKUP(E68,'fleaflicker-week3.csv'!AD:AE,2,FALSE),0)</f>
        <v>20.7</v>
      </c>
      <c r="I68">
        <f>IFERROR(VLOOKUP(E68,'nfl-week3.csv'!Q:R,2,FALSE),0)</f>
        <v>23.2</v>
      </c>
      <c r="J68">
        <f>IFERROR(VLOOKUP(E68,'CBS-week3.csv'!V:W,2,FALSE),0)</f>
        <v>18.03</v>
      </c>
      <c r="K68">
        <f>IFERROR(AVERAGEIF(F68:J68,"&gt;0"),0)</f>
        <v>20.024000000000001</v>
      </c>
      <c r="L68">
        <f>IFERROR(VLOOKUP(E68,'Final scoring'!W:X,2,FALSE),0)</f>
        <v>14.700000000000001</v>
      </c>
      <c r="N68">
        <f t="shared" si="13"/>
        <v>13.538482412641541</v>
      </c>
      <c r="O68">
        <f t="shared" si="14"/>
        <v>28.089999999999989</v>
      </c>
      <c r="P68">
        <f t="shared" si="8"/>
        <v>12.180100000000001</v>
      </c>
      <c r="Q68">
        <f t="shared" si="9"/>
        <v>35.999999999999979</v>
      </c>
      <c r="R68">
        <f t="shared" si="10"/>
        <v>72.249999999999972</v>
      </c>
      <c r="S68">
        <f t="shared" si="11"/>
        <v>11.088900000000001</v>
      </c>
      <c r="T68">
        <f t="shared" si="12"/>
        <v>28.344975999999999</v>
      </c>
    </row>
    <row r="69" spans="1:20">
      <c r="A69" t="s">
        <v>299</v>
      </c>
      <c r="B69">
        <v>3100</v>
      </c>
      <c r="C69" t="s">
        <v>34</v>
      </c>
      <c r="D69" t="s">
        <v>20</v>
      </c>
      <c r="E69">
        <f>IFERROR(VLOOKUP(A69,'player index'!D:F,3,FALSE),VLOOKUP(A69,'player index'!E:F,2,FALSE))</f>
        <v>326</v>
      </c>
      <c r="F69">
        <f>IFERROR(VLOOKUP(E69,'fftoday-week3.csv'!R:S,2,FALSE),0)</f>
        <v>6</v>
      </c>
      <c r="G69">
        <f>VLOOKUP(E69,'espn-week3.csv'!S:T,2,FALSE)</f>
        <v>5.8699999999999992</v>
      </c>
      <c r="H69">
        <f>IFERROR(VLOOKUP(E69,'fleaflicker-week3.csv'!AD:AE,2,FALSE),0)</f>
        <v>5.6</v>
      </c>
      <c r="I69">
        <f>IFERROR(VLOOKUP(E69,'nfl-week3.csv'!Q:R,2,FALSE),0)</f>
        <v>5.2</v>
      </c>
      <c r="J69">
        <f>IFERROR(VLOOKUP(E69,'CBS-week3.csv'!V:W,2,FALSE),0)</f>
        <v>9.2100000000000009</v>
      </c>
      <c r="K69">
        <f>IFERROR(AVERAGEIF(F69:J69,"&gt;0"),0)</f>
        <v>6.3759999999999994</v>
      </c>
      <c r="L69">
        <f>IFERROR(VLOOKUP(E69,'Final scoring'!W:X,2,FALSE),0)</f>
        <v>14.600000000000001</v>
      </c>
      <c r="N69">
        <f t="shared" si="13"/>
        <v>12.81258887651987</v>
      </c>
      <c r="O69">
        <f t="shared" si="14"/>
        <v>73.960000000000022</v>
      </c>
      <c r="P69">
        <f t="shared" si="8"/>
        <v>76.212900000000033</v>
      </c>
      <c r="Q69">
        <f t="shared" si="9"/>
        <v>81.000000000000028</v>
      </c>
      <c r="R69">
        <f t="shared" si="10"/>
        <v>88.360000000000042</v>
      </c>
      <c r="S69">
        <f t="shared" si="11"/>
        <v>29.052100000000006</v>
      </c>
      <c r="T69">
        <f t="shared" si="12"/>
        <v>67.634176000000039</v>
      </c>
    </row>
    <row r="70" spans="1:20">
      <c r="A70" t="s">
        <v>326</v>
      </c>
      <c r="B70">
        <v>3000</v>
      </c>
      <c r="C70" t="s">
        <v>6</v>
      </c>
      <c r="D70" t="s">
        <v>97</v>
      </c>
      <c r="E70">
        <f>IFERROR(VLOOKUP(A70,'player index'!D:F,3,FALSE),VLOOKUP(A70,'player index'!E:F,2,FALSE))</f>
        <v>278</v>
      </c>
      <c r="F70">
        <f>IFERROR(VLOOKUP(E70,'fftoday-week3.csv'!R:S,2,FALSE),0)</f>
        <v>6</v>
      </c>
      <c r="G70">
        <f>VLOOKUP(E70,'espn-week3.csv'!S:T,2,FALSE)</f>
        <v>6.89</v>
      </c>
      <c r="H70">
        <f>IFERROR(VLOOKUP(E70,'fleaflicker-week3.csv'!AD:AE,2,FALSE),0)</f>
        <v>4.8000000000000007</v>
      </c>
      <c r="I70">
        <f>IFERROR(VLOOKUP(E70,'nfl-week3.csv'!Q:R,2,FALSE),0)</f>
        <v>5.6</v>
      </c>
      <c r="J70">
        <f>IFERROR(VLOOKUP(E70,'CBS-week3.csv'!V:W,2,FALSE),0)</f>
        <v>8.86</v>
      </c>
      <c r="K70">
        <f>IFERROR(AVERAGEIF(F70:J70,"&gt;0"),0)</f>
        <v>6.43</v>
      </c>
      <c r="L70">
        <f>IFERROR(VLOOKUP(E70,'Final scoring'!W:X,2,FALSE),0)</f>
        <v>14.600000000000001</v>
      </c>
      <c r="N70">
        <f t="shared" si="13"/>
        <v>12.81258887651987</v>
      </c>
      <c r="O70">
        <f t="shared" si="14"/>
        <v>73.960000000000022</v>
      </c>
      <c r="P70">
        <f t="shared" si="8"/>
        <v>59.444100000000027</v>
      </c>
      <c r="Q70">
        <f t="shared" si="9"/>
        <v>96.04000000000002</v>
      </c>
      <c r="R70">
        <f t="shared" si="10"/>
        <v>81.000000000000028</v>
      </c>
      <c r="S70">
        <f t="shared" si="11"/>
        <v>32.947600000000023</v>
      </c>
      <c r="T70">
        <f t="shared" si="12"/>
        <v>66.748900000000035</v>
      </c>
    </row>
    <row r="71" spans="1:20">
      <c r="A71" t="s">
        <v>457</v>
      </c>
      <c r="B71">
        <v>3000</v>
      </c>
      <c r="C71" t="s">
        <v>6</v>
      </c>
      <c r="D71" t="s">
        <v>97</v>
      </c>
      <c r="E71">
        <f>IFERROR(VLOOKUP(A71,'player index'!D:F,3,FALSE),VLOOKUP(A71,'player index'!E:F,2,FALSE))</f>
        <v>329</v>
      </c>
      <c r="F71">
        <f>IFERROR(VLOOKUP(E71,'fftoday-week3.csv'!R:S,2,FALSE),0)</f>
        <v>0</v>
      </c>
      <c r="G71">
        <f>VLOOKUP(E71,'espn-week3.csv'!S:T,2,FALSE)</f>
        <v>4.75</v>
      </c>
      <c r="H71">
        <f>IFERROR(VLOOKUP(E71,'fleaflicker-week3.csv'!AD:AE,2,FALSE),0)</f>
        <v>0</v>
      </c>
      <c r="I71">
        <f>IFERROR(VLOOKUP(E71,'nfl-week3.csv'!Q:R,2,FALSE),0)</f>
        <v>0</v>
      </c>
      <c r="J71">
        <f>IFERROR(VLOOKUP(E71,'CBS-week3.csv'!V:W,2,FALSE),0)</f>
        <v>0</v>
      </c>
      <c r="K71">
        <f>IFERROR(AVERAGEIF(F71:J71,"&gt;0"),0)</f>
        <v>4.75</v>
      </c>
      <c r="L71">
        <f>IFERROR(VLOOKUP(E71,'Final scoring'!W:X,2,FALSE),0)</f>
        <v>14.600000000000001</v>
      </c>
      <c r="N71">
        <f t="shared" si="13"/>
        <v>12.81258887651987</v>
      </c>
      <c r="O71">
        <f t="shared" si="14"/>
        <v>213.16000000000005</v>
      </c>
      <c r="P71">
        <f t="shared" si="8"/>
        <v>97.022500000000022</v>
      </c>
      <c r="Q71">
        <f t="shared" si="9"/>
        <v>213.16000000000005</v>
      </c>
      <c r="R71">
        <f t="shared" si="10"/>
        <v>213.16000000000005</v>
      </c>
      <c r="S71">
        <f t="shared" si="11"/>
        <v>213.16000000000005</v>
      </c>
      <c r="T71">
        <f t="shared" si="12"/>
        <v>97.022500000000022</v>
      </c>
    </row>
    <row r="72" spans="1:20">
      <c r="A72" t="s">
        <v>353</v>
      </c>
      <c r="B72">
        <v>3000</v>
      </c>
      <c r="C72" t="s">
        <v>34</v>
      </c>
      <c r="D72" t="s">
        <v>66</v>
      </c>
      <c r="E72">
        <f>IFERROR(VLOOKUP(A72,'player index'!D:F,3,FALSE),VLOOKUP(A72,'player index'!E:F,2,FALSE))</f>
        <v>203</v>
      </c>
      <c r="F72">
        <f>IFERROR(VLOOKUP(E72,'fftoday-week3.csv'!R:S,2,FALSE),0)</f>
        <v>8.5</v>
      </c>
      <c r="G72">
        <f>VLOOKUP(E72,'espn-week3.csv'!S:T,2,FALSE)</f>
        <v>13.749999999999998</v>
      </c>
      <c r="H72">
        <f>IFERROR(VLOOKUP(E72,'fleaflicker-week3.csv'!AD:AE,2,FALSE),0)</f>
        <v>2.4</v>
      </c>
      <c r="I72">
        <f>IFERROR(VLOOKUP(E72,'nfl-week3.csv'!Q:R,2,FALSE),0)</f>
        <v>1.9</v>
      </c>
      <c r="J72">
        <f>IFERROR(VLOOKUP(E72,'CBS-week3.csv'!V:W,2,FALSE),0)</f>
        <v>10.540000000000001</v>
      </c>
      <c r="K72">
        <f>IFERROR(AVERAGEIF(F72:J72,"&gt;0"),0)</f>
        <v>7.4179999999999993</v>
      </c>
      <c r="L72">
        <f>IFERROR(VLOOKUP(E72,'Final scoring'!W:X,2,FALSE),0)</f>
        <v>14.5</v>
      </c>
      <c r="N72">
        <f t="shared" si="13"/>
        <v>12.106695340398185</v>
      </c>
      <c r="O72">
        <f t="shared" si="14"/>
        <v>36</v>
      </c>
      <c r="P72">
        <f t="shared" si="8"/>
        <v>0.56250000000000266</v>
      </c>
      <c r="Q72">
        <f t="shared" si="9"/>
        <v>146.41</v>
      </c>
      <c r="R72">
        <f t="shared" si="10"/>
        <v>158.76</v>
      </c>
      <c r="S72">
        <f t="shared" si="11"/>
        <v>15.681599999999992</v>
      </c>
      <c r="T72">
        <f t="shared" si="12"/>
        <v>50.154724000000009</v>
      </c>
    </row>
    <row r="73" spans="1:20">
      <c r="A73" t="s">
        <v>152</v>
      </c>
      <c r="B73">
        <v>5000</v>
      </c>
      <c r="C73" t="s">
        <v>15</v>
      </c>
      <c r="D73" t="s">
        <v>32</v>
      </c>
      <c r="E73">
        <f>IFERROR(VLOOKUP(A73,'player index'!D:F,3,FALSE),VLOOKUP(A73,'player index'!E:F,2,FALSE))</f>
        <v>461</v>
      </c>
      <c r="F73">
        <f>IFERROR(VLOOKUP(E73,'fftoday-week3.csv'!R:S,2,FALSE),0)</f>
        <v>0</v>
      </c>
      <c r="G73">
        <f>VLOOKUP(E73,'espn-week3.csv'!S:T,2,FALSE)</f>
        <v>15.246</v>
      </c>
      <c r="H73">
        <f>IFERROR(VLOOKUP(E73,'fleaflicker-week3.csv'!AD:AE,2,FALSE),0)</f>
        <v>17.400000000000002</v>
      </c>
      <c r="I73">
        <f>IFERROR(VLOOKUP(E73,'nfl-week3.csv'!Q:R,2,FALSE),0)</f>
        <v>16.400000000000002</v>
      </c>
      <c r="J73">
        <f>IFERROR(VLOOKUP(E73,'CBS-week3.csv'!V:W,2,FALSE),0)</f>
        <v>15.03</v>
      </c>
      <c r="K73">
        <f>IFERROR(AVERAGEIF(F73:J73,"&gt;0"),0)</f>
        <v>16.019000000000002</v>
      </c>
      <c r="L73">
        <f>IFERROR(VLOOKUP(E73,'Final scoring'!W:X,2,FALSE),0)</f>
        <v>14.4</v>
      </c>
      <c r="N73">
        <f t="shared" si="13"/>
        <v>11.420801804276513</v>
      </c>
      <c r="O73">
        <f t="shared" si="14"/>
        <v>207.36</v>
      </c>
      <c r="P73">
        <f t="shared" si="8"/>
        <v>0.71571600000000013</v>
      </c>
      <c r="Q73">
        <f t="shared" si="9"/>
        <v>9.0000000000000107</v>
      </c>
      <c r="R73">
        <f t="shared" si="10"/>
        <v>4.0000000000000071</v>
      </c>
      <c r="S73">
        <f t="shared" si="11"/>
        <v>0.39689999999999875</v>
      </c>
      <c r="T73">
        <f t="shared" si="12"/>
        <v>2.6211610000000052</v>
      </c>
    </row>
    <row r="74" spans="1:20">
      <c r="A74" t="s">
        <v>253</v>
      </c>
      <c r="B74">
        <v>3400</v>
      </c>
      <c r="C74" t="s">
        <v>45</v>
      </c>
      <c r="D74" t="s">
        <v>25</v>
      </c>
      <c r="E74">
        <f>IFERROR(VLOOKUP(A74,'player index'!D:F,3,FALSE),VLOOKUP(A74,'player index'!E:F,2,FALSE))</f>
        <v>496</v>
      </c>
      <c r="F74">
        <f>IFERROR(VLOOKUP(E74,'fftoday-week3.csv'!R:S,2,FALSE),0)</f>
        <v>6</v>
      </c>
      <c r="G74">
        <f>VLOOKUP(E74,'espn-week3.csv'!S:T,2,FALSE)</f>
        <v>10.629999999999999</v>
      </c>
      <c r="H74">
        <f>IFERROR(VLOOKUP(E74,'fleaflicker-week3.csv'!AD:AE,2,FALSE),0)</f>
        <v>17.600000000000001</v>
      </c>
      <c r="I74">
        <f>IFERROR(VLOOKUP(E74,'nfl-week3.csv'!Q:R,2,FALSE),0)</f>
        <v>19.200000000000003</v>
      </c>
      <c r="J74">
        <f>IFERROR(VLOOKUP(E74,'CBS-week3.csv'!V:W,2,FALSE),0)</f>
        <v>6.620000000000001</v>
      </c>
      <c r="K74">
        <f>IFERROR(AVERAGEIF(F74:J74,"&gt;0"),0)</f>
        <v>12.010000000000002</v>
      </c>
      <c r="L74">
        <f>IFERROR(VLOOKUP(E74,'Final scoring'!W:X,2,FALSE),0)</f>
        <v>13.8</v>
      </c>
      <c r="N74">
        <f t="shared" si="13"/>
        <v>7.7254405875464718</v>
      </c>
      <c r="O74">
        <f t="shared" si="14"/>
        <v>60.840000000000011</v>
      </c>
      <c r="P74">
        <f t="shared" si="8"/>
        <v>10.04890000000001</v>
      </c>
      <c r="Q74">
        <f t="shared" si="9"/>
        <v>14.440000000000005</v>
      </c>
      <c r="R74">
        <f t="shared" si="10"/>
        <v>29.160000000000021</v>
      </c>
      <c r="S74">
        <f t="shared" si="11"/>
        <v>51.552399999999999</v>
      </c>
      <c r="T74">
        <f t="shared" si="12"/>
        <v>3.2040999999999968</v>
      </c>
    </row>
    <row r="75" spans="1:20">
      <c r="A75" t="s">
        <v>475</v>
      </c>
      <c r="B75">
        <v>2900</v>
      </c>
      <c r="C75" t="s">
        <v>45</v>
      </c>
      <c r="D75" t="s">
        <v>20</v>
      </c>
      <c r="E75">
        <f>IFERROR(VLOOKUP(A75,'player index'!D:F,3,FALSE),VLOOKUP(A75,'player index'!E:F,2,FALSE))</f>
        <v>255</v>
      </c>
      <c r="F75">
        <f>IFERROR(VLOOKUP(E75,'fftoday-week3.csv'!R:S,2,FALSE),0)</f>
        <v>4.5</v>
      </c>
      <c r="G75">
        <f>VLOOKUP(E75,'espn-week3.csv'!S:T,2,FALSE)</f>
        <v>8.23</v>
      </c>
      <c r="H75">
        <f>IFERROR(VLOOKUP(E75,'fleaflicker-week3.csv'!AD:AE,2,FALSE),0)</f>
        <v>12</v>
      </c>
      <c r="I75">
        <f>IFERROR(VLOOKUP(E75,'nfl-week3.csv'!Q:R,2,FALSE),0)</f>
        <v>12</v>
      </c>
      <c r="J75">
        <f>IFERROR(VLOOKUP(E75,'CBS-week3.csv'!V:W,2,FALSE),0)</f>
        <v>5.16</v>
      </c>
      <c r="K75">
        <f>IFERROR(AVERAGEIF(F75:J75,"&gt;0"),0)</f>
        <v>8.3780000000000001</v>
      </c>
      <c r="L75">
        <f>IFERROR(VLOOKUP(E75,'Final scoring'!W:X,2,FALSE),0)</f>
        <v>13.8</v>
      </c>
      <c r="N75">
        <f t="shared" si="13"/>
        <v>7.7254405875464718</v>
      </c>
      <c r="O75">
        <f t="shared" si="14"/>
        <v>86.490000000000009</v>
      </c>
      <c r="P75">
        <f t="shared" si="8"/>
        <v>31.024900000000002</v>
      </c>
      <c r="Q75">
        <f t="shared" si="9"/>
        <v>3.2400000000000024</v>
      </c>
      <c r="R75">
        <f t="shared" si="10"/>
        <v>3.2400000000000024</v>
      </c>
      <c r="S75">
        <f t="shared" si="11"/>
        <v>74.649600000000007</v>
      </c>
      <c r="T75">
        <f t="shared" si="12"/>
        <v>29.398084000000008</v>
      </c>
    </row>
    <row r="76" spans="1:20">
      <c r="A76" t="s">
        <v>248</v>
      </c>
      <c r="B76">
        <v>3500</v>
      </c>
      <c r="C76" t="s">
        <v>6</v>
      </c>
      <c r="D76" t="s">
        <v>41</v>
      </c>
      <c r="E76">
        <f>IFERROR(VLOOKUP(A76,'player index'!D:F,3,FALSE),VLOOKUP(A76,'player index'!E:F,2,FALSE))</f>
        <v>177</v>
      </c>
      <c r="F76">
        <f>IFERROR(VLOOKUP(E76,'fftoday-week3.csv'!R:S,2,FALSE),0)</f>
        <v>8</v>
      </c>
      <c r="G76">
        <f>VLOOKUP(E76,'espn-week3.csv'!S:T,2,FALSE)</f>
        <v>8.5</v>
      </c>
      <c r="H76">
        <f>IFERROR(VLOOKUP(E76,'fleaflicker-week3.csv'!AD:AE,2,FALSE),0)</f>
        <v>9.3000000000000007</v>
      </c>
      <c r="I76">
        <f>IFERROR(VLOOKUP(E76,'nfl-week3.csv'!Q:R,2,FALSE),0)</f>
        <v>10.4</v>
      </c>
      <c r="J76">
        <f>IFERROR(VLOOKUP(E76,'CBS-week3.csv'!V:W,2,FALSE),0)</f>
        <v>7.09</v>
      </c>
      <c r="K76">
        <f>IFERROR(AVERAGEIF(F76:J76,"&gt;0"),0)</f>
        <v>8.6580000000000013</v>
      </c>
      <c r="L76">
        <f>IFERROR(VLOOKUP(E76,'Final scoring'!W:X,2,FALSE),0)</f>
        <v>13.600000000000001</v>
      </c>
      <c r="N76">
        <f t="shared" si="13"/>
        <v>6.6536535153031275</v>
      </c>
      <c r="O76">
        <f t="shared" si="14"/>
        <v>31.360000000000017</v>
      </c>
      <c r="P76">
        <f t="shared" si="8"/>
        <v>26.010000000000016</v>
      </c>
      <c r="Q76">
        <f t="shared" si="9"/>
        <v>18.490000000000006</v>
      </c>
      <c r="R76">
        <f t="shared" si="10"/>
        <v>10.240000000000007</v>
      </c>
      <c r="S76">
        <f t="shared" si="11"/>
        <v>42.38010000000002</v>
      </c>
      <c r="T76">
        <f t="shared" si="12"/>
        <v>24.423364000000003</v>
      </c>
    </row>
    <row r="77" spans="1:20">
      <c r="A77" t="s">
        <v>219</v>
      </c>
      <c r="B77">
        <v>4200</v>
      </c>
      <c r="C77" t="s">
        <v>6</v>
      </c>
      <c r="D77" t="s">
        <v>97</v>
      </c>
      <c r="E77">
        <f>IFERROR(VLOOKUP(A77,'player index'!D:F,3,FALSE),VLOOKUP(A77,'player index'!E:F,2,FALSE))</f>
        <v>259</v>
      </c>
      <c r="F77">
        <f>IFERROR(VLOOKUP(E77,'fftoday-week3.csv'!R:S,2,FALSE),0)</f>
        <v>17</v>
      </c>
      <c r="G77">
        <f>VLOOKUP(E77,'espn-week3.csv'!S:T,2,FALSE)</f>
        <v>8.2800000000000011</v>
      </c>
      <c r="H77">
        <f>IFERROR(VLOOKUP(E77,'fleaflicker-week3.csv'!AD:AE,2,FALSE),0)</f>
        <v>7.2</v>
      </c>
      <c r="I77">
        <f>IFERROR(VLOOKUP(E77,'nfl-week3.csv'!Q:R,2,FALSE),0)</f>
        <v>8.1999999999999993</v>
      </c>
      <c r="J77">
        <f>IFERROR(VLOOKUP(E77,'CBS-week3.csv'!V:W,2,FALSE),0)</f>
        <v>10.68</v>
      </c>
      <c r="K77">
        <f>IFERROR(AVERAGEIF(F77:J77,"&gt;0"),0)</f>
        <v>10.272000000000002</v>
      </c>
      <c r="L77">
        <f>IFERROR(VLOOKUP(E77,'Final scoring'!W:X,2,FALSE),0)</f>
        <v>13.5</v>
      </c>
      <c r="N77">
        <f t="shared" si="13"/>
        <v>6.1477599791814468</v>
      </c>
      <c r="O77">
        <f t="shared" si="14"/>
        <v>12.25</v>
      </c>
      <c r="P77">
        <f t="shared" si="8"/>
        <v>27.24839999999999</v>
      </c>
      <c r="Q77">
        <f t="shared" si="9"/>
        <v>39.69</v>
      </c>
      <c r="R77">
        <f t="shared" si="10"/>
        <v>28.090000000000007</v>
      </c>
      <c r="S77">
        <f t="shared" si="11"/>
        <v>7.9524000000000017</v>
      </c>
      <c r="T77">
        <f t="shared" si="12"/>
        <v>10.419983999999987</v>
      </c>
    </row>
    <row r="78" spans="1:20">
      <c r="A78" t="s">
        <v>121</v>
      </c>
      <c r="B78">
        <v>5400</v>
      </c>
      <c r="C78" t="s">
        <v>15</v>
      </c>
      <c r="D78" t="s">
        <v>48</v>
      </c>
      <c r="E78">
        <f>IFERROR(VLOOKUP(A78,'player index'!D:F,3,FALSE),VLOOKUP(A78,'player index'!E:F,2,FALSE))</f>
        <v>25</v>
      </c>
      <c r="F78">
        <f>IFERROR(VLOOKUP(E78,'fftoday-week3.csv'!R:S,2,FALSE),0)</f>
        <v>17.600000000000001</v>
      </c>
      <c r="G78">
        <f>VLOOKUP(E78,'espn-week3.csv'!S:T,2,FALSE)</f>
        <v>15.696000000000002</v>
      </c>
      <c r="H78">
        <f>IFERROR(VLOOKUP(E78,'fleaflicker-week3.csv'!AD:AE,2,FALSE),0)</f>
        <v>16.48</v>
      </c>
      <c r="I78">
        <f>IFERROR(VLOOKUP(E78,'nfl-week3.csv'!Q:R,2,FALSE),0)</f>
        <v>15.479999999999999</v>
      </c>
      <c r="J78">
        <f>IFERROR(VLOOKUP(E78,'CBS-week3.csv'!V:W,2,FALSE),0)</f>
        <v>14.98</v>
      </c>
      <c r="K78">
        <f>IFERROR(AVERAGEIF(F78:J78,"&gt;0"),0)</f>
        <v>16.047200000000004</v>
      </c>
      <c r="L78">
        <f>IFERROR(VLOOKUP(E78,'Final scoring'!W:X,2,FALSE),0)</f>
        <v>13.44</v>
      </c>
      <c r="N78">
        <f t="shared" si="13"/>
        <v>5.8538238575084396</v>
      </c>
      <c r="O78">
        <f t="shared" si="14"/>
        <v>17.305600000000016</v>
      </c>
      <c r="P78">
        <f t="shared" si="8"/>
        <v>5.0895360000000087</v>
      </c>
      <c r="Q78">
        <f t="shared" si="9"/>
        <v>9.2416000000000054</v>
      </c>
      <c r="R78">
        <f t="shared" si="10"/>
        <v>4.1615999999999964</v>
      </c>
      <c r="S78">
        <f t="shared" si="11"/>
        <v>2.371600000000003</v>
      </c>
      <c r="T78">
        <f t="shared" si="12"/>
        <v>6.7974918400000215</v>
      </c>
    </row>
    <row r="79" spans="1:20">
      <c r="A79" t="s">
        <v>75</v>
      </c>
      <c r="B79">
        <v>6700</v>
      </c>
      <c r="C79" t="s">
        <v>6</v>
      </c>
      <c r="D79" t="s">
        <v>25</v>
      </c>
      <c r="E79">
        <f>IFERROR(VLOOKUP(A79,'player index'!D:F,3,FALSE),VLOOKUP(A79,'player index'!E:F,2,FALSE))</f>
        <v>218</v>
      </c>
      <c r="F79">
        <f>IFERROR(VLOOKUP(E79,'fftoday-week3.csv'!R:S,2,FALSE),0)</f>
        <v>15.5</v>
      </c>
      <c r="G79">
        <f>VLOOKUP(E79,'espn-week3.csv'!S:T,2,FALSE)</f>
        <v>13.430000000000001</v>
      </c>
      <c r="H79">
        <f>IFERROR(VLOOKUP(E79,'fleaflicker-week3.csv'!AD:AE,2,FALSE),0)</f>
        <v>20.399999999999999</v>
      </c>
      <c r="I79">
        <f>IFERROR(VLOOKUP(E79,'nfl-week3.csv'!Q:R,2,FALSE),0)</f>
        <v>23.8</v>
      </c>
      <c r="J79">
        <f>IFERROR(VLOOKUP(E79,'CBS-week3.csv'!V:W,2,FALSE),0)</f>
        <v>15.59</v>
      </c>
      <c r="K79">
        <f>IFERROR(AVERAGEIF(F79:J79,"&gt;0"),0)</f>
        <v>17.744</v>
      </c>
      <c r="L79">
        <f>IFERROR(VLOOKUP(E79,'Final scoring'!W:X,2,FALSE),0)</f>
        <v>13.4</v>
      </c>
      <c r="N79">
        <f t="shared" si="13"/>
        <v>5.6618664430597745</v>
      </c>
      <c r="O79">
        <f t="shared" si="14"/>
        <v>4.4099999999999984</v>
      </c>
      <c r="P79">
        <f t="shared" si="8"/>
        <v>9.0000000000006817E-4</v>
      </c>
      <c r="Q79">
        <f t="shared" si="9"/>
        <v>48.999999999999979</v>
      </c>
      <c r="R79">
        <f t="shared" si="10"/>
        <v>108.16000000000001</v>
      </c>
      <c r="S79">
        <f t="shared" si="11"/>
        <v>4.7960999999999983</v>
      </c>
      <c r="T79">
        <f t="shared" si="12"/>
        <v>18.870335999999995</v>
      </c>
    </row>
    <row r="80" spans="1:20">
      <c r="A80" t="s">
        <v>444</v>
      </c>
      <c r="B80">
        <v>3000</v>
      </c>
      <c r="C80" t="s">
        <v>34</v>
      </c>
      <c r="D80" t="s">
        <v>41</v>
      </c>
      <c r="E80">
        <f>IFERROR(VLOOKUP(A80,'player index'!D:F,3,FALSE),VLOOKUP(A80,'player index'!E:F,2,FALSE))</f>
        <v>345</v>
      </c>
      <c r="F80">
        <f>IFERROR(VLOOKUP(E80,'fftoday-week3.csv'!R:S,2,FALSE),0)</f>
        <v>0</v>
      </c>
      <c r="G80">
        <f>VLOOKUP(E80,'espn-week3.csv'!S:T,2,FALSE)</f>
        <v>1.4700000000000002</v>
      </c>
      <c r="H80">
        <f>IFERROR(VLOOKUP(E80,'fleaflicker-week3.csv'!AD:AE,2,FALSE),0)</f>
        <v>0</v>
      </c>
      <c r="I80">
        <f>IFERROR(VLOOKUP(E80,'nfl-week3.csv'!Q:R,2,FALSE),0)</f>
        <v>0</v>
      </c>
      <c r="J80">
        <f>IFERROR(VLOOKUP(E80,'CBS-week3.csv'!V:W,2,FALSE),0)</f>
        <v>0</v>
      </c>
      <c r="K80">
        <f>IFERROR(AVERAGEIF(F80:J80,"&gt;0"),0)</f>
        <v>1.4700000000000002</v>
      </c>
      <c r="L80">
        <f>IFERROR(VLOOKUP(E80,'Final scoring'!W:X,2,FALSE),0)</f>
        <v>13.4</v>
      </c>
      <c r="N80">
        <f t="shared" si="13"/>
        <v>5.6618664430597745</v>
      </c>
      <c r="O80">
        <f t="shared" si="14"/>
        <v>179.56</v>
      </c>
      <c r="P80">
        <f t="shared" si="8"/>
        <v>142.32489999999999</v>
      </c>
      <c r="Q80">
        <f t="shared" si="9"/>
        <v>179.56</v>
      </c>
      <c r="R80">
        <f t="shared" si="10"/>
        <v>179.56</v>
      </c>
      <c r="S80">
        <f t="shared" si="11"/>
        <v>179.56</v>
      </c>
      <c r="T80">
        <f t="shared" si="12"/>
        <v>142.32489999999999</v>
      </c>
    </row>
    <row r="81" spans="1:20">
      <c r="A81" t="s">
        <v>267</v>
      </c>
      <c r="B81">
        <v>3300</v>
      </c>
      <c r="C81" t="s">
        <v>6</v>
      </c>
      <c r="D81" t="s">
        <v>32</v>
      </c>
      <c r="E81">
        <f>IFERROR(VLOOKUP(A81,'player index'!D:F,3,FALSE),VLOOKUP(A81,'player index'!E:F,2,FALSE))</f>
        <v>226</v>
      </c>
      <c r="F81">
        <f>IFERROR(VLOOKUP(E81,'fftoday-week3.csv'!R:S,2,FALSE),0)</f>
        <v>17</v>
      </c>
      <c r="G81">
        <f>VLOOKUP(E81,'espn-week3.csv'!S:T,2,FALSE)</f>
        <v>10.11</v>
      </c>
      <c r="H81">
        <f>IFERROR(VLOOKUP(E81,'fleaflicker-week3.csv'!AD:AE,2,FALSE),0)</f>
        <v>2.6</v>
      </c>
      <c r="I81">
        <f>IFERROR(VLOOKUP(E81,'nfl-week3.csv'!Q:R,2,FALSE),0)</f>
        <v>3.2</v>
      </c>
      <c r="J81">
        <f>IFERROR(VLOOKUP(E81,'CBS-week3.csv'!V:W,2,FALSE),0)</f>
        <v>10.49</v>
      </c>
      <c r="K81">
        <f>IFERROR(AVERAGEIF(F81:J81,"&gt;0"),0)</f>
        <v>8.6800000000000015</v>
      </c>
      <c r="L81">
        <f>IFERROR(VLOOKUP(E81,'Final scoring'!W:X,2,FALSE),0)</f>
        <v>13.3</v>
      </c>
      <c r="N81">
        <f t="shared" si="13"/>
        <v>5.1959729069381018</v>
      </c>
      <c r="O81">
        <f t="shared" si="14"/>
        <v>13.689999999999994</v>
      </c>
      <c r="P81">
        <f t="shared" si="8"/>
        <v>10.176100000000009</v>
      </c>
      <c r="Q81">
        <f t="shared" si="9"/>
        <v>114.49000000000002</v>
      </c>
      <c r="R81">
        <f t="shared" si="10"/>
        <v>102.01000000000003</v>
      </c>
      <c r="S81">
        <f t="shared" si="11"/>
        <v>7.8961000000000032</v>
      </c>
      <c r="T81">
        <f t="shared" si="12"/>
        <v>21.344399999999993</v>
      </c>
    </row>
    <row r="82" spans="1:20">
      <c r="A82" t="s">
        <v>507</v>
      </c>
      <c r="B82">
        <v>2500</v>
      </c>
      <c r="C82" t="s">
        <v>45</v>
      </c>
      <c r="D82" t="s">
        <v>28</v>
      </c>
      <c r="E82">
        <f>IFERROR(VLOOKUP(A82,'player index'!D:F,3,FALSE),VLOOKUP(A82,'player index'!E:F,2,FALSE))</f>
        <v>324</v>
      </c>
      <c r="F82">
        <f>IFERROR(VLOOKUP(E82,'fftoday-week3.csv'!R:S,2,FALSE),0)</f>
        <v>0</v>
      </c>
      <c r="G82">
        <f>VLOOKUP(E82,'espn-week3.csv'!S:T,2,FALSE)</f>
        <v>3.0100000000000002</v>
      </c>
      <c r="H82">
        <f>IFERROR(VLOOKUP(E82,'fleaflicker-week3.csv'!AD:AE,2,FALSE),0)</f>
        <v>3.4000000000000004</v>
      </c>
      <c r="I82">
        <f>IFERROR(VLOOKUP(E82,'nfl-week3.csv'!Q:R,2,FALSE),0)</f>
        <v>2.8</v>
      </c>
      <c r="J82">
        <f>IFERROR(VLOOKUP(E82,'CBS-week3.csv'!V:W,2,FALSE),0)</f>
        <v>6.1099999999999994</v>
      </c>
      <c r="K82">
        <f>IFERROR(AVERAGEIF(F82:J82,"&gt;0"),0)</f>
        <v>3.83</v>
      </c>
      <c r="L82">
        <f>IFERROR(VLOOKUP(E82,'Final scoring'!W:X,2,FALSE),0)</f>
        <v>13.3</v>
      </c>
      <c r="N82">
        <f t="shared" si="13"/>
        <v>5.1959729069381018</v>
      </c>
      <c r="O82">
        <f t="shared" si="14"/>
        <v>176.89000000000001</v>
      </c>
      <c r="P82">
        <f t="shared" si="8"/>
        <v>105.88410000000002</v>
      </c>
      <c r="Q82">
        <f t="shared" si="9"/>
        <v>98.01</v>
      </c>
      <c r="R82">
        <f t="shared" si="10"/>
        <v>110.25</v>
      </c>
      <c r="S82">
        <f t="shared" si="11"/>
        <v>51.696100000000015</v>
      </c>
      <c r="T82">
        <f t="shared" si="12"/>
        <v>89.680900000000008</v>
      </c>
    </row>
    <row r="83" spans="1:20">
      <c r="A83" t="s">
        <v>258</v>
      </c>
      <c r="B83">
        <v>3400</v>
      </c>
      <c r="C83" t="s">
        <v>34</v>
      </c>
      <c r="D83" t="s">
        <v>48</v>
      </c>
      <c r="E83">
        <f>IFERROR(VLOOKUP(A83,'player index'!D:F,3,FALSE),VLOOKUP(A83,'player index'!E:F,2,FALSE))</f>
        <v>244</v>
      </c>
      <c r="F83">
        <f>IFERROR(VLOOKUP(E83,'fftoday-week3.csv'!R:S,2,FALSE),0)</f>
        <v>6</v>
      </c>
      <c r="G83">
        <f>VLOOKUP(E83,'espn-week3.csv'!S:T,2,FALSE)</f>
        <v>8.48</v>
      </c>
      <c r="H83">
        <f>IFERROR(VLOOKUP(E83,'fleaflicker-week3.csv'!AD:AE,2,FALSE),0)</f>
        <v>7.4</v>
      </c>
      <c r="I83">
        <f>IFERROR(VLOOKUP(E83,'nfl-week3.csv'!Q:R,2,FALSE),0)</f>
        <v>7.1000000000000005</v>
      </c>
      <c r="J83">
        <f>IFERROR(VLOOKUP(E83,'CBS-week3.csv'!V:W,2,FALSE),0)</f>
        <v>8.15</v>
      </c>
      <c r="K83">
        <f>IFERROR(AVERAGEIF(F83:J83,"&gt;0"),0)</f>
        <v>7.4260000000000002</v>
      </c>
      <c r="L83">
        <f>IFERROR(VLOOKUP(E83,'Final scoring'!W:X,2,FALSE),0)</f>
        <v>13.200000000000001</v>
      </c>
      <c r="N83">
        <f t="shared" si="13"/>
        <v>4.7500793708164295</v>
      </c>
      <c r="O83">
        <f t="shared" si="14"/>
        <v>51.840000000000018</v>
      </c>
      <c r="P83">
        <f t="shared" si="8"/>
        <v>22.278400000000005</v>
      </c>
      <c r="Q83">
        <f t="shared" si="9"/>
        <v>33.640000000000008</v>
      </c>
      <c r="R83">
        <f t="shared" si="10"/>
        <v>37.210000000000008</v>
      </c>
      <c r="S83">
        <f t="shared" si="11"/>
        <v>25.502500000000008</v>
      </c>
      <c r="T83">
        <f t="shared" si="12"/>
        <v>33.339076000000013</v>
      </c>
    </row>
    <row r="84" spans="1:20">
      <c r="A84" t="s">
        <v>197</v>
      </c>
      <c r="B84">
        <v>4800</v>
      </c>
      <c r="C84" t="s">
        <v>6</v>
      </c>
      <c r="D84" t="s">
        <v>25</v>
      </c>
      <c r="E84">
        <f>IFERROR(VLOOKUP(A84,'player index'!D:F,3,FALSE),VLOOKUP(A84,'player index'!E:F,2,FALSE))</f>
        <v>167</v>
      </c>
      <c r="F84">
        <f>IFERROR(VLOOKUP(E84,'fftoday-week3.csv'!R:S,2,FALSE),0)</f>
        <v>20</v>
      </c>
      <c r="G84">
        <f>VLOOKUP(E84,'espn-week3.csv'!S:T,2,FALSE)</f>
        <v>12.250000000000002</v>
      </c>
      <c r="H84">
        <f>IFERROR(VLOOKUP(E84,'fleaflicker-week3.csv'!AD:AE,2,FALSE),0)</f>
        <v>12.3</v>
      </c>
      <c r="I84">
        <f>IFERROR(VLOOKUP(E84,'nfl-week3.csv'!Q:R,2,FALSE),0)</f>
        <v>12.4</v>
      </c>
      <c r="J84">
        <f>IFERROR(VLOOKUP(E84,'CBS-week3.csv'!V:W,2,FALSE),0)</f>
        <v>10.09</v>
      </c>
      <c r="K84">
        <f>IFERROR(AVERAGEIF(F84:J84,"&gt;0"),0)</f>
        <v>13.407999999999998</v>
      </c>
      <c r="L84">
        <f>IFERROR(VLOOKUP(E84,'Final scoring'!W:X,2,FALSE),0)</f>
        <v>13.2</v>
      </c>
      <c r="N84">
        <f t="shared" si="13"/>
        <v>4.7500793708164215</v>
      </c>
      <c r="O84">
        <f t="shared" si="14"/>
        <v>46.240000000000009</v>
      </c>
      <c r="P84">
        <f t="shared" si="8"/>
        <v>0.90249999999999531</v>
      </c>
      <c r="Q84">
        <f t="shared" si="9"/>
        <v>0.80999999999999739</v>
      </c>
      <c r="R84">
        <f t="shared" si="10"/>
        <v>0.63999999999999835</v>
      </c>
      <c r="S84">
        <f t="shared" si="11"/>
        <v>9.6720999999999968</v>
      </c>
      <c r="T84">
        <f t="shared" si="12"/>
        <v>4.3263999999999338E-2</v>
      </c>
    </row>
    <row r="85" spans="1:20">
      <c r="A85" t="s">
        <v>428</v>
      </c>
      <c r="B85">
        <v>3000</v>
      </c>
      <c r="C85" t="s">
        <v>6</v>
      </c>
      <c r="D85" t="s">
        <v>73</v>
      </c>
      <c r="E85">
        <f>IFERROR(VLOOKUP(A85,'player index'!D:F,3,FALSE),VLOOKUP(A85,'player index'!E:F,2,FALSE))</f>
        <v>408</v>
      </c>
      <c r="F85">
        <f>IFERROR(VLOOKUP(E85,'fftoday-week3.csv'!R:S,2,FALSE),0)</f>
        <v>0</v>
      </c>
      <c r="G85">
        <f>VLOOKUP(E85,'espn-week3.csv'!S:T,2,FALSE)</f>
        <v>0.42000000000000004</v>
      </c>
      <c r="H85">
        <f>IFERROR(VLOOKUP(E85,'fleaflicker-week3.csv'!AD:AE,2,FALSE),0)</f>
        <v>2.4000000000000004</v>
      </c>
      <c r="I85">
        <f>IFERROR(VLOOKUP(E85,'nfl-week3.csv'!Q:R,2,FALSE),0)</f>
        <v>2.8</v>
      </c>
      <c r="J85">
        <f>IFERROR(VLOOKUP(E85,'CBS-week3.csv'!V:W,2,FALSE),0)</f>
        <v>4.1100000000000012</v>
      </c>
      <c r="K85">
        <f>IFERROR(AVERAGEIF(F85:J85,"&gt;0"),0)</f>
        <v>2.4325000000000001</v>
      </c>
      <c r="L85">
        <f>IFERROR(VLOOKUP(E85,'Final scoring'!W:X,2,FALSE),0)</f>
        <v>13.2</v>
      </c>
      <c r="N85">
        <f t="shared" si="13"/>
        <v>4.7500793708164215</v>
      </c>
      <c r="O85">
        <f t="shared" si="14"/>
        <v>174.23999999999998</v>
      </c>
      <c r="P85">
        <f t="shared" si="8"/>
        <v>163.32839999999999</v>
      </c>
      <c r="Q85">
        <f t="shared" si="9"/>
        <v>116.63999999999997</v>
      </c>
      <c r="R85">
        <f t="shared" si="10"/>
        <v>108.15999999999997</v>
      </c>
      <c r="S85">
        <f t="shared" si="11"/>
        <v>82.628099999999961</v>
      </c>
      <c r="T85">
        <f t="shared" si="12"/>
        <v>115.93905624999996</v>
      </c>
    </row>
    <row r="86" spans="1:20">
      <c r="A86" t="s">
        <v>427</v>
      </c>
      <c r="B86">
        <v>3000</v>
      </c>
      <c r="C86" t="s">
        <v>34</v>
      </c>
      <c r="D86" t="s">
        <v>25</v>
      </c>
      <c r="E86">
        <f>IFERROR(VLOOKUP(A86,'player index'!D:F,3,FALSE),VLOOKUP(A86,'player index'!E:F,2,FALSE))</f>
        <v>615</v>
      </c>
      <c r="F86">
        <f>IFERROR(VLOOKUP(E86,'fftoday-week3.csv'!R:S,2,FALSE),0)</f>
        <v>0</v>
      </c>
      <c r="G86">
        <f>VLOOKUP(E86,'espn-week3.csv'!S:T,2,FALSE)</f>
        <v>0</v>
      </c>
      <c r="H86">
        <f>IFERROR(VLOOKUP(E86,'fleaflicker-week3.csv'!AD:AE,2,FALSE),0)</f>
        <v>0</v>
      </c>
      <c r="I86">
        <f>IFERROR(VLOOKUP(E86,'nfl-week3.csv'!Q:R,2,FALSE),0)</f>
        <v>0</v>
      </c>
      <c r="J86">
        <f>IFERROR(VLOOKUP(E86,'CBS-week3.csv'!V:W,2,FALSE),0)</f>
        <v>4.0500000000000007</v>
      </c>
      <c r="K86">
        <f>IFERROR(AVERAGEIF(F86:J86,"&gt;0"),0)</f>
        <v>4.0500000000000007</v>
      </c>
      <c r="L86">
        <f>IFERROR(VLOOKUP(E86,'Final scoring'!W:X,2,FALSE),0)</f>
        <v>13.100000000000001</v>
      </c>
      <c r="N86">
        <f t="shared" si="13"/>
        <v>4.3241858346947568</v>
      </c>
      <c r="O86">
        <f t="shared" si="14"/>
        <v>171.61000000000004</v>
      </c>
      <c r="P86">
        <f t="shared" si="8"/>
        <v>171.61000000000004</v>
      </c>
      <c r="Q86">
        <f t="shared" si="9"/>
        <v>171.61000000000004</v>
      </c>
      <c r="R86">
        <f t="shared" si="10"/>
        <v>171.61000000000004</v>
      </c>
      <c r="S86">
        <f t="shared" si="11"/>
        <v>81.902500000000018</v>
      </c>
      <c r="T86">
        <f t="shared" si="12"/>
        <v>81.902500000000018</v>
      </c>
    </row>
    <row r="87" spans="1:20">
      <c r="A87" t="s">
        <v>87</v>
      </c>
      <c r="B87">
        <v>6300</v>
      </c>
      <c r="C87" t="s">
        <v>15</v>
      </c>
      <c r="D87" t="s">
        <v>20</v>
      </c>
      <c r="E87">
        <f>IFERROR(VLOOKUP(A87,'player index'!D:F,3,FALSE),VLOOKUP(A87,'player index'!E:F,2,FALSE))</f>
        <v>24</v>
      </c>
      <c r="F87">
        <f>IFERROR(VLOOKUP(E87,'fftoday-week3.csv'!R:S,2,FALSE),0)</f>
        <v>13.3</v>
      </c>
      <c r="G87">
        <f>VLOOKUP(E87,'espn-week3.csv'!S:T,2,FALSE)</f>
        <v>18.364000000000001</v>
      </c>
      <c r="H87">
        <f>IFERROR(VLOOKUP(E87,'fleaflicker-week3.csv'!AD:AE,2,FALSE),0)</f>
        <v>20.36</v>
      </c>
      <c r="I87">
        <f>IFERROR(VLOOKUP(E87,'nfl-week3.csv'!Q:R,2,FALSE),0)</f>
        <v>19.36</v>
      </c>
      <c r="J87">
        <f>IFERROR(VLOOKUP(E87,'CBS-week3.csv'!V:W,2,FALSE),0)</f>
        <v>16.860000000000003</v>
      </c>
      <c r="K87">
        <f>IFERROR(AVERAGEIF(F87:J87,"&gt;0"),0)</f>
        <v>17.648800000000001</v>
      </c>
      <c r="L87">
        <f>IFERROR(VLOOKUP(E87,'Final scoring'!W:X,2,FALSE),0)</f>
        <v>12.58</v>
      </c>
      <c r="N87">
        <f t="shared" si="13"/>
        <v>2.4319394468620472</v>
      </c>
      <c r="O87">
        <f t="shared" si="14"/>
        <v>0.51840000000000097</v>
      </c>
      <c r="P87">
        <f t="shared" si="8"/>
        <v>33.454656000000007</v>
      </c>
      <c r="Q87">
        <f t="shared" si="9"/>
        <v>60.528399999999991</v>
      </c>
      <c r="R87">
        <f t="shared" si="10"/>
        <v>45.968399999999988</v>
      </c>
      <c r="S87">
        <f t="shared" si="11"/>
        <v>18.318400000000025</v>
      </c>
      <c r="T87">
        <f t="shared" si="12"/>
        <v>25.692733440000012</v>
      </c>
    </row>
    <row r="88" spans="1:20">
      <c r="A88" t="s">
        <v>208</v>
      </c>
      <c r="B88">
        <v>4500</v>
      </c>
      <c r="C88" t="s">
        <v>45</v>
      </c>
      <c r="D88" t="s">
        <v>8</v>
      </c>
      <c r="E88">
        <f>IFERROR(VLOOKUP(A88,'player index'!D:F,3,FALSE),VLOOKUP(A88,'player index'!E:F,2,FALSE))</f>
        <v>117</v>
      </c>
      <c r="F88">
        <f>IFERROR(VLOOKUP(E88,'fftoday-week3.csv'!R:S,2,FALSE),0)</f>
        <v>9</v>
      </c>
      <c r="G88">
        <f>VLOOKUP(E88,'espn-week3.csv'!S:T,2,FALSE)</f>
        <v>11.16</v>
      </c>
      <c r="H88">
        <f>IFERROR(VLOOKUP(E88,'fleaflicker-week3.csv'!AD:AE,2,FALSE),0)</f>
        <v>14.3</v>
      </c>
      <c r="I88">
        <f>IFERROR(VLOOKUP(E88,'nfl-week3.csv'!Q:R,2,FALSE),0)</f>
        <v>14.600000000000001</v>
      </c>
      <c r="J88">
        <f>IFERROR(VLOOKUP(E88,'CBS-week3.csv'!V:W,2,FALSE),0)</f>
        <v>11.760000000000002</v>
      </c>
      <c r="K88">
        <f>IFERROR(AVERAGEIF(F88:J88,"&gt;0"),0)</f>
        <v>12.164000000000001</v>
      </c>
      <c r="L88">
        <f>IFERROR(VLOOKUP(E88,'Final scoring'!W:X,2,FALSE),0)</f>
        <v>12.5</v>
      </c>
      <c r="N88">
        <f t="shared" si="13"/>
        <v>2.1888246179647077</v>
      </c>
      <c r="O88">
        <f t="shared" si="14"/>
        <v>12.25</v>
      </c>
      <c r="P88">
        <f t="shared" si="8"/>
        <v>1.7955999999999996</v>
      </c>
      <c r="Q88">
        <f t="shared" si="9"/>
        <v>3.2400000000000024</v>
      </c>
      <c r="R88">
        <f t="shared" si="10"/>
        <v>4.4100000000000064</v>
      </c>
      <c r="S88">
        <f t="shared" si="11"/>
        <v>0.54759999999999764</v>
      </c>
      <c r="T88">
        <f t="shared" si="12"/>
        <v>0.11289599999999901</v>
      </c>
    </row>
    <row r="89" spans="1:20">
      <c r="A89" t="s">
        <v>279</v>
      </c>
      <c r="B89">
        <v>3300</v>
      </c>
      <c r="C89" t="s">
        <v>6</v>
      </c>
      <c r="D89" t="s">
        <v>25</v>
      </c>
      <c r="E89">
        <f>IFERROR(VLOOKUP(A89,'player index'!D:F,3,FALSE),VLOOKUP(A89,'player index'!E:F,2,FALSE))</f>
        <v>262</v>
      </c>
      <c r="F89">
        <f>IFERROR(VLOOKUP(E89,'fftoday-week3.csv'!R:S,2,FALSE),0)</f>
        <v>6</v>
      </c>
      <c r="G89">
        <f>VLOOKUP(E89,'espn-week3.csv'!S:T,2,FALSE)</f>
        <v>5.04</v>
      </c>
      <c r="H89">
        <f>IFERROR(VLOOKUP(E89,'fleaflicker-week3.csv'!AD:AE,2,FALSE),0)</f>
        <v>12.3</v>
      </c>
      <c r="I89">
        <f>IFERROR(VLOOKUP(E89,'nfl-week3.csv'!Q:R,2,FALSE),0)</f>
        <v>12.600000000000001</v>
      </c>
      <c r="J89">
        <f>IFERROR(VLOOKUP(E89,'CBS-week3.csv'!V:W,2,FALSE),0)</f>
        <v>4.2000000000000011</v>
      </c>
      <c r="K89">
        <f>IFERROR(AVERAGEIF(F89:J89,"&gt;0"),0)</f>
        <v>8.0280000000000005</v>
      </c>
      <c r="L89">
        <f>IFERROR(VLOOKUP(E89,'Final scoring'!W:X,2,FALSE),0)</f>
        <v>12.3</v>
      </c>
      <c r="N89">
        <f t="shared" si="13"/>
        <v>1.637037545721362</v>
      </c>
      <c r="O89">
        <f t="shared" si="14"/>
        <v>39.690000000000012</v>
      </c>
      <c r="P89">
        <f t="shared" si="8"/>
        <v>52.707600000000006</v>
      </c>
      <c r="Q89">
        <f t="shared" si="9"/>
        <v>0</v>
      </c>
      <c r="R89">
        <f t="shared" si="10"/>
        <v>9.0000000000000427E-2</v>
      </c>
      <c r="S89">
        <f t="shared" si="11"/>
        <v>65.61</v>
      </c>
      <c r="T89">
        <f t="shared" si="12"/>
        <v>18.249984000000001</v>
      </c>
    </row>
    <row r="90" spans="1:20">
      <c r="A90" t="s">
        <v>371</v>
      </c>
      <c r="B90">
        <v>3000</v>
      </c>
      <c r="C90" t="s">
        <v>6</v>
      </c>
      <c r="D90" t="s">
        <v>28</v>
      </c>
      <c r="E90">
        <f>IFERROR(VLOOKUP(A90,'player index'!D:F,3,FALSE),VLOOKUP(A90,'player index'!E:F,2,FALSE))</f>
        <v>482</v>
      </c>
      <c r="F90">
        <f>IFERROR(VLOOKUP(E90,'fftoday-week3.csv'!R:S,2,FALSE),0)</f>
        <v>0</v>
      </c>
      <c r="G90">
        <f>VLOOKUP(E90,'espn-week3.csv'!S:T,2,FALSE)</f>
        <v>0.25</v>
      </c>
      <c r="H90">
        <f>IFERROR(VLOOKUP(E90,'fleaflicker-week3.csv'!AD:AE,2,FALSE),0)</f>
        <v>0</v>
      </c>
      <c r="I90">
        <f>IFERROR(VLOOKUP(E90,'nfl-week3.csv'!Q:R,2,FALSE),0)</f>
        <v>0</v>
      </c>
      <c r="J90">
        <f>IFERROR(VLOOKUP(E90,'CBS-week3.csv'!V:W,2,FALSE),0)</f>
        <v>0</v>
      </c>
      <c r="K90">
        <f>IFERROR(AVERAGEIF(F90:J90,"&gt;0"),0)</f>
        <v>0.25</v>
      </c>
      <c r="L90">
        <f>IFERROR(VLOOKUP(E90,'Final scoring'!W:X,2,FALSE),0)</f>
        <v>12.3</v>
      </c>
      <c r="N90">
        <f t="shared" si="13"/>
        <v>1.637037545721362</v>
      </c>
      <c r="O90">
        <f t="shared" si="14"/>
        <v>151.29000000000002</v>
      </c>
      <c r="P90">
        <f t="shared" si="8"/>
        <v>145.20250000000001</v>
      </c>
      <c r="Q90">
        <f t="shared" si="9"/>
        <v>151.29000000000002</v>
      </c>
      <c r="R90">
        <f t="shared" si="10"/>
        <v>151.29000000000002</v>
      </c>
      <c r="S90">
        <f t="shared" si="11"/>
        <v>151.29000000000002</v>
      </c>
      <c r="T90">
        <f t="shared" si="12"/>
        <v>145.20250000000001</v>
      </c>
    </row>
    <row r="91" spans="1:20">
      <c r="A91" t="s">
        <v>210</v>
      </c>
      <c r="B91">
        <v>4500</v>
      </c>
      <c r="C91" t="s">
        <v>34</v>
      </c>
      <c r="D91" t="s">
        <v>20</v>
      </c>
      <c r="E91">
        <f>IFERROR(VLOOKUP(A91,'player index'!D:F,3,FALSE),VLOOKUP(A91,'player index'!E:F,2,FALSE))</f>
        <v>55</v>
      </c>
      <c r="F91">
        <f>IFERROR(VLOOKUP(E91,'fftoday-week3.csv'!R:S,2,FALSE),0)</f>
        <v>17</v>
      </c>
      <c r="G91">
        <f>VLOOKUP(E91,'espn-week3.csv'!S:T,2,FALSE)</f>
        <v>13.77</v>
      </c>
      <c r="H91">
        <f>IFERROR(VLOOKUP(E91,'fleaflicker-week3.csv'!AD:AE,2,FALSE),0)</f>
        <v>4.8000000000000007</v>
      </c>
      <c r="I91">
        <f>IFERROR(VLOOKUP(E91,'nfl-week3.csv'!Q:R,2,FALSE),0)</f>
        <v>4.9000000000000004</v>
      </c>
      <c r="J91">
        <f>IFERROR(VLOOKUP(E91,'CBS-week3.csv'!V:W,2,FALSE),0)</f>
        <v>13.82</v>
      </c>
      <c r="K91">
        <f>IFERROR(AVERAGEIF(F91:J91,"&gt;0"),0)</f>
        <v>10.858000000000001</v>
      </c>
      <c r="L91">
        <f>IFERROR(VLOOKUP(E91,'Final scoring'!W:X,2,FALSE),0)</f>
        <v>12.200000000000001</v>
      </c>
      <c r="N91">
        <f t="shared" si="13"/>
        <v>1.3911440095996888</v>
      </c>
      <c r="O91">
        <f t="shared" si="14"/>
        <v>23.039999999999988</v>
      </c>
      <c r="P91">
        <f t="shared" si="8"/>
        <v>2.4648999999999952</v>
      </c>
      <c r="Q91">
        <f t="shared" si="9"/>
        <v>54.760000000000005</v>
      </c>
      <c r="R91">
        <f t="shared" si="10"/>
        <v>53.290000000000013</v>
      </c>
      <c r="S91">
        <f t="shared" si="11"/>
        <v>2.6243999999999974</v>
      </c>
      <c r="T91">
        <f t="shared" si="12"/>
        <v>1.8009640000000013</v>
      </c>
    </row>
    <row r="92" spans="1:20">
      <c r="A92" t="s">
        <v>162</v>
      </c>
      <c r="B92">
        <v>5000</v>
      </c>
      <c r="C92" t="s">
        <v>15</v>
      </c>
      <c r="D92" t="s">
        <v>48</v>
      </c>
      <c r="E92">
        <f>IFERROR(VLOOKUP(A92,'player index'!D:F,3,FALSE),VLOOKUP(A92,'player index'!E:F,2,FALSE))</f>
        <v>40</v>
      </c>
      <c r="F92">
        <f>IFERROR(VLOOKUP(E92,'fftoday-week3.csv'!R:S,2,FALSE),0)</f>
        <v>17.700000000000003</v>
      </c>
      <c r="G92">
        <f>VLOOKUP(E92,'espn-week3.csv'!S:T,2,FALSE)</f>
        <v>16.612000000000002</v>
      </c>
      <c r="H92">
        <f>IFERROR(VLOOKUP(E92,'fleaflicker-week3.csv'!AD:AE,2,FALSE),0)</f>
        <v>11.9</v>
      </c>
      <c r="I92">
        <f>IFERROR(VLOOKUP(E92,'nfl-week3.csv'!Q:R,2,FALSE),0)</f>
        <v>10.9</v>
      </c>
      <c r="J92">
        <f>IFERROR(VLOOKUP(E92,'CBS-week3.csv'!V:W,2,FALSE),0)</f>
        <v>14.540000000000001</v>
      </c>
      <c r="K92">
        <f>IFERROR(AVERAGEIF(F92:J92,"&gt;0"),0)</f>
        <v>14.330400000000001</v>
      </c>
      <c r="L92">
        <f>IFERROR(VLOOKUP(E92,'Final scoring'!W:X,2,FALSE),0)</f>
        <v>12.020000000000001</v>
      </c>
      <c r="N92">
        <f t="shared" si="13"/>
        <v>0.99893564458067596</v>
      </c>
      <c r="O92">
        <f t="shared" si="14"/>
        <v>32.262400000000014</v>
      </c>
      <c r="P92">
        <f t="shared" si="8"/>
        <v>21.086464000000007</v>
      </c>
      <c r="Q92">
        <f t="shared" si="9"/>
        <v>1.4400000000000239E-2</v>
      </c>
      <c r="R92">
        <f t="shared" si="10"/>
        <v>1.2544000000000022</v>
      </c>
      <c r="S92">
        <f t="shared" si="11"/>
        <v>6.3503999999999978</v>
      </c>
      <c r="T92">
        <f t="shared" si="12"/>
        <v>5.3379481599999981</v>
      </c>
    </row>
    <row r="93" spans="1:20">
      <c r="A93" t="s">
        <v>1729</v>
      </c>
      <c r="B93">
        <v>3100</v>
      </c>
      <c r="C93" t="s">
        <v>251</v>
      </c>
      <c r="D93" t="s">
        <v>77</v>
      </c>
      <c r="E93">
        <f>IFERROR(VLOOKUP(A93,'player index'!D:F,3,FALSE),VLOOKUP(A93,'player index'!E:F,2,FALSE))</f>
        <v>63</v>
      </c>
      <c r="F93">
        <f>IFERROR(VLOOKUP(E93,'fftoday-week3.csv'!R:S,2,FALSE),0)</f>
        <v>0</v>
      </c>
      <c r="G93">
        <f>VLOOKUP(E93,'espn-week3.csv'!S:T,2,FALSE)</f>
        <v>0</v>
      </c>
      <c r="H93">
        <f>IFERROR(VLOOKUP(E93,'fleaflicker-week3.csv'!AD:AE,2,FALSE),0)</f>
        <v>4</v>
      </c>
      <c r="I93">
        <f>IFERROR(VLOOKUP(E93,'nfl-week3.csv'!Q:R,2,FALSE),0)</f>
        <v>0</v>
      </c>
      <c r="J93">
        <f>IFERROR(VLOOKUP(E93,'CBS-week3.csv'!V:W,2,FALSE),0)</f>
        <v>7.1999999999999993</v>
      </c>
      <c r="K93">
        <f>IFERROR(AVERAGEIF(F93:J93,"&gt;0"),0)</f>
        <v>5.6</v>
      </c>
      <c r="L93">
        <f>IFERROR(VLOOKUP(E93,'Final scoring'!W:X,2,FALSE),0)</f>
        <v>12</v>
      </c>
      <c r="N93">
        <f t="shared" si="13"/>
        <v>0.95935693735633853</v>
      </c>
      <c r="O93">
        <f t="shared" si="14"/>
        <v>144</v>
      </c>
      <c r="P93">
        <f t="shared" si="8"/>
        <v>144</v>
      </c>
      <c r="Q93">
        <f t="shared" si="9"/>
        <v>64</v>
      </c>
      <c r="R93">
        <f t="shared" si="10"/>
        <v>144</v>
      </c>
      <c r="S93">
        <f t="shared" si="11"/>
        <v>23.040000000000006</v>
      </c>
      <c r="T93">
        <f t="shared" si="12"/>
        <v>40.960000000000008</v>
      </c>
    </row>
    <row r="94" spans="1:20">
      <c r="A94" t="s">
        <v>83</v>
      </c>
      <c r="B94">
        <v>6400</v>
      </c>
      <c r="C94" t="s">
        <v>15</v>
      </c>
      <c r="D94" t="s">
        <v>36</v>
      </c>
      <c r="E94">
        <f>IFERROR(VLOOKUP(A94,'player index'!D:F,3,FALSE),VLOOKUP(A94,'player index'!E:F,2,FALSE))</f>
        <v>17</v>
      </c>
      <c r="F94">
        <f>IFERROR(VLOOKUP(E94,'fftoday-week3.csv'!R:S,2,FALSE),0)</f>
        <v>19.200000000000003</v>
      </c>
      <c r="G94">
        <f>VLOOKUP(E94,'espn-week3.csv'!S:T,2,FALSE)</f>
        <v>17.066000000000003</v>
      </c>
      <c r="H94">
        <f>IFERROR(VLOOKUP(E94,'fleaflicker-week3.csv'!AD:AE,2,FALSE),0)</f>
        <v>18.239999999999998</v>
      </c>
      <c r="I94">
        <f>IFERROR(VLOOKUP(E94,'nfl-week3.csv'!Q:R,2,FALSE),0)</f>
        <v>17.239999999999998</v>
      </c>
      <c r="J94">
        <f>IFERROR(VLOOKUP(E94,'CBS-week3.csv'!V:W,2,FALSE),0)</f>
        <v>14.68</v>
      </c>
      <c r="K94">
        <f>IFERROR(AVERAGEIF(F94:J94,"&gt;0"),0)</f>
        <v>17.285199999999996</v>
      </c>
      <c r="L94">
        <f>IFERROR(VLOOKUP(E94,'Final scoring'!W:X,2,FALSE),0)</f>
        <v>11.84</v>
      </c>
      <c r="N94">
        <f t="shared" si="13"/>
        <v>0.67152727956166014</v>
      </c>
      <c r="O94">
        <f t="shared" si="14"/>
        <v>54.169600000000045</v>
      </c>
      <c r="P94">
        <f t="shared" si="8"/>
        <v>27.311076000000028</v>
      </c>
      <c r="Q94">
        <f t="shared" si="9"/>
        <v>40.95999999999998</v>
      </c>
      <c r="R94">
        <f t="shared" si="10"/>
        <v>29.159999999999986</v>
      </c>
      <c r="S94">
        <f t="shared" si="11"/>
        <v>8.0655999999999999</v>
      </c>
      <c r="T94">
        <f t="shared" si="12"/>
        <v>29.650203039999958</v>
      </c>
    </row>
    <row r="95" spans="1:20">
      <c r="A95" t="s">
        <v>250</v>
      </c>
      <c r="B95">
        <v>3500</v>
      </c>
      <c r="C95" t="s">
        <v>6</v>
      </c>
      <c r="D95" t="s">
        <v>48</v>
      </c>
      <c r="E95">
        <f>IFERROR(VLOOKUP(A95,'player index'!D:F,3,FALSE),VLOOKUP(A95,'player index'!E:F,2,FALSE))</f>
        <v>205</v>
      </c>
      <c r="F95">
        <f>IFERROR(VLOOKUP(E95,'fftoday-week3.csv'!R:S,2,FALSE),0)</f>
        <v>8.5</v>
      </c>
      <c r="G95">
        <f>VLOOKUP(E95,'espn-week3.csv'!S:T,2,FALSE)</f>
        <v>9.2800000000000011</v>
      </c>
      <c r="H95">
        <f>IFERROR(VLOOKUP(E95,'fleaflicker-week3.csv'!AD:AE,2,FALSE),0)</f>
        <v>14.7</v>
      </c>
      <c r="I95">
        <f>IFERROR(VLOOKUP(E95,'nfl-week3.csv'!Q:R,2,FALSE),0)</f>
        <v>15.399999999999999</v>
      </c>
      <c r="J95">
        <f>IFERROR(VLOOKUP(E95,'CBS-week3.csv'!V:W,2,FALSE),0)</f>
        <v>7.5300000000000011</v>
      </c>
      <c r="K95">
        <f>IFERROR(AVERAGEIF(F95:J95,"&gt;0"),0)</f>
        <v>11.082000000000001</v>
      </c>
      <c r="L95">
        <f>IFERROR(VLOOKUP(E95,'Final scoring'!W:X,2,FALSE),0)</f>
        <v>11.8</v>
      </c>
      <c r="N95">
        <f t="shared" si="13"/>
        <v>0.60756986511299194</v>
      </c>
      <c r="O95">
        <f t="shared" si="14"/>
        <v>10.890000000000004</v>
      </c>
      <c r="P95">
        <f t="shared" si="8"/>
        <v>6.3503999999999978</v>
      </c>
      <c r="Q95">
        <f t="shared" si="9"/>
        <v>8.4099999999999913</v>
      </c>
      <c r="R95">
        <f t="shared" si="10"/>
        <v>12.959999999999985</v>
      </c>
      <c r="S95">
        <f t="shared" si="11"/>
        <v>18.232899999999997</v>
      </c>
      <c r="T95">
        <f t="shared" si="12"/>
        <v>0.51552399999999998</v>
      </c>
    </row>
    <row r="96" spans="1:20">
      <c r="A96" t="s">
        <v>58</v>
      </c>
      <c r="B96">
        <v>7200</v>
      </c>
      <c r="C96" t="s">
        <v>34</v>
      </c>
      <c r="D96" t="s">
        <v>17</v>
      </c>
      <c r="E96">
        <f>IFERROR(VLOOKUP(A96,'player index'!D:F,3,FALSE),VLOOKUP(A96,'player index'!E:F,2,FALSE))</f>
        <v>28</v>
      </c>
      <c r="F96">
        <f>IFERROR(VLOOKUP(E96,'fftoday-week3.csv'!R:S,2,FALSE),0)</f>
        <v>1</v>
      </c>
      <c r="G96">
        <f>VLOOKUP(E96,'espn-week3.csv'!S:T,2,FALSE)</f>
        <v>0</v>
      </c>
      <c r="H96">
        <f>IFERROR(VLOOKUP(E96,'fleaflicker-week3.csv'!AD:AE,2,FALSE),0)</f>
        <v>28</v>
      </c>
      <c r="I96">
        <f>IFERROR(VLOOKUP(E96,'nfl-week3.csv'!Q:R,2,FALSE),0)</f>
        <v>28.6</v>
      </c>
      <c r="J96">
        <f>IFERROR(VLOOKUP(E96,'CBS-week3.csv'!V:W,2,FALSE),0)</f>
        <v>17.549999999999997</v>
      </c>
      <c r="K96">
        <f>IFERROR(AVERAGEIF(F96:J96,"&gt;0"),0)</f>
        <v>18.787500000000001</v>
      </c>
      <c r="L96">
        <f>IFERROR(VLOOKUP(E96,'Final scoring'!W:X,2,FALSE),0)</f>
        <v>11.700000000000001</v>
      </c>
      <c r="N96">
        <f t="shared" si="13"/>
        <v>0.46167632899131839</v>
      </c>
      <c r="O96">
        <f t="shared" si="14"/>
        <v>114.49000000000002</v>
      </c>
      <c r="P96">
        <f t="shared" si="8"/>
        <v>136.89000000000001</v>
      </c>
      <c r="Q96">
        <f t="shared" si="9"/>
        <v>265.68999999999988</v>
      </c>
      <c r="R96">
        <f t="shared" si="10"/>
        <v>285.60999999999996</v>
      </c>
      <c r="S96">
        <f t="shared" si="11"/>
        <v>34.222499999999954</v>
      </c>
      <c r="T96">
        <f t="shared" si="12"/>
        <v>50.232656250000005</v>
      </c>
    </row>
    <row r="97" spans="1:20">
      <c r="A97" t="s">
        <v>199</v>
      </c>
      <c r="B97">
        <v>4700</v>
      </c>
      <c r="C97" t="s">
        <v>34</v>
      </c>
      <c r="D97" t="s">
        <v>54</v>
      </c>
      <c r="E97">
        <f>IFERROR(VLOOKUP(A97,'player index'!D:F,3,FALSE),VLOOKUP(A97,'player index'!E:F,2,FALSE))</f>
        <v>145</v>
      </c>
      <c r="F97">
        <f>IFERROR(VLOOKUP(E97,'fftoday-week3.csv'!R:S,2,FALSE),0)</f>
        <v>10</v>
      </c>
      <c r="G97">
        <f>VLOOKUP(E97,'espn-week3.csv'!S:T,2,FALSE)</f>
        <v>11.53</v>
      </c>
      <c r="H97">
        <f>IFERROR(VLOOKUP(E97,'fleaflicker-week3.csv'!AD:AE,2,FALSE),0)</f>
        <v>6</v>
      </c>
      <c r="I97">
        <f>IFERROR(VLOOKUP(E97,'nfl-week3.csv'!Q:R,2,FALSE),0)</f>
        <v>5.5</v>
      </c>
      <c r="J97">
        <f>IFERROR(VLOOKUP(E97,'CBS-week3.csv'!V:W,2,FALSE),0)</f>
        <v>11.860000000000001</v>
      </c>
      <c r="K97">
        <f>IFERROR(AVERAGEIF(F97:J97,"&gt;0"),0)</f>
        <v>8.9779999999999998</v>
      </c>
      <c r="L97">
        <f>IFERROR(VLOOKUP(E97,'Final scoring'!W:X,2,FALSE),0)</f>
        <v>11.3</v>
      </c>
      <c r="N97">
        <f t="shared" si="13"/>
        <v>7.8102184504621919E-2</v>
      </c>
      <c r="O97">
        <f t="shared" si="14"/>
        <v>1.6900000000000019</v>
      </c>
      <c r="P97">
        <f t="shared" si="8"/>
        <v>5.2899999999999378E-2</v>
      </c>
      <c r="Q97">
        <f t="shared" si="9"/>
        <v>28.090000000000007</v>
      </c>
      <c r="R97">
        <f t="shared" si="10"/>
        <v>33.640000000000008</v>
      </c>
      <c r="S97">
        <f t="shared" si="11"/>
        <v>0.31360000000000054</v>
      </c>
      <c r="T97">
        <f t="shared" si="12"/>
        <v>5.3916840000000041</v>
      </c>
    </row>
    <row r="98" spans="1:20">
      <c r="A98" t="s">
        <v>65</v>
      </c>
      <c r="B98">
        <v>6900</v>
      </c>
      <c r="C98" t="s">
        <v>6</v>
      </c>
      <c r="D98" t="s">
        <v>66</v>
      </c>
      <c r="E98">
        <f>IFERROR(VLOOKUP(A98,'player index'!D:F,3,FALSE),VLOOKUP(A98,'player index'!E:F,2,FALSE))</f>
        <v>96</v>
      </c>
      <c r="F98">
        <f>IFERROR(VLOOKUP(E98,'fftoday-week3.csv'!R:S,2,FALSE),0)</f>
        <v>12</v>
      </c>
      <c r="G98">
        <f>VLOOKUP(E98,'espn-week3.csv'!S:T,2,FALSE)</f>
        <v>13.73</v>
      </c>
      <c r="H98">
        <f>IFERROR(VLOOKUP(E98,'fleaflicker-week3.csv'!AD:AE,2,FALSE),0)</f>
        <v>19.8</v>
      </c>
      <c r="I98">
        <f>IFERROR(VLOOKUP(E98,'nfl-week3.csv'!Q:R,2,FALSE),0)</f>
        <v>21.6</v>
      </c>
      <c r="J98">
        <f>IFERROR(VLOOKUP(E98,'CBS-week3.csv'!V:W,2,FALSE),0)</f>
        <v>14.75</v>
      </c>
      <c r="K98">
        <f>IFERROR(AVERAGEIF(F98:J98,"&gt;0"),0)</f>
        <v>16.375999999999998</v>
      </c>
      <c r="L98">
        <f>IFERROR(VLOOKUP(E98,'Final scoring'!W:X,2,FALSE),0)</f>
        <v>10.9</v>
      </c>
      <c r="N98">
        <f t="shared" si="13"/>
        <v>1.4528040017925986E-2</v>
      </c>
      <c r="O98">
        <f t="shared" si="14"/>
        <v>1.2099999999999993</v>
      </c>
      <c r="P98">
        <f t="shared" si="8"/>
        <v>8.0089000000000006</v>
      </c>
      <c r="Q98">
        <f t="shared" si="9"/>
        <v>79.210000000000008</v>
      </c>
      <c r="R98">
        <f t="shared" si="10"/>
        <v>114.49000000000002</v>
      </c>
      <c r="S98">
        <f t="shared" si="11"/>
        <v>14.822499999999998</v>
      </c>
      <c r="T98">
        <f t="shared" si="12"/>
        <v>29.986575999999971</v>
      </c>
    </row>
    <row r="99" spans="1:20">
      <c r="A99" t="s">
        <v>129</v>
      </c>
      <c r="B99">
        <v>5200</v>
      </c>
      <c r="C99" t="s">
        <v>6</v>
      </c>
      <c r="D99" t="s">
        <v>28</v>
      </c>
      <c r="E99">
        <f>IFERROR(VLOOKUP(A99,'player index'!D:F,3,FALSE),VLOOKUP(A99,'player index'!E:F,2,FALSE))</f>
        <v>120</v>
      </c>
      <c r="F99">
        <f>IFERROR(VLOOKUP(E99,'fftoday-week3.csv'!R:S,2,FALSE),0)</f>
        <v>20</v>
      </c>
      <c r="G99">
        <f>VLOOKUP(E99,'espn-week3.csv'!S:T,2,FALSE)</f>
        <v>14.16</v>
      </c>
      <c r="H99">
        <f>IFERROR(VLOOKUP(E99,'fleaflicker-week3.csv'!AD:AE,2,FALSE),0)</f>
        <v>17.100000000000001</v>
      </c>
      <c r="I99">
        <f>IFERROR(VLOOKUP(E99,'nfl-week3.csv'!Q:R,2,FALSE),0)</f>
        <v>18.200000000000003</v>
      </c>
      <c r="J99">
        <f>IFERROR(VLOOKUP(E99,'CBS-week3.csv'!V:W,2,FALSE),0)</f>
        <v>12.620000000000001</v>
      </c>
      <c r="K99">
        <f>IFERROR(AVERAGEIF(F99:J99,"&gt;0"),0)</f>
        <v>16.416000000000004</v>
      </c>
      <c r="L99">
        <f>IFERROR(VLOOKUP(E99,'Final scoring'!W:X,2,FALSE),0)</f>
        <v>10.8</v>
      </c>
      <c r="N99">
        <f t="shared" si="13"/>
        <v>4.8634503896251895E-2</v>
      </c>
      <c r="O99">
        <f t="shared" si="14"/>
        <v>84.639999999999986</v>
      </c>
      <c r="P99">
        <f t="shared" si="8"/>
        <v>11.289599999999997</v>
      </c>
      <c r="Q99">
        <f t="shared" si="9"/>
        <v>39.690000000000012</v>
      </c>
      <c r="R99">
        <f t="shared" si="10"/>
        <v>54.760000000000034</v>
      </c>
      <c r="S99">
        <f t="shared" si="11"/>
        <v>3.3124000000000011</v>
      </c>
      <c r="T99">
        <f t="shared" si="12"/>
        <v>31.539456000000037</v>
      </c>
    </row>
    <row r="100" spans="1:20">
      <c r="A100" t="s">
        <v>113</v>
      </c>
      <c r="B100">
        <v>5700</v>
      </c>
      <c r="C100" t="s">
        <v>6</v>
      </c>
      <c r="D100" t="s">
        <v>20</v>
      </c>
      <c r="E100">
        <f>IFERROR(VLOOKUP(A100,'player index'!D:F,3,FALSE),VLOOKUP(A100,'player index'!E:F,2,FALSE))</f>
        <v>108</v>
      </c>
      <c r="F100">
        <f>IFERROR(VLOOKUP(E100,'fftoday-week3.csv'!R:S,2,FALSE),0)</f>
        <v>10</v>
      </c>
      <c r="G100">
        <f>VLOOKUP(E100,'espn-week3.csv'!S:T,2,FALSE)</f>
        <v>10.899999999999999</v>
      </c>
      <c r="H100">
        <f>IFERROR(VLOOKUP(E100,'fleaflicker-week3.csv'!AD:AE,2,FALSE),0)</f>
        <v>16.899999999999999</v>
      </c>
      <c r="I100">
        <f>IFERROR(VLOOKUP(E100,'nfl-week3.csv'!Q:R,2,FALSE),0)</f>
        <v>17.600000000000001</v>
      </c>
      <c r="J100">
        <f>IFERROR(VLOOKUP(E100,'CBS-week3.csv'!V:W,2,FALSE),0)</f>
        <v>13.36</v>
      </c>
      <c r="K100">
        <f>IFERROR(AVERAGEIF(F100:J100,"&gt;0"),0)</f>
        <v>13.751999999999999</v>
      </c>
      <c r="L100">
        <f>IFERROR(VLOOKUP(E100,'Final scoring'!W:X,2,FALSE),0)</f>
        <v>10.7</v>
      </c>
      <c r="N100">
        <f t="shared" si="13"/>
        <v>0.10274096777457881</v>
      </c>
      <c r="O100">
        <f t="shared" si="14"/>
        <v>0.48999999999999899</v>
      </c>
      <c r="P100">
        <f t="shared" si="8"/>
        <v>3.9999999999999716E-2</v>
      </c>
      <c r="Q100">
        <f t="shared" si="9"/>
        <v>38.439999999999991</v>
      </c>
      <c r="R100">
        <f t="shared" si="10"/>
        <v>47.610000000000028</v>
      </c>
      <c r="S100">
        <f t="shared" si="11"/>
        <v>7.0756000000000006</v>
      </c>
      <c r="T100">
        <f t="shared" si="12"/>
        <v>9.3147039999999972</v>
      </c>
    </row>
    <row r="101" spans="1:20">
      <c r="A101" t="s">
        <v>231</v>
      </c>
      <c r="B101">
        <v>3900</v>
      </c>
      <c r="C101" t="s">
        <v>6</v>
      </c>
      <c r="D101" t="s">
        <v>36</v>
      </c>
      <c r="E101">
        <f>IFERROR(VLOOKUP(A101,'player index'!D:F,3,FALSE),VLOOKUP(A101,'player index'!E:F,2,FALSE))</f>
        <v>151</v>
      </c>
      <c r="F101">
        <f>IFERROR(VLOOKUP(E101,'fftoday-week3.csv'!R:S,2,FALSE),0)</f>
        <v>8</v>
      </c>
      <c r="G101">
        <f>VLOOKUP(E101,'espn-week3.csv'!S:T,2,FALSE)</f>
        <v>10.02</v>
      </c>
      <c r="H101">
        <f>IFERROR(VLOOKUP(E101,'fleaflicker-week3.csv'!AD:AE,2,FALSE),0)</f>
        <v>13.4</v>
      </c>
      <c r="I101">
        <f>IFERROR(VLOOKUP(E101,'nfl-week3.csv'!Q:R,2,FALSE),0)</f>
        <v>14.8</v>
      </c>
      <c r="J101">
        <f>IFERROR(VLOOKUP(E101,'CBS-week3.csv'!V:W,2,FALSE),0)</f>
        <v>9.34</v>
      </c>
      <c r="K101">
        <f>IFERROR(AVERAGEIF(F101:J101,"&gt;0"),0)</f>
        <v>11.112</v>
      </c>
      <c r="L101">
        <f>IFERROR(VLOOKUP(E101,'Final scoring'!W:X,2,FALSE),0)</f>
        <v>10.3</v>
      </c>
      <c r="N101">
        <f t="shared" si="13"/>
        <v>0.51916682328788188</v>
      </c>
      <c r="O101">
        <f t="shared" si="14"/>
        <v>5.2900000000000036</v>
      </c>
      <c r="P101">
        <f t="shared" si="8"/>
        <v>7.8400000000000636E-2</v>
      </c>
      <c r="Q101">
        <f t="shared" si="9"/>
        <v>9.6099999999999977</v>
      </c>
      <c r="R101">
        <f t="shared" si="10"/>
        <v>20.25</v>
      </c>
      <c r="S101">
        <f t="shared" si="11"/>
        <v>0.92160000000000164</v>
      </c>
      <c r="T101">
        <f t="shared" si="12"/>
        <v>0.65934399999999904</v>
      </c>
    </row>
    <row r="102" spans="1:20">
      <c r="A102" t="s">
        <v>281</v>
      </c>
      <c r="B102">
        <v>3300</v>
      </c>
      <c r="C102" t="s">
        <v>6</v>
      </c>
      <c r="D102" t="s">
        <v>25</v>
      </c>
      <c r="E102">
        <f>IFERROR(VLOOKUP(A102,'player index'!D:F,3,FALSE),VLOOKUP(A102,'player index'!E:F,2,FALSE))</f>
        <v>315</v>
      </c>
      <c r="F102">
        <f>IFERROR(VLOOKUP(E102,'fftoday-week3.csv'!R:S,2,FALSE),0)</f>
        <v>4</v>
      </c>
      <c r="G102">
        <f>VLOOKUP(E102,'espn-week3.csv'!S:T,2,FALSE)</f>
        <v>2.8000000000000003</v>
      </c>
      <c r="H102">
        <f>IFERROR(VLOOKUP(E102,'fleaflicker-week3.csv'!AD:AE,2,FALSE),0)</f>
        <v>4.9000000000000004</v>
      </c>
      <c r="I102">
        <f>IFERROR(VLOOKUP(E102,'nfl-week3.csv'!Q:R,2,FALSE),0)</f>
        <v>5.8000000000000007</v>
      </c>
      <c r="J102">
        <f>IFERROR(VLOOKUP(E102,'CBS-week3.csv'!V:W,2,FALSE),0)</f>
        <v>5.96</v>
      </c>
      <c r="K102">
        <f>IFERROR(AVERAGEIF(F102:J102,"&gt;0"),0)</f>
        <v>4.6920000000000002</v>
      </c>
      <c r="L102">
        <f>IFERROR(VLOOKUP(E102,'Final scoring'!W:X,2,FALSE),0)</f>
        <v>10.199999999999999</v>
      </c>
      <c r="N102">
        <f t="shared" si="13"/>
        <v>0.67327328716621015</v>
      </c>
      <c r="O102">
        <f t="shared" si="14"/>
        <v>38.439999999999991</v>
      </c>
      <c r="P102">
        <f t="shared" si="8"/>
        <v>54.759999999999977</v>
      </c>
      <c r="Q102">
        <f t="shared" si="9"/>
        <v>28.089999999999989</v>
      </c>
      <c r="R102">
        <f t="shared" si="10"/>
        <v>19.359999999999989</v>
      </c>
      <c r="S102">
        <f t="shared" si="11"/>
        <v>17.977599999999995</v>
      </c>
      <c r="T102">
        <f t="shared" si="12"/>
        <v>30.338063999999989</v>
      </c>
    </row>
    <row r="103" spans="1:20">
      <c r="A103" t="s">
        <v>280</v>
      </c>
      <c r="B103">
        <v>3300</v>
      </c>
      <c r="C103" t="s">
        <v>45</v>
      </c>
      <c r="D103" t="s">
        <v>20</v>
      </c>
      <c r="E103">
        <f>IFERROR(VLOOKUP(A103,'player index'!D:F,3,FALSE),VLOOKUP(A103,'player index'!E:F,2,FALSE))</f>
        <v>223</v>
      </c>
      <c r="F103">
        <f>IFERROR(VLOOKUP(E103,'fftoday-week3.csv'!R:S,2,FALSE),0)</f>
        <v>6.5</v>
      </c>
      <c r="G103">
        <f>VLOOKUP(E103,'espn-week3.csv'!S:T,2,FALSE)</f>
        <v>11.14</v>
      </c>
      <c r="H103">
        <f>IFERROR(VLOOKUP(E103,'fleaflicker-week3.csv'!AD:AE,2,FALSE),0)</f>
        <v>3.9000000000000004</v>
      </c>
      <c r="I103">
        <f>IFERROR(VLOOKUP(E103,'nfl-week3.csv'!Q:R,2,FALSE),0)</f>
        <v>3.8</v>
      </c>
      <c r="J103">
        <f>IFERROR(VLOOKUP(E103,'CBS-week3.csv'!V:W,2,FALSE),0)</f>
        <v>9.73</v>
      </c>
      <c r="K103">
        <f>IFERROR(AVERAGEIF(F103:J103,"&gt;0"),0)</f>
        <v>7.0140000000000002</v>
      </c>
      <c r="L103">
        <f>IFERROR(VLOOKUP(E103,'Final scoring'!W:X,2,FALSE),0)</f>
        <v>10.100000000000001</v>
      </c>
      <c r="N103">
        <f t="shared" si="13"/>
        <v>0.84737975104453256</v>
      </c>
      <c r="O103">
        <f t="shared" si="14"/>
        <v>12.96000000000001</v>
      </c>
      <c r="P103">
        <f t="shared" si="8"/>
        <v>1.0815999999999981</v>
      </c>
      <c r="Q103">
        <f t="shared" si="9"/>
        <v>38.440000000000012</v>
      </c>
      <c r="R103">
        <f t="shared" si="10"/>
        <v>39.690000000000019</v>
      </c>
      <c r="S103">
        <f t="shared" si="11"/>
        <v>0.13690000000000074</v>
      </c>
      <c r="T103">
        <f t="shared" si="12"/>
        <v>9.5233960000000071</v>
      </c>
    </row>
    <row r="104" spans="1:20">
      <c r="A104" t="s">
        <v>402</v>
      </c>
      <c r="B104">
        <v>3000</v>
      </c>
      <c r="C104" t="s">
        <v>6</v>
      </c>
      <c r="D104" t="s">
        <v>66</v>
      </c>
      <c r="E104">
        <f>IFERROR(VLOOKUP(A104,'player index'!D:F,3,FALSE),VLOOKUP(A104,'player index'!E:F,2,FALSE))</f>
        <v>330</v>
      </c>
      <c r="F104">
        <f>IFERROR(VLOOKUP(E104,'fftoday-week3.csv'!R:S,2,FALSE),0)</f>
        <v>0</v>
      </c>
      <c r="G104">
        <f>VLOOKUP(E104,'espn-week3.csv'!S:T,2,FALSE)</f>
        <v>8.81</v>
      </c>
      <c r="H104">
        <f>IFERROR(VLOOKUP(E104,'fleaflicker-week3.csv'!AD:AE,2,FALSE),0)</f>
        <v>0</v>
      </c>
      <c r="I104">
        <f>IFERROR(VLOOKUP(E104,'nfl-week3.csv'!Q:R,2,FALSE),0)</f>
        <v>0</v>
      </c>
      <c r="J104">
        <f>IFERROR(VLOOKUP(E104,'CBS-week3.csv'!V:W,2,FALSE),0)</f>
        <v>6.65</v>
      </c>
      <c r="K104">
        <f>IFERROR(AVERAGEIF(F104:J104,"&gt;0"),0)</f>
        <v>7.73</v>
      </c>
      <c r="L104">
        <f>IFERROR(VLOOKUP(E104,'Final scoring'!W:X,2,FALSE),0)</f>
        <v>10</v>
      </c>
      <c r="N104">
        <f t="shared" si="13"/>
        <v>1.0414862149228614</v>
      </c>
      <c r="O104">
        <f t="shared" si="14"/>
        <v>100</v>
      </c>
      <c r="P104">
        <f t="shared" si="8"/>
        <v>1.4160999999999988</v>
      </c>
      <c r="Q104">
        <f t="shared" si="9"/>
        <v>100</v>
      </c>
      <c r="R104">
        <f t="shared" si="10"/>
        <v>100</v>
      </c>
      <c r="S104">
        <f t="shared" si="11"/>
        <v>11.222499999999998</v>
      </c>
      <c r="T104">
        <f t="shared" si="12"/>
        <v>5.152899999999998</v>
      </c>
    </row>
    <row r="105" spans="1:20">
      <c r="A105" t="s">
        <v>462</v>
      </c>
      <c r="B105">
        <v>3000</v>
      </c>
      <c r="C105" t="s">
        <v>34</v>
      </c>
      <c r="D105" t="s">
        <v>32</v>
      </c>
      <c r="E105">
        <f>IFERROR(VLOOKUP(A105,'player index'!D:F,3,FALSE),VLOOKUP(A105,'player index'!E:F,2,FALSE))</f>
        <v>176</v>
      </c>
      <c r="F105">
        <f>IFERROR(VLOOKUP(E105,'fftoday-week3.csv'!R:S,2,FALSE),0)</f>
        <v>3</v>
      </c>
      <c r="G105">
        <f>VLOOKUP(E105,'espn-week3.csv'!S:T,2,FALSE)</f>
        <v>3.5700000000000003</v>
      </c>
      <c r="H105">
        <f>IFERROR(VLOOKUP(E105,'fleaflicker-week3.csv'!AD:AE,2,FALSE),0)</f>
        <v>1.1000000000000001</v>
      </c>
      <c r="I105">
        <f>IFERROR(VLOOKUP(E105,'nfl-week3.csv'!Q:R,2,FALSE),0)</f>
        <v>1.3</v>
      </c>
      <c r="J105">
        <f>IFERROR(VLOOKUP(E105,'CBS-week3.csv'!V:W,2,FALSE),0)</f>
        <v>5.5699999999999994</v>
      </c>
      <c r="K105">
        <f>IFERROR(AVERAGEIF(F105:J105,"&gt;0"),0)</f>
        <v>2.9079999999999999</v>
      </c>
      <c r="L105">
        <f>IFERROR(VLOOKUP(E105,'Final scoring'!W:X,2,FALSE),0)</f>
        <v>10</v>
      </c>
      <c r="N105">
        <f t="shared" si="13"/>
        <v>1.0414862149228614</v>
      </c>
      <c r="O105">
        <f t="shared" si="14"/>
        <v>49</v>
      </c>
      <c r="P105">
        <f t="shared" si="8"/>
        <v>41.344899999999996</v>
      </c>
      <c r="Q105">
        <f t="shared" si="9"/>
        <v>79.210000000000008</v>
      </c>
      <c r="R105">
        <f t="shared" si="10"/>
        <v>75.689999999999984</v>
      </c>
      <c r="S105">
        <f t="shared" si="11"/>
        <v>19.624900000000004</v>
      </c>
      <c r="T105">
        <f t="shared" si="12"/>
        <v>50.296464000000007</v>
      </c>
    </row>
    <row r="106" spans="1:20">
      <c r="A106" t="s">
        <v>99</v>
      </c>
      <c r="B106">
        <v>6100</v>
      </c>
      <c r="C106" t="s">
        <v>34</v>
      </c>
      <c r="D106" t="s">
        <v>73</v>
      </c>
      <c r="E106">
        <f>IFERROR(VLOOKUP(A106,'player index'!D:F,3,FALSE),VLOOKUP(A106,'player index'!E:F,2,FALSE))</f>
        <v>67</v>
      </c>
      <c r="F106">
        <f>IFERROR(VLOOKUP(E106,'fftoday-week3.csv'!R:S,2,FALSE),0)</f>
        <v>18</v>
      </c>
      <c r="G106">
        <f>VLOOKUP(E106,'espn-week3.csv'!S:T,2,FALSE)</f>
        <v>14.47</v>
      </c>
      <c r="H106">
        <f>IFERROR(VLOOKUP(E106,'fleaflicker-week3.csv'!AD:AE,2,FALSE),0)</f>
        <v>17.2</v>
      </c>
      <c r="I106">
        <f>IFERROR(VLOOKUP(E106,'nfl-week3.csv'!Q:R,2,FALSE),0)</f>
        <v>16.7</v>
      </c>
      <c r="J106">
        <f>IFERROR(VLOOKUP(E106,'CBS-week3.csv'!V:W,2,FALSE),0)</f>
        <v>11.490000000000002</v>
      </c>
      <c r="K106">
        <f>IFERROR(AVERAGEIF(F106:J106,"&gt;0"),0)</f>
        <v>15.572000000000003</v>
      </c>
      <c r="L106">
        <f>IFERROR(VLOOKUP(E106,'Final scoring'!W:X,2,FALSE),0)</f>
        <v>9.6</v>
      </c>
      <c r="N106">
        <f t="shared" si="13"/>
        <v>2.017912070436167</v>
      </c>
      <c r="O106">
        <f t="shared" si="14"/>
        <v>70.56</v>
      </c>
      <c r="P106">
        <f t="shared" si="8"/>
        <v>23.71690000000001</v>
      </c>
      <c r="Q106">
        <f t="shared" si="9"/>
        <v>57.76</v>
      </c>
      <c r="R106">
        <f t="shared" si="10"/>
        <v>50.41</v>
      </c>
      <c r="S106">
        <f t="shared" si="11"/>
        <v>3.5721000000000087</v>
      </c>
      <c r="T106">
        <f t="shared" si="12"/>
        <v>35.66478400000004</v>
      </c>
    </row>
    <row r="107" spans="1:20">
      <c r="A107" t="s">
        <v>128</v>
      </c>
      <c r="B107">
        <v>5200</v>
      </c>
      <c r="C107" t="s">
        <v>34</v>
      </c>
      <c r="D107" t="s">
        <v>73</v>
      </c>
      <c r="E107">
        <f>IFERROR(VLOOKUP(A107,'player index'!D:F,3,FALSE),VLOOKUP(A107,'player index'!E:F,2,FALSE))</f>
        <v>38</v>
      </c>
      <c r="F107">
        <f>IFERROR(VLOOKUP(E107,'fftoday-week3.csv'!R:S,2,FALSE),0)</f>
        <v>8.5</v>
      </c>
      <c r="G107">
        <f>VLOOKUP(E107,'espn-week3.csv'!S:T,2,FALSE)</f>
        <v>13.53</v>
      </c>
      <c r="H107">
        <f>IFERROR(VLOOKUP(E107,'fleaflicker-week3.csv'!AD:AE,2,FALSE),0)</f>
        <v>19.5</v>
      </c>
      <c r="I107">
        <f>IFERROR(VLOOKUP(E107,'nfl-week3.csv'!Q:R,2,FALSE),0)</f>
        <v>18.5</v>
      </c>
      <c r="J107">
        <f>IFERROR(VLOOKUP(E107,'CBS-week3.csv'!V:W,2,FALSE),0)</f>
        <v>11.580000000000002</v>
      </c>
      <c r="K107">
        <f>IFERROR(AVERAGEIF(F107:J107,"&gt;0"),0)</f>
        <v>14.321999999999999</v>
      </c>
      <c r="L107">
        <f>IFERROR(VLOOKUP(E107,'Final scoring'!W:X,2,FALSE),0)</f>
        <v>9.5</v>
      </c>
      <c r="N107">
        <f t="shared" si="13"/>
        <v>2.3120185343144919</v>
      </c>
      <c r="O107">
        <f t="shared" si="14"/>
        <v>1</v>
      </c>
      <c r="P107">
        <f t="shared" si="8"/>
        <v>16.240899999999996</v>
      </c>
      <c r="Q107">
        <f t="shared" si="9"/>
        <v>100</v>
      </c>
      <c r="R107">
        <f t="shared" si="10"/>
        <v>81</v>
      </c>
      <c r="S107">
        <f t="shared" si="11"/>
        <v>4.3264000000000076</v>
      </c>
      <c r="T107">
        <f t="shared" si="12"/>
        <v>23.251683999999994</v>
      </c>
    </row>
    <row r="108" spans="1:20">
      <c r="A108" t="s">
        <v>224</v>
      </c>
      <c r="B108">
        <v>4000</v>
      </c>
      <c r="C108" t="s">
        <v>34</v>
      </c>
      <c r="D108" t="s">
        <v>8</v>
      </c>
      <c r="E108">
        <f>IFERROR(VLOOKUP(A108,'player index'!D:F,3,FALSE),VLOOKUP(A108,'player index'!E:F,2,FALSE))</f>
        <v>214</v>
      </c>
      <c r="F108">
        <f>IFERROR(VLOOKUP(E108,'fftoday-week3.csv'!R:S,2,FALSE),0)</f>
        <v>4.5</v>
      </c>
      <c r="G108">
        <f>VLOOKUP(E108,'espn-week3.csv'!S:T,2,FALSE)</f>
        <v>6.78</v>
      </c>
      <c r="H108">
        <f>IFERROR(VLOOKUP(E108,'fleaflicker-week3.csv'!AD:AE,2,FALSE),0)</f>
        <v>4</v>
      </c>
      <c r="I108">
        <f>IFERROR(VLOOKUP(E108,'nfl-week3.csv'!Q:R,2,FALSE),0)</f>
        <v>3.3</v>
      </c>
      <c r="J108">
        <f>IFERROR(VLOOKUP(E108,'CBS-week3.csv'!V:W,2,FALSE),0)</f>
        <v>6.57</v>
      </c>
      <c r="K108">
        <f>IFERROR(AVERAGEIF(F108:J108,"&gt;0"),0)</f>
        <v>5.03</v>
      </c>
      <c r="L108">
        <f>IFERROR(VLOOKUP(E108,'Final scoring'!W:X,2,FALSE),0)</f>
        <v>9.5</v>
      </c>
      <c r="N108">
        <f t="shared" si="13"/>
        <v>2.3120185343144919</v>
      </c>
      <c r="O108">
        <f t="shared" si="14"/>
        <v>25</v>
      </c>
      <c r="P108">
        <f t="shared" si="8"/>
        <v>7.3983999999999988</v>
      </c>
      <c r="Q108">
        <f t="shared" si="9"/>
        <v>30.25</v>
      </c>
      <c r="R108">
        <f t="shared" si="10"/>
        <v>38.440000000000005</v>
      </c>
      <c r="S108">
        <f t="shared" si="11"/>
        <v>8.5848999999999975</v>
      </c>
      <c r="T108">
        <f t="shared" si="12"/>
        <v>19.980899999999998</v>
      </c>
    </row>
    <row r="109" spans="1:20">
      <c r="A109" t="s">
        <v>265</v>
      </c>
      <c r="B109">
        <v>3400</v>
      </c>
      <c r="C109" t="s">
        <v>34</v>
      </c>
      <c r="D109" t="s">
        <v>97</v>
      </c>
      <c r="E109">
        <f>IFERROR(VLOOKUP(A109,'player index'!D:F,3,FALSE),VLOOKUP(A109,'player index'!E:F,2,FALSE))</f>
        <v>194</v>
      </c>
      <c r="F109">
        <f>IFERROR(VLOOKUP(E109,'fftoday-week3.csv'!R:S,2,FALSE),0)</f>
        <v>4.5</v>
      </c>
      <c r="G109">
        <f>VLOOKUP(E109,'espn-week3.csv'!S:T,2,FALSE)</f>
        <v>11.55</v>
      </c>
      <c r="H109">
        <f>IFERROR(VLOOKUP(E109,'fleaflicker-week3.csv'!AD:AE,2,FALSE),0)</f>
        <v>3.1</v>
      </c>
      <c r="I109">
        <f>IFERROR(VLOOKUP(E109,'nfl-week3.csv'!Q:R,2,FALSE),0)</f>
        <v>2.7</v>
      </c>
      <c r="J109">
        <f>IFERROR(VLOOKUP(E109,'CBS-week3.csv'!V:W,2,FALSE),0)</f>
        <v>9</v>
      </c>
      <c r="K109">
        <f>IFERROR(AVERAGEIF(F109:J109,"&gt;0"),0)</f>
        <v>6.17</v>
      </c>
      <c r="L109">
        <f>IFERROR(VLOOKUP(E109,'Final scoring'!W:X,2,FALSE),0)</f>
        <v>9.5</v>
      </c>
      <c r="N109">
        <f t="shared" si="13"/>
        <v>2.3120185343144919</v>
      </c>
      <c r="O109">
        <f t="shared" si="14"/>
        <v>25</v>
      </c>
      <c r="P109">
        <f t="shared" si="8"/>
        <v>4.2025000000000032</v>
      </c>
      <c r="Q109">
        <f t="shared" si="9"/>
        <v>40.960000000000008</v>
      </c>
      <c r="R109">
        <f t="shared" si="10"/>
        <v>46.239999999999995</v>
      </c>
      <c r="S109">
        <f t="shared" si="11"/>
        <v>0.25</v>
      </c>
      <c r="T109">
        <f t="shared" si="12"/>
        <v>11.088900000000001</v>
      </c>
    </row>
    <row r="110" spans="1:20">
      <c r="A110" t="s">
        <v>432</v>
      </c>
      <c r="B110">
        <v>3000</v>
      </c>
      <c r="C110" t="s">
        <v>6</v>
      </c>
      <c r="D110" t="s">
        <v>32</v>
      </c>
      <c r="E110">
        <f>IFERROR(VLOOKUP(A110,'player index'!D:F,3,FALSE),VLOOKUP(A110,'player index'!E:F,2,FALSE))</f>
        <v>281</v>
      </c>
      <c r="F110">
        <f>IFERROR(VLOOKUP(E110,'fftoday-week3.csv'!R:S,2,FALSE),0)</f>
        <v>0</v>
      </c>
      <c r="G110">
        <f>VLOOKUP(E110,'espn-week3.csv'!S:T,2,FALSE)</f>
        <v>4.37</v>
      </c>
      <c r="H110">
        <f>IFERROR(VLOOKUP(E110,'fleaflicker-week3.csv'!AD:AE,2,FALSE),0)</f>
        <v>2</v>
      </c>
      <c r="I110">
        <f>IFERROR(VLOOKUP(E110,'nfl-week3.csv'!Q:R,2,FALSE),0)</f>
        <v>2</v>
      </c>
      <c r="J110">
        <f>IFERROR(VLOOKUP(E110,'CBS-week3.csv'!V:W,2,FALSE),0)</f>
        <v>0</v>
      </c>
      <c r="K110">
        <f>IFERROR(AVERAGEIF(F110:J110,"&gt;0"),0)</f>
        <v>2.7900000000000005</v>
      </c>
      <c r="L110">
        <f>IFERROR(VLOOKUP(E110,'Final scoring'!W:X,2,FALSE),0)</f>
        <v>9.4</v>
      </c>
      <c r="N110">
        <f t="shared" si="13"/>
        <v>2.6261249981928172</v>
      </c>
      <c r="O110">
        <f t="shared" si="14"/>
        <v>88.360000000000014</v>
      </c>
      <c r="P110">
        <f t="shared" si="8"/>
        <v>25.300900000000002</v>
      </c>
      <c r="Q110">
        <f t="shared" si="9"/>
        <v>54.760000000000005</v>
      </c>
      <c r="R110">
        <f t="shared" si="10"/>
        <v>54.760000000000005</v>
      </c>
      <c r="S110">
        <f t="shared" si="11"/>
        <v>88.360000000000014</v>
      </c>
      <c r="T110">
        <f t="shared" si="12"/>
        <v>43.692099999999989</v>
      </c>
    </row>
    <row r="111" spans="1:20">
      <c r="A111" t="s">
        <v>436</v>
      </c>
      <c r="B111">
        <v>3000</v>
      </c>
      <c r="C111" t="s">
        <v>6</v>
      </c>
      <c r="D111" t="s">
        <v>17</v>
      </c>
      <c r="E111">
        <f>IFERROR(VLOOKUP(A111,'player index'!D:F,3,FALSE),VLOOKUP(A111,'player index'!E:F,2,FALSE))</f>
        <v>376</v>
      </c>
      <c r="F111">
        <f>IFERROR(VLOOKUP(E111,'fftoday-week3.csv'!R:S,2,FALSE),0)</f>
        <v>5</v>
      </c>
      <c r="G111">
        <f>VLOOKUP(E111,'espn-week3.csv'!S:T,2,FALSE)</f>
        <v>2.6500000000000004</v>
      </c>
      <c r="H111">
        <f>IFERROR(VLOOKUP(E111,'fleaflicker-week3.csv'!AD:AE,2,FALSE),0)</f>
        <v>6.6</v>
      </c>
      <c r="I111">
        <f>IFERROR(VLOOKUP(E111,'nfl-week3.csv'!Q:R,2,FALSE),0)</f>
        <v>7.2</v>
      </c>
      <c r="J111">
        <f>IFERROR(VLOOKUP(E111,'CBS-week3.csv'!V:W,2,FALSE),0)</f>
        <v>4.5200000000000005</v>
      </c>
      <c r="K111">
        <f>IFERROR(AVERAGEIF(F111:J111,"&gt;0"),0)</f>
        <v>5.194</v>
      </c>
      <c r="L111">
        <f>IFERROR(VLOOKUP(E111,'Final scoring'!W:X,2,FALSE),0)</f>
        <v>9.4</v>
      </c>
      <c r="N111">
        <f t="shared" si="13"/>
        <v>2.6261249981928172</v>
      </c>
      <c r="O111">
        <f t="shared" si="14"/>
        <v>19.360000000000003</v>
      </c>
      <c r="P111">
        <f t="shared" si="8"/>
        <v>45.5625</v>
      </c>
      <c r="Q111">
        <f t="shared" si="9"/>
        <v>7.8400000000000043</v>
      </c>
      <c r="R111">
        <f t="shared" si="10"/>
        <v>4.8400000000000007</v>
      </c>
      <c r="S111">
        <f t="shared" si="11"/>
        <v>23.814399999999999</v>
      </c>
      <c r="T111">
        <f t="shared" si="12"/>
        <v>17.690436000000002</v>
      </c>
    </row>
    <row r="112" spans="1:20">
      <c r="A112" t="s">
        <v>88</v>
      </c>
      <c r="B112">
        <v>6300</v>
      </c>
      <c r="C112" t="s">
        <v>15</v>
      </c>
      <c r="D112" t="s">
        <v>77</v>
      </c>
      <c r="E112">
        <f>IFERROR(VLOOKUP(A112,'player index'!D:F,3,FALSE),VLOOKUP(A112,'player index'!E:F,2,FALSE))</f>
        <v>8</v>
      </c>
      <c r="F112">
        <f>IFERROR(VLOOKUP(E112,'fftoday-week3.csv'!R:S,2,FALSE),0)</f>
        <v>16.600000000000001</v>
      </c>
      <c r="G112">
        <f>VLOOKUP(E112,'espn-week3.csv'!S:T,2,FALSE)</f>
        <v>17.838000000000001</v>
      </c>
      <c r="H112">
        <f>IFERROR(VLOOKUP(E112,'fleaflicker-week3.csv'!AD:AE,2,FALSE),0)</f>
        <v>21.18</v>
      </c>
      <c r="I112">
        <f>IFERROR(VLOOKUP(E112,'nfl-week3.csv'!Q:R,2,FALSE),0)</f>
        <v>20.18</v>
      </c>
      <c r="J112">
        <f>IFERROR(VLOOKUP(E112,'CBS-week3.csv'!V:W,2,FALSE),0)</f>
        <v>15.880000000000003</v>
      </c>
      <c r="K112">
        <f>IFERROR(AVERAGEIF(F112:J112,"&gt;0"),0)</f>
        <v>18.335599999999999</v>
      </c>
      <c r="L112">
        <f>IFERROR(VLOOKUP(E112,'Final scoring'!W:X,2,FALSE),0)</f>
        <v>9.2800000000000011</v>
      </c>
      <c r="N112">
        <f t="shared" si="13"/>
        <v>3.0294527548468055</v>
      </c>
      <c r="O112">
        <f t="shared" si="14"/>
        <v>53.582400000000007</v>
      </c>
      <c r="P112">
        <f t="shared" si="8"/>
        <v>73.239363999999995</v>
      </c>
      <c r="Q112">
        <f t="shared" si="9"/>
        <v>141.60999999999996</v>
      </c>
      <c r="R112">
        <f t="shared" si="10"/>
        <v>118.80999999999997</v>
      </c>
      <c r="S112">
        <f t="shared" si="11"/>
        <v>43.560000000000016</v>
      </c>
      <c r="T112">
        <f t="shared" si="12"/>
        <v>82.003891359999969</v>
      </c>
    </row>
    <row r="113" spans="1:20">
      <c r="A113" t="s">
        <v>133</v>
      </c>
      <c r="B113">
        <v>5100</v>
      </c>
      <c r="C113" t="s">
        <v>6</v>
      </c>
      <c r="D113" t="s">
        <v>77</v>
      </c>
      <c r="E113">
        <f>IFERROR(VLOOKUP(A113,'player index'!D:F,3,FALSE),VLOOKUP(A113,'player index'!E:F,2,FALSE))</f>
        <v>148</v>
      </c>
      <c r="F113">
        <f>IFERROR(VLOOKUP(E113,'fftoday-week3.csv'!R:S,2,FALSE),0)</f>
        <v>17.5</v>
      </c>
      <c r="G113">
        <f>VLOOKUP(E113,'espn-week3.csv'!S:T,2,FALSE)</f>
        <v>12.71</v>
      </c>
      <c r="H113">
        <f>IFERROR(VLOOKUP(E113,'fleaflicker-week3.csv'!AD:AE,2,FALSE),0)</f>
        <v>13.2</v>
      </c>
      <c r="I113">
        <f>IFERROR(VLOOKUP(E113,'nfl-week3.csv'!Q:R,2,FALSE),0)</f>
        <v>14.399999999999999</v>
      </c>
      <c r="J113">
        <f>IFERROR(VLOOKUP(E113,'CBS-week3.csv'!V:W,2,FALSE),0)</f>
        <v>12.260000000000002</v>
      </c>
      <c r="K113">
        <f>IFERROR(AVERAGEIF(F113:J113,"&gt;0"),0)</f>
        <v>14.013999999999999</v>
      </c>
      <c r="L113">
        <f>IFERROR(VLOOKUP(E113,'Final scoring'!W:X,2,FALSE),0)</f>
        <v>9.1999999999999993</v>
      </c>
      <c r="N113">
        <f t="shared" si="13"/>
        <v>3.3143379259494732</v>
      </c>
      <c r="O113">
        <f t="shared" si="14"/>
        <v>68.890000000000015</v>
      </c>
      <c r="P113">
        <f t="shared" si="8"/>
        <v>12.320100000000011</v>
      </c>
      <c r="Q113">
        <f t="shared" si="9"/>
        <v>16</v>
      </c>
      <c r="R113">
        <f t="shared" si="10"/>
        <v>27.039999999999992</v>
      </c>
      <c r="S113">
        <f t="shared" si="11"/>
        <v>9.3636000000000141</v>
      </c>
      <c r="T113">
        <f t="shared" si="12"/>
        <v>23.174596000000001</v>
      </c>
    </row>
    <row r="114" spans="1:20">
      <c r="A114" t="s">
        <v>285</v>
      </c>
      <c r="B114">
        <v>3200</v>
      </c>
      <c r="C114" t="s">
        <v>6</v>
      </c>
      <c r="D114" t="s">
        <v>48</v>
      </c>
      <c r="E114">
        <f>IFERROR(VLOOKUP(A114,'player index'!D:F,3,FALSE),VLOOKUP(A114,'player index'!E:F,2,FALSE))</f>
        <v>282</v>
      </c>
      <c r="F114">
        <f>IFERROR(VLOOKUP(E114,'fftoday-week3.csv'!R:S,2,FALSE),0)</f>
        <v>5</v>
      </c>
      <c r="G114">
        <f>VLOOKUP(E114,'espn-week3.csv'!S:T,2,FALSE)</f>
        <v>5.8500000000000005</v>
      </c>
      <c r="H114">
        <f>IFERROR(VLOOKUP(E114,'fleaflicker-week3.csv'!AD:AE,2,FALSE),0)</f>
        <v>0</v>
      </c>
      <c r="I114">
        <f>IFERROR(VLOOKUP(E114,'nfl-week3.csv'!Q:R,2,FALSE),0)</f>
        <v>0</v>
      </c>
      <c r="J114">
        <f>IFERROR(VLOOKUP(E114,'CBS-week3.csv'!V:W,2,FALSE),0)</f>
        <v>7.4</v>
      </c>
      <c r="K114">
        <f>IFERROR(AVERAGEIF(F114:J114,"&gt;0"),0)</f>
        <v>6.083333333333333</v>
      </c>
      <c r="L114">
        <f>IFERROR(VLOOKUP(E114,'Final scoring'!W:X,2,FALSE),0)</f>
        <v>9.1000000000000014</v>
      </c>
      <c r="N114">
        <f t="shared" si="13"/>
        <v>3.688444389827791</v>
      </c>
      <c r="O114">
        <f t="shared" si="14"/>
        <v>16.810000000000013</v>
      </c>
      <c r="P114">
        <f t="shared" si="8"/>
        <v>10.562500000000005</v>
      </c>
      <c r="Q114">
        <f t="shared" si="9"/>
        <v>82.810000000000031</v>
      </c>
      <c r="R114">
        <f t="shared" si="10"/>
        <v>82.810000000000031</v>
      </c>
      <c r="S114">
        <f t="shared" si="11"/>
        <v>2.8900000000000037</v>
      </c>
      <c r="T114">
        <f t="shared" si="12"/>
        <v>9.100277777777789</v>
      </c>
    </row>
    <row r="115" spans="1:20">
      <c r="A115" t="s">
        <v>346</v>
      </c>
      <c r="B115">
        <v>3000</v>
      </c>
      <c r="C115" t="s">
        <v>45</v>
      </c>
      <c r="D115" t="s">
        <v>25</v>
      </c>
      <c r="E115">
        <f>IFERROR(VLOOKUP(A115,'player index'!D:F,3,FALSE),VLOOKUP(A115,'player index'!E:F,2,FALSE))</f>
        <v>250</v>
      </c>
      <c r="F115">
        <f>IFERROR(VLOOKUP(E115,'fftoday-week3.csv'!R:S,2,FALSE),0)</f>
        <v>7</v>
      </c>
      <c r="G115">
        <f>VLOOKUP(E115,'espn-week3.csv'!S:T,2,FALSE)</f>
        <v>8.98</v>
      </c>
      <c r="H115">
        <f>IFERROR(VLOOKUP(E115,'fleaflicker-week3.csv'!AD:AE,2,FALSE),0)</f>
        <v>4.3000000000000007</v>
      </c>
      <c r="I115">
        <f>IFERROR(VLOOKUP(E115,'nfl-week3.csv'!Q:R,2,FALSE),0)</f>
        <v>4.5999999999999996</v>
      </c>
      <c r="J115">
        <f>IFERROR(VLOOKUP(E115,'CBS-week3.csv'!V:W,2,FALSE),0)</f>
        <v>10.870000000000001</v>
      </c>
      <c r="K115">
        <f>IFERROR(AVERAGEIF(F115:J115,"&gt;0"),0)</f>
        <v>7.15</v>
      </c>
      <c r="L115">
        <f>IFERROR(VLOOKUP(E115,'Final scoring'!W:X,2,FALSE),0)</f>
        <v>9.1000000000000014</v>
      </c>
      <c r="N115">
        <f t="shared" si="13"/>
        <v>3.688444389827791</v>
      </c>
      <c r="O115">
        <f t="shared" si="14"/>
        <v>4.4100000000000064</v>
      </c>
      <c r="P115">
        <f t="shared" si="8"/>
        <v>1.4400000000000239E-2</v>
      </c>
      <c r="Q115">
        <f t="shared" si="9"/>
        <v>23.040000000000006</v>
      </c>
      <c r="R115">
        <f t="shared" si="10"/>
        <v>20.250000000000018</v>
      </c>
      <c r="S115">
        <f t="shared" si="11"/>
        <v>3.1328999999999985</v>
      </c>
      <c r="T115">
        <f t="shared" si="12"/>
        <v>3.8025000000000042</v>
      </c>
    </row>
    <row r="116" spans="1:20">
      <c r="A116" t="s">
        <v>394</v>
      </c>
      <c r="B116">
        <v>3000</v>
      </c>
      <c r="C116" t="s">
        <v>6</v>
      </c>
      <c r="D116" t="s">
        <v>20</v>
      </c>
      <c r="E116">
        <f>IFERROR(VLOOKUP(A116,'player index'!D:F,3,FALSE),VLOOKUP(A116,'player index'!E:F,2,FALSE))</f>
        <v>693</v>
      </c>
      <c r="F116">
        <f>IFERROR(VLOOKUP(E116,'fftoday-week3.csv'!R:S,2,FALSE),0)</f>
        <v>0</v>
      </c>
      <c r="G116">
        <f>VLOOKUP(E116,'espn-week3.csv'!S:T,2,FALSE)</f>
        <v>0</v>
      </c>
      <c r="H116">
        <f>IFERROR(VLOOKUP(E116,'fleaflicker-week3.csv'!AD:AE,2,FALSE),0)</f>
        <v>0</v>
      </c>
      <c r="I116">
        <f>IFERROR(VLOOKUP(E116,'nfl-week3.csv'!Q:R,2,FALSE),0)</f>
        <v>0</v>
      </c>
      <c r="J116">
        <f>IFERROR(VLOOKUP(E116,'CBS-week3.csv'!V:W,2,FALSE),0)</f>
        <v>0</v>
      </c>
      <c r="K116">
        <f>IFERROR(AVERAGEIF(F116:J116,"&gt;0"),0)</f>
        <v>0</v>
      </c>
      <c r="L116">
        <f>IFERROR(VLOOKUP(E116,'Final scoring'!W:X,2,FALSE),0)</f>
        <v>9</v>
      </c>
      <c r="N116">
        <f t="shared" si="13"/>
        <v>4.082550853706123</v>
      </c>
      <c r="O116">
        <f t="shared" si="14"/>
        <v>81</v>
      </c>
      <c r="P116">
        <f t="shared" si="8"/>
        <v>81</v>
      </c>
      <c r="Q116">
        <f t="shared" si="9"/>
        <v>81</v>
      </c>
      <c r="R116">
        <f t="shared" si="10"/>
        <v>81</v>
      </c>
      <c r="S116">
        <f t="shared" si="11"/>
        <v>81</v>
      </c>
      <c r="T116">
        <f t="shared" si="12"/>
        <v>81</v>
      </c>
    </row>
    <row r="117" spans="1:20">
      <c r="A117" t="s">
        <v>271</v>
      </c>
      <c r="B117">
        <v>3300</v>
      </c>
      <c r="C117" t="s">
        <v>6</v>
      </c>
      <c r="D117" t="s">
        <v>8</v>
      </c>
      <c r="E117">
        <f>IFERROR(VLOOKUP(A117,'player index'!D:F,3,FALSE),VLOOKUP(A117,'player index'!E:F,2,FALSE))</f>
        <v>155</v>
      </c>
      <c r="F117">
        <f>IFERROR(VLOOKUP(E117,'fftoday-week3.csv'!R:S,2,FALSE),0)</f>
        <v>8.5</v>
      </c>
      <c r="G117">
        <f>VLOOKUP(E117,'espn-week3.csv'!S:T,2,FALSE)</f>
        <v>7.3100000000000005</v>
      </c>
      <c r="H117">
        <f>IFERROR(VLOOKUP(E117,'fleaflicker-week3.csv'!AD:AE,2,FALSE),0)</f>
        <v>8.6999999999999993</v>
      </c>
      <c r="I117">
        <f>IFERROR(VLOOKUP(E117,'nfl-week3.csv'!Q:R,2,FALSE),0)</f>
        <v>9.4</v>
      </c>
      <c r="J117">
        <f>IFERROR(VLOOKUP(E117,'CBS-week3.csv'!V:W,2,FALSE),0)</f>
        <v>9.120000000000001</v>
      </c>
      <c r="K117">
        <f>IFERROR(AVERAGEIF(F117:J117,"&gt;0"),0)</f>
        <v>8.6059999999999999</v>
      </c>
      <c r="L117">
        <f>IFERROR(VLOOKUP(E117,'Final scoring'!W:X,2,FALSE),0)</f>
        <v>8.9</v>
      </c>
      <c r="N117">
        <f t="shared" si="13"/>
        <v>4.4966573175844475</v>
      </c>
      <c r="O117">
        <f t="shared" si="14"/>
        <v>0.16000000000000028</v>
      </c>
      <c r="P117">
        <f t="shared" si="8"/>
        <v>2.5280999999999993</v>
      </c>
      <c r="Q117">
        <f t="shared" si="9"/>
        <v>4.0000000000000424E-2</v>
      </c>
      <c r="R117">
        <f t="shared" si="10"/>
        <v>0.25</v>
      </c>
      <c r="S117">
        <f t="shared" si="11"/>
        <v>4.8400000000000283E-2</v>
      </c>
      <c r="T117">
        <f t="shared" si="12"/>
        <v>8.643600000000029E-2</v>
      </c>
    </row>
    <row r="118" spans="1:20">
      <c r="A118" t="s">
        <v>240</v>
      </c>
      <c r="B118">
        <v>3700</v>
      </c>
      <c r="C118" t="s">
        <v>6</v>
      </c>
      <c r="D118" t="s">
        <v>11</v>
      </c>
      <c r="E118">
        <f>IFERROR(VLOOKUP(A118,'player index'!D:F,3,FALSE),VLOOKUP(A118,'player index'!E:F,2,FALSE))</f>
        <v>190</v>
      </c>
      <c r="F118">
        <f>IFERROR(VLOOKUP(E118,'fftoday-week3.csv'!R:S,2,FALSE),0)</f>
        <v>8</v>
      </c>
      <c r="G118">
        <f>VLOOKUP(E118,'espn-week3.csv'!S:T,2,FALSE)</f>
        <v>9.3800000000000026</v>
      </c>
      <c r="H118">
        <f>IFERROR(VLOOKUP(E118,'fleaflicker-week3.csv'!AD:AE,2,FALSE),0)</f>
        <v>8.2000000000000011</v>
      </c>
      <c r="I118">
        <f>IFERROR(VLOOKUP(E118,'nfl-week3.csv'!Q:R,2,FALSE),0)</f>
        <v>8</v>
      </c>
      <c r="J118">
        <f>IFERROR(VLOOKUP(E118,'CBS-week3.csv'!V:W,2,FALSE),0)</f>
        <v>6.0500000000000007</v>
      </c>
      <c r="K118">
        <f>IFERROR(AVERAGEIF(F118:J118,"&gt;0"),0)</f>
        <v>7.9260000000000019</v>
      </c>
      <c r="L118">
        <f>IFERROR(VLOOKUP(E118,'Final scoring'!W:X,2,FALSE),0)</f>
        <v>8.8000000000000007</v>
      </c>
      <c r="N118">
        <f t="shared" si="13"/>
        <v>4.9307637814627716</v>
      </c>
      <c r="O118">
        <f t="shared" si="14"/>
        <v>0.64000000000000112</v>
      </c>
      <c r="P118">
        <f t="shared" si="8"/>
        <v>0.33640000000000214</v>
      </c>
      <c r="Q118">
        <f t="shared" si="9"/>
        <v>0.3599999999999996</v>
      </c>
      <c r="R118">
        <f t="shared" si="10"/>
        <v>0.64000000000000112</v>
      </c>
      <c r="S118">
        <f t="shared" si="11"/>
        <v>7.5625</v>
      </c>
      <c r="T118">
        <f t="shared" si="12"/>
        <v>0.76387599999999789</v>
      </c>
    </row>
    <row r="119" spans="1:20">
      <c r="A119" t="s">
        <v>122</v>
      </c>
      <c r="B119">
        <v>5300</v>
      </c>
      <c r="C119" t="s">
        <v>6</v>
      </c>
      <c r="D119" t="s">
        <v>32</v>
      </c>
      <c r="E119">
        <f>IFERROR(VLOOKUP(A119,'player index'!D:F,3,FALSE),VLOOKUP(A119,'player index'!E:F,2,FALSE))</f>
        <v>141</v>
      </c>
      <c r="F119">
        <f>IFERROR(VLOOKUP(E119,'fftoday-week3.csv'!R:S,2,FALSE),0)</f>
        <v>7</v>
      </c>
      <c r="G119">
        <f>VLOOKUP(E119,'espn-week3.csv'!S:T,2,FALSE)</f>
        <v>8.7100000000000009</v>
      </c>
      <c r="H119">
        <f>IFERROR(VLOOKUP(E119,'fleaflicker-week3.csv'!AD:AE,2,FALSE),0)</f>
        <v>19.2</v>
      </c>
      <c r="I119">
        <f>IFERROR(VLOOKUP(E119,'nfl-week3.csv'!Q:R,2,FALSE),0)</f>
        <v>20.399999999999999</v>
      </c>
      <c r="J119">
        <f>IFERROR(VLOOKUP(E119,'CBS-week3.csv'!V:W,2,FALSE),0)</f>
        <v>10.150000000000002</v>
      </c>
      <c r="K119">
        <f>IFERROR(AVERAGEIF(F119:J119,"&gt;0"),0)</f>
        <v>13.091999999999999</v>
      </c>
      <c r="L119">
        <f>IFERROR(VLOOKUP(E119,'Final scoring'!W:X,2,FALSE),0)</f>
        <v>8.6999999999999993</v>
      </c>
      <c r="N119">
        <f t="shared" si="13"/>
        <v>5.3848702453411041</v>
      </c>
      <c r="O119">
        <f t="shared" si="14"/>
        <v>2.8899999999999975</v>
      </c>
      <c r="P119">
        <f t="shared" si="8"/>
        <v>1.0000000000003127E-4</v>
      </c>
      <c r="Q119">
        <f t="shared" si="9"/>
        <v>110.25</v>
      </c>
      <c r="R119">
        <f t="shared" si="10"/>
        <v>136.88999999999999</v>
      </c>
      <c r="S119">
        <f t="shared" si="11"/>
        <v>2.102500000000008</v>
      </c>
      <c r="T119">
        <f t="shared" si="12"/>
        <v>19.289663999999995</v>
      </c>
    </row>
    <row r="120" spans="1:20">
      <c r="A120" t="s">
        <v>124</v>
      </c>
      <c r="B120">
        <v>5300</v>
      </c>
      <c r="C120" t="s">
        <v>34</v>
      </c>
      <c r="D120" t="s">
        <v>20</v>
      </c>
      <c r="E120">
        <f>IFERROR(VLOOKUP(A120,'player index'!D:F,3,FALSE),VLOOKUP(A120,'player index'!E:F,2,FALSE))</f>
        <v>186</v>
      </c>
      <c r="F120">
        <f>IFERROR(VLOOKUP(E120,'fftoday-week3.csv'!R:S,2,FALSE),0)</f>
        <v>7</v>
      </c>
      <c r="G120">
        <f>VLOOKUP(E120,'espn-week3.csv'!S:T,2,FALSE)</f>
        <v>8.34</v>
      </c>
      <c r="H120">
        <f>IFERROR(VLOOKUP(E120,'fleaflicker-week3.csv'!AD:AE,2,FALSE),0)</f>
        <v>15.000000000000002</v>
      </c>
      <c r="I120">
        <f>IFERROR(VLOOKUP(E120,'nfl-week3.csv'!Q:R,2,FALSE),0)</f>
        <v>15.400000000000002</v>
      </c>
      <c r="J120">
        <f>IFERROR(VLOOKUP(E120,'CBS-week3.csv'!V:W,2,FALSE),0)</f>
        <v>7.0500000000000007</v>
      </c>
      <c r="K120">
        <f>IFERROR(AVERAGEIF(F120:J120,"&gt;0"),0)</f>
        <v>10.558000000000002</v>
      </c>
      <c r="L120">
        <f>IFERROR(VLOOKUP(E120,'Final scoring'!W:X,2,FALSE),0)</f>
        <v>8.6000000000000014</v>
      </c>
      <c r="N120">
        <f t="shared" si="13"/>
        <v>5.8589767092194203</v>
      </c>
      <c r="O120">
        <f t="shared" si="14"/>
        <v>2.5600000000000045</v>
      </c>
      <c r="P120">
        <f t="shared" si="8"/>
        <v>6.7600000000000812E-2</v>
      </c>
      <c r="Q120">
        <f t="shared" si="9"/>
        <v>40.960000000000008</v>
      </c>
      <c r="R120">
        <f t="shared" si="10"/>
        <v>46.240000000000009</v>
      </c>
      <c r="S120">
        <f t="shared" si="11"/>
        <v>2.4025000000000021</v>
      </c>
      <c r="T120">
        <f t="shared" si="12"/>
        <v>3.8337640000000008</v>
      </c>
    </row>
    <row r="121" spans="1:20">
      <c r="A121" t="s">
        <v>90</v>
      </c>
      <c r="B121">
        <v>6300</v>
      </c>
      <c r="C121" t="s">
        <v>15</v>
      </c>
      <c r="D121" t="s">
        <v>66</v>
      </c>
      <c r="E121">
        <f>IFERROR(VLOOKUP(A121,'player index'!D:F,3,FALSE),VLOOKUP(A121,'player index'!E:F,2,FALSE))</f>
        <v>15</v>
      </c>
      <c r="F121">
        <f>IFERROR(VLOOKUP(E121,'fftoday-week3.csv'!R:S,2,FALSE),0)</f>
        <v>13.9</v>
      </c>
      <c r="G121">
        <f>VLOOKUP(E121,'espn-week3.csv'!S:T,2,FALSE)</f>
        <v>14.793999999999999</v>
      </c>
      <c r="H121">
        <f>IFERROR(VLOOKUP(E121,'fleaflicker-week3.csv'!AD:AE,2,FALSE),0)</f>
        <v>18.260000000000002</v>
      </c>
      <c r="I121">
        <f>IFERROR(VLOOKUP(E121,'nfl-week3.csv'!Q:R,2,FALSE),0)</f>
        <v>17.260000000000002</v>
      </c>
      <c r="J121">
        <f>IFERROR(VLOOKUP(E121,'CBS-week3.csv'!V:W,2,FALSE),0)</f>
        <v>15.069999999999999</v>
      </c>
      <c r="K121">
        <f>IFERROR(AVERAGEIF(F121:J121,"&gt;0"),0)</f>
        <v>15.856799999999998</v>
      </c>
      <c r="L121">
        <f>IFERROR(VLOOKUP(E121,'Final scoring'!W:X,2,FALSE),0)</f>
        <v>8.52</v>
      </c>
      <c r="N121">
        <f t="shared" si="13"/>
        <v>6.2526618803220906</v>
      </c>
      <c r="O121">
        <f t="shared" si="14"/>
        <v>28.944400000000009</v>
      </c>
      <c r="P121">
        <f t="shared" si="8"/>
        <v>39.363075999999992</v>
      </c>
      <c r="Q121">
        <f t="shared" si="9"/>
        <v>94.867600000000039</v>
      </c>
      <c r="R121">
        <f t="shared" si="10"/>
        <v>76.387600000000035</v>
      </c>
      <c r="S121">
        <f t="shared" si="11"/>
        <v>42.902499999999989</v>
      </c>
      <c r="T121">
        <f t="shared" si="12"/>
        <v>53.828634239999978</v>
      </c>
    </row>
    <row r="122" spans="1:20">
      <c r="A122" t="s">
        <v>125</v>
      </c>
      <c r="B122">
        <v>5200</v>
      </c>
      <c r="C122" t="s">
        <v>15</v>
      </c>
      <c r="D122" t="s">
        <v>8</v>
      </c>
      <c r="E122">
        <f>IFERROR(VLOOKUP(A122,'player index'!D:F,3,FALSE),VLOOKUP(A122,'player index'!E:F,2,FALSE))</f>
        <v>459</v>
      </c>
      <c r="F122">
        <f>IFERROR(VLOOKUP(E122,'fftoday-week3.csv'!R:S,2,FALSE),0)</f>
        <v>13.8</v>
      </c>
      <c r="G122">
        <f>VLOOKUP(E122,'espn-week3.csv'!S:T,2,FALSE)</f>
        <v>15.73</v>
      </c>
      <c r="H122">
        <f>IFERROR(VLOOKUP(E122,'fleaflicker-week3.csv'!AD:AE,2,FALSE),0)</f>
        <v>24.540000000000003</v>
      </c>
      <c r="I122">
        <f>IFERROR(VLOOKUP(E122,'nfl-week3.csv'!Q:R,2,FALSE),0)</f>
        <v>24.540000000000003</v>
      </c>
      <c r="J122">
        <f>IFERROR(VLOOKUP(E122,'CBS-week3.csv'!V:W,2,FALSE),0)</f>
        <v>15.110000000000001</v>
      </c>
      <c r="K122">
        <f>IFERROR(AVERAGEIF(F122:J122,"&gt;0"),0)</f>
        <v>18.744000000000003</v>
      </c>
      <c r="L122">
        <f>IFERROR(VLOOKUP(E122,'Final scoring'!W:X,2,FALSE),0)</f>
        <v>8.2799999999999994</v>
      </c>
      <c r="N122">
        <f t="shared" si="13"/>
        <v>7.5105173936300744</v>
      </c>
      <c r="O122">
        <f t="shared" si="14"/>
        <v>30.470400000000016</v>
      </c>
      <c r="P122">
        <f t="shared" si="8"/>
        <v>55.502500000000019</v>
      </c>
      <c r="Q122">
        <f t="shared" si="9"/>
        <v>264.38760000000019</v>
      </c>
      <c r="R122">
        <f t="shared" si="10"/>
        <v>264.38760000000019</v>
      </c>
      <c r="S122">
        <f t="shared" si="11"/>
        <v>46.648900000000026</v>
      </c>
      <c r="T122">
        <f t="shared" si="12"/>
        <v>109.49529600000008</v>
      </c>
    </row>
    <row r="123" spans="1:20">
      <c r="A123" t="s">
        <v>243</v>
      </c>
      <c r="B123">
        <v>3600</v>
      </c>
      <c r="C123" t="s">
        <v>6</v>
      </c>
      <c r="D123" t="s">
        <v>48</v>
      </c>
      <c r="E123">
        <f>IFERROR(VLOOKUP(A123,'player index'!D:F,3,FALSE),VLOOKUP(A123,'player index'!E:F,2,FALSE))</f>
        <v>174</v>
      </c>
      <c r="F123">
        <f>IFERROR(VLOOKUP(E123,'fftoday-week3.csv'!R:S,2,FALSE),0)</f>
        <v>17.5</v>
      </c>
      <c r="G123">
        <f>VLOOKUP(E123,'espn-week3.csv'!S:T,2,FALSE)</f>
        <v>10.23</v>
      </c>
      <c r="H123">
        <f>IFERROR(VLOOKUP(E123,'fleaflicker-week3.csv'!AD:AE,2,FALSE),0)</f>
        <v>4.4000000000000004</v>
      </c>
      <c r="I123">
        <f>IFERROR(VLOOKUP(E123,'nfl-week3.csv'!Q:R,2,FALSE),0)</f>
        <v>4.8000000000000007</v>
      </c>
      <c r="J123">
        <f>IFERROR(VLOOKUP(E123,'CBS-week3.csv'!V:W,2,FALSE),0)</f>
        <v>8.48</v>
      </c>
      <c r="K123">
        <f>IFERROR(AVERAGEIF(F123:J123,"&gt;0"),0)</f>
        <v>9.0820000000000025</v>
      </c>
      <c r="L123">
        <f>IFERROR(VLOOKUP(E123,'Final scoring'!W:X,2,FALSE),0)</f>
        <v>8.1999999999999993</v>
      </c>
      <c r="N123">
        <f t="shared" si="13"/>
        <v>7.9554025647327355</v>
      </c>
      <c r="O123">
        <f t="shared" si="14"/>
        <v>86.490000000000009</v>
      </c>
      <c r="P123">
        <f t="shared" si="8"/>
        <v>4.1209000000000042</v>
      </c>
      <c r="Q123">
        <f t="shared" si="9"/>
        <v>14.439999999999992</v>
      </c>
      <c r="R123">
        <f t="shared" si="10"/>
        <v>11.55999999999999</v>
      </c>
      <c r="S123">
        <f t="shared" si="11"/>
        <v>7.8400000000000636E-2</v>
      </c>
      <c r="T123">
        <f t="shared" si="12"/>
        <v>0.77792400000000572</v>
      </c>
    </row>
    <row r="124" spans="1:20">
      <c r="A124" t="s">
        <v>198</v>
      </c>
      <c r="B124">
        <v>4700</v>
      </c>
      <c r="C124" t="s">
        <v>6</v>
      </c>
      <c r="D124" t="s">
        <v>36</v>
      </c>
      <c r="E124">
        <f>IFERROR(VLOOKUP(A124,'player index'!D:F,3,FALSE),VLOOKUP(A124,'player index'!E:F,2,FALSE))</f>
        <v>157</v>
      </c>
      <c r="F124">
        <f>IFERROR(VLOOKUP(E124,'fftoday-week3.csv'!R:S,2,FALSE),0)</f>
        <v>16.5</v>
      </c>
      <c r="G124">
        <f>VLOOKUP(E124,'espn-week3.csv'!S:T,2,FALSE)</f>
        <v>10.600000000000001</v>
      </c>
      <c r="H124">
        <f>IFERROR(VLOOKUP(E124,'fleaflicker-week3.csv'!AD:AE,2,FALSE),0)</f>
        <v>19.600000000000001</v>
      </c>
      <c r="I124">
        <f>IFERROR(VLOOKUP(E124,'nfl-week3.csv'!Q:R,2,FALSE),0)</f>
        <v>21</v>
      </c>
      <c r="J124">
        <f>IFERROR(VLOOKUP(E124,'CBS-week3.csv'!V:W,2,FALSE),0)</f>
        <v>11.35</v>
      </c>
      <c r="K124">
        <f>IFERROR(AVERAGEIF(F124:J124,"&gt;0"),0)</f>
        <v>15.809999999999999</v>
      </c>
      <c r="L124">
        <f>IFERROR(VLOOKUP(E124,'Final scoring'!W:X,2,FALSE),0)</f>
        <v>7.9</v>
      </c>
      <c r="N124">
        <f t="shared" si="13"/>
        <v>9.7377219563677073</v>
      </c>
      <c r="O124">
        <f t="shared" si="14"/>
        <v>73.959999999999994</v>
      </c>
      <c r="P124">
        <f t="shared" si="8"/>
        <v>7.2900000000000054</v>
      </c>
      <c r="Q124">
        <f t="shared" si="9"/>
        <v>136.89000000000001</v>
      </c>
      <c r="R124">
        <f t="shared" si="10"/>
        <v>171.60999999999999</v>
      </c>
      <c r="S124">
        <f t="shared" si="11"/>
        <v>11.902499999999995</v>
      </c>
      <c r="T124">
        <f t="shared" si="12"/>
        <v>62.568099999999973</v>
      </c>
    </row>
    <row r="125" spans="1:20">
      <c r="A125" t="s">
        <v>126</v>
      </c>
      <c r="B125">
        <v>5200</v>
      </c>
      <c r="C125" t="s">
        <v>15</v>
      </c>
      <c r="D125" t="s">
        <v>11</v>
      </c>
      <c r="E125">
        <f>IFERROR(VLOOKUP(A125,'player index'!D:F,3,FALSE),VLOOKUP(A125,'player index'!E:F,2,FALSE))</f>
        <v>47</v>
      </c>
      <c r="F125">
        <f>IFERROR(VLOOKUP(E125,'fftoday-week3.csv'!R:S,2,FALSE),0)</f>
        <v>19.600000000000001</v>
      </c>
      <c r="G125">
        <f>VLOOKUP(E125,'espn-week3.csv'!S:T,2,FALSE)</f>
        <v>16.202000000000002</v>
      </c>
      <c r="H125">
        <f>IFERROR(VLOOKUP(E125,'fleaflicker-week3.csv'!AD:AE,2,FALSE),0)</f>
        <v>18.36</v>
      </c>
      <c r="I125">
        <f>IFERROR(VLOOKUP(E125,'nfl-week3.csv'!Q:R,2,FALSE),0)</f>
        <v>17.36</v>
      </c>
      <c r="J125">
        <f>IFERROR(VLOOKUP(E125,'CBS-week3.csv'!V:W,2,FALSE),0)</f>
        <v>19.399999999999999</v>
      </c>
      <c r="K125">
        <f>IFERROR(AVERAGEIF(F125:J125,"&gt;0"),0)</f>
        <v>18.1844</v>
      </c>
      <c r="L125">
        <f>IFERROR(VLOOKUP(E125,'Final scoring'!W:X,2,FALSE),0)</f>
        <v>7.88</v>
      </c>
      <c r="N125">
        <f t="shared" si="13"/>
        <v>9.8629432491433757</v>
      </c>
      <c r="O125">
        <f t="shared" si="14"/>
        <v>137.35840000000005</v>
      </c>
      <c r="P125">
        <f t="shared" si="8"/>
        <v>69.255684000000045</v>
      </c>
      <c r="Q125">
        <f t="shared" si="9"/>
        <v>109.83040000000001</v>
      </c>
      <c r="R125">
        <f t="shared" si="10"/>
        <v>89.870400000000004</v>
      </c>
      <c r="S125">
        <f t="shared" si="11"/>
        <v>132.71039999999999</v>
      </c>
      <c r="T125">
        <f t="shared" si="12"/>
        <v>106.18065936000002</v>
      </c>
    </row>
    <row r="126" spans="1:20">
      <c r="A126" t="s">
        <v>277</v>
      </c>
      <c r="B126">
        <v>3300</v>
      </c>
      <c r="C126" t="s">
        <v>6</v>
      </c>
      <c r="D126" t="s">
        <v>73</v>
      </c>
      <c r="E126">
        <f>IFERROR(VLOOKUP(A126,'player index'!D:F,3,FALSE),VLOOKUP(A126,'player index'!E:F,2,FALSE))</f>
        <v>268</v>
      </c>
      <c r="F126">
        <f>IFERROR(VLOOKUP(E126,'fftoday-week3.csv'!R:S,2,FALSE),0)</f>
        <v>5</v>
      </c>
      <c r="G126">
        <f>VLOOKUP(E126,'espn-week3.csv'!S:T,2,FALSE)</f>
        <v>5.2200000000000006</v>
      </c>
      <c r="H126">
        <f>IFERROR(VLOOKUP(E126,'fleaflicker-week3.csv'!AD:AE,2,FALSE),0)</f>
        <v>4.4000000000000004</v>
      </c>
      <c r="I126">
        <f>IFERROR(VLOOKUP(E126,'nfl-week3.csv'!Q:R,2,FALSE),0)</f>
        <v>4.8000000000000007</v>
      </c>
      <c r="J126">
        <f>IFERROR(VLOOKUP(E126,'CBS-week3.csv'!V:W,2,FALSE),0)</f>
        <v>7.9399999999999995</v>
      </c>
      <c r="K126">
        <f>IFERROR(AVERAGEIF(F126:J126,"&gt;0"),0)</f>
        <v>5.4719999999999995</v>
      </c>
      <c r="L126">
        <f>IFERROR(VLOOKUP(E126,'Final scoring'!W:X,2,FALSE),0)</f>
        <v>7.8000000000000007</v>
      </c>
      <c r="N126">
        <f t="shared" si="13"/>
        <v>10.371828420246032</v>
      </c>
      <c r="O126">
        <f t="shared" si="14"/>
        <v>7.8400000000000043</v>
      </c>
      <c r="P126">
        <f t="shared" si="8"/>
        <v>6.6564000000000005</v>
      </c>
      <c r="Q126">
        <f t="shared" si="9"/>
        <v>11.560000000000002</v>
      </c>
      <c r="R126">
        <f t="shared" si="10"/>
        <v>9</v>
      </c>
      <c r="S126">
        <f t="shared" si="11"/>
        <v>1.9599999999999663E-2</v>
      </c>
      <c r="T126">
        <f t="shared" si="12"/>
        <v>5.4195840000000057</v>
      </c>
    </row>
    <row r="127" spans="1:20">
      <c r="A127" t="s">
        <v>298</v>
      </c>
      <c r="B127">
        <v>3100</v>
      </c>
      <c r="C127" t="s">
        <v>34</v>
      </c>
      <c r="D127" t="s">
        <v>48</v>
      </c>
      <c r="E127">
        <f>IFERROR(VLOOKUP(A127,'player index'!D:F,3,FALSE),VLOOKUP(A127,'player index'!E:F,2,FALSE))</f>
        <v>247</v>
      </c>
      <c r="F127">
        <f>IFERROR(VLOOKUP(E127,'fftoday-week3.csv'!R:S,2,FALSE),0)</f>
        <v>3</v>
      </c>
      <c r="G127">
        <f>VLOOKUP(E127,'espn-week3.csv'!S:T,2,FALSE)</f>
        <v>7.0600000000000005</v>
      </c>
      <c r="H127">
        <f>IFERROR(VLOOKUP(E127,'fleaflicker-week3.csv'!AD:AE,2,FALSE),0)</f>
        <v>0.60000000000000009</v>
      </c>
      <c r="I127">
        <f>IFERROR(VLOOKUP(E127,'nfl-week3.csv'!Q:R,2,FALSE),0)</f>
        <v>0.8</v>
      </c>
      <c r="J127">
        <f>IFERROR(VLOOKUP(E127,'CBS-week3.csv'!V:W,2,FALSE),0)</f>
        <v>6.8100000000000005</v>
      </c>
      <c r="K127">
        <f>IFERROR(AVERAGEIF(F127:J127,"&gt;0"),0)</f>
        <v>3.6540000000000008</v>
      </c>
      <c r="L127">
        <f>IFERROR(VLOOKUP(E127,'Final scoring'!W:X,2,FALSE),0)</f>
        <v>7.8000000000000007</v>
      </c>
      <c r="N127">
        <f t="shared" si="13"/>
        <v>10.371828420246032</v>
      </c>
      <c r="O127">
        <f t="shared" si="14"/>
        <v>23.040000000000006</v>
      </c>
      <c r="P127">
        <f t="shared" si="8"/>
        <v>0.54760000000000031</v>
      </c>
      <c r="Q127">
        <f t="shared" si="9"/>
        <v>51.840000000000018</v>
      </c>
      <c r="R127">
        <f t="shared" si="10"/>
        <v>49.000000000000014</v>
      </c>
      <c r="S127">
        <f t="shared" si="11"/>
        <v>0.98010000000000042</v>
      </c>
      <c r="T127">
        <f t="shared" si="12"/>
        <v>17.189315999999998</v>
      </c>
    </row>
    <row r="128" spans="1:20">
      <c r="A128" t="s">
        <v>217</v>
      </c>
      <c r="B128">
        <v>4300</v>
      </c>
      <c r="C128" t="s">
        <v>6</v>
      </c>
      <c r="D128" t="s">
        <v>36</v>
      </c>
      <c r="E128">
        <f>IFERROR(VLOOKUP(A128,'player index'!D:F,3,FALSE),VLOOKUP(A128,'player index'!E:F,2,FALSE))</f>
        <v>158</v>
      </c>
      <c r="F128">
        <f>IFERROR(VLOOKUP(E128,'fftoday-week3.csv'!R:S,2,FALSE),0)</f>
        <v>19.5</v>
      </c>
      <c r="G128">
        <f>VLOOKUP(E128,'espn-week3.csv'!S:T,2,FALSE)</f>
        <v>11.82</v>
      </c>
      <c r="H128">
        <f>IFERROR(VLOOKUP(E128,'fleaflicker-week3.csv'!AD:AE,2,FALSE),0)</f>
        <v>5.9</v>
      </c>
      <c r="I128">
        <f>IFERROR(VLOOKUP(E128,'nfl-week3.csv'!Q:R,2,FALSE),0)</f>
        <v>5.8000000000000007</v>
      </c>
      <c r="J128">
        <f>IFERROR(VLOOKUP(E128,'CBS-week3.csv'!V:W,2,FALSE),0)</f>
        <v>12.08</v>
      </c>
      <c r="K128">
        <f>IFERROR(AVERAGEIF(F128:J128,"&gt;0"),0)</f>
        <v>11.02</v>
      </c>
      <c r="L128">
        <f>IFERROR(VLOOKUP(E128,'Final scoring'!W:X,2,FALSE),0)</f>
        <v>7.6000000000000005</v>
      </c>
      <c r="N128">
        <f t="shared" si="13"/>
        <v>11.700041348002685</v>
      </c>
      <c r="O128">
        <f t="shared" si="14"/>
        <v>141.60999999999996</v>
      </c>
      <c r="P128">
        <f t="shared" si="8"/>
        <v>17.808399999999999</v>
      </c>
      <c r="Q128">
        <f t="shared" si="9"/>
        <v>2.8900000000000006</v>
      </c>
      <c r="R128">
        <f t="shared" si="10"/>
        <v>3.2399999999999993</v>
      </c>
      <c r="S128">
        <f t="shared" si="11"/>
        <v>20.070399999999996</v>
      </c>
      <c r="T128">
        <f t="shared" si="12"/>
        <v>11.696399999999993</v>
      </c>
    </row>
    <row r="129" spans="1:20">
      <c r="A129" t="s">
        <v>290</v>
      </c>
      <c r="B129">
        <v>3200</v>
      </c>
      <c r="C129" t="s">
        <v>6</v>
      </c>
      <c r="D129" t="s">
        <v>73</v>
      </c>
      <c r="E129">
        <f>IFERROR(VLOOKUP(A129,'player index'!D:F,3,FALSE),VLOOKUP(A129,'player index'!E:F,2,FALSE))</f>
        <v>240</v>
      </c>
      <c r="F129">
        <f>IFERROR(VLOOKUP(E129,'fftoday-week3.csv'!R:S,2,FALSE),0)</f>
        <v>2.5</v>
      </c>
      <c r="G129">
        <f>VLOOKUP(E129,'espn-week3.csv'!S:T,2,FALSE)</f>
        <v>2.77</v>
      </c>
      <c r="H129">
        <f>IFERROR(VLOOKUP(E129,'fleaflicker-week3.csv'!AD:AE,2,FALSE),0)</f>
        <v>2.5</v>
      </c>
      <c r="I129">
        <f>IFERROR(VLOOKUP(E129,'nfl-week3.csv'!Q:R,2,FALSE),0)</f>
        <v>3</v>
      </c>
      <c r="J129">
        <f>IFERROR(VLOOKUP(E129,'CBS-week3.csv'!V:W,2,FALSE),0)</f>
        <v>4.74</v>
      </c>
      <c r="K129">
        <f>IFERROR(AVERAGEIF(F129:J129,"&gt;0"),0)</f>
        <v>3.1019999999999999</v>
      </c>
      <c r="L129">
        <f>IFERROR(VLOOKUP(E129,'Final scoring'!W:X,2,FALSE),0)</f>
        <v>7.6000000000000005</v>
      </c>
      <c r="N129">
        <f t="shared" si="13"/>
        <v>11.700041348002685</v>
      </c>
      <c r="O129">
        <f t="shared" si="14"/>
        <v>26.010000000000005</v>
      </c>
      <c r="P129">
        <f t="shared" si="8"/>
        <v>23.328900000000001</v>
      </c>
      <c r="Q129">
        <f t="shared" si="9"/>
        <v>26.010000000000005</v>
      </c>
      <c r="R129">
        <f t="shared" si="10"/>
        <v>21.160000000000004</v>
      </c>
      <c r="S129">
        <f t="shared" si="11"/>
        <v>8.1796000000000024</v>
      </c>
      <c r="T129">
        <f t="shared" si="12"/>
        <v>20.232004000000011</v>
      </c>
    </row>
    <row r="130" spans="1:20">
      <c r="A130" t="s">
        <v>202</v>
      </c>
      <c r="B130">
        <v>4600</v>
      </c>
      <c r="C130" t="s">
        <v>6</v>
      </c>
      <c r="D130" t="s">
        <v>97</v>
      </c>
      <c r="E130">
        <f>IFERROR(VLOOKUP(A130,'player index'!D:F,3,FALSE),VLOOKUP(A130,'player index'!E:F,2,FALSE))</f>
        <v>200</v>
      </c>
      <c r="F130">
        <f>IFERROR(VLOOKUP(E130,'fftoday-week3.csv'!R:S,2,FALSE),0)</f>
        <v>10.5</v>
      </c>
      <c r="G130">
        <f>VLOOKUP(E130,'espn-week3.csv'!S:T,2,FALSE)</f>
        <v>12.09</v>
      </c>
      <c r="H130">
        <f>IFERROR(VLOOKUP(E130,'fleaflicker-week3.csv'!AD:AE,2,FALSE),0)</f>
        <v>16.7</v>
      </c>
      <c r="I130">
        <f>IFERROR(VLOOKUP(E130,'nfl-week3.csv'!Q:R,2,FALSE),0)</f>
        <v>17.399999999999999</v>
      </c>
      <c r="J130">
        <f>IFERROR(VLOOKUP(E130,'CBS-week3.csv'!V:W,2,FALSE),0)</f>
        <v>8.5500000000000007</v>
      </c>
      <c r="K130">
        <f>IFERROR(AVERAGEIF(F130:J130,"&gt;0"),0)</f>
        <v>13.047999999999998</v>
      </c>
      <c r="L130">
        <f>IFERROR(VLOOKUP(E130,'Final scoring'!W:X,2,FALSE),0)</f>
        <v>7.6</v>
      </c>
      <c r="N130">
        <f t="shared" si="13"/>
        <v>11.70004134800269</v>
      </c>
      <c r="O130">
        <f t="shared" si="14"/>
        <v>8.4100000000000019</v>
      </c>
      <c r="P130">
        <f t="shared" ref="P130:P193" si="15">IFERROR(($L130-G130)^2,0)</f>
        <v>20.160100000000003</v>
      </c>
      <c r="Q130">
        <f t="shared" ref="Q130:Q193" si="16">IFERROR(($L130-H130)^2,0)</f>
        <v>82.809999999999988</v>
      </c>
      <c r="R130">
        <f t="shared" ref="R130:R193" si="17">IFERROR(($L130-I130)^2,0)</f>
        <v>96.039999999999978</v>
      </c>
      <c r="S130">
        <f t="shared" ref="S130:S193" si="18">IFERROR(($L130-J130)^2,0)</f>
        <v>0.90250000000000208</v>
      </c>
      <c r="T130">
        <f t="shared" ref="T130:T193" si="19">IFERROR(($L130-K130)^2,0)</f>
        <v>29.680703999999984</v>
      </c>
    </row>
    <row r="131" spans="1:20">
      <c r="A131" t="s">
        <v>235</v>
      </c>
      <c r="B131">
        <v>3800</v>
      </c>
      <c r="C131" t="s">
        <v>6</v>
      </c>
      <c r="D131" t="s">
        <v>8</v>
      </c>
      <c r="E131">
        <f>IFERROR(VLOOKUP(A131,'player index'!D:F,3,FALSE),VLOOKUP(A131,'player index'!E:F,2,FALSE))</f>
        <v>201</v>
      </c>
      <c r="F131">
        <f>IFERROR(VLOOKUP(E131,'fftoday-week3.csv'!R:S,2,FALSE),0)</f>
        <v>6.5</v>
      </c>
      <c r="G131">
        <f>VLOOKUP(E131,'espn-week3.csv'!S:T,2,FALSE)</f>
        <v>9.06</v>
      </c>
      <c r="H131">
        <f>IFERROR(VLOOKUP(E131,'fleaflicker-week3.csv'!AD:AE,2,FALSE),0)</f>
        <v>2.5</v>
      </c>
      <c r="I131">
        <f>IFERROR(VLOOKUP(E131,'nfl-week3.csv'!Q:R,2,FALSE),0)</f>
        <v>3</v>
      </c>
      <c r="J131">
        <f>IFERROR(VLOOKUP(E131,'CBS-week3.csv'!V:W,2,FALSE),0)</f>
        <v>11.7</v>
      </c>
      <c r="K131">
        <f>IFERROR(AVERAGEIF(F131:J131,"&gt;0"),0)</f>
        <v>6.5520000000000014</v>
      </c>
      <c r="L131">
        <f>IFERROR(VLOOKUP(E131,'Final scoring'!W:X,2,FALSE),0)</f>
        <v>7.5</v>
      </c>
      <c r="N131">
        <f t="shared" ref="N131:N194" si="20">(L131-AVERAGE($L$2:$L$264))^2</f>
        <v>12.394147811881014</v>
      </c>
      <c r="O131">
        <f t="shared" ref="O131:O194" si="21">IFERROR(($L131-F131)^2,0)</f>
        <v>1</v>
      </c>
      <c r="P131">
        <f t="shared" si="15"/>
        <v>2.4336000000000015</v>
      </c>
      <c r="Q131">
        <f t="shared" si="16"/>
        <v>25</v>
      </c>
      <c r="R131">
        <f t="shared" si="17"/>
        <v>20.25</v>
      </c>
      <c r="S131">
        <f t="shared" si="18"/>
        <v>17.639999999999993</v>
      </c>
      <c r="T131">
        <f t="shared" si="19"/>
        <v>0.89870399999999739</v>
      </c>
    </row>
    <row r="132" spans="1:20">
      <c r="A132" t="s">
        <v>514</v>
      </c>
      <c r="B132">
        <v>2500</v>
      </c>
      <c r="C132" t="s">
        <v>45</v>
      </c>
      <c r="D132" t="s">
        <v>36</v>
      </c>
      <c r="E132">
        <f>IFERROR(VLOOKUP(A132,'player index'!D:F,3,FALSE),VLOOKUP(A132,'player index'!E:F,2,FALSE))</f>
        <v>421</v>
      </c>
      <c r="F132">
        <f>IFERROR(VLOOKUP(E132,'fftoday-week3.csv'!R:S,2,FALSE),0)</f>
        <v>0</v>
      </c>
      <c r="G132">
        <f>VLOOKUP(E132,'espn-week3.csv'!S:T,2,FALSE)</f>
        <v>6.0600000000000005</v>
      </c>
      <c r="H132">
        <f>IFERROR(VLOOKUP(E132,'fleaflicker-week3.csv'!AD:AE,2,FALSE),0)</f>
        <v>0</v>
      </c>
      <c r="I132">
        <f>IFERROR(VLOOKUP(E132,'nfl-week3.csv'!Q:R,2,FALSE),0)</f>
        <v>0</v>
      </c>
      <c r="J132">
        <f>IFERROR(VLOOKUP(E132,'CBS-week3.csv'!V:W,2,FALSE),0)</f>
        <v>1.0000000000000002E-2</v>
      </c>
      <c r="K132">
        <f>IFERROR(AVERAGEIF(F132:J132,"&gt;0"),0)</f>
        <v>3.0350000000000001</v>
      </c>
      <c r="L132">
        <f>IFERROR(VLOOKUP(E132,'Final scoring'!W:X,2,FALSE),0)</f>
        <v>7.5</v>
      </c>
      <c r="N132">
        <f t="shared" si="20"/>
        <v>12.394147811881014</v>
      </c>
      <c r="O132">
        <f t="shared" si="21"/>
        <v>56.25</v>
      </c>
      <c r="P132">
        <f t="shared" si="15"/>
        <v>2.0735999999999986</v>
      </c>
      <c r="Q132">
        <f t="shared" si="16"/>
        <v>56.25</v>
      </c>
      <c r="R132">
        <f t="shared" si="17"/>
        <v>56.25</v>
      </c>
      <c r="S132">
        <f t="shared" si="18"/>
        <v>56.100100000000005</v>
      </c>
      <c r="T132">
        <f t="shared" si="19"/>
        <v>19.936225</v>
      </c>
    </row>
    <row r="133" spans="1:20">
      <c r="A133" t="s">
        <v>50</v>
      </c>
      <c r="B133">
        <v>7300</v>
      </c>
      <c r="C133" t="s">
        <v>34</v>
      </c>
      <c r="D133" t="s">
        <v>41</v>
      </c>
      <c r="E133">
        <f>IFERROR(VLOOKUP(A133,'player index'!D:F,3,FALSE),VLOOKUP(A133,'player index'!E:F,2,FALSE))</f>
        <v>19</v>
      </c>
      <c r="F133">
        <f>IFERROR(VLOOKUP(E133,'fftoday-week3.csv'!R:S,2,FALSE),0)</f>
        <v>17</v>
      </c>
      <c r="G133">
        <f>VLOOKUP(E133,'espn-week3.csv'!S:T,2,FALSE)</f>
        <v>17.07</v>
      </c>
      <c r="H133">
        <f>IFERROR(VLOOKUP(E133,'fleaflicker-week3.csv'!AD:AE,2,FALSE),0)</f>
        <v>23.6</v>
      </c>
      <c r="I133">
        <f>IFERROR(VLOOKUP(E133,'nfl-week3.csv'!Q:R,2,FALSE),0)</f>
        <v>22.900000000000002</v>
      </c>
      <c r="J133">
        <f>IFERROR(VLOOKUP(E133,'CBS-week3.csv'!V:W,2,FALSE),0)</f>
        <v>17.439999999999998</v>
      </c>
      <c r="K133">
        <f>IFERROR(AVERAGEIF(F133:J133,"&gt;0"),0)</f>
        <v>19.602</v>
      </c>
      <c r="L133">
        <f>IFERROR(VLOOKUP(E133,'Final scoring'!W:X,2,FALSE),0)</f>
        <v>7.4</v>
      </c>
      <c r="N133">
        <f t="shared" si="20"/>
        <v>13.108254275759338</v>
      </c>
      <c r="O133">
        <f t="shared" si="21"/>
        <v>92.16</v>
      </c>
      <c r="P133">
        <f t="shared" si="15"/>
        <v>93.508899999999997</v>
      </c>
      <c r="Q133">
        <f t="shared" si="16"/>
        <v>262.44000000000011</v>
      </c>
      <c r="R133">
        <f t="shared" si="17"/>
        <v>240.25000000000006</v>
      </c>
      <c r="S133">
        <f t="shared" si="18"/>
        <v>100.80159999999995</v>
      </c>
      <c r="T133">
        <f t="shared" si="19"/>
        <v>148.88880399999999</v>
      </c>
    </row>
    <row r="134" spans="1:20">
      <c r="A134" t="s">
        <v>278</v>
      </c>
      <c r="B134">
        <v>3300</v>
      </c>
      <c r="C134" t="s">
        <v>34</v>
      </c>
      <c r="D134" t="s">
        <v>28</v>
      </c>
      <c r="E134">
        <f>IFERROR(VLOOKUP(A134,'player index'!D:F,3,FALSE),VLOOKUP(A134,'player index'!E:F,2,FALSE))</f>
        <v>606</v>
      </c>
      <c r="F134">
        <f>IFERROR(VLOOKUP(E134,'fftoday-week3.csv'!R:S,2,FALSE),0)</f>
        <v>0</v>
      </c>
      <c r="G134">
        <f>VLOOKUP(E134,'espn-week3.csv'!S:T,2,FALSE)</f>
        <v>0</v>
      </c>
      <c r="H134">
        <f>IFERROR(VLOOKUP(E134,'fleaflicker-week3.csv'!AD:AE,2,FALSE),0)</f>
        <v>3</v>
      </c>
      <c r="I134">
        <f>IFERROR(VLOOKUP(E134,'nfl-week3.csv'!Q:R,2,FALSE),0)</f>
        <v>3.1</v>
      </c>
      <c r="J134">
        <f>IFERROR(VLOOKUP(E134,'CBS-week3.csv'!V:W,2,FALSE),0)</f>
        <v>6.0000000000000005E-2</v>
      </c>
      <c r="K134">
        <f>IFERROR(AVERAGEIF(F134:J134,"&gt;0"),0)</f>
        <v>2.0533333333333332</v>
      </c>
      <c r="L134">
        <f>IFERROR(VLOOKUP(E134,'Final scoring'!W:X,2,FALSE),0)</f>
        <v>7.4</v>
      </c>
      <c r="N134">
        <f t="shared" si="20"/>
        <v>13.108254275759338</v>
      </c>
      <c r="O134">
        <f t="shared" si="21"/>
        <v>54.760000000000005</v>
      </c>
      <c r="P134">
        <f t="shared" si="15"/>
        <v>54.760000000000005</v>
      </c>
      <c r="Q134">
        <f t="shared" si="16"/>
        <v>19.360000000000003</v>
      </c>
      <c r="R134">
        <f t="shared" si="17"/>
        <v>18.490000000000006</v>
      </c>
      <c r="S134">
        <f t="shared" si="18"/>
        <v>53.875600000000013</v>
      </c>
      <c r="T134">
        <f t="shared" si="19"/>
        <v>28.586844444444456</v>
      </c>
    </row>
    <row r="135" spans="1:20">
      <c r="A135" t="s">
        <v>320</v>
      </c>
      <c r="B135">
        <v>3000</v>
      </c>
      <c r="C135" t="s">
        <v>34</v>
      </c>
      <c r="D135" t="s">
        <v>32</v>
      </c>
      <c r="E135">
        <f>IFERROR(VLOOKUP(A135,'player index'!D:F,3,FALSE),VLOOKUP(A135,'player index'!E:F,2,FALSE))</f>
        <v>334</v>
      </c>
      <c r="F135">
        <f>IFERROR(VLOOKUP(E135,'fftoday-week3.csv'!R:S,2,FALSE),0)</f>
        <v>3</v>
      </c>
      <c r="G135">
        <f>VLOOKUP(E135,'espn-week3.csv'!S:T,2,FALSE)</f>
        <v>5.32</v>
      </c>
      <c r="H135">
        <f>IFERROR(VLOOKUP(E135,'fleaflicker-week3.csv'!AD:AE,2,FALSE),0)</f>
        <v>4.8</v>
      </c>
      <c r="I135">
        <f>IFERROR(VLOOKUP(E135,'nfl-week3.csv'!Q:R,2,FALSE),0)</f>
        <v>4.3</v>
      </c>
      <c r="J135">
        <f>IFERROR(VLOOKUP(E135,'CBS-week3.csv'!V:W,2,FALSE),0)</f>
        <v>5.1300000000000008</v>
      </c>
      <c r="K135">
        <f>IFERROR(AVERAGEIF(F135:J135,"&gt;0"),0)</f>
        <v>4.5100000000000007</v>
      </c>
      <c r="L135">
        <f>IFERROR(VLOOKUP(E135,'Final scoring'!W:X,2,FALSE),0)</f>
        <v>7.4</v>
      </c>
      <c r="N135">
        <f t="shared" si="20"/>
        <v>13.108254275759338</v>
      </c>
      <c r="O135">
        <f t="shared" si="21"/>
        <v>19.360000000000003</v>
      </c>
      <c r="P135">
        <f t="shared" si="15"/>
        <v>4.3264000000000005</v>
      </c>
      <c r="Q135">
        <f t="shared" si="16"/>
        <v>6.7600000000000025</v>
      </c>
      <c r="R135">
        <f t="shared" si="17"/>
        <v>9.610000000000003</v>
      </c>
      <c r="S135">
        <f t="shared" si="18"/>
        <v>5.152899999999998</v>
      </c>
      <c r="T135">
        <f t="shared" si="19"/>
        <v>8.3520999999999983</v>
      </c>
    </row>
    <row r="136" spans="1:20">
      <c r="A136" t="s">
        <v>565</v>
      </c>
      <c r="B136">
        <v>2500</v>
      </c>
      <c r="C136" t="s">
        <v>45</v>
      </c>
      <c r="D136" t="s">
        <v>54</v>
      </c>
      <c r="E136">
        <f>IFERROR(VLOOKUP(A136,'player index'!D:F,3,FALSE),VLOOKUP(A136,'player index'!E:F,2,FALSE))</f>
        <v>308</v>
      </c>
      <c r="F136">
        <f>IFERROR(VLOOKUP(E136,'fftoday-week3.csv'!R:S,2,FALSE),0)</f>
        <v>4</v>
      </c>
      <c r="G136">
        <f>VLOOKUP(E136,'espn-week3.csv'!S:T,2,FALSE)</f>
        <v>2.52</v>
      </c>
      <c r="H136">
        <f>IFERROR(VLOOKUP(E136,'fleaflicker-week3.csv'!AD:AE,2,FALSE),0)</f>
        <v>6.1</v>
      </c>
      <c r="I136">
        <f>IFERROR(VLOOKUP(E136,'nfl-week3.csv'!Q:R,2,FALSE),0)</f>
        <v>6.2</v>
      </c>
      <c r="J136">
        <f>IFERROR(VLOOKUP(E136,'CBS-week3.csv'!V:W,2,FALSE),0)</f>
        <v>3.61</v>
      </c>
      <c r="K136">
        <f>IFERROR(AVERAGEIF(F136:J136,"&gt;0"),0)</f>
        <v>4.4859999999999998</v>
      </c>
      <c r="L136">
        <f>IFERROR(VLOOKUP(E136,'Final scoring'!W:X,2,FALSE),0)</f>
        <v>7.4</v>
      </c>
      <c r="N136">
        <f t="shared" si="20"/>
        <v>13.108254275759338</v>
      </c>
      <c r="O136">
        <f t="shared" si="21"/>
        <v>11.560000000000002</v>
      </c>
      <c r="P136">
        <f t="shared" si="15"/>
        <v>23.814400000000006</v>
      </c>
      <c r="Q136">
        <f t="shared" si="16"/>
        <v>1.6900000000000019</v>
      </c>
      <c r="R136">
        <f t="shared" si="17"/>
        <v>1.4400000000000004</v>
      </c>
      <c r="S136">
        <f t="shared" si="18"/>
        <v>14.364100000000004</v>
      </c>
      <c r="T136">
        <f t="shared" si="19"/>
        <v>8.4913960000000035</v>
      </c>
    </row>
    <row r="137" spans="1:20">
      <c r="A137" t="s">
        <v>221</v>
      </c>
      <c r="B137">
        <v>4200</v>
      </c>
      <c r="C137" t="s">
        <v>34</v>
      </c>
      <c r="D137" t="s">
        <v>20</v>
      </c>
      <c r="E137">
        <f>IFERROR(VLOOKUP(A137,'player index'!D:F,3,FALSE),VLOOKUP(A137,'player index'!E:F,2,FALSE))</f>
        <v>182</v>
      </c>
      <c r="F137">
        <f>IFERROR(VLOOKUP(E137,'fftoday-week3.csv'!R:S,2,FALSE),0)</f>
        <v>5</v>
      </c>
      <c r="G137">
        <f>VLOOKUP(E137,'espn-week3.csv'!S:T,2,FALSE)</f>
        <v>6.9500000000000011</v>
      </c>
      <c r="H137">
        <f>IFERROR(VLOOKUP(E137,'fleaflicker-week3.csv'!AD:AE,2,FALSE),0)</f>
        <v>5.9</v>
      </c>
      <c r="I137">
        <f>IFERROR(VLOOKUP(E137,'nfl-week3.csv'!Q:R,2,FALSE),0)</f>
        <v>4.8</v>
      </c>
      <c r="J137">
        <f>IFERROR(VLOOKUP(E137,'CBS-week3.csv'!V:W,2,FALSE),0)</f>
        <v>8.0500000000000007</v>
      </c>
      <c r="K137">
        <f>IFERROR(AVERAGEIF(F137:J137,"&gt;0"),0)</f>
        <v>6.1400000000000006</v>
      </c>
      <c r="L137">
        <f>IFERROR(VLOOKUP(E137,'Final scoring'!W:X,2,FALSE),0)</f>
        <v>7.3999999999999995</v>
      </c>
      <c r="N137">
        <f t="shared" si="20"/>
        <v>13.108254275759345</v>
      </c>
      <c r="O137">
        <f t="shared" si="21"/>
        <v>5.7599999999999971</v>
      </c>
      <c r="P137">
        <f t="shared" si="15"/>
        <v>0.20249999999999857</v>
      </c>
      <c r="Q137">
        <f t="shared" si="16"/>
        <v>2.2499999999999973</v>
      </c>
      <c r="R137">
        <f t="shared" si="17"/>
        <v>6.759999999999998</v>
      </c>
      <c r="S137">
        <f t="shared" si="18"/>
        <v>0.4225000000000016</v>
      </c>
      <c r="T137">
        <f t="shared" si="19"/>
        <v>1.5875999999999972</v>
      </c>
    </row>
    <row r="138" spans="1:20">
      <c r="A138" t="s">
        <v>215</v>
      </c>
      <c r="B138">
        <v>4400</v>
      </c>
      <c r="C138" t="s">
        <v>34</v>
      </c>
      <c r="D138" t="s">
        <v>36</v>
      </c>
      <c r="E138">
        <f>IFERROR(VLOOKUP(A138,'player index'!D:F,3,FALSE),VLOOKUP(A138,'player index'!E:F,2,FALSE))</f>
        <v>105</v>
      </c>
      <c r="F138">
        <f>IFERROR(VLOOKUP(E138,'fftoday-week3.csv'!R:S,2,FALSE),0)</f>
        <v>13</v>
      </c>
      <c r="G138">
        <f>VLOOKUP(E138,'espn-week3.csv'!S:T,2,FALSE)</f>
        <v>12.879999999999999</v>
      </c>
      <c r="H138">
        <f>IFERROR(VLOOKUP(E138,'fleaflicker-week3.csv'!AD:AE,2,FALSE),0)</f>
        <v>13</v>
      </c>
      <c r="I138">
        <f>IFERROR(VLOOKUP(E138,'nfl-week3.csv'!Q:R,2,FALSE),0)</f>
        <v>13.5</v>
      </c>
      <c r="J138">
        <f>IFERROR(VLOOKUP(E138,'CBS-week3.csv'!V:W,2,FALSE),0)</f>
        <v>9.81</v>
      </c>
      <c r="K138">
        <f>IFERROR(AVERAGEIF(F138:J138,"&gt;0"),0)</f>
        <v>12.437999999999999</v>
      </c>
      <c r="L138">
        <f>IFERROR(VLOOKUP(E138,'Final scoring'!W:X,2,FALSE),0)</f>
        <v>7.3</v>
      </c>
      <c r="N138">
        <f t="shared" si="20"/>
        <v>13.842360739637668</v>
      </c>
      <c r="O138">
        <f t="shared" si="21"/>
        <v>32.49</v>
      </c>
      <c r="P138">
        <f t="shared" si="15"/>
        <v>31.136399999999991</v>
      </c>
      <c r="Q138">
        <f t="shared" si="16"/>
        <v>32.49</v>
      </c>
      <c r="R138">
        <f t="shared" si="17"/>
        <v>38.440000000000005</v>
      </c>
      <c r="S138">
        <f t="shared" si="18"/>
        <v>6.3001000000000031</v>
      </c>
      <c r="T138">
        <f t="shared" si="19"/>
        <v>26.399043999999989</v>
      </c>
    </row>
    <row r="139" spans="1:20">
      <c r="A139" t="s">
        <v>422</v>
      </c>
      <c r="B139">
        <v>3000</v>
      </c>
      <c r="C139" t="s">
        <v>6</v>
      </c>
      <c r="D139" t="s">
        <v>97</v>
      </c>
      <c r="E139">
        <f>IFERROR(VLOOKUP(A139,'player index'!D:F,3,FALSE),VLOOKUP(A139,'player index'!E:F,2,FALSE))</f>
        <v>389</v>
      </c>
      <c r="F139">
        <f>IFERROR(VLOOKUP(E139,'fftoday-week3.csv'!R:S,2,FALSE),0)</f>
        <v>5</v>
      </c>
      <c r="G139">
        <f>VLOOKUP(E139,'espn-week3.csv'!S:T,2,FALSE)</f>
        <v>2.5900000000000003</v>
      </c>
      <c r="H139">
        <f>IFERROR(VLOOKUP(E139,'fleaflicker-week3.csv'!AD:AE,2,FALSE),0)</f>
        <v>2.6</v>
      </c>
      <c r="I139">
        <f>IFERROR(VLOOKUP(E139,'nfl-week3.csv'!Q:R,2,FALSE),0)</f>
        <v>3.2</v>
      </c>
      <c r="J139">
        <f>IFERROR(VLOOKUP(E139,'CBS-week3.csv'!V:W,2,FALSE),0)</f>
        <v>4.6500000000000004</v>
      </c>
      <c r="K139">
        <f>IFERROR(AVERAGEIF(F139:J139,"&gt;0"),0)</f>
        <v>3.6079999999999997</v>
      </c>
      <c r="L139">
        <f>IFERROR(VLOOKUP(E139,'Final scoring'!W:X,2,FALSE),0)</f>
        <v>7.3</v>
      </c>
      <c r="N139">
        <f t="shared" si="20"/>
        <v>13.842360739637668</v>
      </c>
      <c r="O139">
        <f t="shared" si="21"/>
        <v>5.2899999999999991</v>
      </c>
      <c r="P139">
        <f t="shared" si="15"/>
        <v>22.18409999999999</v>
      </c>
      <c r="Q139">
        <f t="shared" si="16"/>
        <v>22.089999999999993</v>
      </c>
      <c r="R139">
        <f t="shared" si="17"/>
        <v>16.809999999999999</v>
      </c>
      <c r="S139">
        <f t="shared" si="18"/>
        <v>7.0224999999999973</v>
      </c>
      <c r="T139">
        <f t="shared" si="19"/>
        <v>13.630864000000001</v>
      </c>
    </row>
    <row r="140" spans="1:20">
      <c r="A140" t="s">
        <v>316</v>
      </c>
      <c r="B140">
        <v>3000</v>
      </c>
      <c r="C140" t="s">
        <v>45</v>
      </c>
      <c r="D140" t="s">
        <v>32</v>
      </c>
      <c r="E140">
        <f>IFERROR(VLOOKUP(A140,'player index'!D:F,3,FALSE),VLOOKUP(A140,'player index'!E:F,2,FALSE))</f>
        <v>254</v>
      </c>
      <c r="F140">
        <f>IFERROR(VLOOKUP(E140,'fftoday-week3.csv'!R:S,2,FALSE),0)</f>
        <v>4.5</v>
      </c>
      <c r="G140">
        <f>VLOOKUP(E140,'espn-week3.csv'!S:T,2,FALSE)</f>
        <v>6.55</v>
      </c>
      <c r="H140">
        <f>IFERROR(VLOOKUP(E140,'fleaflicker-week3.csv'!AD:AE,2,FALSE),0)</f>
        <v>3.5</v>
      </c>
      <c r="I140">
        <f>IFERROR(VLOOKUP(E140,'nfl-week3.csv'!Q:R,2,FALSE),0)</f>
        <v>3</v>
      </c>
      <c r="J140">
        <f>IFERROR(VLOOKUP(E140,'CBS-week3.csv'!V:W,2,FALSE),0)</f>
        <v>5.59</v>
      </c>
      <c r="K140">
        <f>IFERROR(AVERAGEIF(F140:J140,"&gt;0"),0)</f>
        <v>4.6280000000000001</v>
      </c>
      <c r="L140">
        <f>IFERROR(VLOOKUP(E140,'Final scoring'!W:X,2,FALSE),0)</f>
        <v>7.1999999999999993</v>
      </c>
      <c r="N140">
        <f t="shared" si="20"/>
        <v>14.596467203515999</v>
      </c>
      <c r="O140">
        <f t="shared" si="21"/>
        <v>7.2899999999999965</v>
      </c>
      <c r="P140">
        <f t="shared" si="15"/>
        <v>0.42249999999999932</v>
      </c>
      <c r="Q140">
        <f t="shared" si="16"/>
        <v>13.689999999999994</v>
      </c>
      <c r="R140">
        <f t="shared" si="17"/>
        <v>17.639999999999993</v>
      </c>
      <c r="S140">
        <f t="shared" si="18"/>
        <v>2.5920999999999981</v>
      </c>
      <c r="T140">
        <f t="shared" si="19"/>
        <v>6.6151839999999957</v>
      </c>
    </row>
    <row r="141" spans="1:20">
      <c r="A141" t="s">
        <v>120</v>
      </c>
      <c r="B141">
        <v>5400</v>
      </c>
      <c r="C141" t="s">
        <v>34</v>
      </c>
      <c r="D141" t="s">
        <v>77</v>
      </c>
      <c r="E141">
        <f>IFERROR(VLOOKUP(A141,'player index'!D:F,3,FALSE),VLOOKUP(A141,'player index'!E:F,2,FALSE))</f>
        <v>50</v>
      </c>
      <c r="F141">
        <f>IFERROR(VLOOKUP(E141,'fftoday-week3.csv'!R:S,2,FALSE),0)</f>
        <v>17</v>
      </c>
      <c r="G141">
        <f>VLOOKUP(E141,'espn-week3.csv'!S:T,2,FALSE)</f>
        <v>13.680000000000001</v>
      </c>
      <c r="H141">
        <f>IFERROR(VLOOKUP(E141,'fleaflicker-week3.csv'!AD:AE,2,FALSE),0)</f>
        <v>14.200000000000001</v>
      </c>
      <c r="I141">
        <f>IFERROR(VLOOKUP(E141,'nfl-week3.csv'!Q:R,2,FALSE),0)</f>
        <v>13.000000000000002</v>
      </c>
      <c r="J141">
        <f>IFERROR(VLOOKUP(E141,'CBS-week3.csv'!V:W,2,FALSE),0)</f>
        <v>13.479999999999999</v>
      </c>
      <c r="K141">
        <f>IFERROR(AVERAGEIF(F141:J141,"&gt;0"),0)</f>
        <v>14.272</v>
      </c>
      <c r="L141">
        <f>IFERROR(VLOOKUP(E141,'Final scoring'!W:X,2,FALSE),0)</f>
        <v>7.1000000000000005</v>
      </c>
      <c r="N141">
        <f t="shared" si="20"/>
        <v>15.370573667394314</v>
      </c>
      <c r="O141">
        <f t="shared" si="21"/>
        <v>98.009999999999977</v>
      </c>
      <c r="P141">
        <f t="shared" si="15"/>
        <v>43.296400000000013</v>
      </c>
      <c r="Q141">
        <f t="shared" si="16"/>
        <v>50.410000000000011</v>
      </c>
      <c r="R141">
        <f t="shared" si="17"/>
        <v>34.810000000000016</v>
      </c>
      <c r="S141">
        <f t="shared" si="18"/>
        <v>40.704399999999978</v>
      </c>
      <c r="T141">
        <f t="shared" si="19"/>
        <v>51.437583999999994</v>
      </c>
    </row>
    <row r="142" spans="1:20">
      <c r="A142" t="s">
        <v>230</v>
      </c>
      <c r="B142">
        <v>4000</v>
      </c>
      <c r="C142" t="s">
        <v>34</v>
      </c>
      <c r="D142" t="s">
        <v>77</v>
      </c>
      <c r="E142">
        <f>IFERROR(VLOOKUP(A142,'player index'!D:F,3,FALSE),VLOOKUP(A142,'player index'!E:F,2,FALSE))</f>
        <v>169</v>
      </c>
      <c r="F142">
        <f>IFERROR(VLOOKUP(E142,'fftoday-week3.csv'!R:S,2,FALSE),0)</f>
        <v>16.5</v>
      </c>
      <c r="G142">
        <f>VLOOKUP(E142,'espn-week3.csv'!S:T,2,FALSE)</f>
        <v>11.13</v>
      </c>
      <c r="H142">
        <f>IFERROR(VLOOKUP(E142,'fleaflicker-week3.csv'!AD:AE,2,FALSE),0)</f>
        <v>17.400000000000002</v>
      </c>
      <c r="I142">
        <f>IFERROR(VLOOKUP(E142,'nfl-week3.csv'!Q:R,2,FALSE),0)</f>
        <v>17.200000000000003</v>
      </c>
      <c r="J142">
        <f>IFERROR(VLOOKUP(E142,'CBS-week3.csv'!V:W,2,FALSE),0)</f>
        <v>9.7899999999999991</v>
      </c>
      <c r="K142">
        <f>IFERROR(AVERAGEIF(F142:J142,"&gt;0"),0)</f>
        <v>14.404000000000002</v>
      </c>
      <c r="L142">
        <f>IFERROR(VLOOKUP(E142,'Final scoring'!W:X,2,FALSE),0)</f>
        <v>7.1</v>
      </c>
      <c r="N142">
        <f t="shared" si="20"/>
        <v>15.370573667394321</v>
      </c>
      <c r="O142">
        <f t="shared" si="21"/>
        <v>88.360000000000014</v>
      </c>
      <c r="P142">
        <f t="shared" si="15"/>
        <v>16.240900000000011</v>
      </c>
      <c r="Q142">
        <f t="shared" si="16"/>
        <v>106.09000000000005</v>
      </c>
      <c r="R142">
        <f t="shared" si="17"/>
        <v>102.01000000000006</v>
      </c>
      <c r="S142">
        <f t="shared" si="18"/>
        <v>7.2360999999999978</v>
      </c>
      <c r="T142">
        <f t="shared" si="19"/>
        <v>53.348416000000029</v>
      </c>
    </row>
    <row r="143" spans="1:20">
      <c r="A143" t="s">
        <v>230</v>
      </c>
      <c r="B143">
        <v>2800</v>
      </c>
      <c r="C143" t="s">
        <v>45</v>
      </c>
      <c r="D143" t="s">
        <v>36</v>
      </c>
      <c r="E143">
        <f>IFERROR(VLOOKUP(A143,'player index'!D:F,3,FALSE),VLOOKUP(A143,'player index'!E:F,2,FALSE))</f>
        <v>169</v>
      </c>
      <c r="F143">
        <f>IFERROR(VLOOKUP(E143,'fftoday-week3.csv'!R:S,2,FALSE),0)</f>
        <v>16.5</v>
      </c>
      <c r="G143">
        <f>VLOOKUP(E143,'espn-week3.csv'!S:T,2,FALSE)</f>
        <v>11.13</v>
      </c>
      <c r="H143">
        <f>IFERROR(VLOOKUP(E143,'fleaflicker-week3.csv'!AD:AE,2,FALSE),0)</f>
        <v>17.400000000000002</v>
      </c>
      <c r="I143">
        <f>IFERROR(VLOOKUP(E143,'nfl-week3.csv'!Q:R,2,FALSE),0)</f>
        <v>17.200000000000003</v>
      </c>
      <c r="J143">
        <f>IFERROR(VLOOKUP(E143,'CBS-week3.csv'!V:W,2,FALSE),0)</f>
        <v>9.7899999999999991</v>
      </c>
      <c r="K143">
        <f>IFERROR(AVERAGEIF(F143:J143,"&gt;0"),0)</f>
        <v>14.404000000000002</v>
      </c>
      <c r="L143">
        <f>IFERROR(VLOOKUP(E143,'Final scoring'!W:X,2,FALSE),0)</f>
        <v>7.1</v>
      </c>
      <c r="N143">
        <f t="shared" si="20"/>
        <v>15.370573667394321</v>
      </c>
      <c r="O143">
        <f t="shared" si="21"/>
        <v>88.360000000000014</v>
      </c>
      <c r="P143">
        <f t="shared" si="15"/>
        <v>16.240900000000011</v>
      </c>
      <c r="Q143">
        <f t="shared" si="16"/>
        <v>106.09000000000005</v>
      </c>
      <c r="R143">
        <f t="shared" si="17"/>
        <v>102.01000000000006</v>
      </c>
      <c r="S143">
        <f t="shared" si="18"/>
        <v>7.2360999999999978</v>
      </c>
      <c r="T143">
        <f t="shared" si="19"/>
        <v>53.348416000000029</v>
      </c>
    </row>
    <row r="144" spans="1:20">
      <c r="A144" t="s">
        <v>276</v>
      </c>
      <c r="B144">
        <v>3300</v>
      </c>
      <c r="C144" t="s">
        <v>45</v>
      </c>
      <c r="D144" t="s">
        <v>54</v>
      </c>
      <c r="E144">
        <f>IFERROR(VLOOKUP(A144,'player index'!D:F,3,FALSE),VLOOKUP(A144,'player index'!E:F,2,FALSE))</f>
        <v>209</v>
      </c>
      <c r="F144">
        <f>IFERROR(VLOOKUP(E144,'fftoday-week3.csv'!R:S,2,FALSE),0)</f>
        <v>13</v>
      </c>
      <c r="G144">
        <f>VLOOKUP(E144,'espn-week3.csv'!S:T,2,FALSE)</f>
        <v>8.3000000000000007</v>
      </c>
      <c r="H144">
        <f>IFERROR(VLOOKUP(E144,'fleaflicker-week3.csv'!AD:AE,2,FALSE),0)</f>
        <v>2.4000000000000004</v>
      </c>
      <c r="I144">
        <f>IFERROR(VLOOKUP(E144,'nfl-week3.csv'!Q:R,2,FALSE),0)</f>
        <v>2.8</v>
      </c>
      <c r="J144">
        <f>IFERROR(VLOOKUP(E144,'CBS-week3.csv'!V:W,2,FALSE),0)</f>
        <v>10.18</v>
      </c>
      <c r="K144">
        <f>IFERROR(AVERAGEIF(F144:J144,"&gt;0"),0)</f>
        <v>7.3360000000000012</v>
      </c>
      <c r="L144">
        <f>IFERROR(VLOOKUP(E144,'Final scoring'!W:X,2,FALSE),0)</f>
        <v>7</v>
      </c>
      <c r="N144">
        <f t="shared" si="20"/>
        <v>16.164680131272647</v>
      </c>
      <c r="O144">
        <f t="shared" si="21"/>
        <v>36</v>
      </c>
      <c r="P144">
        <f t="shared" si="15"/>
        <v>1.6900000000000019</v>
      </c>
      <c r="Q144">
        <f t="shared" si="16"/>
        <v>21.159999999999997</v>
      </c>
      <c r="R144">
        <f t="shared" si="17"/>
        <v>17.64</v>
      </c>
      <c r="S144">
        <f t="shared" si="18"/>
        <v>10.112399999999997</v>
      </c>
      <c r="T144">
        <f t="shared" si="19"/>
        <v>0.1128960000000008</v>
      </c>
    </row>
    <row r="145" spans="1:20">
      <c r="A145" t="s">
        <v>105</v>
      </c>
      <c r="B145">
        <v>6000</v>
      </c>
      <c r="C145" t="s">
        <v>34</v>
      </c>
      <c r="D145" t="s">
        <v>54</v>
      </c>
      <c r="E145">
        <f>IFERROR(VLOOKUP(A145,'player index'!D:F,3,FALSE),VLOOKUP(A145,'player index'!E:F,2,FALSE))</f>
        <v>39</v>
      </c>
      <c r="F145">
        <f>IFERROR(VLOOKUP(E145,'fftoday-week3.csv'!R:S,2,FALSE),0)</f>
        <v>12</v>
      </c>
      <c r="G145">
        <f>VLOOKUP(E145,'espn-week3.csv'!S:T,2,FALSE)</f>
        <v>15.77</v>
      </c>
      <c r="H145">
        <f>IFERROR(VLOOKUP(E145,'fleaflicker-week3.csv'!AD:AE,2,FALSE),0)</f>
        <v>14.5</v>
      </c>
      <c r="I145">
        <f>IFERROR(VLOOKUP(E145,'nfl-week3.csv'!Q:R,2,FALSE),0)</f>
        <v>13.8</v>
      </c>
      <c r="J145">
        <f>IFERROR(VLOOKUP(E145,'CBS-week3.csv'!V:W,2,FALSE),0)</f>
        <v>11.31</v>
      </c>
      <c r="K145">
        <f>IFERROR(AVERAGEIF(F145:J145,"&gt;0"),0)</f>
        <v>13.475999999999999</v>
      </c>
      <c r="L145">
        <f>IFERROR(VLOOKUP(E145,'Final scoring'!W:X,2,FALSE),0)</f>
        <v>6.9</v>
      </c>
      <c r="N145">
        <f t="shared" si="20"/>
        <v>16.978786595150968</v>
      </c>
      <c r="O145">
        <f t="shared" si="21"/>
        <v>26.009999999999998</v>
      </c>
      <c r="P145">
        <f t="shared" si="15"/>
        <v>78.676899999999989</v>
      </c>
      <c r="Q145">
        <f t="shared" si="16"/>
        <v>57.76</v>
      </c>
      <c r="R145">
        <f t="shared" si="17"/>
        <v>47.610000000000007</v>
      </c>
      <c r="S145">
        <f t="shared" si="18"/>
        <v>19.4481</v>
      </c>
      <c r="T145">
        <f t="shared" si="19"/>
        <v>43.243775999999983</v>
      </c>
    </row>
    <row r="146" spans="1:20">
      <c r="A146" t="s">
        <v>404</v>
      </c>
      <c r="B146">
        <v>3000</v>
      </c>
      <c r="C146" t="s">
        <v>34</v>
      </c>
      <c r="D146" t="s">
        <v>25</v>
      </c>
      <c r="E146">
        <f>IFERROR(VLOOKUP(A146,'player index'!D:F,3,FALSE),VLOOKUP(A146,'player index'!E:F,2,FALSE))</f>
        <v>394</v>
      </c>
      <c r="F146">
        <f>IFERROR(VLOOKUP(E146,'fftoday-week3.csv'!R:S,2,FALSE),0)</f>
        <v>0</v>
      </c>
      <c r="G146">
        <f>VLOOKUP(E146,'espn-week3.csv'!S:T,2,FALSE)</f>
        <v>0.56000000000000005</v>
      </c>
      <c r="H146">
        <f>IFERROR(VLOOKUP(E146,'fleaflicker-week3.csv'!AD:AE,2,FALSE),0)</f>
        <v>0</v>
      </c>
      <c r="I146">
        <f>IFERROR(VLOOKUP(E146,'nfl-week3.csv'!Q:R,2,FALSE),0)</f>
        <v>0</v>
      </c>
      <c r="J146">
        <f>IFERROR(VLOOKUP(E146,'CBS-week3.csv'!V:W,2,FALSE),0)</f>
        <v>1.51</v>
      </c>
      <c r="K146">
        <f>IFERROR(AVERAGEIF(F146:J146,"&gt;0"),0)</f>
        <v>1.0350000000000001</v>
      </c>
      <c r="L146">
        <f>IFERROR(VLOOKUP(E146,'Final scoring'!W:X,2,FALSE),0)</f>
        <v>6.9</v>
      </c>
      <c r="N146">
        <f t="shared" si="20"/>
        <v>16.978786595150968</v>
      </c>
      <c r="O146">
        <f t="shared" si="21"/>
        <v>47.610000000000007</v>
      </c>
      <c r="P146">
        <f t="shared" si="15"/>
        <v>40.195599999999999</v>
      </c>
      <c r="Q146">
        <f t="shared" si="16"/>
        <v>47.610000000000007</v>
      </c>
      <c r="R146">
        <f t="shared" si="17"/>
        <v>47.610000000000007</v>
      </c>
      <c r="S146">
        <f t="shared" si="18"/>
        <v>29.052100000000006</v>
      </c>
      <c r="T146">
        <f t="shared" si="19"/>
        <v>34.398225000000004</v>
      </c>
    </row>
    <row r="147" spans="1:20">
      <c r="A147" t="s">
        <v>445</v>
      </c>
      <c r="B147">
        <v>3000</v>
      </c>
      <c r="C147" t="s">
        <v>6</v>
      </c>
      <c r="D147" t="s">
        <v>66</v>
      </c>
      <c r="E147">
        <f>IFERROR(VLOOKUP(A147,'player index'!D:F,3,FALSE),VLOOKUP(A147,'player index'!E:F,2,FALSE))</f>
        <v>277</v>
      </c>
      <c r="F147">
        <f>IFERROR(VLOOKUP(E147,'fftoday-week3.csv'!R:S,2,FALSE),0)</f>
        <v>0</v>
      </c>
      <c r="G147">
        <f>VLOOKUP(E147,'espn-week3.csv'!S:T,2,FALSE)</f>
        <v>7.3500000000000005</v>
      </c>
      <c r="H147">
        <f>IFERROR(VLOOKUP(E147,'fleaflicker-week3.csv'!AD:AE,2,FALSE),0)</f>
        <v>2.7</v>
      </c>
      <c r="I147">
        <f>IFERROR(VLOOKUP(E147,'nfl-week3.csv'!Q:R,2,FALSE),0)</f>
        <v>3.4000000000000004</v>
      </c>
      <c r="J147">
        <f>IFERROR(VLOOKUP(E147,'CBS-week3.csv'!V:W,2,FALSE),0)</f>
        <v>4.9000000000000004</v>
      </c>
      <c r="K147">
        <f>IFERROR(AVERAGEIF(F147:J147,"&gt;0"),0)</f>
        <v>4.5875000000000004</v>
      </c>
      <c r="L147">
        <f>IFERROR(VLOOKUP(E147,'Final scoring'!W:X,2,FALSE),0)</f>
        <v>6.9</v>
      </c>
      <c r="N147">
        <f t="shared" si="20"/>
        <v>16.978786595150968</v>
      </c>
      <c r="O147">
        <f t="shared" si="21"/>
        <v>47.610000000000007</v>
      </c>
      <c r="P147">
        <f t="shared" si="15"/>
        <v>0.20250000000000015</v>
      </c>
      <c r="Q147">
        <f t="shared" si="16"/>
        <v>17.64</v>
      </c>
      <c r="R147">
        <f t="shared" si="17"/>
        <v>12.25</v>
      </c>
      <c r="S147">
        <f t="shared" si="18"/>
        <v>4</v>
      </c>
      <c r="T147">
        <f t="shared" si="19"/>
        <v>5.34765625</v>
      </c>
    </row>
    <row r="148" spans="1:20">
      <c r="A148" t="s">
        <v>56</v>
      </c>
      <c r="B148">
        <v>7200</v>
      </c>
      <c r="C148" t="s">
        <v>15</v>
      </c>
      <c r="D148" t="s">
        <v>11</v>
      </c>
      <c r="E148">
        <f>IFERROR(VLOOKUP(A148,'player index'!D:F,3,FALSE),VLOOKUP(A148,'player index'!E:F,2,FALSE))</f>
        <v>5</v>
      </c>
      <c r="F148">
        <f>IFERROR(VLOOKUP(E148,'fftoday-week3.csv'!R:S,2,FALSE),0)</f>
        <v>20</v>
      </c>
      <c r="G148">
        <f>VLOOKUP(E148,'espn-week3.csv'!S:T,2,FALSE)</f>
        <v>22.181999999999999</v>
      </c>
      <c r="H148">
        <f>IFERROR(VLOOKUP(E148,'fleaflicker-week3.csv'!AD:AE,2,FALSE),0)</f>
        <v>18.8</v>
      </c>
      <c r="I148">
        <f>IFERROR(VLOOKUP(E148,'nfl-week3.csv'!Q:R,2,FALSE),0)</f>
        <v>17.8</v>
      </c>
      <c r="J148">
        <f>IFERROR(VLOOKUP(E148,'CBS-week3.csv'!V:W,2,FALSE),0)</f>
        <v>21.66</v>
      </c>
      <c r="K148">
        <f>IFERROR(AVERAGEIF(F148:J148,"&gt;0"),0)</f>
        <v>20.0884</v>
      </c>
      <c r="L148">
        <f>IFERROR(VLOOKUP(E148,'Final scoring'!W:X,2,FALSE),0)</f>
        <v>6.68</v>
      </c>
      <c r="N148">
        <f t="shared" si="20"/>
        <v>18.840220815683292</v>
      </c>
      <c r="O148">
        <f t="shared" si="21"/>
        <v>177.42240000000001</v>
      </c>
      <c r="P148">
        <f t="shared" si="15"/>
        <v>240.31200399999997</v>
      </c>
      <c r="Q148">
        <f t="shared" si="16"/>
        <v>146.89440000000002</v>
      </c>
      <c r="R148">
        <f t="shared" si="17"/>
        <v>123.65440000000002</v>
      </c>
      <c r="S148">
        <f t="shared" si="18"/>
        <v>224.40040000000002</v>
      </c>
      <c r="T148">
        <f t="shared" si="19"/>
        <v>179.78519056000002</v>
      </c>
    </row>
    <row r="149" spans="1:20">
      <c r="A149" t="s">
        <v>286</v>
      </c>
      <c r="B149">
        <v>3200</v>
      </c>
      <c r="C149" t="s">
        <v>34</v>
      </c>
      <c r="D149" t="s">
        <v>97</v>
      </c>
      <c r="E149">
        <f>IFERROR(VLOOKUP(A149,'player index'!D:F,3,FALSE),VLOOKUP(A149,'player index'!E:F,2,FALSE))</f>
        <v>320</v>
      </c>
      <c r="F149">
        <f>IFERROR(VLOOKUP(E149,'fftoday-week3.csv'!R:S,2,FALSE),0)</f>
        <v>4</v>
      </c>
      <c r="G149">
        <f>VLOOKUP(E149,'espn-week3.csv'!S:T,2,FALSE)</f>
        <v>3.7600000000000002</v>
      </c>
      <c r="H149">
        <f>IFERROR(VLOOKUP(E149,'fleaflicker-week3.csv'!AD:AE,2,FALSE),0)</f>
        <v>2</v>
      </c>
      <c r="I149">
        <f>IFERROR(VLOOKUP(E149,'nfl-week3.csv'!Q:R,2,FALSE),0)</f>
        <v>1.6</v>
      </c>
      <c r="J149">
        <f>IFERROR(VLOOKUP(E149,'CBS-week3.csv'!V:W,2,FALSE),0)</f>
        <v>5.5200000000000005</v>
      </c>
      <c r="K149">
        <f>IFERROR(AVERAGEIF(F149:J149,"&gt;0"),0)</f>
        <v>3.3759999999999999</v>
      </c>
      <c r="L149">
        <f>IFERROR(VLOOKUP(E149,'Final scoring'!W:X,2,FALSE),0)</f>
        <v>6.6</v>
      </c>
      <c r="N149">
        <f t="shared" si="20"/>
        <v>19.541105986785954</v>
      </c>
      <c r="O149">
        <f t="shared" si="21"/>
        <v>6.759999999999998</v>
      </c>
      <c r="P149">
        <f t="shared" si="15"/>
        <v>8.0655999999999963</v>
      </c>
      <c r="Q149">
        <f t="shared" si="16"/>
        <v>21.159999999999997</v>
      </c>
      <c r="R149">
        <f t="shared" si="17"/>
        <v>25</v>
      </c>
      <c r="S149">
        <f t="shared" si="18"/>
        <v>1.1663999999999983</v>
      </c>
      <c r="T149">
        <f t="shared" si="19"/>
        <v>10.394175999999998</v>
      </c>
    </row>
    <row r="150" spans="1:20">
      <c r="A150" t="s">
        <v>147</v>
      </c>
      <c r="B150">
        <v>5000</v>
      </c>
      <c r="C150" t="s">
        <v>15</v>
      </c>
      <c r="D150" t="s">
        <v>36</v>
      </c>
      <c r="E150">
        <f>IFERROR(VLOOKUP(A150,'player index'!D:F,3,FALSE),VLOOKUP(A150,'player index'!E:F,2,FALSE))</f>
        <v>474</v>
      </c>
      <c r="F150">
        <f>IFERROR(VLOOKUP(E150,'fftoday-week3.csv'!R:S,2,FALSE),0)</f>
        <v>0</v>
      </c>
      <c r="G150">
        <f>VLOOKUP(E150,'espn-week3.csv'!S:T,2,FALSE)</f>
        <v>5.2000000000000005E-2</v>
      </c>
      <c r="H150">
        <f>IFERROR(VLOOKUP(E150,'fleaflicker-week3.csv'!AD:AE,2,FALSE),0)</f>
        <v>0</v>
      </c>
      <c r="I150">
        <f>IFERROR(VLOOKUP(E150,'nfl-week3.csv'!Q:R,2,FALSE),0)</f>
        <v>0</v>
      </c>
      <c r="J150">
        <f>IFERROR(VLOOKUP(E150,'CBS-week3.csv'!V:W,2,FALSE),0)</f>
        <v>0.16800000000000004</v>
      </c>
      <c r="K150">
        <f>IFERROR(AVERAGEIF(F150:J150,"&gt;0"),0)</f>
        <v>0.11000000000000001</v>
      </c>
      <c r="L150">
        <f>IFERROR(VLOOKUP(E150,'Final scoring'!W:X,2,FALSE),0)</f>
        <v>6.52</v>
      </c>
      <c r="N150">
        <f t="shared" si="20"/>
        <v>20.254791157888615</v>
      </c>
      <c r="O150">
        <f t="shared" si="21"/>
        <v>42.510399999999997</v>
      </c>
      <c r="P150">
        <f t="shared" si="15"/>
        <v>41.835023999999997</v>
      </c>
      <c r="Q150">
        <f t="shared" si="16"/>
        <v>42.510399999999997</v>
      </c>
      <c r="R150">
        <f t="shared" si="17"/>
        <v>42.510399999999997</v>
      </c>
      <c r="S150">
        <f t="shared" si="18"/>
        <v>40.347903999999993</v>
      </c>
      <c r="T150">
        <f t="shared" si="19"/>
        <v>41.08809999999999</v>
      </c>
    </row>
    <row r="151" spans="1:20">
      <c r="A151" t="s">
        <v>226</v>
      </c>
      <c r="B151">
        <v>4000</v>
      </c>
      <c r="C151" t="s">
        <v>6</v>
      </c>
      <c r="D151" t="s">
        <v>41</v>
      </c>
      <c r="E151">
        <f>IFERROR(VLOOKUP(A151,'player index'!D:F,3,FALSE),VLOOKUP(A151,'player index'!E:F,2,FALSE))</f>
        <v>189</v>
      </c>
      <c r="F151">
        <f>IFERROR(VLOOKUP(E151,'fftoday-week3.csv'!R:S,2,FALSE),0)</f>
        <v>11.5</v>
      </c>
      <c r="G151">
        <f>VLOOKUP(E151,'espn-week3.csv'!S:T,2,FALSE)</f>
        <v>11.579999999999998</v>
      </c>
      <c r="H151">
        <f>IFERROR(VLOOKUP(E151,'fleaflicker-week3.csv'!AD:AE,2,FALSE),0)</f>
        <v>4.8000000000000007</v>
      </c>
      <c r="I151">
        <f>IFERROR(VLOOKUP(E151,'nfl-week3.csv'!Q:R,2,FALSE),0)</f>
        <v>5.5</v>
      </c>
      <c r="J151">
        <f>IFERROR(VLOOKUP(E151,'CBS-week3.csv'!V:W,2,FALSE),0)</f>
        <v>13.500000000000002</v>
      </c>
      <c r="K151">
        <f>IFERROR(AVERAGEIF(F151:J151,"&gt;0"),0)</f>
        <v>9.3759999999999994</v>
      </c>
      <c r="L151">
        <f>IFERROR(VLOOKUP(E151,'Final scoring'!W:X,2,FALSE),0)</f>
        <v>6.5</v>
      </c>
      <c r="N151">
        <f t="shared" si="20"/>
        <v>20.435212450664277</v>
      </c>
      <c r="O151">
        <f t="shared" si="21"/>
        <v>25</v>
      </c>
      <c r="P151">
        <f t="shared" si="15"/>
        <v>25.806399999999982</v>
      </c>
      <c r="Q151">
        <f t="shared" si="16"/>
        <v>2.8899999999999975</v>
      </c>
      <c r="R151">
        <f t="shared" si="17"/>
        <v>1</v>
      </c>
      <c r="S151">
        <f t="shared" si="18"/>
        <v>49.000000000000028</v>
      </c>
      <c r="T151">
        <f t="shared" si="19"/>
        <v>8.2713759999999965</v>
      </c>
    </row>
    <row r="152" spans="1:20">
      <c r="A152" t="s">
        <v>216</v>
      </c>
      <c r="B152">
        <v>4400</v>
      </c>
      <c r="C152" t="s">
        <v>34</v>
      </c>
      <c r="D152" t="s">
        <v>28</v>
      </c>
      <c r="E152">
        <f>IFERROR(VLOOKUP(A152,'player index'!D:F,3,FALSE),VLOOKUP(A152,'player index'!E:F,2,FALSE))</f>
        <v>103</v>
      </c>
      <c r="F152">
        <f>IFERROR(VLOOKUP(E152,'fftoday-week3.csv'!R:S,2,FALSE),0)</f>
        <v>11</v>
      </c>
      <c r="G152">
        <f>VLOOKUP(E152,'espn-week3.csv'!S:T,2,FALSE)</f>
        <v>14.01</v>
      </c>
      <c r="H152">
        <f>IFERROR(VLOOKUP(E152,'fleaflicker-week3.csv'!AD:AE,2,FALSE),0)</f>
        <v>16.100000000000001</v>
      </c>
      <c r="I152">
        <f>IFERROR(VLOOKUP(E152,'nfl-week3.csv'!Q:R,2,FALSE),0)</f>
        <v>15.600000000000001</v>
      </c>
      <c r="J152">
        <f>IFERROR(VLOOKUP(E152,'CBS-week3.csv'!V:W,2,FALSE),0)</f>
        <v>14.600000000000001</v>
      </c>
      <c r="K152">
        <f>IFERROR(AVERAGEIF(F152:J152,"&gt;0"),0)</f>
        <v>14.262</v>
      </c>
      <c r="L152">
        <f>IFERROR(VLOOKUP(E152,'Final scoring'!W:X,2,FALSE),0)</f>
        <v>6.2000000000000011</v>
      </c>
      <c r="N152">
        <f t="shared" si="20"/>
        <v>23.237531842299244</v>
      </c>
      <c r="O152">
        <f t="shared" si="21"/>
        <v>23.039999999999988</v>
      </c>
      <c r="P152">
        <f t="shared" si="15"/>
        <v>60.996099999999977</v>
      </c>
      <c r="Q152">
        <f t="shared" si="16"/>
        <v>98.01</v>
      </c>
      <c r="R152">
        <f t="shared" si="17"/>
        <v>88.360000000000014</v>
      </c>
      <c r="S152">
        <f t="shared" si="18"/>
        <v>70.56</v>
      </c>
      <c r="T152">
        <f t="shared" si="19"/>
        <v>64.995843999999991</v>
      </c>
    </row>
    <row r="153" spans="1:20">
      <c r="A153" t="s">
        <v>540</v>
      </c>
      <c r="B153">
        <v>2500</v>
      </c>
      <c r="C153" t="s">
        <v>45</v>
      </c>
      <c r="D153" t="s">
        <v>25</v>
      </c>
      <c r="E153">
        <f>IFERROR(VLOOKUP(A153,'player index'!D:F,3,FALSE),VLOOKUP(A153,'player index'!E:F,2,FALSE))</f>
        <v>352</v>
      </c>
      <c r="F153">
        <f>IFERROR(VLOOKUP(E153,'fftoday-week3.csv'!R:S,2,FALSE),0)</f>
        <v>0</v>
      </c>
      <c r="G153">
        <f>VLOOKUP(E153,'espn-week3.csv'!S:T,2,FALSE)</f>
        <v>1.62</v>
      </c>
      <c r="H153">
        <f>IFERROR(VLOOKUP(E153,'fleaflicker-week3.csv'!AD:AE,2,FALSE),0)</f>
        <v>0</v>
      </c>
      <c r="I153">
        <f>IFERROR(VLOOKUP(E153,'nfl-week3.csv'!Q:R,2,FALSE),0)</f>
        <v>0</v>
      </c>
      <c r="J153">
        <f>IFERROR(VLOOKUP(E153,'CBS-week3.csv'!V:W,2,FALSE),0)</f>
        <v>0.15000000000000002</v>
      </c>
      <c r="K153">
        <f>IFERROR(AVERAGEIF(F153:J153,"&gt;0"),0)</f>
        <v>0.88500000000000001</v>
      </c>
      <c r="L153">
        <f>IFERROR(VLOOKUP(E153,'Final scoring'!W:X,2,FALSE),0)</f>
        <v>6.2</v>
      </c>
      <c r="N153">
        <f t="shared" si="20"/>
        <v>23.237531842299251</v>
      </c>
      <c r="O153">
        <f t="shared" si="21"/>
        <v>38.440000000000005</v>
      </c>
      <c r="P153">
        <f t="shared" si="15"/>
        <v>20.976400000000002</v>
      </c>
      <c r="Q153">
        <f t="shared" si="16"/>
        <v>38.440000000000005</v>
      </c>
      <c r="R153">
        <f t="shared" si="17"/>
        <v>38.440000000000005</v>
      </c>
      <c r="S153">
        <f t="shared" si="18"/>
        <v>36.602499999999999</v>
      </c>
      <c r="T153">
        <f t="shared" si="19"/>
        <v>28.249225000000003</v>
      </c>
    </row>
    <row r="154" spans="1:20">
      <c r="A154" t="s">
        <v>324</v>
      </c>
      <c r="B154">
        <v>3000</v>
      </c>
      <c r="C154" t="s">
        <v>34</v>
      </c>
      <c r="D154" t="s">
        <v>17</v>
      </c>
      <c r="E154">
        <f>IFERROR(VLOOKUP(A154,'player index'!D:F,3,FALSE),VLOOKUP(A154,'player index'!E:F,2,FALSE))</f>
        <v>310</v>
      </c>
      <c r="F154">
        <f>IFERROR(VLOOKUP(E154,'fftoday-week3.csv'!R:S,2,FALSE),0)</f>
        <v>17.5</v>
      </c>
      <c r="G154">
        <f>VLOOKUP(E154,'espn-week3.csv'!S:T,2,FALSE)</f>
        <v>13.58</v>
      </c>
      <c r="H154">
        <f>IFERROR(VLOOKUP(E154,'fleaflicker-week3.csv'!AD:AE,2,FALSE),0)</f>
        <v>2.9000000000000004</v>
      </c>
      <c r="I154">
        <f>IFERROR(VLOOKUP(E154,'nfl-week3.csv'!Q:R,2,FALSE),0)</f>
        <v>2.4000000000000004</v>
      </c>
      <c r="J154">
        <f>IFERROR(VLOOKUP(E154,'CBS-week3.csv'!V:W,2,FALSE),0)</f>
        <v>6.59</v>
      </c>
      <c r="K154">
        <f>IFERROR(AVERAGEIF(F154:J154,"&gt;0"),0)</f>
        <v>8.5939999999999994</v>
      </c>
      <c r="L154">
        <f>IFERROR(VLOOKUP(E154,'Final scoring'!W:X,2,FALSE),0)</f>
        <v>6.1000000000000005</v>
      </c>
      <c r="N154">
        <f t="shared" si="20"/>
        <v>24.211638306177576</v>
      </c>
      <c r="O154">
        <f t="shared" si="21"/>
        <v>129.95999999999998</v>
      </c>
      <c r="P154">
        <f t="shared" si="15"/>
        <v>55.950399999999995</v>
      </c>
      <c r="Q154">
        <f t="shared" si="16"/>
        <v>10.240000000000002</v>
      </c>
      <c r="R154">
        <f t="shared" si="17"/>
        <v>13.690000000000001</v>
      </c>
      <c r="S154">
        <f t="shared" si="18"/>
        <v>0.24009999999999934</v>
      </c>
      <c r="T154">
        <f t="shared" si="19"/>
        <v>6.2200359999999941</v>
      </c>
    </row>
    <row r="155" spans="1:20">
      <c r="A155" t="s">
        <v>205</v>
      </c>
      <c r="B155">
        <v>4600</v>
      </c>
      <c r="C155" t="s">
        <v>34</v>
      </c>
      <c r="D155" t="s">
        <v>25</v>
      </c>
      <c r="E155">
        <f>IFERROR(VLOOKUP(A155,'player index'!D:F,3,FALSE),VLOOKUP(A155,'player index'!E:F,2,FALSE))</f>
        <v>101</v>
      </c>
      <c r="F155">
        <f>IFERROR(VLOOKUP(E155,'fftoday-week3.csv'!R:S,2,FALSE),0)</f>
        <v>9</v>
      </c>
      <c r="G155">
        <f>VLOOKUP(E155,'espn-week3.csv'!S:T,2,FALSE)</f>
        <v>9.6999999999999993</v>
      </c>
      <c r="H155">
        <f>IFERROR(VLOOKUP(E155,'fleaflicker-week3.csv'!AD:AE,2,FALSE),0)</f>
        <v>13.8</v>
      </c>
      <c r="I155">
        <f>IFERROR(VLOOKUP(E155,'nfl-week3.csv'!Q:R,2,FALSE),0)</f>
        <v>12.8</v>
      </c>
      <c r="J155">
        <f>IFERROR(VLOOKUP(E155,'CBS-week3.csv'!V:W,2,FALSE),0)</f>
        <v>8.76</v>
      </c>
      <c r="K155">
        <f>IFERROR(AVERAGEIF(F155:J155,"&gt;0"),0)</f>
        <v>10.811999999999999</v>
      </c>
      <c r="L155">
        <f>IFERROR(VLOOKUP(E155,'Final scoring'!W:X,2,FALSE),0)</f>
        <v>6.1</v>
      </c>
      <c r="N155">
        <f t="shared" si="20"/>
        <v>24.211638306177584</v>
      </c>
      <c r="O155">
        <f t="shared" si="21"/>
        <v>8.4100000000000019</v>
      </c>
      <c r="P155">
        <f t="shared" si="15"/>
        <v>12.959999999999997</v>
      </c>
      <c r="Q155">
        <f t="shared" si="16"/>
        <v>59.290000000000013</v>
      </c>
      <c r="R155">
        <f t="shared" si="17"/>
        <v>44.890000000000015</v>
      </c>
      <c r="S155">
        <f t="shared" si="18"/>
        <v>7.0756000000000006</v>
      </c>
      <c r="T155">
        <f t="shared" si="19"/>
        <v>22.202943999999999</v>
      </c>
    </row>
    <row r="156" spans="1:20">
      <c r="A156" t="s">
        <v>364</v>
      </c>
      <c r="B156">
        <v>3000</v>
      </c>
      <c r="C156" t="s">
        <v>34</v>
      </c>
      <c r="D156" t="s">
        <v>36</v>
      </c>
      <c r="E156">
        <f>IFERROR(VLOOKUP(A156,'player index'!D:F,3,FALSE),VLOOKUP(A156,'player index'!E:F,2,FALSE))</f>
        <v>454</v>
      </c>
      <c r="F156">
        <f>IFERROR(VLOOKUP(E156,'fftoday-week3.csv'!R:S,2,FALSE),0)</f>
        <v>0</v>
      </c>
      <c r="G156">
        <f>VLOOKUP(E156,'espn-week3.csv'!S:T,2,FALSE)</f>
        <v>0.2</v>
      </c>
      <c r="H156">
        <f>IFERROR(VLOOKUP(E156,'fleaflicker-week3.csv'!AD:AE,2,FALSE),0)</f>
        <v>0</v>
      </c>
      <c r="I156">
        <f>IFERROR(VLOOKUP(E156,'nfl-week3.csv'!Q:R,2,FALSE),0)</f>
        <v>0</v>
      </c>
      <c r="J156">
        <f>IFERROR(VLOOKUP(E156,'CBS-week3.csv'!V:W,2,FALSE),0)</f>
        <v>2.2000000000000002</v>
      </c>
      <c r="K156">
        <f>IFERROR(AVERAGEIF(F156:J156,"&gt;0"),0)</f>
        <v>1.2000000000000002</v>
      </c>
      <c r="L156">
        <f>IFERROR(VLOOKUP(E156,'Final scoring'!W:X,2,FALSE),0)</f>
        <v>6.1</v>
      </c>
      <c r="N156">
        <f t="shared" si="20"/>
        <v>24.211638306177584</v>
      </c>
      <c r="O156">
        <f t="shared" si="21"/>
        <v>37.209999999999994</v>
      </c>
      <c r="P156">
        <f t="shared" si="15"/>
        <v>34.809999999999995</v>
      </c>
      <c r="Q156">
        <f t="shared" si="16"/>
        <v>37.209999999999994</v>
      </c>
      <c r="R156">
        <f t="shared" si="17"/>
        <v>37.209999999999994</v>
      </c>
      <c r="S156">
        <f t="shared" si="18"/>
        <v>15.209999999999996</v>
      </c>
      <c r="T156">
        <f t="shared" si="19"/>
        <v>24.009999999999994</v>
      </c>
    </row>
    <row r="157" spans="1:20">
      <c r="A157" t="s">
        <v>118</v>
      </c>
      <c r="B157">
        <v>5400</v>
      </c>
      <c r="C157" t="s">
        <v>6</v>
      </c>
      <c r="D157" t="s">
        <v>48</v>
      </c>
      <c r="E157">
        <f>IFERROR(VLOOKUP(A157,'player index'!D:F,3,FALSE),VLOOKUP(A157,'player index'!E:F,2,FALSE))</f>
        <v>110</v>
      </c>
      <c r="F157">
        <f>IFERROR(VLOOKUP(E157,'fftoday-week3.csv'!R:S,2,FALSE),0)</f>
        <v>18.5</v>
      </c>
      <c r="G157">
        <f>VLOOKUP(E157,'espn-week3.csv'!S:T,2,FALSE)</f>
        <v>11.649999999999999</v>
      </c>
      <c r="H157">
        <f>IFERROR(VLOOKUP(E157,'fleaflicker-week3.csv'!AD:AE,2,FALSE),0)</f>
        <v>15.3</v>
      </c>
      <c r="I157">
        <f>IFERROR(VLOOKUP(E157,'nfl-week3.csv'!Q:R,2,FALSE),0)</f>
        <v>16.600000000000001</v>
      </c>
      <c r="J157">
        <f>IFERROR(VLOOKUP(E157,'CBS-week3.csv'!V:W,2,FALSE),0)</f>
        <v>11.940000000000003</v>
      </c>
      <c r="K157">
        <f>IFERROR(AVERAGEIF(F157:J157,"&gt;0"),0)</f>
        <v>14.798000000000002</v>
      </c>
      <c r="L157">
        <f>IFERROR(VLOOKUP(E157,'Final scoring'!W:X,2,FALSE),0)</f>
        <v>6</v>
      </c>
      <c r="N157">
        <f t="shared" si="20"/>
        <v>25.205744770055908</v>
      </c>
      <c r="O157">
        <f t="shared" si="21"/>
        <v>156.25</v>
      </c>
      <c r="P157">
        <f t="shared" si="15"/>
        <v>31.922499999999985</v>
      </c>
      <c r="Q157">
        <f t="shared" si="16"/>
        <v>86.490000000000009</v>
      </c>
      <c r="R157">
        <f t="shared" si="17"/>
        <v>112.36000000000003</v>
      </c>
      <c r="S157">
        <f t="shared" si="18"/>
        <v>35.283600000000035</v>
      </c>
      <c r="T157">
        <f t="shared" si="19"/>
        <v>77.404804000000027</v>
      </c>
    </row>
    <row r="158" spans="1:20">
      <c r="A158" t="s">
        <v>1726</v>
      </c>
      <c r="B158">
        <v>3400</v>
      </c>
      <c r="C158" t="s">
        <v>251</v>
      </c>
      <c r="D158" t="s">
        <v>41</v>
      </c>
      <c r="E158">
        <f>IFERROR(VLOOKUP(A158,'player index'!D:F,3,FALSE),VLOOKUP(A158,'player index'!E:F,2,FALSE))</f>
        <v>85</v>
      </c>
      <c r="F158">
        <f>IFERROR(VLOOKUP(E158,'fftoday-week3.csv'!R:S,2,FALSE),0)</f>
        <v>0</v>
      </c>
      <c r="G158">
        <f>VLOOKUP(E158,'espn-week3.csv'!S:T,2,FALSE)</f>
        <v>0</v>
      </c>
      <c r="H158">
        <f>IFERROR(VLOOKUP(E158,'fleaflicker-week3.csv'!AD:AE,2,FALSE),0)</f>
        <v>5</v>
      </c>
      <c r="I158">
        <f>IFERROR(VLOOKUP(E158,'nfl-week3.csv'!Q:R,2,FALSE),0)</f>
        <v>0</v>
      </c>
      <c r="J158">
        <f>IFERROR(VLOOKUP(E158,'CBS-week3.csv'!V:W,2,FALSE),0)</f>
        <v>10.599999999999998</v>
      </c>
      <c r="K158">
        <f>IFERROR(AVERAGEIF(F158:J158,"&gt;0"),0)</f>
        <v>7.7999999999999989</v>
      </c>
      <c r="L158">
        <f>IFERROR(VLOOKUP(E158,'Final scoring'!W:X,2,FALSE),0)</f>
        <v>6</v>
      </c>
      <c r="N158">
        <f t="shared" si="20"/>
        <v>25.205744770055908</v>
      </c>
      <c r="O158">
        <f t="shared" si="21"/>
        <v>36</v>
      </c>
      <c r="P158">
        <f t="shared" si="15"/>
        <v>36</v>
      </c>
      <c r="Q158">
        <f t="shared" si="16"/>
        <v>1</v>
      </c>
      <c r="R158">
        <f t="shared" si="17"/>
        <v>36</v>
      </c>
      <c r="S158">
        <f t="shared" si="18"/>
        <v>21.159999999999979</v>
      </c>
      <c r="T158">
        <f t="shared" si="19"/>
        <v>3.2399999999999962</v>
      </c>
    </row>
    <row r="159" spans="1:20">
      <c r="A159" t="s">
        <v>264</v>
      </c>
      <c r="B159">
        <v>3400</v>
      </c>
      <c r="C159" t="s">
        <v>6</v>
      </c>
      <c r="D159" t="s">
        <v>41</v>
      </c>
      <c r="E159">
        <f>IFERROR(VLOOKUP(A159,'player index'!D:F,3,FALSE),VLOOKUP(A159,'player index'!E:F,2,FALSE))</f>
        <v>213</v>
      </c>
      <c r="F159">
        <f>IFERROR(VLOOKUP(E159,'fftoday-week3.csv'!R:S,2,FALSE),0)</f>
        <v>6</v>
      </c>
      <c r="G159">
        <f>VLOOKUP(E159,'espn-week3.csv'!S:T,2,FALSE)</f>
        <v>6.29</v>
      </c>
      <c r="H159">
        <f>IFERROR(VLOOKUP(E159,'fleaflicker-week3.csv'!AD:AE,2,FALSE),0)</f>
        <v>3.9000000000000004</v>
      </c>
      <c r="I159">
        <f>IFERROR(VLOOKUP(E159,'nfl-week3.csv'!Q:R,2,FALSE),0)</f>
        <v>3.7</v>
      </c>
      <c r="J159">
        <f>IFERROR(VLOOKUP(E159,'CBS-week3.csv'!V:W,2,FALSE),0)</f>
        <v>4.93</v>
      </c>
      <c r="K159">
        <f>IFERROR(AVERAGEIF(F159:J159,"&gt;0"),0)</f>
        <v>4.9639999999999995</v>
      </c>
      <c r="L159">
        <f>IFERROR(VLOOKUP(E159,'Final scoring'!W:X,2,FALSE),0)</f>
        <v>6</v>
      </c>
      <c r="N159">
        <f t="shared" si="20"/>
        <v>25.205744770055908</v>
      </c>
      <c r="O159">
        <f t="shared" si="21"/>
        <v>0</v>
      </c>
      <c r="P159">
        <f t="shared" si="15"/>
        <v>8.4100000000000022E-2</v>
      </c>
      <c r="Q159">
        <f t="shared" si="16"/>
        <v>4.4099999999999984</v>
      </c>
      <c r="R159">
        <f t="shared" si="17"/>
        <v>5.2899999999999991</v>
      </c>
      <c r="S159">
        <f t="shared" si="18"/>
        <v>1.1449000000000007</v>
      </c>
      <c r="T159">
        <f t="shared" si="19"/>
        <v>1.0732960000000009</v>
      </c>
    </row>
    <row r="160" spans="1:20">
      <c r="A160" t="s">
        <v>1731</v>
      </c>
      <c r="B160">
        <v>3000</v>
      </c>
      <c r="C160" t="s">
        <v>251</v>
      </c>
      <c r="D160" t="s">
        <v>73</v>
      </c>
      <c r="E160">
        <f>IFERROR(VLOOKUP(A160,'player index'!D:F,3,FALSE),VLOOKUP(A160,'player index'!E:F,2,FALSE))</f>
        <v>175</v>
      </c>
      <c r="F160">
        <f>IFERROR(VLOOKUP(E160,'fftoday-week3.csv'!R:S,2,FALSE),0)</f>
        <v>0</v>
      </c>
      <c r="G160">
        <f>VLOOKUP(E160,'espn-week3.csv'!S:T,2,FALSE)</f>
        <v>0</v>
      </c>
      <c r="H160">
        <f>IFERROR(VLOOKUP(E160,'fleaflicker-week3.csv'!AD:AE,2,FALSE),0)</f>
        <v>5</v>
      </c>
      <c r="I160">
        <f>IFERROR(VLOOKUP(E160,'nfl-week3.csv'!Q:R,2,FALSE),0)</f>
        <v>0</v>
      </c>
      <c r="J160">
        <f>IFERROR(VLOOKUP(E160,'CBS-week3.csv'!V:W,2,FALSE),0)</f>
        <v>9.2999999999999989</v>
      </c>
      <c r="K160">
        <f>IFERROR(AVERAGEIF(F160:J160,"&gt;0"),0)</f>
        <v>7.1499999999999995</v>
      </c>
      <c r="L160">
        <f>IFERROR(VLOOKUP(E160,'Final scoring'!W:X,2,FALSE),0)</f>
        <v>6</v>
      </c>
      <c r="N160">
        <f t="shared" si="20"/>
        <v>25.205744770055908</v>
      </c>
      <c r="O160">
        <f t="shared" si="21"/>
        <v>36</v>
      </c>
      <c r="P160">
        <f t="shared" si="15"/>
        <v>36</v>
      </c>
      <c r="Q160">
        <f t="shared" si="16"/>
        <v>1</v>
      </c>
      <c r="R160">
        <f t="shared" si="17"/>
        <v>36</v>
      </c>
      <c r="S160">
        <f t="shared" si="18"/>
        <v>10.889999999999993</v>
      </c>
      <c r="T160">
        <f t="shared" si="19"/>
        <v>1.3224999999999987</v>
      </c>
    </row>
    <row r="161" spans="1:20">
      <c r="A161" t="s">
        <v>408</v>
      </c>
      <c r="B161">
        <v>3000</v>
      </c>
      <c r="C161" t="s">
        <v>34</v>
      </c>
      <c r="D161" t="s">
        <v>32</v>
      </c>
      <c r="E161">
        <f>IFERROR(VLOOKUP(A161,'player index'!D:F,3,FALSE),VLOOKUP(A161,'player index'!E:F,2,FALSE))</f>
        <v>374</v>
      </c>
      <c r="F161">
        <f>IFERROR(VLOOKUP(E161,'fftoday-week3.csv'!R:S,2,FALSE),0)</f>
        <v>0</v>
      </c>
      <c r="G161">
        <f>VLOOKUP(E161,'espn-week3.csv'!S:T,2,FALSE)</f>
        <v>0</v>
      </c>
      <c r="H161">
        <f>IFERROR(VLOOKUP(E161,'fleaflicker-week3.csv'!AD:AE,2,FALSE),0)</f>
        <v>0</v>
      </c>
      <c r="I161">
        <f>IFERROR(VLOOKUP(E161,'nfl-week3.csv'!Q:R,2,FALSE),0)</f>
        <v>0</v>
      </c>
      <c r="J161">
        <f>IFERROR(VLOOKUP(E161,'CBS-week3.csv'!V:W,2,FALSE),0)</f>
        <v>0</v>
      </c>
      <c r="K161">
        <f>IFERROR(AVERAGEIF(F161:J161,"&gt;0"),0)</f>
        <v>0</v>
      </c>
      <c r="L161">
        <f>IFERROR(VLOOKUP(E161,'Final scoring'!W:X,2,FALSE),0)</f>
        <v>6</v>
      </c>
      <c r="N161">
        <f t="shared" si="20"/>
        <v>25.205744770055908</v>
      </c>
      <c r="O161">
        <f t="shared" si="21"/>
        <v>36</v>
      </c>
      <c r="P161">
        <f t="shared" si="15"/>
        <v>36</v>
      </c>
      <c r="Q161">
        <f t="shared" si="16"/>
        <v>36</v>
      </c>
      <c r="R161">
        <f t="shared" si="17"/>
        <v>36</v>
      </c>
      <c r="S161">
        <f t="shared" si="18"/>
        <v>36</v>
      </c>
      <c r="T161">
        <f t="shared" si="19"/>
        <v>36</v>
      </c>
    </row>
    <row r="162" spans="1:20">
      <c r="A162" t="s">
        <v>1743</v>
      </c>
      <c r="B162">
        <v>2900</v>
      </c>
      <c r="C162" t="s">
        <v>251</v>
      </c>
      <c r="D162" t="s">
        <v>54</v>
      </c>
      <c r="E162">
        <f>IFERROR(VLOOKUP(A162,'player index'!D:F,3,FALSE),VLOOKUP(A162,'player index'!E:F,2,FALSE))</f>
        <v>36</v>
      </c>
      <c r="F162">
        <f>IFERROR(VLOOKUP(E162,'fftoday-week3.csv'!R:S,2,FALSE),0)</f>
        <v>0</v>
      </c>
      <c r="G162">
        <f>VLOOKUP(E162,'espn-week3.csv'!S:T,2,FALSE)</f>
        <v>0</v>
      </c>
      <c r="H162">
        <f>IFERROR(VLOOKUP(E162,'fleaflicker-week3.csv'!AD:AE,2,FALSE),0)</f>
        <v>5</v>
      </c>
      <c r="I162">
        <f>IFERROR(VLOOKUP(E162,'nfl-week3.csv'!Q:R,2,FALSE),0)</f>
        <v>0</v>
      </c>
      <c r="J162">
        <f>IFERROR(VLOOKUP(E162,'CBS-week3.csv'!V:W,2,FALSE),0)</f>
        <v>7.6999999999999993</v>
      </c>
      <c r="K162">
        <f>IFERROR(AVERAGEIF(F162:J162,"&gt;0"),0)</f>
        <v>6.35</v>
      </c>
      <c r="L162">
        <f>IFERROR(VLOOKUP(E162,'Final scoring'!W:X,2,FALSE),0)</f>
        <v>6</v>
      </c>
      <c r="N162">
        <f t="shared" si="20"/>
        <v>25.205744770055908</v>
      </c>
      <c r="O162">
        <f t="shared" si="21"/>
        <v>36</v>
      </c>
      <c r="P162">
        <f t="shared" si="15"/>
        <v>36</v>
      </c>
      <c r="Q162">
        <f t="shared" si="16"/>
        <v>1</v>
      </c>
      <c r="R162">
        <f t="shared" si="17"/>
        <v>36</v>
      </c>
      <c r="S162">
        <f t="shared" si="18"/>
        <v>2.8899999999999975</v>
      </c>
      <c r="T162">
        <f t="shared" si="19"/>
        <v>0.12249999999999975</v>
      </c>
    </row>
    <row r="163" spans="1:20">
      <c r="A163" t="s">
        <v>1745</v>
      </c>
      <c r="B163">
        <v>2800</v>
      </c>
      <c r="C163" t="s">
        <v>251</v>
      </c>
      <c r="D163" t="s">
        <v>25</v>
      </c>
      <c r="E163">
        <f>IFERROR(VLOOKUP(A163,'player index'!D:F,3,FALSE),VLOOKUP(A163,'player index'!E:F,2,FALSE))</f>
        <v>135</v>
      </c>
      <c r="F163">
        <f>IFERROR(VLOOKUP(E163,'fftoday-week3.csv'!R:S,2,FALSE),0)</f>
        <v>0</v>
      </c>
      <c r="G163">
        <f>VLOOKUP(E163,'espn-week3.csv'!S:T,2,FALSE)</f>
        <v>0</v>
      </c>
      <c r="H163">
        <f>IFERROR(VLOOKUP(E163,'fleaflicker-week3.csv'!AD:AE,2,FALSE),0)</f>
        <v>5</v>
      </c>
      <c r="I163">
        <f>IFERROR(VLOOKUP(E163,'nfl-week3.csv'!Q:R,2,FALSE),0)</f>
        <v>0</v>
      </c>
      <c r="J163">
        <f>IFERROR(VLOOKUP(E163,'CBS-week3.csv'!V:W,2,FALSE),0)</f>
        <v>6.7999999999999989</v>
      </c>
      <c r="K163">
        <f>IFERROR(AVERAGEIF(F163:J163,"&gt;0"),0)</f>
        <v>5.8999999999999995</v>
      </c>
      <c r="L163">
        <f>IFERROR(VLOOKUP(E163,'Final scoring'!W:X,2,FALSE),0)</f>
        <v>6</v>
      </c>
      <c r="N163">
        <f t="shared" si="20"/>
        <v>25.205744770055908</v>
      </c>
      <c r="O163">
        <f t="shared" si="21"/>
        <v>36</v>
      </c>
      <c r="P163">
        <f t="shared" si="15"/>
        <v>36</v>
      </c>
      <c r="Q163">
        <f t="shared" si="16"/>
        <v>1</v>
      </c>
      <c r="R163">
        <f t="shared" si="17"/>
        <v>36</v>
      </c>
      <c r="S163">
        <f t="shared" si="18"/>
        <v>0.63999999999999835</v>
      </c>
      <c r="T163">
        <f t="shared" si="19"/>
        <v>1.0000000000000106E-2</v>
      </c>
    </row>
    <row r="164" spans="1:20">
      <c r="A164" t="s">
        <v>1746</v>
      </c>
      <c r="B164">
        <v>2800</v>
      </c>
      <c r="C164" t="s">
        <v>251</v>
      </c>
      <c r="D164" t="s">
        <v>36</v>
      </c>
      <c r="E164">
        <f>IFERROR(VLOOKUP(A164,'player index'!D:F,3,FALSE),VLOOKUP(A164,'player index'!E:F,2,FALSE))</f>
        <v>139</v>
      </c>
      <c r="F164">
        <f>IFERROR(VLOOKUP(E164,'fftoday-week3.csv'!R:S,2,FALSE),0)</f>
        <v>0</v>
      </c>
      <c r="G164">
        <f>VLOOKUP(E164,'espn-week3.csv'!S:T,2,FALSE)</f>
        <v>0</v>
      </c>
      <c r="H164">
        <f>IFERROR(VLOOKUP(E164,'fleaflicker-week3.csv'!AD:AE,2,FALSE),0)</f>
        <v>7</v>
      </c>
      <c r="I164">
        <f>IFERROR(VLOOKUP(E164,'nfl-week3.csv'!Q:R,2,FALSE),0)</f>
        <v>0</v>
      </c>
      <c r="J164">
        <f>IFERROR(VLOOKUP(E164,'CBS-week3.csv'!V:W,2,FALSE),0)</f>
        <v>8.7999999999999989</v>
      </c>
      <c r="K164">
        <f>IFERROR(AVERAGEIF(F164:J164,"&gt;0"),0)</f>
        <v>7.8999999999999995</v>
      </c>
      <c r="L164">
        <f>IFERROR(VLOOKUP(E164,'Final scoring'!W:X,2,FALSE),0)</f>
        <v>6</v>
      </c>
      <c r="N164">
        <f t="shared" si="20"/>
        <v>25.205744770055908</v>
      </c>
      <c r="O164">
        <f t="shared" si="21"/>
        <v>36</v>
      </c>
      <c r="P164">
        <f t="shared" si="15"/>
        <v>36</v>
      </c>
      <c r="Q164">
        <f t="shared" si="16"/>
        <v>1</v>
      </c>
      <c r="R164">
        <f t="shared" si="17"/>
        <v>36</v>
      </c>
      <c r="S164">
        <f t="shared" si="18"/>
        <v>7.8399999999999936</v>
      </c>
      <c r="T164">
        <f t="shared" si="19"/>
        <v>3.6099999999999981</v>
      </c>
    </row>
    <row r="165" spans="1:20">
      <c r="A165" t="s">
        <v>1750</v>
      </c>
      <c r="B165">
        <v>2700</v>
      </c>
      <c r="C165" t="s">
        <v>251</v>
      </c>
      <c r="D165" t="s">
        <v>32</v>
      </c>
      <c r="E165">
        <f>IFERROR(VLOOKUP(A165,'player index'!D:F,3,FALSE),VLOOKUP(A165,'player index'!E:F,2,FALSE))</f>
        <v>161</v>
      </c>
      <c r="F165">
        <f>IFERROR(VLOOKUP(E165,'fftoday-week3.csv'!R:S,2,FALSE),0)</f>
        <v>0</v>
      </c>
      <c r="G165">
        <f>VLOOKUP(E165,'espn-week3.csv'!S:T,2,FALSE)</f>
        <v>0</v>
      </c>
      <c r="H165">
        <f>IFERROR(VLOOKUP(E165,'fleaflicker-week3.csv'!AD:AE,2,FALSE),0)</f>
        <v>4</v>
      </c>
      <c r="I165">
        <f>IFERROR(VLOOKUP(E165,'nfl-week3.csv'!Q:R,2,FALSE),0)</f>
        <v>0</v>
      </c>
      <c r="J165">
        <f>IFERROR(VLOOKUP(E165,'CBS-week3.csv'!V:W,2,FALSE),0)</f>
        <v>7.1999999999999993</v>
      </c>
      <c r="K165">
        <f>IFERROR(AVERAGEIF(F165:J165,"&gt;0"),0)</f>
        <v>5.6</v>
      </c>
      <c r="L165">
        <f>IFERROR(VLOOKUP(E165,'Final scoring'!W:X,2,FALSE),0)</f>
        <v>6</v>
      </c>
      <c r="N165">
        <f t="shared" si="20"/>
        <v>25.205744770055908</v>
      </c>
      <c r="O165">
        <f t="shared" si="21"/>
        <v>36</v>
      </c>
      <c r="P165">
        <f t="shared" si="15"/>
        <v>36</v>
      </c>
      <c r="Q165">
        <f t="shared" si="16"/>
        <v>4</v>
      </c>
      <c r="R165">
        <f t="shared" si="17"/>
        <v>36</v>
      </c>
      <c r="S165">
        <f t="shared" si="18"/>
        <v>1.4399999999999984</v>
      </c>
      <c r="T165">
        <f t="shared" si="19"/>
        <v>0.16000000000000028</v>
      </c>
    </row>
    <row r="166" spans="1:20">
      <c r="A166" t="s">
        <v>1751</v>
      </c>
      <c r="B166">
        <v>2700</v>
      </c>
      <c r="C166" t="s">
        <v>251</v>
      </c>
      <c r="D166" t="s">
        <v>66</v>
      </c>
      <c r="E166">
        <f>IFERROR(VLOOKUP(A166,'player index'!D:F,3,FALSE),VLOOKUP(A166,'player index'!E:F,2,FALSE))</f>
        <v>253</v>
      </c>
      <c r="F166">
        <f>IFERROR(VLOOKUP(E166,'fftoday-week3.csv'!R:S,2,FALSE),0)</f>
        <v>0</v>
      </c>
      <c r="G166">
        <f>VLOOKUP(E166,'espn-week3.csv'!S:T,2,FALSE)</f>
        <v>0</v>
      </c>
      <c r="H166">
        <f>IFERROR(VLOOKUP(E166,'fleaflicker-week3.csv'!AD:AE,2,FALSE),0)</f>
        <v>6</v>
      </c>
      <c r="I166">
        <f>IFERROR(VLOOKUP(E166,'nfl-week3.csv'!Q:R,2,FALSE),0)</f>
        <v>0</v>
      </c>
      <c r="J166">
        <f>IFERROR(VLOOKUP(E166,'CBS-week3.csv'!V:W,2,FALSE),0)</f>
        <v>7.5</v>
      </c>
      <c r="K166">
        <f>IFERROR(AVERAGEIF(F166:J166,"&gt;0"),0)</f>
        <v>6.75</v>
      </c>
      <c r="L166">
        <f>IFERROR(VLOOKUP(E166,'Final scoring'!W:X,2,FALSE),0)</f>
        <v>6</v>
      </c>
      <c r="N166">
        <f t="shared" si="20"/>
        <v>25.205744770055908</v>
      </c>
      <c r="O166">
        <f t="shared" si="21"/>
        <v>36</v>
      </c>
      <c r="P166">
        <f t="shared" si="15"/>
        <v>36</v>
      </c>
      <c r="Q166">
        <f t="shared" si="16"/>
        <v>0</v>
      </c>
      <c r="R166">
        <f t="shared" si="17"/>
        <v>36</v>
      </c>
      <c r="S166">
        <f t="shared" si="18"/>
        <v>2.25</v>
      </c>
      <c r="T166">
        <f t="shared" si="19"/>
        <v>0.5625</v>
      </c>
    </row>
    <row r="167" spans="1:20">
      <c r="A167" t="s">
        <v>526</v>
      </c>
      <c r="B167">
        <v>2500</v>
      </c>
      <c r="C167" t="s">
        <v>45</v>
      </c>
      <c r="D167" t="s">
        <v>77</v>
      </c>
      <c r="E167">
        <f>IFERROR(VLOOKUP(A167,'player index'!D:F,3,FALSE),VLOOKUP(A167,'player index'!E:F,2,FALSE))</f>
        <v>350</v>
      </c>
      <c r="F167">
        <f>IFERROR(VLOOKUP(E167,'fftoday-week3.csv'!R:S,2,FALSE),0)</f>
        <v>0</v>
      </c>
      <c r="G167">
        <f>VLOOKUP(E167,'espn-week3.csv'!S:T,2,FALSE)</f>
        <v>2.5700000000000003</v>
      </c>
      <c r="H167">
        <f>IFERROR(VLOOKUP(E167,'fleaflicker-week3.csv'!AD:AE,2,FALSE),0)</f>
        <v>0</v>
      </c>
      <c r="I167">
        <f>IFERROR(VLOOKUP(E167,'nfl-week3.csv'!Q:R,2,FALSE),0)</f>
        <v>0</v>
      </c>
      <c r="J167">
        <f>IFERROR(VLOOKUP(E167,'CBS-week3.csv'!V:W,2,FALSE),0)</f>
        <v>3.9</v>
      </c>
      <c r="K167">
        <f>IFERROR(AVERAGEIF(F167:J167,"&gt;0"),0)</f>
        <v>3.2350000000000003</v>
      </c>
      <c r="L167">
        <f>IFERROR(VLOOKUP(E167,'Final scoring'!W:X,2,FALSE),0)</f>
        <v>5.9</v>
      </c>
      <c r="N167">
        <f t="shared" si="20"/>
        <v>26.219851233934229</v>
      </c>
      <c r="O167">
        <f t="shared" si="21"/>
        <v>34.81</v>
      </c>
      <c r="P167">
        <f t="shared" si="15"/>
        <v>11.088900000000001</v>
      </c>
      <c r="Q167">
        <f t="shared" si="16"/>
        <v>34.81</v>
      </c>
      <c r="R167">
        <f t="shared" si="17"/>
        <v>34.81</v>
      </c>
      <c r="S167">
        <f t="shared" si="18"/>
        <v>4.0000000000000018</v>
      </c>
      <c r="T167">
        <f t="shared" si="19"/>
        <v>7.1022249999999998</v>
      </c>
    </row>
    <row r="168" spans="1:20">
      <c r="A168" t="s">
        <v>374</v>
      </c>
      <c r="B168">
        <v>3000</v>
      </c>
      <c r="C168" t="s">
        <v>6</v>
      </c>
      <c r="D168" t="s">
        <v>36</v>
      </c>
      <c r="E168">
        <f>IFERROR(VLOOKUP(A168,'player index'!D:F,3,FALSE),VLOOKUP(A168,'player index'!E:F,2,FALSE))</f>
        <v>241</v>
      </c>
      <c r="F168">
        <f>IFERROR(VLOOKUP(E168,'fftoday-week3.csv'!R:S,2,FALSE),0)</f>
        <v>6</v>
      </c>
      <c r="G168">
        <f>VLOOKUP(E168,'espn-week3.csv'!S:T,2,FALSE)</f>
        <v>6.73</v>
      </c>
      <c r="H168">
        <f>IFERROR(VLOOKUP(E168,'fleaflicker-week3.csv'!AD:AE,2,FALSE),0)</f>
        <v>7</v>
      </c>
      <c r="I168">
        <f>IFERROR(VLOOKUP(E168,'nfl-week3.csv'!Q:R,2,FALSE),0)</f>
        <v>7.4</v>
      </c>
      <c r="J168">
        <f>IFERROR(VLOOKUP(E168,'CBS-week3.csv'!V:W,2,FALSE),0)</f>
        <v>7.4</v>
      </c>
      <c r="K168">
        <f>IFERROR(AVERAGEIF(F168:J168,"&gt;0"),0)</f>
        <v>6.9060000000000006</v>
      </c>
      <c r="L168">
        <f>IFERROR(VLOOKUP(E168,'Final scoring'!W:X,2,FALSE),0)</f>
        <v>5.8000000000000007</v>
      </c>
      <c r="N168">
        <f t="shared" si="20"/>
        <v>27.253957697812552</v>
      </c>
      <c r="O168">
        <f t="shared" si="21"/>
        <v>3.9999999999999716E-2</v>
      </c>
      <c r="P168">
        <f t="shared" si="15"/>
        <v>0.86489999999999945</v>
      </c>
      <c r="Q168">
        <f t="shared" si="16"/>
        <v>1.4399999999999984</v>
      </c>
      <c r="R168">
        <f t="shared" si="17"/>
        <v>2.5599999999999987</v>
      </c>
      <c r="S168">
        <f t="shared" si="18"/>
        <v>2.5599999999999987</v>
      </c>
      <c r="T168">
        <f t="shared" si="19"/>
        <v>1.2232359999999998</v>
      </c>
    </row>
    <row r="169" spans="1:20">
      <c r="A169" t="s">
        <v>464</v>
      </c>
      <c r="B169">
        <v>3000</v>
      </c>
      <c r="C169" t="s">
        <v>6</v>
      </c>
      <c r="D169" t="s">
        <v>97</v>
      </c>
      <c r="E169">
        <f>IFERROR(VLOOKUP(A169,'player index'!D:F,3,FALSE),VLOOKUP(A169,'player index'!E:F,2,FALSE))</f>
        <v>358</v>
      </c>
      <c r="F169">
        <f>IFERROR(VLOOKUP(E169,'fftoday-week3.csv'!R:S,2,FALSE),0)</f>
        <v>4</v>
      </c>
      <c r="G169">
        <f>VLOOKUP(E169,'espn-week3.csv'!S:T,2,FALSE)</f>
        <v>2.77</v>
      </c>
      <c r="H169">
        <f>IFERROR(VLOOKUP(E169,'fleaflicker-week3.csv'!AD:AE,2,FALSE),0)</f>
        <v>1.9</v>
      </c>
      <c r="I169">
        <f>IFERROR(VLOOKUP(E169,'nfl-week3.csv'!Q:R,2,FALSE),0)</f>
        <v>1.8</v>
      </c>
      <c r="J169">
        <f>IFERROR(VLOOKUP(E169,'CBS-week3.csv'!V:W,2,FALSE),0)</f>
        <v>7.09</v>
      </c>
      <c r="K169">
        <f>IFERROR(AVERAGEIF(F169:J169,"&gt;0"),0)</f>
        <v>3.5120000000000005</v>
      </c>
      <c r="L169">
        <f>IFERROR(VLOOKUP(E169,'Final scoring'!W:X,2,FALSE),0)</f>
        <v>5.8000000000000007</v>
      </c>
      <c r="N169">
        <f t="shared" si="20"/>
        <v>27.253957697812552</v>
      </c>
      <c r="O169">
        <f t="shared" si="21"/>
        <v>3.2400000000000024</v>
      </c>
      <c r="P169">
        <f t="shared" si="15"/>
        <v>9.1809000000000047</v>
      </c>
      <c r="Q169">
        <f t="shared" si="16"/>
        <v>15.210000000000006</v>
      </c>
      <c r="R169">
        <f t="shared" si="17"/>
        <v>16.000000000000007</v>
      </c>
      <c r="S169">
        <f t="shared" si="18"/>
        <v>1.6640999999999977</v>
      </c>
      <c r="T169">
        <f t="shared" si="19"/>
        <v>5.2349440000000014</v>
      </c>
    </row>
    <row r="170" spans="1:20">
      <c r="A170" t="s">
        <v>329</v>
      </c>
      <c r="B170">
        <v>3000</v>
      </c>
      <c r="C170" t="s">
        <v>6</v>
      </c>
      <c r="D170" t="s">
        <v>20</v>
      </c>
      <c r="E170">
        <f>IFERROR(VLOOKUP(A170,'player index'!D:F,3,FALSE),VLOOKUP(A170,'player index'!E:F,2,FALSE))</f>
        <v>196</v>
      </c>
      <c r="F170">
        <f>IFERROR(VLOOKUP(E170,'fftoday-week3.csv'!R:S,2,FALSE),0)</f>
        <v>0</v>
      </c>
      <c r="G170">
        <f>VLOOKUP(E170,'espn-week3.csv'!S:T,2,FALSE)</f>
        <v>7.46</v>
      </c>
      <c r="H170">
        <f>IFERROR(VLOOKUP(E170,'fleaflicker-week3.csv'!AD:AE,2,FALSE),0)</f>
        <v>3.9000000000000004</v>
      </c>
      <c r="I170">
        <f>IFERROR(VLOOKUP(E170,'nfl-week3.csv'!Q:R,2,FALSE),0)</f>
        <v>3.8</v>
      </c>
      <c r="J170">
        <f>IFERROR(VLOOKUP(E170,'CBS-week3.csv'!V:W,2,FALSE),0)</f>
        <v>4.68</v>
      </c>
      <c r="K170">
        <f>IFERROR(AVERAGEIF(F170:J170,"&gt;0"),0)</f>
        <v>4.96</v>
      </c>
      <c r="L170">
        <f>IFERROR(VLOOKUP(E170,'Final scoring'!W:X,2,FALSE),0)</f>
        <v>5.7</v>
      </c>
      <c r="N170">
        <f t="shared" si="20"/>
        <v>28.308064161690883</v>
      </c>
      <c r="O170">
        <f t="shared" si="21"/>
        <v>32.49</v>
      </c>
      <c r="P170">
        <f t="shared" si="15"/>
        <v>3.0975999999999995</v>
      </c>
      <c r="Q170">
        <f t="shared" si="16"/>
        <v>3.2399999999999993</v>
      </c>
      <c r="R170">
        <f t="shared" si="17"/>
        <v>3.6100000000000012</v>
      </c>
      <c r="S170">
        <f t="shared" si="18"/>
        <v>1.0404000000000009</v>
      </c>
      <c r="T170">
        <f t="shared" si="19"/>
        <v>0.54760000000000031</v>
      </c>
    </row>
    <row r="171" spans="1:20">
      <c r="A171" t="s">
        <v>201</v>
      </c>
      <c r="B171">
        <v>4600</v>
      </c>
      <c r="C171" t="s">
        <v>45</v>
      </c>
      <c r="D171" t="s">
        <v>41</v>
      </c>
      <c r="E171">
        <f>IFERROR(VLOOKUP(A171,'player index'!D:F,3,FALSE),VLOOKUP(A171,'player index'!E:F,2,FALSE))</f>
        <v>149</v>
      </c>
      <c r="F171">
        <f>IFERROR(VLOOKUP(E171,'fftoday-week3.csv'!R:S,2,FALSE),0)</f>
        <v>18.5</v>
      </c>
      <c r="G171">
        <f>VLOOKUP(E171,'espn-week3.csv'!S:T,2,FALSE)</f>
        <v>10.010000000000002</v>
      </c>
      <c r="H171">
        <f>IFERROR(VLOOKUP(E171,'fleaflicker-week3.csv'!AD:AE,2,FALSE),0)</f>
        <v>15.7</v>
      </c>
      <c r="I171">
        <f>IFERROR(VLOOKUP(E171,'nfl-week3.csv'!Q:R,2,FALSE),0)</f>
        <v>15.399999999999999</v>
      </c>
      <c r="J171">
        <f>IFERROR(VLOOKUP(E171,'CBS-week3.csv'!V:W,2,FALSE),0)</f>
        <v>10.91</v>
      </c>
      <c r="K171">
        <f>IFERROR(AVERAGEIF(F171:J171,"&gt;0"),0)</f>
        <v>14.103999999999999</v>
      </c>
      <c r="L171">
        <f>IFERROR(VLOOKUP(E171,'Final scoring'!W:X,2,FALSE),0)</f>
        <v>5.5</v>
      </c>
      <c r="N171">
        <f t="shared" si="20"/>
        <v>30.476277089447539</v>
      </c>
      <c r="O171">
        <f t="shared" si="21"/>
        <v>169</v>
      </c>
      <c r="P171">
        <f t="shared" si="15"/>
        <v>20.340100000000014</v>
      </c>
      <c r="Q171">
        <f t="shared" si="16"/>
        <v>104.03999999999999</v>
      </c>
      <c r="R171">
        <f t="shared" si="17"/>
        <v>98.009999999999977</v>
      </c>
      <c r="S171">
        <f t="shared" si="18"/>
        <v>29.2681</v>
      </c>
      <c r="T171">
        <f t="shared" si="19"/>
        <v>74.028815999999992</v>
      </c>
    </row>
    <row r="172" spans="1:20">
      <c r="A172" t="s">
        <v>275</v>
      </c>
      <c r="B172">
        <v>3300</v>
      </c>
      <c r="C172" t="s">
        <v>6</v>
      </c>
      <c r="D172" t="s">
        <v>54</v>
      </c>
      <c r="E172">
        <f>IFERROR(VLOOKUP(A172,'player index'!D:F,3,FALSE),VLOOKUP(A172,'player index'!E:F,2,FALSE))</f>
        <v>300</v>
      </c>
      <c r="F172">
        <f>IFERROR(VLOOKUP(E172,'fftoday-week3.csv'!R:S,2,FALSE),0)</f>
        <v>6</v>
      </c>
      <c r="G172">
        <f>VLOOKUP(E172,'espn-week3.csv'!S:T,2,FALSE)</f>
        <v>4.0600000000000005</v>
      </c>
      <c r="H172">
        <f>IFERROR(VLOOKUP(E172,'fleaflicker-week3.csv'!AD:AE,2,FALSE),0)</f>
        <v>8.8000000000000007</v>
      </c>
      <c r="I172">
        <f>IFERROR(VLOOKUP(E172,'nfl-week3.csv'!Q:R,2,FALSE),0)</f>
        <v>9.3000000000000007</v>
      </c>
      <c r="J172">
        <f>IFERROR(VLOOKUP(E172,'CBS-week3.csv'!V:W,2,FALSE),0)</f>
        <v>5.6100000000000012</v>
      </c>
      <c r="K172">
        <f>IFERROR(AVERAGEIF(F172:J172,"&gt;0"),0)</f>
        <v>6.7540000000000004</v>
      </c>
      <c r="L172">
        <f>IFERROR(VLOOKUP(E172,'Final scoring'!W:X,2,FALSE),0)</f>
        <v>5.4</v>
      </c>
      <c r="N172">
        <f t="shared" si="20"/>
        <v>31.590383553325861</v>
      </c>
      <c r="O172">
        <f t="shared" si="21"/>
        <v>0.3599999999999996</v>
      </c>
      <c r="P172">
        <f t="shared" si="15"/>
        <v>1.7955999999999996</v>
      </c>
      <c r="Q172">
        <f t="shared" si="16"/>
        <v>11.560000000000002</v>
      </c>
      <c r="R172">
        <f t="shared" si="17"/>
        <v>15.210000000000003</v>
      </c>
      <c r="S172">
        <f t="shared" si="18"/>
        <v>4.4100000000000361E-2</v>
      </c>
      <c r="T172">
        <f t="shared" si="19"/>
        <v>1.8333160000000002</v>
      </c>
    </row>
    <row r="173" spans="1:20">
      <c r="A173" t="s">
        <v>518</v>
      </c>
      <c r="B173">
        <v>2500</v>
      </c>
      <c r="C173" t="s">
        <v>45</v>
      </c>
      <c r="D173" t="s">
        <v>77</v>
      </c>
      <c r="E173">
        <f>IFERROR(VLOOKUP(A173,'player index'!D:F,3,FALSE),VLOOKUP(A173,'player index'!E:F,2,FALSE))</f>
        <v>318</v>
      </c>
      <c r="F173">
        <f>IFERROR(VLOOKUP(E173,'fftoday-week3.csv'!R:S,2,FALSE),0)</f>
        <v>0</v>
      </c>
      <c r="G173">
        <f>VLOOKUP(E173,'espn-week3.csv'!S:T,2,FALSE)</f>
        <v>3.0900000000000003</v>
      </c>
      <c r="H173">
        <f>IFERROR(VLOOKUP(E173,'fleaflicker-week3.csv'!AD:AE,2,FALSE),0)</f>
        <v>4</v>
      </c>
      <c r="I173">
        <f>IFERROR(VLOOKUP(E173,'nfl-week3.csv'!Q:R,2,FALSE),0)</f>
        <v>4</v>
      </c>
      <c r="J173">
        <f>IFERROR(VLOOKUP(E173,'CBS-week3.csv'!V:W,2,FALSE),0)</f>
        <v>5.7</v>
      </c>
      <c r="K173">
        <f>IFERROR(AVERAGEIF(F173:J173,"&gt;0"),0)</f>
        <v>4.1974999999999998</v>
      </c>
      <c r="L173">
        <f>IFERROR(VLOOKUP(E173,'Final scoring'!W:X,2,FALSE),0)</f>
        <v>5.4</v>
      </c>
      <c r="N173">
        <f t="shared" si="20"/>
        <v>31.590383553325861</v>
      </c>
      <c r="O173">
        <f t="shared" si="21"/>
        <v>29.160000000000004</v>
      </c>
      <c r="P173">
        <f t="shared" si="15"/>
        <v>5.3361000000000001</v>
      </c>
      <c r="Q173">
        <f t="shared" si="16"/>
        <v>1.9600000000000011</v>
      </c>
      <c r="R173">
        <f t="shared" si="17"/>
        <v>1.9600000000000011</v>
      </c>
      <c r="S173">
        <f t="shared" si="18"/>
        <v>8.99999999999999E-2</v>
      </c>
      <c r="T173">
        <f t="shared" si="19"/>
        <v>1.4460062500000013</v>
      </c>
    </row>
    <row r="174" spans="1:20">
      <c r="A174" t="s">
        <v>191</v>
      </c>
      <c r="B174">
        <v>4900</v>
      </c>
      <c r="C174" t="s">
        <v>34</v>
      </c>
      <c r="D174" t="s">
        <v>32</v>
      </c>
      <c r="E174">
        <f>IFERROR(VLOOKUP(A174,'player index'!D:F,3,FALSE),VLOOKUP(A174,'player index'!E:F,2,FALSE))</f>
        <v>52</v>
      </c>
      <c r="F174">
        <f>IFERROR(VLOOKUP(E174,'fftoday-week3.csv'!R:S,2,FALSE),0)</f>
        <v>16.5</v>
      </c>
      <c r="G174">
        <f>VLOOKUP(E174,'espn-week3.csv'!S:T,2,FALSE)</f>
        <v>15.18</v>
      </c>
      <c r="H174">
        <f>IFERROR(VLOOKUP(E174,'fleaflicker-week3.csv'!AD:AE,2,FALSE),0)</f>
        <v>8.3000000000000007</v>
      </c>
      <c r="I174">
        <f>IFERROR(VLOOKUP(E174,'nfl-week3.csv'!Q:R,2,FALSE),0)</f>
        <v>7.4</v>
      </c>
      <c r="J174">
        <f>IFERROR(VLOOKUP(E174,'CBS-week3.csv'!V:W,2,FALSE),0)</f>
        <v>12.020000000000001</v>
      </c>
      <c r="K174">
        <f>IFERROR(AVERAGEIF(F174:J174,"&gt;0"),0)</f>
        <v>11.88</v>
      </c>
      <c r="L174">
        <f>IFERROR(VLOOKUP(E174,'Final scoring'!W:X,2,FALSE),0)</f>
        <v>5.2</v>
      </c>
      <c r="N174">
        <f t="shared" si="20"/>
        <v>33.878596481082511</v>
      </c>
      <c r="O174">
        <f t="shared" si="21"/>
        <v>127.69000000000001</v>
      </c>
      <c r="P174">
        <f t="shared" si="15"/>
        <v>99.600400000000008</v>
      </c>
      <c r="Q174">
        <f t="shared" si="16"/>
        <v>9.610000000000003</v>
      </c>
      <c r="R174">
        <f t="shared" si="17"/>
        <v>4.8400000000000007</v>
      </c>
      <c r="S174">
        <f t="shared" si="18"/>
        <v>46.512400000000014</v>
      </c>
      <c r="T174">
        <f t="shared" si="19"/>
        <v>44.622400000000006</v>
      </c>
    </row>
    <row r="175" spans="1:20">
      <c r="A175" t="s">
        <v>340</v>
      </c>
      <c r="B175">
        <v>3000</v>
      </c>
      <c r="C175" t="s">
        <v>34</v>
      </c>
      <c r="D175" t="s">
        <v>25</v>
      </c>
      <c r="E175">
        <f>IFERROR(VLOOKUP(A175,'player index'!D:F,3,FALSE),VLOOKUP(A175,'player index'!E:F,2,FALSE))</f>
        <v>239</v>
      </c>
      <c r="F175">
        <f>IFERROR(VLOOKUP(E175,'fftoday-week3.csv'!R:S,2,FALSE),0)</f>
        <v>7.5</v>
      </c>
      <c r="G175">
        <f>VLOOKUP(E175,'espn-week3.csv'!S:T,2,FALSE)</f>
        <v>7.85</v>
      </c>
      <c r="H175">
        <f>IFERROR(VLOOKUP(E175,'fleaflicker-week3.csv'!AD:AE,2,FALSE),0)</f>
        <v>10.199999999999999</v>
      </c>
      <c r="I175">
        <f>IFERROR(VLOOKUP(E175,'nfl-week3.csv'!Q:R,2,FALSE),0)</f>
        <v>8.9</v>
      </c>
      <c r="J175">
        <f>IFERROR(VLOOKUP(E175,'CBS-week3.csv'!V:W,2,FALSE),0)</f>
        <v>5.3900000000000006</v>
      </c>
      <c r="K175">
        <f>IFERROR(AVERAGEIF(F175:J175,"&gt;0"),0)</f>
        <v>7.9679999999999991</v>
      </c>
      <c r="L175">
        <f>IFERROR(VLOOKUP(E175,'Final scoring'!W:X,2,FALSE),0)</f>
        <v>5.2</v>
      </c>
      <c r="N175">
        <f t="shared" si="20"/>
        <v>33.878596481082511</v>
      </c>
      <c r="O175">
        <f t="shared" si="21"/>
        <v>5.2899999999999991</v>
      </c>
      <c r="P175">
        <f t="shared" si="15"/>
        <v>7.0224999999999973</v>
      </c>
      <c r="Q175">
        <f t="shared" si="16"/>
        <v>24.999999999999993</v>
      </c>
      <c r="R175">
        <f t="shared" si="17"/>
        <v>13.690000000000001</v>
      </c>
      <c r="S175">
        <f t="shared" si="18"/>
        <v>3.6100000000000146E-2</v>
      </c>
      <c r="T175">
        <f t="shared" si="19"/>
        <v>7.661823999999994</v>
      </c>
    </row>
    <row r="176" spans="1:20">
      <c r="A176" t="s">
        <v>188</v>
      </c>
      <c r="B176">
        <v>5000</v>
      </c>
      <c r="C176" t="s">
        <v>34</v>
      </c>
      <c r="D176" t="s">
        <v>36</v>
      </c>
      <c r="E176">
        <f>IFERROR(VLOOKUP(A176,'player index'!D:F,3,FALSE),VLOOKUP(A176,'player index'!E:F,2,FALSE))</f>
        <v>125</v>
      </c>
      <c r="F176">
        <f>IFERROR(VLOOKUP(E176,'fftoday-week3.csv'!R:S,2,FALSE),0)</f>
        <v>14.5</v>
      </c>
      <c r="G176">
        <f>VLOOKUP(E176,'espn-week3.csv'!S:T,2,FALSE)</f>
        <v>12.5</v>
      </c>
      <c r="H176">
        <f>IFERROR(VLOOKUP(E176,'fleaflicker-week3.csv'!AD:AE,2,FALSE),0)</f>
        <v>13.5</v>
      </c>
      <c r="I176">
        <f>IFERROR(VLOOKUP(E176,'nfl-week3.csv'!Q:R,2,FALSE),0)</f>
        <v>13.3</v>
      </c>
      <c r="J176">
        <f>IFERROR(VLOOKUP(E176,'CBS-week3.csv'!V:W,2,FALSE),0)</f>
        <v>12.93</v>
      </c>
      <c r="K176">
        <f>IFERROR(AVERAGEIF(F176:J176,"&gt;0"),0)</f>
        <v>13.345999999999998</v>
      </c>
      <c r="L176">
        <f>IFERROR(VLOOKUP(E176,'Final scoring'!W:X,2,FALSE),0)</f>
        <v>5.1000000000000005</v>
      </c>
      <c r="N176">
        <f t="shared" si="20"/>
        <v>35.052702944960835</v>
      </c>
      <c r="O176">
        <f t="shared" si="21"/>
        <v>88.359999999999971</v>
      </c>
      <c r="P176">
        <f t="shared" si="15"/>
        <v>54.759999999999991</v>
      </c>
      <c r="Q176">
        <f t="shared" si="16"/>
        <v>70.559999999999974</v>
      </c>
      <c r="R176">
        <f t="shared" si="17"/>
        <v>67.239999999999995</v>
      </c>
      <c r="S176">
        <f t="shared" si="18"/>
        <v>61.308899999999987</v>
      </c>
      <c r="T176">
        <f t="shared" si="19"/>
        <v>67.996515999999971</v>
      </c>
    </row>
    <row r="177" spans="1:20">
      <c r="A177" t="s">
        <v>1725</v>
      </c>
      <c r="B177">
        <v>4000</v>
      </c>
      <c r="C177" t="s">
        <v>34</v>
      </c>
      <c r="D177" t="s">
        <v>11</v>
      </c>
      <c r="E177">
        <f>IFERROR(VLOOKUP(A177,'player index'!D:F,3,FALSE),VLOOKUP(A177,'player index'!E:F,2,FALSE))</f>
        <v>162</v>
      </c>
      <c r="F177">
        <f>IFERROR(VLOOKUP(E177,'fftoday-week3.csv'!R:S,2,FALSE),0)</f>
        <v>7.5</v>
      </c>
      <c r="G177">
        <f>VLOOKUP(E177,'espn-week3.csv'!S:T,2,FALSE)</f>
        <v>8.33</v>
      </c>
      <c r="H177">
        <f>IFERROR(VLOOKUP(E177,'fleaflicker-week3.csv'!AD:AE,2,FALSE),0)</f>
        <v>8.3000000000000007</v>
      </c>
      <c r="I177">
        <f>IFERROR(VLOOKUP(E177,'nfl-week3.csv'!Q:R,2,FALSE),0)</f>
        <v>7.5000000000000009</v>
      </c>
      <c r="J177">
        <f>IFERROR(VLOOKUP(E177,'CBS-week3.csv'!V:W,2,FALSE),0)</f>
        <v>0.47000000000000003</v>
      </c>
      <c r="K177">
        <f>IFERROR(AVERAGEIF(F177:J177,"&gt;0"),0)</f>
        <v>6.42</v>
      </c>
      <c r="L177">
        <f>IFERROR(VLOOKUP(E177,'Final scoring'!W:X,2,FALSE),0)</f>
        <v>5</v>
      </c>
      <c r="N177">
        <f t="shared" si="20"/>
        <v>36.246809408839169</v>
      </c>
      <c r="O177">
        <f t="shared" si="21"/>
        <v>6.25</v>
      </c>
      <c r="P177">
        <f t="shared" si="15"/>
        <v>11.088900000000001</v>
      </c>
      <c r="Q177">
        <f t="shared" si="16"/>
        <v>10.890000000000004</v>
      </c>
      <c r="R177">
        <f t="shared" si="17"/>
        <v>6.2500000000000044</v>
      </c>
      <c r="S177">
        <f t="shared" si="18"/>
        <v>20.520900000000001</v>
      </c>
      <c r="T177">
        <f t="shared" si="19"/>
        <v>2.0164</v>
      </c>
    </row>
    <row r="178" spans="1:20">
      <c r="A178" t="s">
        <v>249</v>
      </c>
      <c r="B178">
        <v>3500</v>
      </c>
      <c r="C178" t="s">
        <v>45</v>
      </c>
      <c r="D178" t="s">
        <v>66</v>
      </c>
      <c r="E178">
        <f>IFERROR(VLOOKUP(A178,'player index'!D:F,3,FALSE),VLOOKUP(A178,'player index'!E:F,2,FALSE))</f>
        <v>170</v>
      </c>
      <c r="F178">
        <f>IFERROR(VLOOKUP(E178,'fftoday-week3.csv'!R:S,2,FALSE),0)</f>
        <v>6.5</v>
      </c>
      <c r="G178">
        <f>VLOOKUP(E178,'espn-week3.csv'!S:T,2,FALSE)</f>
        <v>9.4600000000000009</v>
      </c>
      <c r="H178">
        <f>IFERROR(VLOOKUP(E178,'fleaflicker-week3.csv'!AD:AE,2,FALSE),0)</f>
        <v>16.399999999999999</v>
      </c>
      <c r="I178">
        <f>IFERROR(VLOOKUP(E178,'nfl-week3.csv'!Q:R,2,FALSE),0)</f>
        <v>16.8</v>
      </c>
      <c r="J178">
        <f>IFERROR(VLOOKUP(E178,'CBS-week3.csv'!V:W,2,FALSE),0)</f>
        <v>6.3800000000000008</v>
      </c>
      <c r="K178">
        <f>IFERROR(AVERAGEIF(F178:J178,"&gt;0"),0)</f>
        <v>11.108000000000001</v>
      </c>
      <c r="L178">
        <f>IFERROR(VLOOKUP(E178,'Final scoring'!W:X,2,FALSE),0)</f>
        <v>5</v>
      </c>
      <c r="N178">
        <f t="shared" si="20"/>
        <v>36.246809408839169</v>
      </c>
      <c r="O178">
        <f t="shared" si="21"/>
        <v>2.25</v>
      </c>
      <c r="P178">
        <f t="shared" si="15"/>
        <v>19.891600000000007</v>
      </c>
      <c r="Q178">
        <f t="shared" si="16"/>
        <v>129.95999999999998</v>
      </c>
      <c r="R178">
        <f t="shared" si="17"/>
        <v>139.24</v>
      </c>
      <c r="S178">
        <f t="shared" si="18"/>
        <v>1.9044000000000021</v>
      </c>
      <c r="T178">
        <f t="shared" si="19"/>
        <v>37.30766400000001</v>
      </c>
    </row>
    <row r="179" spans="1:20">
      <c r="A179" t="s">
        <v>313</v>
      </c>
      <c r="B179">
        <v>3000</v>
      </c>
      <c r="C179" t="s">
        <v>6</v>
      </c>
      <c r="D179" t="s">
        <v>25</v>
      </c>
      <c r="E179">
        <f>IFERROR(VLOOKUP(A179,'player index'!D:F,3,FALSE),VLOOKUP(A179,'player index'!E:F,2,FALSE))</f>
        <v>235</v>
      </c>
      <c r="F179">
        <f>IFERROR(VLOOKUP(E179,'fftoday-week3.csv'!R:S,2,FALSE),0)</f>
        <v>8</v>
      </c>
      <c r="G179">
        <f>VLOOKUP(E179,'espn-week3.csv'!S:T,2,FALSE)</f>
        <v>9.370000000000001</v>
      </c>
      <c r="H179">
        <f>IFERROR(VLOOKUP(E179,'fleaflicker-week3.csv'!AD:AE,2,FALSE),0)</f>
        <v>7.1000000000000005</v>
      </c>
      <c r="I179">
        <f>IFERROR(VLOOKUP(E179,'nfl-week3.csv'!Q:R,2,FALSE),0)</f>
        <v>8.1999999999999993</v>
      </c>
      <c r="J179">
        <f>IFERROR(VLOOKUP(E179,'CBS-week3.csv'!V:W,2,FALSE),0)</f>
        <v>4.7100000000000009</v>
      </c>
      <c r="K179">
        <f>IFERROR(AVERAGEIF(F179:J179,"&gt;0"),0)</f>
        <v>7.4760000000000009</v>
      </c>
      <c r="L179">
        <f>IFERROR(VLOOKUP(E179,'Final scoring'!W:X,2,FALSE),0)</f>
        <v>5</v>
      </c>
      <c r="N179">
        <f t="shared" si="20"/>
        <v>36.246809408839169</v>
      </c>
      <c r="O179">
        <f t="shared" si="21"/>
        <v>9</v>
      </c>
      <c r="P179">
        <f t="shared" si="15"/>
        <v>19.096900000000009</v>
      </c>
      <c r="Q179">
        <f t="shared" si="16"/>
        <v>4.4100000000000019</v>
      </c>
      <c r="R179">
        <f t="shared" si="17"/>
        <v>10.239999999999995</v>
      </c>
      <c r="S179">
        <f t="shared" si="18"/>
        <v>8.4099999999999508E-2</v>
      </c>
      <c r="T179">
        <f t="shared" si="19"/>
        <v>6.130576000000004</v>
      </c>
    </row>
    <row r="180" spans="1:20">
      <c r="A180" t="s">
        <v>101</v>
      </c>
      <c r="B180">
        <v>6100</v>
      </c>
      <c r="C180" t="s">
        <v>6</v>
      </c>
      <c r="D180" t="s">
        <v>73</v>
      </c>
      <c r="E180">
        <f>IFERROR(VLOOKUP(A180,'player index'!D:F,3,FALSE),VLOOKUP(A180,'player index'!E:F,2,FALSE))</f>
        <v>138</v>
      </c>
      <c r="F180">
        <f>IFERROR(VLOOKUP(E180,'fftoday-week3.csv'!R:S,2,FALSE),0)</f>
        <v>16.5</v>
      </c>
      <c r="G180">
        <f>VLOOKUP(E180,'espn-week3.csv'!S:T,2,FALSE)</f>
        <v>12.29</v>
      </c>
      <c r="H180">
        <f>IFERROR(VLOOKUP(E180,'fleaflicker-week3.csv'!AD:AE,2,FALSE),0)</f>
        <v>15</v>
      </c>
      <c r="I180">
        <f>IFERROR(VLOOKUP(E180,'nfl-week3.csv'!Q:R,2,FALSE),0)</f>
        <v>15.8</v>
      </c>
      <c r="J180">
        <f>IFERROR(VLOOKUP(E180,'CBS-week3.csv'!V:W,2,FALSE),0)</f>
        <v>10.420000000000002</v>
      </c>
      <c r="K180">
        <f>IFERROR(AVERAGEIF(F180:J180,"&gt;0"),0)</f>
        <v>14.002000000000001</v>
      </c>
      <c r="L180">
        <f>IFERROR(VLOOKUP(E180,'Final scoring'!W:X,2,FALSE),0)</f>
        <v>4.9000000000000004</v>
      </c>
      <c r="N180">
        <f t="shared" si="20"/>
        <v>37.460915872717493</v>
      </c>
      <c r="O180">
        <f t="shared" si="21"/>
        <v>134.56</v>
      </c>
      <c r="P180">
        <f t="shared" si="15"/>
        <v>54.612099999999984</v>
      </c>
      <c r="Q180">
        <f t="shared" si="16"/>
        <v>102.00999999999999</v>
      </c>
      <c r="R180">
        <f t="shared" si="17"/>
        <v>118.81</v>
      </c>
      <c r="S180">
        <f t="shared" si="18"/>
        <v>30.470400000000016</v>
      </c>
      <c r="T180">
        <f t="shared" si="19"/>
        <v>82.846404000000007</v>
      </c>
    </row>
    <row r="181" spans="1:20">
      <c r="A181" t="s">
        <v>247</v>
      </c>
      <c r="B181">
        <v>3500</v>
      </c>
      <c r="C181" t="s">
        <v>6</v>
      </c>
      <c r="D181" t="s">
        <v>11</v>
      </c>
      <c r="E181">
        <f>IFERROR(VLOOKUP(A181,'player index'!D:F,3,FALSE),VLOOKUP(A181,'player index'!E:F,2,FALSE))</f>
        <v>217</v>
      </c>
      <c r="F181">
        <f>IFERROR(VLOOKUP(E181,'fftoday-week3.csv'!R:S,2,FALSE),0)</f>
        <v>6.5</v>
      </c>
      <c r="G181">
        <f>VLOOKUP(E181,'espn-week3.csv'!S:T,2,FALSE)</f>
        <v>9.7399999999999984</v>
      </c>
      <c r="H181">
        <f>IFERROR(VLOOKUP(E181,'fleaflicker-week3.csv'!AD:AE,2,FALSE),0)</f>
        <v>6.8000000000000007</v>
      </c>
      <c r="I181">
        <f>IFERROR(VLOOKUP(E181,'nfl-week3.csv'!Q:R,2,FALSE),0)</f>
        <v>7.6</v>
      </c>
      <c r="J181">
        <f>IFERROR(VLOOKUP(E181,'CBS-week3.csv'!V:W,2,FALSE),0)</f>
        <v>6.16</v>
      </c>
      <c r="K181">
        <f>IFERROR(AVERAGEIF(F181:J181,"&gt;0"),0)</f>
        <v>7.3599999999999994</v>
      </c>
      <c r="L181">
        <f>IFERROR(VLOOKUP(E181,'Final scoring'!W:X,2,FALSE),0)</f>
        <v>4.9000000000000004</v>
      </c>
      <c r="N181">
        <f t="shared" si="20"/>
        <v>37.460915872717493</v>
      </c>
      <c r="O181">
        <f t="shared" si="21"/>
        <v>2.5599999999999987</v>
      </c>
      <c r="P181">
        <f t="shared" si="15"/>
        <v>23.425599999999982</v>
      </c>
      <c r="Q181">
        <f t="shared" si="16"/>
        <v>3.6100000000000012</v>
      </c>
      <c r="R181">
        <f t="shared" si="17"/>
        <v>7.2899999999999965</v>
      </c>
      <c r="S181">
        <f t="shared" si="18"/>
        <v>1.5875999999999995</v>
      </c>
      <c r="T181">
        <f t="shared" si="19"/>
        <v>6.0515999999999952</v>
      </c>
    </row>
    <row r="182" spans="1:20">
      <c r="A182" t="s">
        <v>397</v>
      </c>
      <c r="B182">
        <v>3000</v>
      </c>
      <c r="C182" t="s">
        <v>6</v>
      </c>
      <c r="D182" t="s">
        <v>54</v>
      </c>
      <c r="E182">
        <f>IFERROR(VLOOKUP(A182,'player index'!D:F,3,FALSE),VLOOKUP(A182,'player index'!E:F,2,FALSE))</f>
        <v>228</v>
      </c>
      <c r="F182">
        <f>IFERROR(VLOOKUP(E182,'fftoday-week3.csv'!R:S,2,FALSE),0)</f>
        <v>4.5</v>
      </c>
      <c r="G182">
        <f>VLOOKUP(E182,'espn-week3.csv'!S:T,2,FALSE)</f>
        <v>6.88</v>
      </c>
      <c r="H182">
        <f>IFERROR(VLOOKUP(E182,'fleaflicker-week3.csv'!AD:AE,2,FALSE),0)</f>
        <v>6.5</v>
      </c>
      <c r="I182">
        <f>IFERROR(VLOOKUP(E182,'nfl-week3.csv'!Q:R,2,FALSE),0)</f>
        <v>7</v>
      </c>
      <c r="J182">
        <f>IFERROR(VLOOKUP(E182,'CBS-week3.csv'!V:W,2,FALSE),0)</f>
        <v>5.0500000000000007</v>
      </c>
      <c r="K182">
        <f>IFERROR(AVERAGEIF(F182:J182,"&gt;0"),0)</f>
        <v>5.9859999999999998</v>
      </c>
      <c r="L182">
        <f>IFERROR(VLOOKUP(E182,'Final scoring'!W:X,2,FALSE),0)</f>
        <v>4.9000000000000004</v>
      </c>
      <c r="N182">
        <f t="shared" si="20"/>
        <v>37.460915872717493</v>
      </c>
      <c r="O182">
        <f t="shared" si="21"/>
        <v>0.16000000000000028</v>
      </c>
      <c r="P182">
        <f t="shared" si="15"/>
        <v>3.9203999999999981</v>
      </c>
      <c r="Q182">
        <f t="shared" si="16"/>
        <v>2.5599999999999987</v>
      </c>
      <c r="R182">
        <f t="shared" si="17"/>
        <v>4.4099999999999984</v>
      </c>
      <c r="S182">
        <f t="shared" si="18"/>
        <v>2.2500000000000107E-2</v>
      </c>
      <c r="T182">
        <f t="shared" si="19"/>
        <v>1.1793959999999988</v>
      </c>
    </row>
    <row r="183" spans="1:20">
      <c r="A183" t="s">
        <v>496</v>
      </c>
      <c r="B183">
        <v>2500</v>
      </c>
      <c r="C183" t="s">
        <v>45</v>
      </c>
      <c r="D183" t="s">
        <v>25</v>
      </c>
      <c r="E183">
        <f>IFERROR(VLOOKUP(A183,'player index'!D:F,3,FALSE),VLOOKUP(A183,'player index'!E:F,2,FALSE))</f>
        <v>313</v>
      </c>
      <c r="F183">
        <f>IFERROR(VLOOKUP(E183,'fftoday-week3.csv'!R:S,2,FALSE),0)</f>
        <v>0</v>
      </c>
      <c r="G183">
        <f>VLOOKUP(E183,'espn-week3.csv'!S:T,2,FALSE)</f>
        <v>0.45</v>
      </c>
      <c r="H183">
        <f>IFERROR(VLOOKUP(E183,'fleaflicker-week3.csv'!AD:AE,2,FALSE),0)</f>
        <v>0</v>
      </c>
      <c r="I183">
        <f>IFERROR(VLOOKUP(E183,'nfl-week3.csv'!Q:R,2,FALSE),0)</f>
        <v>0</v>
      </c>
      <c r="J183">
        <f>IFERROR(VLOOKUP(E183,'CBS-week3.csv'!V:W,2,FALSE),0)</f>
        <v>0.03</v>
      </c>
      <c r="K183">
        <f>IFERROR(AVERAGEIF(F183:J183,"&gt;0"),0)</f>
        <v>0.24</v>
      </c>
      <c r="L183">
        <f>IFERROR(VLOOKUP(E183,'Final scoring'!W:X,2,FALSE),0)</f>
        <v>4.9000000000000004</v>
      </c>
      <c r="N183">
        <f t="shared" si="20"/>
        <v>37.460915872717493</v>
      </c>
      <c r="O183">
        <f t="shared" si="21"/>
        <v>24.010000000000005</v>
      </c>
      <c r="P183">
        <f t="shared" si="15"/>
        <v>19.802500000000002</v>
      </c>
      <c r="Q183">
        <f t="shared" si="16"/>
        <v>24.010000000000005</v>
      </c>
      <c r="R183">
        <f t="shared" si="17"/>
        <v>24.010000000000005</v>
      </c>
      <c r="S183">
        <f t="shared" si="18"/>
        <v>23.716900000000003</v>
      </c>
      <c r="T183">
        <f t="shared" si="19"/>
        <v>21.715600000000002</v>
      </c>
    </row>
    <row r="184" spans="1:20">
      <c r="A184" t="s">
        <v>504</v>
      </c>
      <c r="B184">
        <v>2500</v>
      </c>
      <c r="C184" t="s">
        <v>45</v>
      </c>
      <c r="D184" t="s">
        <v>48</v>
      </c>
      <c r="E184">
        <f>IFERROR(VLOOKUP(A184,'player index'!D:F,3,FALSE),VLOOKUP(A184,'player index'!E:F,2,FALSE))</f>
        <v>451</v>
      </c>
      <c r="F184">
        <f>IFERROR(VLOOKUP(E184,'fftoday-week3.csv'!R:S,2,FALSE),0)</f>
        <v>4.5</v>
      </c>
      <c r="G184">
        <f>VLOOKUP(E184,'espn-week3.csv'!S:T,2,FALSE)</f>
        <v>5.09</v>
      </c>
      <c r="H184">
        <f>IFERROR(VLOOKUP(E184,'fleaflicker-week3.csv'!AD:AE,2,FALSE),0)</f>
        <v>3.2</v>
      </c>
      <c r="I184">
        <f>IFERROR(VLOOKUP(E184,'nfl-week3.csv'!Q:R,2,FALSE),0)</f>
        <v>2.4000000000000004</v>
      </c>
      <c r="J184">
        <f>IFERROR(VLOOKUP(E184,'CBS-week3.csv'!V:W,2,FALSE),0)</f>
        <v>4.1100000000000003</v>
      </c>
      <c r="K184">
        <f>IFERROR(AVERAGEIF(F184:J184,"&gt;0"),0)</f>
        <v>3.8600000000000003</v>
      </c>
      <c r="L184">
        <f>IFERROR(VLOOKUP(E184,'Final scoring'!W:X,2,FALSE),0)</f>
        <v>4.8</v>
      </c>
      <c r="N184">
        <f t="shared" si="20"/>
        <v>38.695022336595819</v>
      </c>
      <c r="O184">
        <f t="shared" si="21"/>
        <v>8.99999999999999E-2</v>
      </c>
      <c r="P184">
        <f t="shared" si="15"/>
        <v>8.4100000000000022E-2</v>
      </c>
      <c r="Q184">
        <f t="shared" si="16"/>
        <v>2.5599999999999987</v>
      </c>
      <c r="R184">
        <f t="shared" si="17"/>
        <v>5.7599999999999971</v>
      </c>
      <c r="S184">
        <f t="shared" si="18"/>
        <v>0.4760999999999993</v>
      </c>
      <c r="T184">
        <f t="shared" si="19"/>
        <v>0.88359999999999905</v>
      </c>
    </row>
    <row r="185" spans="1:20">
      <c r="A185" t="s">
        <v>238</v>
      </c>
      <c r="B185">
        <v>3700</v>
      </c>
      <c r="C185" t="s">
        <v>6</v>
      </c>
      <c r="D185" t="s">
        <v>41</v>
      </c>
      <c r="E185">
        <f>IFERROR(VLOOKUP(A185,'player index'!D:F,3,FALSE),VLOOKUP(A185,'player index'!E:F,2,FALSE))</f>
        <v>208</v>
      </c>
      <c r="F185">
        <f>IFERROR(VLOOKUP(E185,'fftoday-week3.csv'!R:S,2,FALSE),0)</f>
        <v>8.5</v>
      </c>
      <c r="G185">
        <f>VLOOKUP(E185,'espn-week3.csv'!S:T,2,FALSE)</f>
        <v>11.129999999999999</v>
      </c>
      <c r="H185">
        <f>IFERROR(VLOOKUP(E185,'fleaflicker-week3.csv'!AD:AE,2,FALSE),0)</f>
        <v>12.5</v>
      </c>
      <c r="I185">
        <f>IFERROR(VLOOKUP(E185,'nfl-week3.csv'!Q:R,2,FALSE),0)</f>
        <v>13</v>
      </c>
      <c r="J185">
        <f>IFERROR(VLOOKUP(E185,'CBS-week3.csv'!V:W,2,FALSE),0)</f>
        <v>12.560000000000002</v>
      </c>
      <c r="K185">
        <f>IFERROR(AVERAGEIF(F185:J185,"&gt;0"),0)</f>
        <v>11.538</v>
      </c>
      <c r="L185">
        <f>IFERROR(VLOOKUP(E185,'Final scoring'!W:X,2,FALSE),0)</f>
        <v>4.7</v>
      </c>
      <c r="N185">
        <f t="shared" si="20"/>
        <v>39.949128800474142</v>
      </c>
      <c r="O185">
        <f t="shared" si="21"/>
        <v>14.44</v>
      </c>
      <c r="P185">
        <f t="shared" si="15"/>
        <v>41.344899999999988</v>
      </c>
      <c r="Q185">
        <f t="shared" si="16"/>
        <v>60.839999999999996</v>
      </c>
      <c r="R185">
        <f t="shared" si="17"/>
        <v>68.890000000000015</v>
      </c>
      <c r="S185">
        <f t="shared" si="18"/>
        <v>61.77960000000003</v>
      </c>
      <c r="T185">
        <f t="shared" si="19"/>
        <v>46.758243999999998</v>
      </c>
    </row>
    <row r="186" spans="1:20">
      <c r="A186" t="s">
        <v>132</v>
      </c>
      <c r="B186">
        <v>5100</v>
      </c>
      <c r="C186" t="s">
        <v>34</v>
      </c>
      <c r="D186" t="s">
        <v>48</v>
      </c>
      <c r="E186">
        <f>IFERROR(VLOOKUP(A186,'player index'!D:F,3,FALSE),VLOOKUP(A186,'player index'!E:F,2,FALSE))</f>
        <v>77</v>
      </c>
      <c r="F186">
        <f>IFERROR(VLOOKUP(E186,'fftoday-week3.csv'!R:S,2,FALSE),0)</f>
        <v>7</v>
      </c>
      <c r="G186">
        <f>VLOOKUP(E186,'espn-week3.csv'!S:T,2,FALSE)</f>
        <v>11.07</v>
      </c>
      <c r="H186">
        <f>IFERROR(VLOOKUP(E186,'fleaflicker-week3.csv'!AD:AE,2,FALSE),0)</f>
        <v>12.1</v>
      </c>
      <c r="I186">
        <f>IFERROR(VLOOKUP(E186,'nfl-week3.csv'!Q:R,2,FALSE),0)</f>
        <v>11.799999999999999</v>
      </c>
      <c r="J186">
        <f>IFERROR(VLOOKUP(E186,'CBS-week3.csv'!V:W,2,FALSE),0)</f>
        <v>9.82</v>
      </c>
      <c r="K186">
        <f>IFERROR(AVERAGEIF(F186:J186,"&gt;0"),0)</f>
        <v>10.358000000000001</v>
      </c>
      <c r="L186">
        <f>IFERROR(VLOOKUP(E186,'Final scoring'!W:X,2,FALSE),0)</f>
        <v>4.6000000000000005</v>
      </c>
      <c r="N186">
        <f t="shared" si="20"/>
        <v>41.223235264352468</v>
      </c>
      <c r="O186">
        <f t="shared" si="21"/>
        <v>5.7599999999999971</v>
      </c>
      <c r="P186">
        <f t="shared" si="15"/>
        <v>41.860899999999994</v>
      </c>
      <c r="Q186">
        <f t="shared" si="16"/>
        <v>56.249999999999986</v>
      </c>
      <c r="R186">
        <f t="shared" si="17"/>
        <v>51.839999999999975</v>
      </c>
      <c r="S186">
        <f t="shared" si="18"/>
        <v>27.248399999999997</v>
      </c>
      <c r="T186">
        <f t="shared" si="19"/>
        <v>33.154564000000001</v>
      </c>
    </row>
    <row r="187" spans="1:20">
      <c r="A187" t="s">
        <v>195</v>
      </c>
      <c r="B187">
        <v>4800</v>
      </c>
      <c r="C187" t="s">
        <v>34</v>
      </c>
      <c r="D187" t="s">
        <v>32</v>
      </c>
      <c r="E187">
        <f>IFERROR(VLOOKUP(A187,'player index'!D:F,3,FALSE),VLOOKUP(A187,'player index'!E:F,2,FALSE))</f>
        <v>227</v>
      </c>
      <c r="F187">
        <f>IFERROR(VLOOKUP(E187,'fftoday-week3.csv'!R:S,2,FALSE),0)</f>
        <v>6.5</v>
      </c>
      <c r="G187">
        <f>VLOOKUP(E187,'espn-week3.csv'!S:T,2,FALSE)</f>
        <v>10.42</v>
      </c>
      <c r="H187">
        <f>IFERROR(VLOOKUP(E187,'fleaflicker-week3.csv'!AD:AE,2,FALSE),0)</f>
        <v>13.3</v>
      </c>
      <c r="I187">
        <f>IFERROR(VLOOKUP(E187,'nfl-week3.csv'!Q:R,2,FALSE),0)</f>
        <v>13.100000000000001</v>
      </c>
      <c r="J187">
        <f>IFERROR(VLOOKUP(E187,'CBS-week3.csv'!V:W,2,FALSE),0)</f>
        <v>7.0300000000000011</v>
      </c>
      <c r="K187">
        <f>IFERROR(AVERAGEIF(F187:J187,"&gt;0"),0)</f>
        <v>10.070000000000002</v>
      </c>
      <c r="L187">
        <f>IFERROR(VLOOKUP(E187,'Final scoring'!W:X,2,FALSE),0)</f>
        <v>4.5999999999999996</v>
      </c>
      <c r="N187">
        <f t="shared" si="20"/>
        <v>41.223235264352475</v>
      </c>
      <c r="O187">
        <f t="shared" si="21"/>
        <v>3.6100000000000012</v>
      </c>
      <c r="P187">
        <f t="shared" si="15"/>
        <v>33.872400000000006</v>
      </c>
      <c r="Q187">
        <f t="shared" si="16"/>
        <v>75.690000000000012</v>
      </c>
      <c r="R187">
        <f t="shared" si="17"/>
        <v>72.250000000000028</v>
      </c>
      <c r="S187">
        <f t="shared" si="18"/>
        <v>5.9049000000000076</v>
      </c>
      <c r="T187">
        <f t="shared" si="19"/>
        <v>29.920900000000028</v>
      </c>
    </row>
    <row r="188" spans="1:20">
      <c r="A188" t="s">
        <v>236</v>
      </c>
      <c r="B188">
        <v>3800</v>
      </c>
      <c r="C188" t="s">
        <v>45</v>
      </c>
      <c r="D188" t="s">
        <v>73</v>
      </c>
      <c r="E188">
        <f>IFERROR(VLOOKUP(A188,'player index'!D:F,3,FALSE),VLOOKUP(A188,'player index'!E:F,2,FALSE))</f>
        <v>185</v>
      </c>
      <c r="F188">
        <f>IFERROR(VLOOKUP(E188,'fftoday-week3.csv'!R:S,2,FALSE),0)</f>
        <v>16</v>
      </c>
      <c r="G188">
        <f>VLOOKUP(E188,'espn-week3.csv'!S:T,2,FALSE)</f>
        <v>9.61</v>
      </c>
      <c r="H188">
        <f>IFERROR(VLOOKUP(E188,'fleaflicker-week3.csv'!AD:AE,2,FALSE),0)</f>
        <v>16.8</v>
      </c>
      <c r="I188">
        <f>IFERROR(VLOOKUP(E188,'nfl-week3.csv'!Q:R,2,FALSE),0)</f>
        <v>17.600000000000001</v>
      </c>
      <c r="J188">
        <f>IFERROR(VLOOKUP(E188,'CBS-week3.csv'!V:W,2,FALSE),0)</f>
        <v>8.7899999999999991</v>
      </c>
      <c r="K188">
        <f>IFERROR(AVERAGEIF(F188:J188,"&gt;0"),0)</f>
        <v>13.76</v>
      </c>
      <c r="L188">
        <f>IFERROR(VLOOKUP(E188,'Final scoring'!W:X,2,FALSE),0)</f>
        <v>4.5999999999999996</v>
      </c>
      <c r="N188">
        <f t="shared" si="20"/>
        <v>41.223235264352475</v>
      </c>
      <c r="O188">
        <f t="shared" si="21"/>
        <v>129.96</v>
      </c>
      <c r="P188">
        <f t="shared" si="15"/>
        <v>25.100099999999998</v>
      </c>
      <c r="Q188">
        <f t="shared" si="16"/>
        <v>148.84000000000003</v>
      </c>
      <c r="R188">
        <f t="shared" si="17"/>
        <v>169.00000000000006</v>
      </c>
      <c r="S188">
        <f t="shared" si="18"/>
        <v>17.556099999999997</v>
      </c>
      <c r="T188">
        <f t="shared" si="19"/>
        <v>83.905600000000007</v>
      </c>
    </row>
    <row r="189" spans="1:20">
      <c r="A189" t="s">
        <v>488</v>
      </c>
      <c r="B189">
        <v>2700</v>
      </c>
      <c r="C189" t="s">
        <v>45</v>
      </c>
      <c r="D189" t="s">
        <v>28</v>
      </c>
      <c r="E189">
        <f>IFERROR(VLOOKUP(A189,'player index'!D:F,3,FALSE),VLOOKUP(A189,'player index'!E:F,2,FALSE))</f>
        <v>275</v>
      </c>
      <c r="F189">
        <f>IFERROR(VLOOKUP(E189,'fftoday-week3.csv'!R:S,2,FALSE),0)</f>
        <v>2.5</v>
      </c>
      <c r="G189">
        <f>VLOOKUP(E189,'espn-week3.csv'!S:T,2,FALSE)</f>
        <v>4.26</v>
      </c>
      <c r="H189">
        <f>IFERROR(VLOOKUP(E189,'fleaflicker-week3.csv'!AD:AE,2,FALSE),0)</f>
        <v>6.6</v>
      </c>
      <c r="I189">
        <f>IFERROR(VLOOKUP(E189,'nfl-week3.csv'!Q:R,2,FALSE),0)</f>
        <v>7.2</v>
      </c>
      <c r="J189">
        <f>IFERROR(VLOOKUP(E189,'CBS-week3.csv'!V:W,2,FALSE),0)</f>
        <v>4.95</v>
      </c>
      <c r="K189">
        <f>IFERROR(AVERAGEIF(F189:J189,"&gt;0"),0)</f>
        <v>5.1019999999999994</v>
      </c>
      <c r="L189">
        <f>IFERROR(VLOOKUP(E189,'Final scoring'!W:X,2,FALSE),0)</f>
        <v>4.5</v>
      </c>
      <c r="N189">
        <f t="shared" si="20"/>
        <v>42.517341728230797</v>
      </c>
      <c r="O189">
        <f t="shared" si="21"/>
        <v>4</v>
      </c>
      <c r="P189">
        <f t="shared" si="15"/>
        <v>5.7600000000000103E-2</v>
      </c>
      <c r="Q189">
        <f t="shared" si="16"/>
        <v>4.4099999999999984</v>
      </c>
      <c r="R189">
        <f t="shared" si="17"/>
        <v>7.2900000000000009</v>
      </c>
      <c r="S189">
        <f t="shared" si="18"/>
        <v>0.20250000000000015</v>
      </c>
      <c r="T189">
        <f t="shared" si="19"/>
        <v>0.36240399999999928</v>
      </c>
    </row>
    <row r="190" spans="1:20">
      <c r="A190" t="s">
        <v>335</v>
      </c>
      <c r="B190">
        <v>3000</v>
      </c>
      <c r="C190" t="s">
        <v>34</v>
      </c>
      <c r="D190" t="s">
        <v>41</v>
      </c>
      <c r="E190">
        <f>IFERROR(VLOOKUP(A190,'player index'!D:F,3,FALSE),VLOOKUP(A190,'player index'!E:F,2,FALSE))</f>
        <v>304</v>
      </c>
      <c r="F190">
        <f>IFERROR(VLOOKUP(E190,'fftoday-week3.csv'!R:S,2,FALSE),0)</f>
        <v>4.5</v>
      </c>
      <c r="G190">
        <f>VLOOKUP(E190,'espn-week3.csv'!S:T,2,FALSE)</f>
        <v>3.6599999999999997</v>
      </c>
      <c r="H190">
        <f>IFERROR(VLOOKUP(E190,'fleaflicker-week3.csv'!AD:AE,2,FALSE),0)</f>
        <v>2.7</v>
      </c>
      <c r="I190">
        <f>IFERROR(VLOOKUP(E190,'nfl-week3.csv'!Q:R,2,FALSE),0)</f>
        <v>2.6</v>
      </c>
      <c r="J190">
        <f>IFERROR(VLOOKUP(E190,'CBS-week3.csv'!V:W,2,FALSE),0)</f>
        <v>11.459999999999999</v>
      </c>
      <c r="K190">
        <f>IFERROR(AVERAGEIF(F190:J190,"&gt;0"),0)</f>
        <v>4.984</v>
      </c>
      <c r="L190">
        <f>IFERROR(VLOOKUP(E190,'Final scoring'!W:X,2,FALSE),0)</f>
        <v>4.2</v>
      </c>
      <c r="N190">
        <f t="shared" si="20"/>
        <v>46.519661119865773</v>
      </c>
      <c r="O190">
        <f t="shared" si="21"/>
        <v>8.99999999999999E-2</v>
      </c>
      <c r="P190">
        <f t="shared" si="15"/>
        <v>0.29160000000000053</v>
      </c>
      <c r="Q190">
        <f t="shared" si="16"/>
        <v>2.25</v>
      </c>
      <c r="R190">
        <f t="shared" si="17"/>
        <v>2.5600000000000005</v>
      </c>
      <c r="S190">
        <f t="shared" si="18"/>
        <v>52.707599999999985</v>
      </c>
      <c r="T190">
        <f t="shared" si="19"/>
        <v>0.61465599999999965</v>
      </c>
    </row>
    <row r="191" spans="1:20">
      <c r="A191" t="s">
        <v>218</v>
      </c>
      <c r="B191">
        <v>4300</v>
      </c>
      <c r="C191" t="s">
        <v>34</v>
      </c>
      <c r="D191" t="s">
        <v>11</v>
      </c>
      <c r="E191">
        <f>IFERROR(VLOOKUP(A191,'player index'!D:F,3,FALSE),VLOOKUP(A191,'player index'!E:F,2,FALSE))</f>
        <v>76</v>
      </c>
      <c r="F191">
        <f>IFERROR(VLOOKUP(E191,'fftoday-week3.csv'!R:S,2,FALSE),0)</f>
        <v>9</v>
      </c>
      <c r="G191">
        <f>VLOOKUP(E191,'espn-week3.csv'!S:T,2,FALSE)</f>
        <v>10.92</v>
      </c>
      <c r="H191">
        <f>IFERROR(VLOOKUP(E191,'fleaflicker-week3.csv'!AD:AE,2,FALSE),0)</f>
        <v>8.7000000000000011</v>
      </c>
      <c r="I191">
        <f>IFERROR(VLOOKUP(E191,'nfl-week3.csv'!Q:R,2,FALSE),0)</f>
        <v>8.1000000000000014</v>
      </c>
      <c r="J191">
        <f>IFERROR(VLOOKUP(E191,'CBS-week3.csv'!V:W,2,FALSE),0)</f>
        <v>11.06</v>
      </c>
      <c r="K191">
        <f>IFERROR(AVERAGEIF(F191:J191,"&gt;0"),0)</f>
        <v>9.5560000000000009</v>
      </c>
      <c r="L191">
        <f>IFERROR(VLOOKUP(E191,'Final scoring'!W:X,2,FALSE),0)</f>
        <v>4.0999999999999996</v>
      </c>
      <c r="N191">
        <f t="shared" si="20"/>
        <v>47.893767583744108</v>
      </c>
      <c r="O191">
        <f t="shared" si="21"/>
        <v>24.010000000000005</v>
      </c>
      <c r="P191">
        <f t="shared" si="15"/>
        <v>46.512400000000007</v>
      </c>
      <c r="Q191">
        <f t="shared" si="16"/>
        <v>21.160000000000014</v>
      </c>
      <c r="R191">
        <f t="shared" si="17"/>
        <v>16.000000000000014</v>
      </c>
      <c r="S191">
        <f t="shared" si="18"/>
        <v>48.441600000000015</v>
      </c>
      <c r="T191">
        <f t="shared" si="19"/>
        <v>29.767936000000013</v>
      </c>
    </row>
    <row r="192" spans="1:20">
      <c r="A192" t="s">
        <v>259</v>
      </c>
      <c r="B192">
        <v>3400</v>
      </c>
      <c r="C192" t="s">
        <v>6</v>
      </c>
      <c r="D192" t="s">
        <v>25</v>
      </c>
      <c r="E192">
        <f>IFERROR(VLOOKUP(A192,'player index'!D:F,3,FALSE),VLOOKUP(A192,'player index'!E:F,2,FALSE))</f>
        <v>267</v>
      </c>
      <c r="F192">
        <f>IFERROR(VLOOKUP(E192,'fftoday-week3.csv'!R:S,2,FALSE),0)</f>
        <v>4</v>
      </c>
      <c r="G192">
        <f>VLOOKUP(E192,'espn-week3.csv'!S:T,2,FALSE)</f>
        <v>5.41</v>
      </c>
      <c r="H192">
        <f>IFERROR(VLOOKUP(E192,'fleaflicker-week3.csv'!AD:AE,2,FALSE),0)</f>
        <v>4.8000000000000007</v>
      </c>
      <c r="I192">
        <f>IFERROR(VLOOKUP(E192,'nfl-week3.csv'!Q:R,2,FALSE),0)</f>
        <v>5.6</v>
      </c>
      <c r="J192">
        <f>IFERROR(VLOOKUP(E192,'CBS-week3.csv'!V:W,2,FALSE),0)</f>
        <v>4.0600000000000005</v>
      </c>
      <c r="K192">
        <f>IFERROR(AVERAGEIF(F192:J192,"&gt;0"),0)</f>
        <v>4.7740000000000009</v>
      </c>
      <c r="L192">
        <f>IFERROR(VLOOKUP(E192,'Final scoring'!W:X,2,FALSE),0)</f>
        <v>3.9000000000000004</v>
      </c>
      <c r="N192">
        <f t="shared" si="20"/>
        <v>50.70198051150075</v>
      </c>
      <c r="O192">
        <f t="shared" si="21"/>
        <v>9.9999999999999291E-3</v>
      </c>
      <c r="P192">
        <f t="shared" si="15"/>
        <v>2.2800999999999996</v>
      </c>
      <c r="Q192">
        <f t="shared" si="16"/>
        <v>0.81000000000000061</v>
      </c>
      <c r="R192">
        <f t="shared" si="17"/>
        <v>2.8899999999999975</v>
      </c>
      <c r="S192">
        <f t="shared" si="18"/>
        <v>2.5600000000000046E-2</v>
      </c>
      <c r="T192">
        <f t="shared" si="19"/>
        <v>0.763876000000001</v>
      </c>
    </row>
    <row r="193" spans="1:20">
      <c r="A193" t="s">
        <v>508</v>
      </c>
      <c r="B193">
        <v>2500</v>
      </c>
      <c r="C193" t="s">
        <v>45</v>
      </c>
      <c r="D193" t="s">
        <v>32</v>
      </c>
      <c r="E193">
        <f>IFERROR(VLOOKUP(A193,'player index'!D:F,3,FALSE),VLOOKUP(A193,'player index'!E:F,2,FALSE))</f>
        <v>319</v>
      </c>
      <c r="F193">
        <f>IFERROR(VLOOKUP(E193,'fftoday-week3.csv'!R:S,2,FALSE),0)</f>
        <v>0</v>
      </c>
      <c r="G193">
        <f>VLOOKUP(E193,'espn-week3.csv'!S:T,2,FALSE)</f>
        <v>3.45</v>
      </c>
      <c r="H193">
        <f>IFERROR(VLOOKUP(E193,'fleaflicker-week3.csv'!AD:AE,2,FALSE),0)</f>
        <v>4</v>
      </c>
      <c r="I193">
        <f>IFERROR(VLOOKUP(E193,'nfl-week3.csv'!Q:R,2,FALSE),0)</f>
        <v>4</v>
      </c>
      <c r="J193">
        <f>IFERROR(VLOOKUP(E193,'CBS-week3.csv'!V:W,2,FALSE),0)</f>
        <v>5.28</v>
      </c>
      <c r="K193">
        <f>IFERROR(AVERAGEIF(F193:J193,"&gt;0"),0)</f>
        <v>4.1825000000000001</v>
      </c>
      <c r="L193">
        <f>IFERROR(VLOOKUP(E193,'Final scoring'!W:X,2,FALSE),0)</f>
        <v>3.9000000000000004</v>
      </c>
      <c r="N193">
        <f t="shared" si="20"/>
        <v>50.70198051150075</v>
      </c>
      <c r="O193">
        <f t="shared" si="21"/>
        <v>15.210000000000003</v>
      </c>
      <c r="P193">
        <f t="shared" si="15"/>
        <v>0.20250000000000015</v>
      </c>
      <c r="Q193">
        <f t="shared" si="16"/>
        <v>9.9999999999999291E-3</v>
      </c>
      <c r="R193">
        <f t="shared" si="17"/>
        <v>9.9999999999999291E-3</v>
      </c>
      <c r="S193">
        <f t="shared" si="18"/>
        <v>1.9043999999999996</v>
      </c>
      <c r="T193">
        <f t="shared" si="19"/>
        <v>7.9806249999999856E-2</v>
      </c>
    </row>
    <row r="194" spans="1:20">
      <c r="A194" t="s">
        <v>561</v>
      </c>
      <c r="B194">
        <v>2500</v>
      </c>
      <c r="C194" t="s">
        <v>45</v>
      </c>
      <c r="D194" t="s">
        <v>54</v>
      </c>
      <c r="E194">
        <f>IFERROR(VLOOKUP(A194,'player index'!D:F,3,FALSE),VLOOKUP(A194,'player index'!E:F,2,FALSE))</f>
        <v>442</v>
      </c>
      <c r="F194">
        <f>IFERROR(VLOOKUP(E194,'fftoday-week3.csv'!R:S,2,FALSE),0)</f>
        <v>0</v>
      </c>
      <c r="G194">
        <f>VLOOKUP(E194,'espn-week3.csv'!S:T,2,FALSE)</f>
        <v>0.23</v>
      </c>
      <c r="H194">
        <f>IFERROR(VLOOKUP(E194,'fleaflicker-week3.csv'!AD:AE,2,FALSE),0)</f>
        <v>0</v>
      </c>
      <c r="I194">
        <f>IFERROR(VLOOKUP(E194,'nfl-week3.csv'!Q:R,2,FALSE),0)</f>
        <v>0</v>
      </c>
      <c r="J194">
        <f>IFERROR(VLOOKUP(E194,'CBS-week3.csv'!V:W,2,FALSE),0)</f>
        <v>0.05</v>
      </c>
      <c r="K194">
        <f>IFERROR(AVERAGEIF(F194:J194,"&gt;0"),0)</f>
        <v>0.14000000000000001</v>
      </c>
      <c r="L194">
        <f>IFERROR(VLOOKUP(E194,'Final scoring'!W:X,2,FALSE),0)</f>
        <v>3.9000000000000004</v>
      </c>
      <c r="N194">
        <f t="shared" si="20"/>
        <v>50.70198051150075</v>
      </c>
      <c r="O194">
        <f t="shared" si="21"/>
        <v>15.210000000000003</v>
      </c>
      <c r="P194">
        <f t="shared" ref="P194:P257" si="22">IFERROR(($L194-G194)^2,0)</f>
        <v>13.468900000000003</v>
      </c>
      <c r="Q194">
        <f t="shared" ref="Q194:Q257" si="23">IFERROR(($L194-H194)^2,0)</f>
        <v>15.210000000000003</v>
      </c>
      <c r="R194">
        <f t="shared" ref="R194:R257" si="24">IFERROR(($L194-I194)^2,0)</f>
        <v>15.210000000000003</v>
      </c>
      <c r="S194">
        <f t="shared" ref="S194:S257" si="25">IFERROR(($L194-J194)^2,0)</f>
        <v>14.822500000000003</v>
      </c>
      <c r="T194">
        <f t="shared" ref="T194:T257" si="26">IFERROR(($L194-K194)^2,0)</f>
        <v>14.137600000000003</v>
      </c>
    </row>
    <row r="195" spans="1:20">
      <c r="A195" t="s">
        <v>381</v>
      </c>
      <c r="B195">
        <v>3000</v>
      </c>
      <c r="C195" t="s">
        <v>6</v>
      </c>
      <c r="D195" t="s">
        <v>54</v>
      </c>
      <c r="E195">
        <f>IFERROR(VLOOKUP(A195,'player index'!D:F,3,FALSE),VLOOKUP(A195,'player index'!E:F,2,FALSE))</f>
        <v>302</v>
      </c>
      <c r="F195">
        <f>IFERROR(VLOOKUP(E195,'fftoday-week3.csv'!R:S,2,FALSE),0)</f>
        <v>0</v>
      </c>
      <c r="G195">
        <f>VLOOKUP(E195,'espn-week3.csv'!S:T,2,FALSE)</f>
        <v>2.68</v>
      </c>
      <c r="H195">
        <f>IFERROR(VLOOKUP(E195,'fleaflicker-week3.csv'!AD:AE,2,FALSE),0)</f>
        <v>1.6</v>
      </c>
      <c r="I195">
        <f>IFERROR(VLOOKUP(E195,'nfl-week3.csv'!Q:R,2,FALSE),0)</f>
        <v>1.2000000000000002</v>
      </c>
      <c r="J195">
        <f>IFERROR(VLOOKUP(E195,'CBS-week3.csv'!V:W,2,FALSE),0)</f>
        <v>3.0400000000000005</v>
      </c>
      <c r="K195">
        <f>IFERROR(AVERAGEIF(F195:J195,"&gt;0"),0)</f>
        <v>2.1300000000000003</v>
      </c>
      <c r="L195">
        <f>IFERROR(VLOOKUP(E195,'Final scoring'!W:X,2,FALSE),0)</f>
        <v>3.9</v>
      </c>
      <c r="N195">
        <f t="shared" ref="N195:N258" si="27">(L195-AVERAGE($L$2:$L$264))^2</f>
        <v>50.70198051150075</v>
      </c>
      <c r="O195">
        <f t="shared" ref="O195:O258" si="28">IFERROR(($L195-F195)^2,0)</f>
        <v>15.209999999999999</v>
      </c>
      <c r="P195">
        <f t="shared" si="22"/>
        <v>1.4883999999999995</v>
      </c>
      <c r="Q195">
        <f t="shared" si="23"/>
        <v>5.2899999999999991</v>
      </c>
      <c r="R195">
        <f t="shared" si="24"/>
        <v>7.2899999999999983</v>
      </c>
      <c r="S195">
        <f t="shared" si="25"/>
        <v>0.73959999999999904</v>
      </c>
      <c r="T195">
        <f t="shared" si="26"/>
        <v>3.1328999999999985</v>
      </c>
    </row>
    <row r="196" spans="1:20">
      <c r="A196" t="s">
        <v>161</v>
      </c>
      <c r="B196">
        <v>5000</v>
      </c>
      <c r="C196" t="s">
        <v>15</v>
      </c>
      <c r="D196" t="s">
        <v>41</v>
      </c>
      <c r="E196">
        <f>IFERROR(VLOOKUP(A196,'player index'!D:F,3,FALSE),VLOOKUP(A196,'player index'!E:F,2,FALSE))</f>
        <v>473</v>
      </c>
      <c r="F196">
        <f>IFERROR(VLOOKUP(E196,'fftoday-week3.csv'!R:S,2,FALSE),0)</f>
        <v>12</v>
      </c>
      <c r="G196">
        <f>VLOOKUP(E196,'espn-week3.csv'!S:T,2,FALSE)</f>
        <v>13.32</v>
      </c>
      <c r="H196">
        <f>IFERROR(VLOOKUP(E196,'fleaflicker-week3.csv'!AD:AE,2,FALSE),0)</f>
        <v>10.8</v>
      </c>
      <c r="I196">
        <f>IFERROR(VLOOKUP(E196,'nfl-week3.csv'!Q:R,2,FALSE),0)</f>
        <v>9.8000000000000007</v>
      </c>
      <c r="J196">
        <f>IFERROR(VLOOKUP(E196,'CBS-week3.csv'!V:W,2,FALSE),0)</f>
        <v>12.470000000000002</v>
      </c>
      <c r="K196">
        <f>IFERROR(AVERAGEIF(F196:J196,"&gt;0"),0)</f>
        <v>11.678000000000001</v>
      </c>
      <c r="L196">
        <f>IFERROR(VLOOKUP(E196,'Final scoring'!W:X,2,FALSE),0)</f>
        <v>3.8200000000000003</v>
      </c>
      <c r="N196">
        <f t="shared" si="27"/>
        <v>51.847665682603413</v>
      </c>
      <c r="O196">
        <f t="shared" si="28"/>
        <v>66.912399999999991</v>
      </c>
      <c r="P196">
        <f t="shared" si="22"/>
        <v>90.25</v>
      </c>
      <c r="Q196">
        <f t="shared" si="23"/>
        <v>48.720400000000005</v>
      </c>
      <c r="R196">
        <f t="shared" si="24"/>
        <v>35.760400000000004</v>
      </c>
      <c r="S196">
        <f t="shared" si="25"/>
        <v>74.822500000000034</v>
      </c>
      <c r="T196">
        <f t="shared" si="26"/>
        <v>61.74816400000001</v>
      </c>
    </row>
    <row r="197" spans="1:20">
      <c r="A197" t="s">
        <v>269</v>
      </c>
      <c r="B197">
        <v>3300</v>
      </c>
      <c r="C197" t="s">
        <v>6</v>
      </c>
      <c r="D197" t="s">
        <v>97</v>
      </c>
      <c r="E197">
        <f>IFERROR(VLOOKUP(A197,'player index'!D:F,3,FALSE),VLOOKUP(A197,'player index'!E:F,2,FALSE))</f>
        <v>251</v>
      </c>
      <c r="F197">
        <f>IFERROR(VLOOKUP(E197,'fftoday-week3.csv'!R:S,2,FALSE),0)</f>
        <v>8.5</v>
      </c>
      <c r="G197">
        <f>VLOOKUP(E197,'espn-week3.csv'!S:T,2,FALSE)</f>
        <v>9.06</v>
      </c>
      <c r="H197">
        <f>IFERROR(VLOOKUP(E197,'fleaflicker-week3.csv'!AD:AE,2,FALSE),0)</f>
        <v>7.1</v>
      </c>
      <c r="I197">
        <f>IFERROR(VLOOKUP(E197,'nfl-week3.csv'!Q:R,2,FALSE),0)</f>
        <v>8.1</v>
      </c>
      <c r="J197">
        <f>IFERROR(VLOOKUP(E197,'CBS-week3.csv'!V:W,2,FALSE),0)</f>
        <v>9.3299999999999983</v>
      </c>
      <c r="K197">
        <f>IFERROR(AVERAGEIF(F197:J197,"&gt;0"),0)</f>
        <v>8.418000000000001</v>
      </c>
      <c r="L197">
        <f>IFERROR(VLOOKUP(E197,'Final scoring'!W:X,2,FALSE),0)</f>
        <v>3.8</v>
      </c>
      <c r="N197">
        <f t="shared" si="27"/>
        <v>52.136086975379087</v>
      </c>
      <c r="O197">
        <f t="shared" si="28"/>
        <v>22.090000000000003</v>
      </c>
      <c r="P197">
        <f t="shared" si="22"/>
        <v>27.667600000000007</v>
      </c>
      <c r="Q197">
        <f t="shared" si="23"/>
        <v>10.889999999999999</v>
      </c>
      <c r="R197">
        <f t="shared" si="24"/>
        <v>18.489999999999998</v>
      </c>
      <c r="S197">
        <f t="shared" si="25"/>
        <v>30.580899999999982</v>
      </c>
      <c r="T197">
        <f t="shared" si="26"/>
        <v>21.325924000000011</v>
      </c>
    </row>
    <row r="198" spans="1:20">
      <c r="A198" t="s">
        <v>94</v>
      </c>
      <c r="B198">
        <v>6200</v>
      </c>
      <c r="C198" t="s">
        <v>15</v>
      </c>
      <c r="D198" t="s">
        <v>36</v>
      </c>
      <c r="E198">
        <f>IFERROR(VLOOKUP(A198,'player index'!D:F,3,FALSE),VLOOKUP(A198,'player index'!E:F,2,FALSE))</f>
        <v>21</v>
      </c>
      <c r="F198">
        <f>IFERROR(VLOOKUP(E198,'fftoday-week3.csv'!R:S,2,FALSE),0)</f>
        <v>13.9</v>
      </c>
      <c r="G198">
        <f>VLOOKUP(E198,'espn-week3.csv'!S:T,2,FALSE)</f>
        <v>17.154</v>
      </c>
      <c r="H198">
        <f>IFERROR(VLOOKUP(E198,'fleaflicker-week3.csv'!AD:AE,2,FALSE),0)</f>
        <v>18.099999999999998</v>
      </c>
      <c r="I198">
        <f>IFERROR(VLOOKUP(E198,'nfl-week3.csv'!Q:R,2,FALSE),0)</f>
        <v>17.099999999999998</v>
      </c>
      <c r="J198">
        <f>IFERROR(VLOOKUP(E198,'CBS-week3.csv'!V:W,2,FALSE),0)</f>
        <v>16.989999999999998</v>
      </c>
      <c r="K198">
        <f>IFERROR(AVERAGEIF(F198:J198,"&gt;0"),0)</f>
        <v>16.648799999999998</v>
      </c>
      <c r="L198">
        <f>IFERROR(VLOOKUP(E198,'Final scoring'!W:X,2,FALSE),0)</f>
        <v>3.7399999999999998</v>
      </c>
      <c r="N198">
        <f t="shared" si="27"/>
        <v>53.006150853706075</v>
      </c>
      <c r="O198">
        <f t="shared" si="28"/>
        <v>103.2256</v>
      </c>
      <c r="P198">
        <f t="shared" si="22"/>
        <v>179.935396</v>
      </c>
      <c r="Q198">
        <f t="shared" si="23"/>
        <v>206.20959999999994</v>
      </c>
      <c r="R198">
        <f t="shared" si="24"/>
        <v>178.48959999999994</v>
      </c>
      <c r="S198">
        <f t="shared" si="25"/>
        <v>175.56249999999994</v>
      </c>
      <c r="T198">
        <f t="shared" si="26"/>
        <v>166.63711743999994</v>
      </c>
    </row>
    <row r="199" spans="1:20">
      <c r="A199" t="s">
        <v>246</v>
      </c>
      <c r="B199">
        <v>3500</v>
      </c>
      <c r="C199" t="s">
        <v>45</v>
      </c>
      <c r="D199" t="s">
        <v>11</v>
      </c>
      <c r="E199">
        <f>IFERROR(VLOOKUP(A199,'player index'!D:F,3,FALSE),VLOOKUP(A199,'player index'!E:F,2,FALSE))</f>
        <v>144</v>
      </c>
      <c r="F199">
        <f>IFERROR(VLOOKUP(E199,'fftoday-week3.csv'!R:S,2,FALSE),0)</f>
        <v>14.5</v>
      </c>
      <c r="G199">
        <f>VLOOKUP(E199,'espn-week3.csv'!S:T,2,FALSE)</f>
        <v>10.82</v>
      </c>
      <c r="H199">
        <f>IFERROR(VLOOKUP(E199,'fleaflicker-week3.csv'!AD:AE,2,FALSE),0)</f>
        <v>7.4</v>
      </c>
      <c r="I199">
        <f>IFERROR(VLOOKUP(E199,'nfl-week3.csv'!Q:R,2,FALSE),0)</f>
        <v>6.8000000000000007</v>
      </c>
      <c r="J199">
        <f>IFERROR(VLOOKUP(E199,'CBS-week3.csv'!V:W,2,FALSE),0)</f>
        <v>12.450000000000001</v>
      </c>
      <c r="K199">
        <f>IFERROR(AVERAGEIF(F199:J199,"&gt;0"),0)</f>
        <v>10.394</v>
      </c>
      <c r="L199">
        <f>IFERROR(VLOOKUP(E199,'Final scoring'!W:X,2,FALSE),0)</f>
        <v>3.7</v>
      </c>
      <c r="N199">
        <f t="shared" si="27"/>
        <v>53.590193439257405</v>
      </c>
      <c r="O199">
        <f t="shared" si="28"/>
        <v>116.64000000000001</v>
      </c>
      <c r="P199">
        <f t="shared" si="22"/>
        <v>50.694400000000002</v>
      </c>
      <c r="Q199">
        <f t="shared" si="23"/>
        <v>13.690000000000001</v>
      </c>
      <c r="R199">
        <f t="shared" si="24"/>
        <v>9.610000000000003</v>
      </c>
      <c r="S199">
        <f t="shared" si="25"/>
        <v>76.5625</v>
      </c>
      <c r="T199">
        <f t="shared" si="26"/>
        <v>44.809635999999998</v>
      </c>
    </row>
    <row r="200" spans="1:20">
      <c r="A200" t="s">
        <v>95</v>
      </c>
      <c r="B200">
        <v>6200</v>
      </c>
      <c r="C200" t="s">
        <v>34</v>
      </c>
      <c r="D200" t="s">
        <v>20</v>
      </c>
      <c r="E200">
        <f>IFERROR(VLOOKUP(A200,'player index'!D:F,3,FALSE),VLOOKUP(A200,'player index'!E:F,2,FALSE))</f>
        <v>69</v>
      </c>
      <c r="F200">
        <f>IFERROR(VLOOKUP(E200,'fftoday-week3.csv'!R:S,2,FALSE),0)</f>
        <v>14</v>
      </c>
      <c r="G200">
        <f>VLOOKUP(E200,'espn-week3.csv'!S:T,2,FALSE)</f>
        <v>15.360000000000001</v>
      </c>
      <c r="H200">
        <f>IFERROR(VLOOKUP(E200,'fleaflicker-week3.csv'!AD:AE,2,FALSE),0)</f>
        <v>13.9</v>
      </c>
      <c r="I200">
        <f>IFERROR(VLOOKUP(E200,'nfl-week3.csv'!Q:R,2,FALSE),0)</f>
        <v>13.3</v>
      </c>
      <c r="J200">
        <f>IFERROR(VLOOKUP(E200,'CBS-week3.csv'!V:W,2,FALSE),0)</f>
        <v>13.2</v>
      </c>
      <c r="K200">
        <f>IFERROR(AVERAGEIF(F200:J200,"&gt;0"),0)</f>
        <v>13.952000000000002</v>
      </c>
      <c r="L200">
        <f>IFERROR(VLOOKUP(E200,'Final scoring'!W:X,2,FALSE),0)</f>
        <v>3.6999999999999997</v>
      </c>
      <c r="N200">
        <f t="shared" si="27"/>
        <v>53.590193439257419</v>
      </c>
      <c r="O200">
        <f t="shared" si="28"/>
        <v>106.09000000000002</v>
      </c>
      <c r="P200">
        <f t="shared" si="22"/>
        <v>135.95560000000003</v>
      </c>
      <c r="Q200">
        <f t="shared" si="23"/>
        <v>104.04000000000002</v>
      </c>
      <c r="R200">
        <f t="shared" si="24"/>
        <v>92.160000000000025</v>
      </c>
      <c r="S200">
        <f t="shared" si="25"/>
        <v>90.25</v>
      </c>
      <c r="T200">
        <f t="shared" si="26"/>
        <v>105.10350400000004</v>
      </c>
    </row>
    <row r="201" spans="1:20">
      <c r="A201" t="s">
        <v>117</v>
      </c>
      <c r="B201">
        <v>5400</v>
      </c>
      <c r="C201" t="s">
        <v>6</v>
      </c>
      <c r="D201" t="s">
        <v>77</v>
      </c>
      <c r="E201">
        <f>IFERROR(VLOOKUP(A201,'player index'!D:F,3,FALSE),VLOOKUP(A201,'player index'!E:F,2,FALSE))</f>
        <v>165</v>
      </c>
      <c r="F201">
        <f>IFERROR(VLOOKUP(E201,'fftoday-week3.csv'!R:S,2,FALSE),0)</f>
        <v>19</v>
      </c>
      <c r="G201">
        <f>VLOOKUP(E201,'espn-week3.csv'!S:T,2,FALSE)</f>
        <v>12.129999999999999</v>
      </c>
      <c r="H201">
        <f>IFERROR(VLOOKUP(E201,'fleaflicker-week3.csv'!AD:AE,2,FALSE),0)</f>
        <v>16.8</v>
      </c>
      <c r="I201">
        <f>IFERROR(VLOOKUP(E201,'nfl-week3.csv'!Q:R,2,FALSE),0)</f>
        <v>17.600000000000001</v>
      </c>
      <c r="J201">
        <f>IFERROR(VLOOKUP(E201,'CBS-week3.csv'!V:W,2,FALSE),0)</f>
        <v>12.07</v>
      </c>
      <c r="K201">
        <f>IFERROR(AVERAGEIF(F201:J201,"&gt;0"),0)</f>
        <v>15.52</v>
      </c>
      <c r="L201">
        <f>IFERROR(VLOOKUP(E201,'Final scoring'!W:X,2,FALSE),0)</f>
        <v>3.6</v>
      </c>
      <c r="N201">
        <f t="shared" si="27"/>
        <v>55.064299903135741</v>
      </c>
      <c r="O201">
        <f t="shared" si="28"/>
        <v>237.16000000000003</v>
      </c>
      <c r="P201">
        <f t="shared" si="22"/>
        <v>72.760899999999992</v>
      </c>
      <c r="Q201">
        <f t="shared" si="23"/>
        <v>174.24000000000004</v>
      </c>
      <c r="R201">
        <f t="shared" si="24"/>
        <v>196.00000000000006</v>
      </c>
      <c r="S201">
        <f t="shared" si="25"/>
        <v>71.740900000000011</v>
      </c>
      <c r="T201">
        <f t="shared" si="26"/>
        <v>142.0864</v>
      </c>
    </row>
    <row r="202" spans="1:20">
      <c r="A202" t="s">
        <v>211</v>
      </c>
      <c r="B202">
        <v>4500</v>
      </c>
      <c r="C202" t="s">
        <v>34</v>
      </c>
      <c r="D202" t="s">
        <v>97</v>
      </c>
      <c r="E202">
        <f>IFERROR(VLOOKUP(A202,'player index'!D:F,3,FALSE),VLOOKUP(A202,'player index'!E:F,2,FALSE))</f>
        <v>72</v>
      </c>
      <c r="F202">
        <f>IFERROR(VLOOKUP(E202,'fftoday-week3.csv'!R:S,2,FALSE),0)</f>
        <v>18</v>
      </c>
      <c r="G202">
        <f>VLOOKUP(E202,'espn-week3.csv'!S:T,2,FALSE)</f>
        <v>12.020000000000001</v>
      </c>
      <c r="H202">
        <f>IFERROR(VLOOKUP(E202,'fleaflicker-week3.csv'!AD:AE,2,FALSE),0)</f>
        <v>12.900000000000002</v>
      </c>
      <c r="I202">
        <f>IFERROR(VLOOKUP(E202,'nfl-week3.csv'!Q:R,2,FALSE),0)</f>
        <v>12.700000000000003</v>
      </c>
      <c r="J202">
        <f>IFERROR(VLOOKUP(E202,'CBS-week3.csv'!V:W,2,FALSE),0)</f>
        <v>9.7899999999999991</v>
      </c>
      <c r="K202">
        <f>IFERROR(AVERAGEIF(F202:J202,"&gt;0"),0)</f>
        <v>13.081999999999999</v>
      </c>
      <c r="L202">
        <f>IFERROR(VLOOKUP(E202,'Final scoring'!W:X,2,FALSE),0)</f>
        <v>3.6</v>
      </c>
      <c r="N202">
        <f t="shared" si="27"/>
        <v>55.064299903135741</v>
      </c>
      <c r="O202">
        <f t="shared" si="28"/>
        <v>207.36</v>
      </c>
      <c r="P202">
        <f t="shared" si="22"/>
        <v>70.896400000000028</v>
      </c>
      <c r="Q202">
        <f t="shared" si="23"/>
        <v>86.490000000000052</v>
      </c>
      <c r="R202">
        <f t="shared" si="24"/>
        <v>82.810000000000059</v>
      </c>
      <c r="S202">
        <f t="shared" si="25"/>
        <v>38.316099999999992</v>
      </c>
      <c r="T202">
        <f t="shared" si="26"/>
        <v>89.908323999999993</v>
      </c>
    </row>
    <row r="203" spans="1:20">
      <c r="A203" t="s">
        <v>239</v>
      </c>
      <c r="B203">
        <v>3700</v>
      </c>
      <c r="C203" t="s">
        <v>6</v>
      </c>
      <c r="D203" t="s">
        <v>11</v>
      </c>
      <c r="E203">
        <f>IFERROR(VLOOKUP(A203,'player index'!D:F,3,FALSE),VLOOKUP(A203,'player index'!E:F,2,FALSE))</f>
        <v>156</v>
      </c>
      <c r="F203">
        <f>IFERROR(VLOOKUP(E203,'fftoday-week3.csv'!R:S,2,FALSE),0)</f>
        <v>9.5</v>
      </c>
      <c r="G203">
        <f>VLOOKUP(E203,'espn-week3.csv'!S:T,2,FALSE)</f>
        <v>10.3</v>
      </c>
      <c r="H203">
        <f>IFERROR(VLOOKUP(E203,'fleaflicker-week3.csv'!AD:AE,2,FALSE),0)</f>
        <v>18.399999999999999</v>
      </c>
      <c r="I203">
        <f>IFERROR(VLOOKUP(E203,'nfl-week3.csv'!Q:R,2,FALSE),0)</f>
        <v>20.6</v>
      </c>
      <c r="J203">
        <f>IFERROR(VLOOKUP(E203,'CBS-week3.csv'!V:W,2,FALSE),0)</f>
        <v>10.84</v>
      </c>
      <c r="K203">
        <f>IFERROR(AVERAGEIF(F203:J203,"&gt;0"),0)</f>
        <v>13.928000000000001</v>
      </c>
      <c r="L203">
        <f>IFERROR(VLOOKUP(E203,'Final scoring'!W:X,2,FALSE),0)</f>
        <v>3.6</v>
      </c>
      <c r="N203">
        <f t="shared" si="27"/>
        <v>55.064299903135741</v>
      </c>
      <c r="O203">
        <f t="shared" si="28"/>
        <v>34.81</v>
      </c>
      <c r="P203">
        <f t="shared" si="22"/>
        <v>44.890000000000015</v>
      </c>
      <c r="Q203">
        <f t="shared" si="23"/>
        <v>219.03999999999996</v>
      </c>
      <c r="R203">
        <f t="shared" si="24"/>
        <v>289</v>
      </c>
      <c r="S203">
        <f t="shared" si="25"/>
        <v>52.4176</v>
      </c>
      <c r="T203">
        <f t="shared" si="26"/>
        <v>106.66758400000002</v>
      </c>
    </row>
    <row r="204" spans="1:20">
      <c r="A204" t="s">
        <v>461</v>
      </c>
      <c r="B204">
        <v>3000</v>
      </c>
      <c r="C204" t="s">
        <v>6</v>
      </c>
      <c r="D204" t="s">
        <v>36</v>
      </c>
      <c r="E204">
        <f>IFERROR(VLOOKUP(A204,'player index'!D:F,3,FALSE),VLOOKUP(A204,'player index'!E:F,2,FALSE))</f>
        <v>453</v>
      </c>
      <c r="F204">
        <f>IFERROR(VLOOKUP(E204,'fftoday-week3.csv'!R:S,2,FALSE),0)</f>
        <v>0</v>
      </c>
      <c r="G204">
        <f>VLOOKUP(E204,'espn-week3.csv'!S:T,2,FALSE)</f>
        <v>0.22</v>
      </c>
      <c r="H204">
        <f>IFERROR(VLOOKUP(E204,'fleaflicker-week3.csv'!AD:AE,2,FALSE),0)</f>
        <v>0</v>
      </c>
      <c r="I204">
        <f>IFERROR(VLOOKUP(E204,'nfl-week3.csv'!Q:R,2,FALSE),0)</f>
        <v>0</v>
      </c>
      <c r="J204">
        <f>IFERROR(VLOOKUP(E204,'CBS-week3.csv'!V:W,2,FALSE),0)</f>
        <v>8.0000000000000016E-2</v>
      </c>
      <c r="K204">
        <f>IFERROR(AVERAGEIF(F204:J204,"&gt;0"),0)</f>
        <v>0.15000000000000002</v>
      </c>
      <c r="L204">
        <f>IFERROR(VLOOKUP(E204,'Final scoring'!W:X,2,FALSE),0)</f>
        <v>3.6</v>
      </c>
      <c r="N204">
        <f t="shared" si="27"/>
        <v>55.064299903135741</v>
      </c>
      <c r="O204">
        <f t="shared" si="28"/>
        <v>12.96</v>
      </c>
      <c r="P204">
        <f t="shared" si="22"/>
        <v>11.424399999999999</v>
      </c>
      <c r="Q204">
        <f t="shared" si="23"/>
        <v>12.96</v>
      </c>
      <c r="R204">
        <f t="shared" si="24"/>
        <v>12.96</v>
      </c>
      <c r="S204">
        <f t="shared" si="25"/>
        <v>12.3904</v>
      </c>
      <c r="T204">
        <f t="shared" si="26"/>
        <v>11.902500000000002</v>
      </c>
    </row>
    <row r="205" spans="1:20">
      <c r="A205" t="s">
        <v>480</v>
      </c>
      <c r="B205">
        <v>2800</v>
      </c>
      <c r="C205" t="s">
        <v>45</v>
      </c>
      <c r="D205" t="s">
        <v>25</v>
      </c>
      <c r="E205">
        <f>IFERROR(VLOOKUP(A205,'player index'!D:F,3,FALSE),VLOOKUP(A205,'player index'!E:F,2,FALSE))</f>
        <v>258</v>
      </c>
      <c r="F205">
        <f>IFERROR(VLOOKUP(E205,'fftoday-week3.csv'!R:S,2,FALSE),0)</f>
        <v>4</v>
      </c>
      <c r="G205">
        <f>VLOOKUP(E205,'espn-week3.csv'!S:T,2,FALSE)</f>
        <v>2.8000000000000003</v>
      </c>
      <c r="H205">
        <f>IFERROR(VLOOKUP(E205,'fleaflicker-week3.csv'!AD:AE,2,FALSE),0)</f>
        <v>4.3000000000000007</v>
      </c>
      <c r="I205">
        <f>IFERROR(VLOOKUP(E205,'nfl-week3.csv'!Q:R,2,FALSE),0)</f>
        <v>4.5999999999999996</v>
      </c>
      <c r="J205">
        <f>IFERROR(VLOOKUP(E205,'CBS-week3.csv'!V:W,2,FALSE),0)</f>
        <v>3.7500000000000004</v>
      </c>
      <c r="K205">
        <f>IFERROR(AVERAGEIF(F205:J205,"&gt;0"),0)</f>
        <v>3.8900000000000006</v>
      </c>
      <c r="L205">
        <f>IFERROR(VLOOKUP(E205,'Final scoring'!W:X,2,FALSE),0)</f>
        <v>3.6</v>
      </c>
      <c r="N205">
        <f t="shared" si="27"/>
        <v>55.064299903135741</v>
      </c>
      <c r="O205">
        <f t="shared" si="28"/>
        <v>0.15999999999999992</v>
      </c>
      <c r="P205">
        <f t="shared" si="22"/>
        <v>0.63999999999999968</v>
      </c>
      <c r="Q205">
        <f t="shared" si="23"/>
        <v>0.49000000000000088</v>
      </c>
      <c r="R205">
        <f t="shared" si="24"/>
        <v>0.99999999999999911</v>
      </c>
      <c r="S205">
        <f t="shared" si="25"/>
        <v>2.2500000000000107E-2</v>
      </c>
      <c r="T205">
        <f t="shared" si="26"/>
        <v>8.4100000000000272E-2</v>
      </c>
    </row>
    <row r="206" spans="1:20">
      <c r="A206" t="s">
        <v>513</v>
      </c>
      <c r="B206">
        <v>2500</v>
      </c>
      <c r="C206" t="s">
        <v>45</v>
      </c>
      <c r="D206" t="s">
        <v>20</v>
      </c>
      <c r="E206">
        <f>IFERROR(VLOOKUP(A206,'player index'!D:F,3,FALSE),VLOOKUP(A206,'player index'!E:F,2,FALSE))</f>
        <v>343</v>
      </c>
      <c r="F206">
        <f>IFERROR(VLOOKUP(E206,'fftoday-week3.csv'!R:S,2,FALSE),0)</f>
        <v>2</v>
      </c>
      <c r="G206">
        <f>VLOOKUP(E206,'espn-week3.csv'!S:T,2,FALSE)</f>
        <v>2.31</v>
      </c>
      <c r="H206">
        <f>IFERROR(VLOOKUP(E206,'fleaflicker-week3.csv'!AD:AE,2,FALSE),0)</f>
        <v>0</v>
      </c>
      <c r="I206">
        <f>IFERROR(VLOOKUP(E206,'nfl-week3.csv'!Q:R,2,FALSE),0)</f>
        <v>0</v>
      </c>
      <c r="J206">
        <f>IFERROR(VLOOKUP(E206,'CBS-week3.csv'!V:W,2,FALSE),0)</f>
        <v>5.8</v>
      </c>
      <c r="K206">
        <f>IFERROR(AVERAGEIF(F206:J206,"&gt;0"),0)</f>
        <v>3.3699999999999997</v>
      </c>
      <c r="L206">
        <f>IFERROR(VLOOKUP(E206,'Final scoring'!W:X,2,FALSE),0)</f>
        <v>3.6</v>
      </c>
      <c r="N206">
        <f t="shared" si="27"/>
        <v>55.064299903135741</v>
      </c>
      <c r="O206">
        <f t="shared" si="28"/>
        <v>2.5600000000000005</v>
      </c>
      <c r="P206">
        <f t="shared" si="22"/>
        <v>1.6641000000000001</v>
      </c>
      <c r="Q206">
        <f t="shared" si="23"/>
        <v>12.96</v>
      </c>
      <c r="R206">
        <f t="shared" si="24"/>
        <v>12.96</v>
      </c>
      <c r="S206">
        <f t="shared" si="25"/>
        <v>4.839999999999999</v>
      </c>
      <c r="T206">
        <f t="shared" si="26"/>
        <v>5.2900000000000197E-2</v>
      </c>
    </row>
    <row r="207" spans="1:20">
      <c r="A207" t="s">
        <v>543</v>
      </c>
      <c r="B207">
        <v>2500</v>
      </c>
      <c r="C207" t="s">
        <v>45</v>
      </c>
      <c r="D207" t="s">
        <v>8</v>
      </c>
      <c r="E207">
        <f>IFERROR(VLOOKUP(A207,'player index'!D:F,3,FALSE),VLOOKUP(A207,'player index'!E:F,2,FALSE))</f>
        <v>314</v>
      </c>
      <c r="F207">
        <f>IFERROR(VLOOKUP(E207,'fftoday-week3.csv'!R:S,2,FALSE),0)</f>
        <v>2</v>
      </c>
      <c r="G207">
        <f>VLOOKUP(E207,'espn-week3.csv'!S:T,2,FALSE)</f>
        <v>1.05</v>
      </c>
      <c r="H207">
        <f>IFERROR(VLOOKUP(E207,'fleaflicker-week3.csv'!AD:AE,2,FALSE),0)</f>
        <v>3.7</v>
      </c>
      <c r="I207">
        <f>IFERROR(VLOOKUP(E207,'nfl-week3.csv'!Q:R,2,FALSE),0)</f>
        <v>3.4000000000000004</v>
      </c>
      <c r="J207">
        <f>IFERROR(VLOOKUP(E207,'CBS-week3.csv'!V:W,2,FALSE),0)</f>
        <v>0.16999999999999998</v>
      </c>
      <c r="K207">
        <f>IFERROR(AVERAGEIF(F207:J207,"&gt;0"),0)</f>
        <v>2.0640000000000001</v>
      </c>
      <c r="L207">
        <f>IFERROR(VLOOKUP(E207,'Final scoring'!W:X,2,FALSE),0)</f>
        <v>3.6</v>
      </c>
      <c r="N207">
        <f t="shared" si="27"/>
        <v>55.064299903135741</v>
      </c>
      <c r="O207">
        <f t="shared" si="28"/>
        <v>2.5600000000000005</v>
      </c>
      <c r="P207">
        <f t="shared" si="22"/>
        <v>6.5024999999999995</v>
      </c>
      <c r="Q207">
        <f t="shared" si="23"/>
        <v>1.0000000000000018E-2</v>
      </c>
      <c r="R207">
        <f t="shared" si="24"/>
        <v>3.9999999999999897E-2</v>
      </c>
      <c r="S207">
        <f t="shared" si="25"/>
        <v>11.764900000000001</v>
      </c>
      <c r="T207">
        <f t="shared" si="26"/>
        <v>2.3592960000000001</v>
      </c>
    </row>
    <row r="208" spans="1:20">
      <c r="A208" t="s">
        <v>343</v>
      </c>
      <c r="B208">
        <v>3000</v>
      </c>
      <c r="C208" t="s">
        <v>34</v>
      </c>
      <c r="D208" t="s">
        <v>36</v>
      </c>
      <c r="E208">
        <f>IFERROR(VLOOKUP(A208,'player index'!D:F,3,FALSE),VLOOKUP(A208,'player index'!E:F,2,FALSE))</f>
        <v>339</v>
      </c>
      <c r="F208">
        <f>IFERROR(VLOOKUP(E208,'fftoday-week3.csv'!R:S,2,FALSE),0)</f>
        <v>0</v>
      </c>
      <c r="G208">
        <f>VLOOKUP(E208,'espn-week3.csv'!S:T,2,FALSE)</f>
        <v>2.7500000000000004</v>
      </c>
      <c r="H208">
        <f>IFERROR(VLOOKUP(E208,'fleaflicker-week3.csv'!AD:AE,2,FALSE),0)</f>
        <v>3.6000000000000005</v>
      </c>
      <c r="I208">
        <f>IFERROR(VLOOKUP(E208,'nfl-week3.csv'!Q:R,2,FALSE),0)</f>
        <v>3.3</v>
      </c>
      <c r="J208">
        <f>IFERROR(VLOOKUP(E208,'CBS-week3.csv'!V:W,2,FALSE),0)</f>
        <v>0.34</v>
      </c>
      <c r="K208">
        <f>IFERROR(AVERAGEIF(F208:J208,"&gt;0"),0)</f>
        <v>2.4975000000000005</v>
      </c>
      <c r="L208">
        <f>IFERROR(VLOOKUP(E208,'Final scoring'!W:X,2,FALSE),0)</f>
        <v>3.5</v>
      </c>
      <c r="N208">
        <f t="shared" si="27"/>
        <v>56.558406367014058</v>
      </c>
      <c r="O208">
        <f t="shared" si="28"/>
        <v>12.25</v>
      </c>
      <c r="P208">
        <f t="shared" si="22"/>
        <v>0.56249999999999933</v>
      </c>
      <c r="Q208">
        <f t="shared" si="23"/>
        <v>1.0000000000000106E-2</v>
      </c>
      <c r="R208">
        <f t="shared" si="24"/>
        <v>4.000000000000007E-2</v>
      </c>
      <c r="S208">
        <f t="shared" si="25"/>
        <v>9.9856000000000016</v>
      </c>
      <c r="T208">
        <f t="shared" si="26"/>
        <v>1.005006249999999</v>
      </c>
    </row>
    <row r="209" spans="1:20">
      <c r="A209" t="s">
        <v>560</v>
      </c>
      <c r="B209">
        <v>2500</v>
      </c>
      <c r="C209" t="s">
        <v>45</v>
      </c>
      <c r="D209" t="s">
        <v>17</v>
      </c>
      <c r="E209">
        <f>IFERROR(VLOOKUP(A209,'player index'!D:F,3,FALSE),VLOOKUP(A209,'player index'!E:F,2,FALSE))</f>
        <v>212</v>
      </c>
      <c r="F209">
        <f>IFERROR(VLOOKUP(E209,'fftoday-week3.csv'!R:S,2,FALSE),0)</f>
        <v>6</v>
      </c>
      <c r="G209">
        <f>VLOOKUP(E209,'espn-week3.csv'!S:T,2,FALSE)</f>
        <v>8.57</v>
      </c>
      <c r="H209">
        <f>IFERROR(VLOOKUP(E209,'fleaflicker-week3.csv'!AD:AE,2,FALSE),0)</f>
        <v>3.7</v>
      </c>
      <c r="I209">
        <f>IFERROR(VLOOKUP(E209,'nfl-week3.csv'!Q:R,2,FALSE),0)</f>
        <v>3.4000000000000004</v>
      </c>
      <c r="J209">
        <f>IFERROR(VLOOKUP(E209,'CBS-week3.csv'!V:W,2,FALSE),0)</f>
        <v>5.75</v>
      </c>
      <c r="K209">
        <f>IFERROR(AVERAGEIF(F209:J209,"&gt;0"),0)</f>
        <v>5.484</v>
      </c>
      <c r="L209">
        <f>IFERROR(VLOOKUP(E209,'Final scoring'!W:X,2,FALSE),0)</f>
        <v>3.5</v>
      </c>
      <c r="N209">
        <f t="shared" si="27"/>
        <v>56.558406367014058</v>
      </c>
      <c r="O209">
        <f t="shared" si="28"/>
        <v>6.25</v>
      </c>
      <c r="P209">
        <f t="shared" si="22"/>
        <v>25.704900000000002</v>
      </c>
      <c r="Q209">
        <f t="shared" si="23"/>
        <v>4.000000000000007E-2</v>
      </c>
      <c r="R209">
        <f t="shared" si="24"/>
        <v>9.9999999999999291E-3</v>
      </c>
      <c r="S209">
        <f t="shared" si="25"/>
        <v>5.0625</v>
      </c>
      <c r="T209">
        <f t="shared" si="26"/>
        <v>3.9362559999999998</v>
      </c>
    </row>
    <row r="210" spans="1:20">
      <c r="A210" t="s">
        <v>274</v>
      </c>
      <c r="B210">
        <v>3300</v>
      </c>
      <c r="C210" t="s">
        <v>45</v>
      </c>
      <c r="D210" t="s">
        <v>36</v>
      </c>
      <c r="E210">
        <f>IFERROR(VLOOKUP(A210,'player index'!D:F,3,FALSE),VLOOKUP(A210,'player index'!E:F,2,FALSE))</f>
        <v>220</v>
      </c>
      <c r="F210">
        <f>IFERROR(VLOOKUP(E210,'fftoday-week3.csv'!R:S,2,FALSE),0)</f>
        <v>8</v>
      </c>
      <c r="G210">
        <f>VLOOKUP(E210,'espn-week3.csv'!S:T,2,FALSE)</f>
        <v>9.25</v>
      </c>
      <c r="H210">
        <f>IFERROR(VLOOKUP(E210,'fleaflicker-week3.csv'!AD:AE,2,FALSE),0)</f>
        <v>14.100000000000001</v>
      </c>
      <c r="I210">
        <f>IFERROR(VLOOKUP(E210,'nfl-week3.csv'!Q:R,2,FALSE),0)</f>
        <v>14.200000000000001</v>
      </c>
      <c r="J210">
        <f>IFERROR(VLOOKUP(E210,'CBS-week3.csv'!V:W,2,FALSE),0)</f>
        <v>11.04</v>
      </c>
      <c r="K210">
        <f>IFERROR(AVERAGEIF(F210:J210,"&gt;0"),0)</f>
        <v>11.318000000000001</v>
      </c>
      <c r="L210">
        <f>IFERROR(VLOOKUP(E210,'Final scoring'!W:X,2,FALSE),0)</f>
        <v>3.4000000000000004</v>
      </c>
      <c r="N210">
        <f t="shared" si="27"/>
        <v>58.072512830892379</v>
      </c>
      <c r="O210">
        <f t="shared" si="28"/>
        <v>21.159999999999997</v>
      </c>
      <c r="P210">
        <f t="shared" si="22"/>
        <v>34.222499999999997</v>
      </c>
      <c r="Q210">
        <f t="shared" si="23"/>
        <v>114.49000000000002</v>
      </c>
      <c r="R210">
        <f t="shared" si="24"/>
        <v>116.64000000000001</v>
      </c>
      <c r="S210">
        <f t="shared" si="25"/>
        <v>58.369599999999984</v>
      </c>
      <c r="T210">
        <f t="shared" si="26"/>
        <v>62.694724000000015</v>
      </c>
    </row>
    <row r="211" spans="1:20">
      <c r="A211" t="s">
        <v>523</v>
      </c>
      <c r="B211">
        <v>2500</v>
      </c>
      <c r="C211" t="s">
        <v>45</v>
      </c>
      <c r="D211" t="s">
        <v>17</v>
      </c>
      <c r="E211">
        <f>IFERROR(VLOOKUP(A211,'player index'!D:F,3,FALSE),VLOOKUP(A211,'player index'!E:F,2,FALSE))</f>
        <v>298</v>
      </c>
      <c r="F211">
        <f>IFERROR(VLOOKUP(E211,'fftoday-week3.csv'!R:S,2,FALSE),0)</f>
        <v>0</v>
      </c>
      <c r="G211">
        <f>VLOOKUP(E211,'espn-week3.csv'!S:T,2,FALSE)</f>
        <v>1.8800000000000001</v>
      </c>
      <c r="H211">
        <f>IFERROR(VLOOKUP(E211,'fleaflicker-week3.csv'!AD:AE,2,FALSE),0)</f>
        <v>3.1</v>
      </c>
      <c r="I211">
        <f>IFERROR(VLOOKUP(E211,'nfl-week3.csv'!Q:R,2,FALSE),0)</f>
        <v>2.2000000000000002</v>
      </c>
      <c r="J211">
        <f>IFERROR(VLOOKUP(E211,'CBS-week3.csv'!V:W,2,FALSE),0)</f>
        <v>4.83</v>
      </c>
      <c r="K211">
        <f>IFERROR(AVERAGEIF(F211:J211,"&gt;0"),0)</f>
        <v>3.0025000000000004</v>
      </c>
      <c r="L211">
        <f>IFERROR(VLOOKUP(E211,'Final scoring'!W:X,2,FALSE),0)</f>
        <v>3.4000000000000004</v>
      </c>
      <c r="N211">
        <f t="shared" si="27"/>
        <v>58.072512830892379</v>
      </c>
      <c r="O211">
        <f t="shared" si="28"/>
        <v>11.560000000000002</v>
      </c>
      <c r="P211">
        <f t="shared" si="22"/>
        <v>2.3104000000000009</v>
      </c>
      <c r="Q211">
        <f t="shared" si="23"/>
        <v>9.0000000000000163E-2</v>
      </c>
      <c r="R211">
        <f t="shared" si="24"/>
        <v>1.4400000000000004</v>
      </c>
      <c r="S211">
        <f t="shared" si="25"/>
        <v>2.0448999999999993</v>
      </c>
      <c r="T211">
        <f t="shared" si="26"/>
        <v>0.15800624999999996</v>
      </c>
    </row>
    <row r="212" spans="1:20">
      <c r="A212" t="s">
        <v>40</v>
      </c>
      <c r="B212">
        <v>7400</v>
      </c>
      <c r="C212" t="s">
        <v>34</v>
      </c>
      <c r="D212" t="s">
        <v>41</v>
      </c>
      <c r="E212">
        <f>IFERROR(VLOOKUP(A212,'player index'!D:F,3,FALSE),VLOOKUP(A212,'player index'!E:F,2,FALSE))</f>
        <v>45</v>
      </c>
      <c r="F212">
        <f>IFERROR(VLOOKUP(E212,'fftoday-week3.csv'!R:S,2,FALSE),0)</f>
        <v>20</v>
      </c>
      <c r="G212">
        <f>VLOOKUP(E212,'espn-week3.csv'!S:T,2,FALSE)</f>
        <v>18.540000000000003</v>
      </c>
      <c r="H212">
        <f>IFERROR(VLOOKUP(E212,'fleaflicker-week3.csv'!AD:AE,2,FALSE),0)</f>
        <v>15.3</v>
      </c>
      <c r="I212">
        <f>IFERROR(VLOOKUP(E212,'nfl-week3.csv'!Q:R,2,FALSE),0)</f>
        <v>14.600000000000001</v>
      </c>
      <c r="J212">
        <f>IFERROR(VLOOKUP(E212,'CBS-week3.csv'!V:W,2,FALSE),0)</f>
        <v>19.48</v>
      </c>
      <c r="K212">
        <f>IFERROR(AVERAGEIF(F212:J212,"&gt;0"),0)</f>
        <v>17.584</v>
      </c>
      <c r="L212">
        <f>IFERROR(VLOOKUP(E212,'Final scoring'!W:X,2,FALSE),0)</f>
        <v>3.3000000000000003</v>
      </c>
      <c r="N212">
        <f t="shared" si="27"/>
        <v>59.606619294770702</v>
      </c>
      <c r="O212">
        <f t="shared" si="28"/>
        <v>278.89</v>
      </c>
      <c r="P212">
        <f t="shared" si="22"/>
        <v>232.25760000000005</v>
      </c>
      <c r="Q212">
        <f t="shared" si="23"/>
        <v>144</v>
      </c>
      <c r="R212">
        <f t="shared" si="24"/>
        <v>127.69000000000001</v>
      </c>
      <c r="S212">
        <f t="shared" si="25"/>
        <v>261.79239999999999</v>
      </c>
      <c r="T212">
        <f t="shared" si="26"/>
        <v>204.03265599999997</v>
      </c>
    </row>
    <row r="213" spans="1:20">
      <c r="A213" t="s">
        <v>391</v>
      </c>
      <c r="B213">
        <v>3000</v>
      </c>
      <c r="C213" t="s">
        <v>6</v>
      </c>
      <c r="D213" t="s">
        <v>41</v>
      </c>
      <c r="E213">
        <f>IFERROR(VLOOKUP(A213,'player index'!D:F,3,FALSE),VLOOKUP(A213,'player index'!E:F,2,FALSE))</f>
        <v>392</v>
      </c>
      <c r="F213">
        <f>IFERROR(VLOOKUP(E213,'fftoday-week3.csv'!R:S,2,FALSE),0)</f>
        <v>0</v>
      </c>
      <c r="G213">
        <f>VLOOKUP(E213,'espn-week3.csv'!S:T,2,FALSE)</f>
        <v>0.43</v>
      </c>
      <c r="H213">
        <f>IFERROR(VLOOKUP(E213,'fleaflicker-week3.csv'!AD:AE,2,FALSE),0)</f>
        <v>2.7</v>
      </c>
      <c r="I213">
        <f>IFERROR(VLOOKUP(E213,'nfl-week3.csv'!Q:R,2,FALSE),0)</f>
        <v>3.3000000000000003</v>
      </c>
      <c r="J213">
        <f>IFERROR(VLOOKUP(E213,'CBS-week3.csv'!V:W,2,FALSE),0)</f>
        <v>0.06</v>
      </c>
      <c r="K213">
        <f>IFERROR(AVERAGEIF(F213:J213,"&gt;0"),0)</f>
        <v>1.6225000000000001</v>
      </c>
      <c r="L213">
        <f>IFERROR(VLOOKUP(E213,'Final scoring'!W:X,2,FALSE),0)</f>
        <v>3.3000000000000003</v>
      </c>
      <c r="N213">
        <f t="shared" si="27"/>
        <v>59.606619294770702</v>
      </c>
      <c r="O213">
        <f t="shared" si="28"/>
        <v>10.890000000000002</v>
      </c>
      <c r="P213">
        <f t="shared" si="22"/>
        <v>8.2369000000000003</v>
      </c>
      <c r="Q213">
        <f t="shared" si="23"/>
        <v>0.3600000000000001</v>
      </c>
      <c r="R213">
        <f t="shared" si="24"/>
        <v>0</v>
      </c>
      <c r="S213">
        <f t="shared" si="25"/>
        <v>10.497600000000002</v>
      </c>
      <c r="T213">
        <f t="shared" si="26"/>
        <v>2.8140062500000007</v>
      </c>
    </row>
    <row r="214" spans="1:20">
      <c r="A214" t="s">
        <v>454</v>
      </c>
      <c r="B214">
        <v>3000</v>
      </c>
      <c r="C214" t="s">
        <v>34</v>
      </c>
      <c r="D214" t="s">
        <v>73</v>
      </c>
      <c r="E214">
        <f>IFERROR(VLOOKUP(A214,'player index'!D:F,3,FALSE),VLOOKUP(A214,'player index'!E:F,2,FALSE))</f>
        <v>297</v>
      </c>
      <c r="F214">
        <f>IFERROR(VLOOKUP(E214,'fftoday-week3.csv'!R:S,2,FALSE),0)</f>
        <v>3</v>
      </c>
      <c r="G214">
        <f>VLOOKUP(E214,'espn-week3.csv'!S:T,2,FALSE)</f>
        <v>5.82</v>
      </c>
      <c r="H214">
        <f>IFERROR(VLOOKUP(E214,'fleaflicker-week3.csv'!AD:AE,2,FALSE),0)</f>
        <v>2.4</v>
      </c>
      <c r="I214">
        <f>IFERROR(VLOOKUP(E214,'nfl-week3.csv'!Q:R,2,FALSE),0)</f>
        <v>1.9</v>
      </c>
      <c r="J214">
        <f>IFERROR(VLOOKUP(E214,'CBS-week3.csv'!V:W,2,FALSE),0)</f>
        <v>7.2</v>
      </c>
      <c r="K214">
        <f>IFERROR(AVERAGEIF(F214:J214,"&gt;0"),0)</f>
        <v>4.0640000000000001</v>
      </c>
      <c r="L214">
        <f>IFERROR(VLOOKUP(E214,'Final scoring'!W:X,2,FALSE),0)</f>
        <v>3.2</v>
      </c>
      <c r="N214">
        <f t="shared" si="27"/>
        <v>61.160725758649036</v>
      </c>
      <c r="O214">
        <f t="shared" si="28"/>
        <v>4.000000000000007E-2</v>
      </c>
      <c r="P214">
        <f t="shared" si="22"/>
        <v>6.8644000000000007</v>
      </c>
      <c r="Q214">
        <f t="shared" si="23"/>
        <v>0.64000000000000046</v>
      </c>
      <c r="R214">
        <f t="shared" si="24"/>
        <v>1.6900000000000006</v>
      </c>
      <c r="S214">
        <f t="shared" si="25"/>
        <v>16</v>
      </c>
      <c r="T214">
        <f t="shared" si="26"/>
        <v>0.74649599999999983</v>
      </c>
    </row>
    <row r="215" spans="1:20">
      <c r="A215" t="s">
        <v>489</v>
      </c>
      <c r="B215">
        <v>2700</v>
      </c>
      <c r="C215" t="s">
        <v>45</v>
      </c>
      <c r="D215" t="s">
        <v>11</v>
      </c>
      <c r="E215">
        <f>IFERROR(VLOOKUP(A215,'player index'!D:F,3,FALSE),VLOOKUP(A215,'player index'!E:F,2,FALSE))</f>
        <v>301</v>
      </c>
      <c r="F215">
        <f>IFERROR(VLOOKUP(E215,'fftoday-week3.csv'!R:S,2,FALSE),0)</f>
        <v>0</v>
      </c>
      <c r="G215">
        <f>VLOOKUP(E215,'espn-week3.csv'!S:T,2,FALSE)</f>
        <v>5.18</v>
      </c>
      <c r="H215">
        <f>IFERROR(VLOOKUP(E215,'fleaflicker-week3.csv'!AD:AE,2,FALSE),0)</f>
        <v>5.7</v>
      </c>
      <c r="I215">
        <f>IFERROR(VLOOKUP(E215,'nfl-week3.csv'!Q:R,2,FALSE),0)</f>
        <v>5.4</v>
      </c>
      <c r="J215">
        <f>IFERROR(VLOOKUP(E215,'CBS-week3.csv'!V:W,2,FALSE),0)</f>
        <v>8.3000000000000007</v>
      </c>
      <c r="K215">
        <f>IFERROR(AVERAGEIF(F215:J215,"&gt;0"),0)</f>
        <v>6.1450000000000005</v>
      </c>
      <c r="L215">
        <f>IFERROR(VLOOKUP(E215,'Final scoring'!W:X,2,FALSE),0)</f>
        <v>3.2</v>
      </c>
      <c r="N215">
        <f t="shared" si="27"/>
        <v>61.160725758649036</v>
      </c>
      <c r="O215">
        <f t="shared" si="28"/>
        <v>10.240000000000002</v>
      </c>
      <c r="P215">
        <f t="shared" si="22"/>
        <v>3.9203999999999981</v>
      </c>
      <c r="Q215">
        <f t="shared" si="23"/>
        <v>6.25</v>
      </c>
      <c r="R215">
        <f t="shared" si="24"/>
        <v>4.8400000000000007</v>
      </c>
      <c r="S215">
        <f t="shared" si="25"/>
        <v>26.010000000000005</v>
      </c>
      <c r="T215">
        <f t="shared" si="26"/>
        <v>8.6730250000000009</v>
      </c>
    </row>
    <row r="216" spans="1:20">
      <c r="A216" t="s">
        <v>360</v>
      </c>
      <c r="B216">
        <v>3000</v>
      </c>
      <c r="C216" t="s">
        <v>34</v>
      </c>
      <c r="D216" t="s">
        <v>41</v>
      </c>
      <c r="E216">
        <f>IFERROR(VLOOKUP(A216,'player index'!D:F,3,FALSE),VLOOKUP(A216,'player index'!E:F,2,FALSE))</f>
        <v>303</v>
      </c>
      <c r="F216">
        <f>IFERROR(VLOOKUP(E216,'fftoday-week3.csv'!R:S,2,FALSE),0)</f>
        <v>1.5</v>
      </c>
      <c r="G216">
        <f>VLOOKUP(E216,'espn-week3.csv'!S:T,2,FALSE)</f>
        <v>1.7599999999999998</v>
      </c>
      <c r="H216">
        <f>IFERROR(VLOOKUP(E216,'fleaflicker-week3.csv'!AD:AE,2,FALSE),0)</f>
        <v>7.1</v>
      </c>
      <c r="I216">
        <f>IFERROR(VLOOKUP(E216,'nfl-week3.csv'!Q:R,2,FALSE),0)</f>
        <v>5.6999999999999993</v>
      </c>
      <c r="J216">
        <f>IFERROR(VLOOKUP(E216,'CBS-week3.csv'!V:W,2,FALSE),0)</f>
        <v>5.0300000000000011</v>
      </c>
      <c r="K216">
        <f>IFERROR(AVERAGEIF(F216:J216,"&gt;0"),0)</f>
        <v>4.218</v>
      </c>
      <c r="L216">
        <f>IFERROR(VLOOKUP(E216,'Final scoring'!W:X,2,FALSE),0)</f>
        <v>3.1</v>
      </c>
      <c r="N216">
        <f t="shared" si="27"/>
        <v>62.734832222527373</v>
      </c>
      <c r="O216">
        <f t="shared" si="28"/>
        <v>2.5600000000000005</v>
      </c>
      <c r="P216">
        <f t="shared" si="22"/>
        <v>1.7956000000000008</v>
      </c>
      <c r="Q216">
        <f t="shared" si="23"/>
        <v>15.999999999999996</v>
      </c>
      <c r="R216">
        <f t="shared" si="24"/>
        <v>6.7599999999999962</v>
      </c>
      <c r="S216">
        <f t="shared" si="25"/>
        <v>3.7249000000000039</v>
      </c>
      <c r="T216">
        <f t="shared" si="26"/>
        <v>1.2499239999999998</v>
      </c>
    </row>
    <row r="217" spans="1:20">
      <c r="A217" t="s">
        <v>382</v>
      </c>
      <c r="B217">
        <v>3000</v>
      </c>
      <c r="C217" t="s">
        <v>34</v>
      </c>
      <c r="D217" t="s">
        <v>54</v>
      </c>
      <c r="E217">
        <f>IFERROR(VLOOKUP(A217,'player index'!D:F,3,FALSE),VLOOKUP(A217,'player index'!E:F,2,FALSE))</f>
        <v>321</v>
      </c>
      <c r="F217">
        <f>IFERROR(VLOOKUP(E217,'fftoday-week3.csv'!R:S,2,FALSE),0)</f>
        <v>0</v>
      </c>
      <c r="G217">
        <f>VLOOKUP(E217,'espn-week3.csv'!S:T,2,FALSE)</f>
        <v>2.98</v>
      </c>
      <c r="H217">
        <f>IFERROR(VLOOKUP(E217,'fleaflicker-week3.csv'!AD:AE,2,FALSE),0)</f>
        <v>0</v>
      </c>
      <c r="I217">
        <f>IFERROR(VLOOKUP(E217,'nfl-week3.csv'!Q:R,2,FALSE),0)</f>
        <v>0</v>
      </c>
      <c r="J217">
        <f>IFERROR(VLOOKUP(E217,'CBS-week3.csv'!V:W,2,FALSE),0)</f>
        <v>2.61</v>
      </c>
      <c r="K217">
        <f>IFERROR(AVERAGEIF(F217:J217,"&gt;0"),0)</f>
        <v>2.7949999999999999</v>
      </c>
      <c r="L217">
        <f>IFERROR(VLOOKUP(E217,'Final scoring'!W:X,2,FALSE),0)</f>
        <v>3.1</v>
      </c>
      <c r="N217">
        <f t="shared" si="27"/>
        <v>62.734832222527373</v>
      </c>
      <c r="O217">
        <f t="shared" si="28"/>
        <v>9.6100000000000012</v>
      </c>
      <c r="P217">
        <f t="shared" si="22"/>
        <v>1.4400000000000026E-2</v>
      </c>
      <c r="Q217">
        <f t="shared" si="23"/>
        <v>9.6100000000000012</v>
      </c>
      <c r="R217">
        <f t="shared" si="24"/>
        <v>9.6100000000000012</v>
      </c>
      <c r="S217">
        <f t="shared" si="25"/>
        <v>0.2401000000000002</v>
      </c>
      <c r="T217">
        <f t="shared" si="26"/>
        <v>9.3025000000000094E-2</v>
      </c>
    </row>
    <row r="218" spans="1:20">
      <c r="A218" t="s">
        <v>501</v>
      </c>
      <c r="B218">
        <v>2500</v>
      </c>
      <c r="C218" t="s">
        <v>45</v>
      </c>
      <c r="D218" t="s">
        <v>41</v>
      </c>
      <c r="E218">
        <f>IFERROR(VLOOKUP(A218,'player index'!D:F,3,FALSE),VLOOKUP(A218,'player index'!E:F,2,FALSE))</f>
        <v>347</v>
      </c>
      <c r="F218">
        <f>IFERROR(VLOOKUP(E218,'fftoday-week3.csv'!R:S,2,FALSE),0)</f>
        <v>0</v>
      </c>
      <c r="G218">
        <f>VLOOKUP(E218,'espn-week3.csv'!S:T,2,FALSE)</f>
        <v>2.3000000000000003</v>
      </c>
      <c r="H218">
        <f>IFERROR(VLOOKUP(E218,'fleaflicker-week3.csv'!AD:AE,2,FALSE),0)</f>
        <v>1.7000000000000002</v>
      </c>
      <c r="I218">
        <f>IFERROR(VLOOKUP(E218,'nfl-week3.csv'!Q:R,2,FALSE),0)</f>
        <v>0</v>
      </c>
      <c r="J218">
        <f>IFERROR(VLOOKUP(E218,'CBS-week3.csv'!V:W,2,FALSE),0)</f>
        <v>0.15000000000000002</v>
      </c>
      <c r="K218">
        <f>IFERROR(AVERAGEIF(F218:J218,"&gt;0"),0)</f>
        <v>1.3833333333333335</v>
      </c>
      <c r="L218">
        <f>IFERROR(VLOOKUP(E218,'Final scoring'!W:X,2,FALSE),0)</f>
        <v>3.1</v>
      </c>
      <c r="N218">
        <f t="shared" si="27"/>
        <v>62.734832222527373</v>
      </c>
      <c r="O218">
        <f t="shared" si="28"/>
        <v>9.6100000000000012</v>
      </c>
      <c r="P218">
        <f t="shared" si="22"/>
        <v>0.63999999999999968</v>
      </c>
      <c r="Q218">
        <f t="shared" si="23"/>
        <v>1.9599999999999997</v>
      </c>
      <c r="R218">
        <f t="shared" si="24"/>
        <v>9.6100000000000012</v>
      </c>
      <c r="S218">
        <f t="shared" si="25"/>
        <v>8.7025000000000006</v>
      </c>
      <c r="T218">
        <f t="shared" si="26"/>
        <v>2.9469444444444441</v>
      </c>
    </row>
    <row r="219" spans="1:20">
      <c r="A219" t="s">
        <v>308</v>
      </c>
      <c r="B219">
        <v>3000</v>
      </c>
      <c r="C219" t="s">
        <v>6</v>
      </c>
      <c r="D219" t="s">
        <v>20</v>
      </c>
      <c r="E219">
        <f>IFERROR(VLOOKUP(A219,'player index'!D:F,3,FALSE),VLOOKUP(A219,'player index'!E:F,2,FALSE))</f>
        <v>284</v>
      </c>
      <c r="F219">
        <f>IFERROR(VLOOKUP(E219,'fftoday-week3.csv'!R:S,2,FALSE),0)</f>
        <v>4</v>
      </c>
      <c r="G219">
        <f>VLOOKUP(E219,'espn-week3.csv'!S:T,2,FALSE)</f>
        <v>6.2100000000000009</v>
      </c>
      <c r="H219">
        <f>IFERROR(VLOOKUP(E219,'fleaflicker-week3.csv'!AD:AE,2,FALSE),0)</f>
        <v>1.7000000000000002</v>
      </c>
      <c r="I219">
        <f>IFERROR(VLOOKUP(E219,'nfl-week3.csv'!Q:R,2,FALSE),0)</f>
        <v>1.4</v>
      </c>
      <c r="J219">
        <f>IFERROR(VLOOKUP(E219,'CBS-week3.csv'!V:W,2,FALSE),0)</f>
        <v>0</v>
      </c>
      <c r="K219">
        <f>IFERROR(AVERAGEIF(F219:J219,"&gt;0"),0)</f>
        <v>3.3275000000000001</v>
      </c>
      <c r="L219">
        <f>IFERROR(VLOOKUP(E219,'Final scoring'!W:X,2,FALSE),0)</f>
        <v>3</v>
      </c>
      <c r="N219">
        <f t="shared" si="27"/>
        <v>64.328938686405692</v>
      </c>
      <c r="O219">
        <f t="shared" si="28"/>
        <v>1</v>
      </c>
      <c r="P219">
        <f t="shared" si="22"/>
        <v>10.304100000000005</v>
      </c>
      <c r="Q219">
        <f t="shared" si="23"/>
        <v>1.6899999999999995</v>
      </c>
      <c r="R219">
        <f t="shared" si="24"/>
        <v>2.5600000000000005</v>
      </c>
      <c r="S219">
        <f t="shared" si="25"/>
        <v>9</v>
      </c>
      <c r="T219">
        <f t="shared" si="26"/>
        <v>0.10725625000000008</v>
      </c>
    </row>
    <row r="220" spans="1:20">
      <c r="A220" t="s">
        <v>519</v>
      </c>
      <c r="B220">
        <v>2500</v>
      </c>
      <c r="C220" t="s">
        <v>45</v>
      </c>
      <c r="D220" t="s">
        <v>66</v>
      </c>
      <c r="E220">
        <f>IFERROR(VLOOKUP(A220,'player index'!D:F,3,FALSE),VLOOKUP(A220,'player index'!E:F,2,FALSE))</f>
        <v>260</v>
      </c>
      <c r="F220">
        <f>IFERROR(VLOOKUP(E220,'fftoday-week3.csv'!R:S,2,FALSE),0)</f>
        <v>4</v>
      </c>
      <c r="G220">
        <f>VLOOKUP(E220,'espn-week3.csv'!S:T,2,FALSE)</f>
        <v>4.8000000000000007</v>
      </c>
      <c r="H220">
        <f>IFERROR(VLOOKUP(E220,'fleaflicker-week3.csv'!AD:AE,2,FALSE),0)</f>
        <v>4.0999999999999996</v>
      </c>
      <c r="I220">
        <f>IFERROR(VLOOKUP(E220,'nfl-week3.csv'!Q:R,2,FALSE),0)</f>
        <v>4.2</v>
      </c>
      <c r="J220">
        <f>IFERROR(VLOOKUP(E220,'CBS-week3.csv'!V:W,2,FALSE),0)</f>
        <v>0.23</v>
      </c>
      <c r="K220">
        <f>IFERROR(AVERAGEIF(F220:J220,"&gt;0"),0)</f>
        <v>3.4660000000000002</v>
      </c>
      <c r="L220">
        <f>IFERROR(VLOOKUP(E220,'Final scoring'!W:X,2,FALSE),0)</f>
        <v>3</v>
      </c>
      <c r="N220">
        <f t="shared" si="27"/>
        <v>64.328938686405692</v>
      </c>
      <c r="O220">
        <f t="shared" si="28"/>
        <v>1</v>
      </c>
      <c r="P220">
        <f t="shared" si="22"/>
        <v>3.2400000000000024</v>
      </c>
      <c r="Q220">
        <f t="shared" si="23"/>
        <v>1.2099999999999993</v>
      </c>
      <c r="R220">
        <f t="shared" si="24"/>
        <v>1.4400000000000004</v>
      </c>
      <c r="S220">
        <f t="shared" si="25"/>
        <v>7.6729000000000003</v>
      </c>
      <c r="T220">
        <f t="shared" si="26"/>
        <v>0.21715600000000018</v>
      </c>
    </row>
    <row r="221" spans="1:20">
      <c r="A221" t="s">
        <v>309</v>
      </c>
      <c r="B221">
        <v>3000</v>
      </c>
      <c r="C221" t="s">
        <v>6</v>
      </c>
      <c r="D221" t="s">
        <v>17</v>
      </c>
      <c r="E221">
        <f>IFERROR(VLOOKUP(A221,'player index'!D:F,3,FALSE),VLOOKUP(A221,'player index'!E:F,2,FALSE))</f>
        <v>355</v>
      </c>
      <c r="F221">
        <f>IFERROR(VLOOKUP(E221,'fftoday-week3.csv'!R:S,2,FALSE),0)</f>
        <v>2.5</v>
      </c>
      <c r="G221">
        <f>VLOOKUP(E221,'espn-week3.csv'!S:T,2,FALSE)</f>
        <v>0.91</v>
      </c>
      <c r="H221">
        <f>IFERROR(VLOOKUP(E221,'fleaflicker-week3.csv'!AD:AE,2,FALSE),0)</f>
        <v>5.4</v>
      </c>
      <c r="I221">
        <f>IFERROR(VLOOKUP(E221,'nfl-week3.csv'!Q:R,2,FALSE),0)</f>
        <v>4.8000000000000007</v>
      </c>
      <c r="J221">
        <f>IFERROR(VLOOKUP(E221,'CBS-week3.csv'!V:W,2,FALSE),0)</f>
        <v>4.4700000000000006</v>
      </c>
      <c r="K221">
        <f>IFERROR(AVERAGEIF(F221:J221,"&gt;0"),0)</f>
        <v>3.6160000000000005</v>
      </c>
      <c r="L221">
        <f>IFERROR(VLOOKUP(E221,'Final scoring'!W:X,2,FALSE),0)</f>
        <v>2.8</v>
      </c>
      <c r="N221">
        <f t="shared" si="27"/>
        <v>67.577151614162332</v>
      </c>
      <c r="O221">
        <f t="shared" si="28"/>
        <v>8.99999999999999E-2</v>
      </c>
      <c r="P221">
        <f t="shared" si="22"/>
        <v>3.5720999999999989</v>
      </c>
      <c r="Q221">
        <f t="shared" si="23"/>
        <v>6.7600000000000025</v>
      </c>
      <c r="R221">
        <f t="shared" si="24"/>
        <v>4.0000000000000036</v>
      </c>
      <c r="S221">
        <f t="shared" si="25"/>
        <v>2.7889000000000026</v>
      </c>
      <c r="T221">
        <f t="shared" si="26"/>
        <v>0.66585600000000122</v>
      </c>
    </row>
    <row r="222" spans="1:20">
      <c r="A222" t="s">
        <v>289</v>
      </c>
      <c r="B222">
        <v>3200</v>
      </c>
      <c r="C222" t="s">
        <v>6</v>
      </c>
      <c r="D222" t="s">
        <v>17</v>
      </c>
      <c r="E222">
        <f>IFERROR(VLOOKUP(A222,'player index'!D:F,3,FALSE),VLOOKUP(A222,'player index'!E:F,2,FALSE))</f>
        <v>400</v>
      </c>
      <c r="F222">
        <f>IFERROR(VLOOKUP(E222,'fftoday-week3.csv'!R:S,2,FALSE),0)</f>
        <v>4</v>
      </c>
      <c r="G222">
        <f>VLOOKUP(E222,'espn-week3.csv'!S:T,2,FALSE)</f>
        <v>0.45</v>
      </c>
      <c r="H222">
        <f>IFERROR(VLOOKUP(E222,'fleaflicker-week3.csv'!AD:AE,2,FALSE),0)</f>
        <v>1.7000000000000002</v>
      </c>
      <c r="I222">
        <f>IFERROR(VLOOKUP(E222,'nfl-week3.csv'!Q:R,2,FALSE),0)</f>
        <v>1.4</v>
      </c>
      <c r="J222">
        <f>IFERROR(VLOOKUP(E222,'CBS-week3.csv'!V:W,2,FALSE),0)</f>
        <v>0.05</v>
      </c>
      <c r="K222">
        <f>IFERROR(AVERAGEIF(F222:J222,"&gt;0"),0)</f>
        <v>1.52</v>
      </c>
      <c r="L222">
        <f>IFERROR(VLOOKUP(E222,'Final scoring'!W:X,2,FALSE),0)</f>
        <v>2.6</v>
      </c>
      <c r="N222">
        <f t="shared" si="27"/>
        <v>70.905364541918999</v>
      </c>
      <c r="O222">
        <f t="shared" si="28"/>
        <v>1.9599999999999997</v>
      </c>
      <c r="P222">
        <f t="shared" si="22"/>
        <v>4.6224999999999996</v>
      </c>
      <c r="Q222">
        <f t="shared" si="23"/>
        <v>0.80999999999999983</v>
      </c>
      <c r="R222">
        <f t="shared" si="24"/>
        <v>1.4400000000000004</v>
      </c>
      <c r="S222">
        <f t="shared" si="25"/>
        <v>6.5025000000000013</v>
      </c>
      <c r="T222">
        <f t="shared" si="26"/>
        <v>1.1664000000000001</v>
      </c>
    </row>
    <row r="223" spans="1:20">
      <c r="A223" t="s">
        <v>385</v>
      </c>
      <c r="B223">
        <v>3000</v>
      </c>
      <c r="C223" t="s">
        <v>34</v>
      </c>
      <c r="D223" t="s">
        <v>36</v>
      </c>
      <c r="E223">
        <f>IFERROR(VLOOKUP(A223,'player index'!D:F,3,FALSE),VLOOKUP(A223,'player index'!E:F,2,FALSE))</f>
        <v>348</v>
      </c>
      <c r="F223">
        <f>IFERROR(VLOOKUP(E223,'fftoday-week3.csv'!R:S,2,FALSE),0)</f>
        <v>0</v>
      </c>
      <c r="G223">
        <f>VLOOKUP(E223,'espn-week3.csv'!S:T,2,FALSE)</f>
        <v>1.46</v>
      </c>
      <c r="H223">
        <f>IFERROR(VLOOKUP(E223,'fleaflicker-week3.csv'!AD:AE,2,FALSE),0)</f>
        <v>3.2</v>
      </c>
      <c r="I223">
        <f>IFERROR(VLOOKUP(E223,'nfl-week3.csv'!Q:R,2,FALSE),0)</f>
        <v>3.2</v>
      </c>
      <c r="J223">
        <f>IFERROR(VLOOKUP(E223,'CBS-week3.csv'!V:W,2,FALSE),0)</f>
        <v>3.6900000000000004</v>
      </c>
      <c r="K223">
        <f>IFERROR(AVERAGEIF(F223:J223,"&gt;0"),0)</f>
        <v>2.8875000000000002</v>
      </c>
      <c r="L223">
        <f>IFERROR(VLOOKUP(E223,'Final scoring'!W:X,2,FALSE),0)</f>
        <v>2.6</v>
      </c>
      <c r="N223">
        <f t="shared" si="27"/>
        <v>70.905364541918999</v>
      </c>
      <c r="O223">
        <f t="shared" si="28"/>
        <v>6.7600000000000007</v>
      </c>
      <c r="P223">
        <f t="shared" si="22"/>
        <v>1.2996000000000003</v>
      </c>
      <c r="Q223">
        <f t="shared" si="23"/>
        <v>0.3600000000000001</v>
      </c>
      <c r="R223">
        <f t="shared" si="24"/>
        <v>0.3600000000000001</v>
      </c>
      <c r="S223">
        <f t="shared" si="25"/>
        <v>1.1881000000000006</v>
      </c>
      <c r="T223">
        <f t="shared" si="26"/>
        <v>8.2656250000000056E-2</v>
      </c>
    </row>
    <row r="224" spans="1:20">
      <c r="A224" t="s">
        <v>323</v>
      </c>
      <c r="B224">
        <v>3000</v>
      </c>
      <c r="C224" t="s">
        <v>6</v>
      </c>
      <c r="D224" t="s">
        <v>97</v>
      </c>
      <c r="E224">
        <f>IFERROR(VLOOKUP(A224,'player index'!D:F,3,FALSE),VLOOKUP(A224,'player index'!E:F,2,FALSE))</f>
        <v>491</v>
      </c>
      <c r="F224">
        <f>IFERROR(VLOOKUP(E224,'fftoday-week3.csv'!R:S,2,FALSE),0)</f>
        <v>0</v>
      </c>
      <c r="G224">
        <f>VLOOKUP(E224,'espn-week3.csv'!S:T,2,FALSE)</f>
        <v>0</v>
      </c>
      <c r="H224">
        <f>IFERROR(VLOOKUP(E224,'fleaflicker-week3.csv'!AD:AE,2,FALSE),0)</f>
        <v>0</v>
      </c>
      <c r="I224">
        <f>IFERROR(VLOOKUP(E224,'nfl-week3.csv'!Q:R,2,FALSE),0)</f>
        <v>0</v>
      </c>
      <c r="J224">
        <f>IFERROR(VLOOKUP(E224,'CBS-week3.csv'!V:W,2,FALSE),0)</f>
        <v>0</v>
      </c>
      <c r="K224">
        <f>IFERROR(AVERAGEIF(F224:J224,"&gt;0"),0)</f>
        <v>0</v>
      </c>
      <c r="L224">
        <f>IFERROR(VLOOKUP(E224,'Final scoring'!W:X,2,FALSE),0)</f>
        <v>2.5</v>
      </c>
      <c r="N224">
        <f t="shared" si="27"/>
        <v>72.599471005797326</v>
      </c>
      <c r="O224">
        <f t="shared" si="28"/>
        <v>6.25</v>
      </c>
      <c r="P224">
        <f t="shared" si="22"/>
        <v>6.25</v>
      </c>
      <c r="Q224">
        <f t="shared" si="23"/>
        <v>6.25</v>
      </c>
      <c r="R224">
        <f t="shared" si="24"/>
        <v>6.25</v>
      </c>
      <c r="S224">
        <f t="shared" si="25"/>
        <v>6.25</v>
      </c>
      <c r="T224">
        <f t="shared" si="26"/>
        <v>6.25</v>
      </c>
    </row>
    <row r="225" spans="1:20">
      <c r="A225" t="s">
        <v>448</v>
      </c>
      <c r="B225">
        <v>3000</v>
      </c>
      <c r="C225" t="s">
        <v>6</v>
      </c>
      <c r="D225" t="s">
        <v>17</v>
      </c>
      <c r="E225">
        <f>IFERROR(VLOOKUP(A225,'player index'!D:F,3,FALSE),VLOOKUP(A225,'player index'!E:F,2,FALSE))</f>
        <v>295</v>
      </c>
      <c r="F225">
        <f>IFERROR(VLOOKUP(E225,'fftoday-week3.csv'!R:S,2,FALSE),0)</f>
        <v>4</v>
      </c>
      <c r="G225">
        <f>VLOOKUP(E225,'espn-week3.csv'!S:T,2,FALSE)</f>
        <v>5.0399999999999991</v>
      </c>
      <c r="H225">
        <f>IFERROR(VLOOKUP(E225,'fleaflicker-week3.csv'!AD:AE,2,FALSE),0)</f>
        <v>5</v>
      </c>
      <c r="I225">
        <f>IFERROR(VLOOKUP(E225,'nfl-week3.csv'!Q:R,2,FALSE),0)</f>
        <v>4.5</v>
      </c>
      <c r="J225">
        <f>IFERROR(VLOOKUP(E225,'CBS-week3.csv'!V:W,2,FALSE),0)</f>
        <v>3.7100000000000004</v>
      </c>
      <c r="K225">
        <f>IFERROR(AVERAGEIF(F225:J225,"&gt;0"),0)</f>
        <v>4.45</v>
      </c>
      <c r="L225">
        <f>IFERROR(VLOOKUP(E225,'Final scoring'!W:X,2,FALSE),0)</f>
        <v>2.5</v>
      </c>
      <c r="N225">
        <f t="shared" si="27"/>
        <v>72.599471005797326</v>
      </c>
      <c r="O225">
        <f t="shared" si="28"/>
        <v>2.25</v>
      </c>
      <c r="P225">
        <f t="shared" si="22"/>
        <v>6.4515999999999956</v>
      </c>
      <c r="Q225">
        <f t="shared" si="23"/>
        <v>6.25</v>
      </c>
      <c r="R225">
        <f t="shared" si="24"/>
        <v>4</v>
      </c>
      <c r="S225">
        <f t="shared" si="25"/>
        <v>1.4641000000000011</v>
      </c>
      <c r="T225">
        <f t="shared" si="26"/>
        <v>3.8025000000000007</v>
      </c>
    </row>
    <row r="226" spans="1:20">
      <c r="A226" t="s">
        <v>302</v>
      </c>
      <c r="B226">
        <v>3100</v>
      </c>
      <c r="C226" t="s">
        <v>6</v>
      </c>
      <c r="D226" t="s">
        <v>32</v>
      </c>
      <c r="E226">
        <f>IFERROR(VLOOKUP(A226,'player index'!D:F,3,FALSE),VLOOKUP(A226,'player index'!E:F,2,FALSE))</f>
        <v>269</v>
      </c>
      <c r="F226">
        <f>IFERROR(VLOOKUP(E226,'fftoday-week3.csv'!R:S,2,FALSE),0)</f>
        <v>6.5</v>
      </c>
      <c r="G226">
        <f>VLOOKUP(E226,'espn-week3.csv'!S:T,2,FALSE)</f>
        <v>7.72</v>
      </c>
      <c r="H226">
        <f>IFERROR(VLOOKUP(E226,'fleaflicker-week3.csv'!AD:AE,2,FALSE),0)</f>
        <v>18.3</v>
      </c>
      <c r="I226">
        <f>IFERROR(VLOOKUP(E226,'nfl-week3.csv'!Q:R,2,FALSE),0)</f>
        <v>20.6</v>
      </c>
      <c r="J226">
        <f>IFERROR(VLOOKUP(E226,'CBS-week3.csv'!V:W,2,FALSE),0)</f>
        <v>8.77</v>
      </c>
      <c r="K226">
        <f>IFERROR(AVERAGEIF(F226:J226,"&gt;0"),0)</f>
        <v>12.378</v>
      </c>
      <c r="L226">
        <f>IFERROR(VLOOKUP(E226,'Final scoring'!W:X,2,FALSE),0)</f>
        <v>2.4000000000000004</v>
      </c>
      <c r="N226">
        <f t="shared" si="27"/>
        <v>74.313577469675636</v>
      </c>
      <c r="O226">
        <f t="shared" si="28"/>
        <v>16.809999999999999</v>
      </c>
      <c r="P226">
        <f t="shared" si="22"/>
        <v>28.302399999999995</v>
      </c>
      <c r="Q226">
        <f t="shared" si="23"/>
        <v>252.81</v>
      </c>
      <c r="R226">
        <f t="shared" si="24"/>
        <v>331.24000000000012</v>
      </c>
      <c r="S226">
        <f t="shared" si="25"/>
        <v>40.576899999999988</v>
      </c>
      <c r="T226">
        <f t="shared" si="26"/>
        <v>99.560483999999988</v>
      </c>
    </row>
    <row r="227" spans="1:20">
      <c r="A227" t="s">
        <v>341</v>
      </c>
      <c r="B227">
        <v>3000</v>
      </c>
      <c r="C227" t="s">
        <v>34</v>
      </c>
      <c r="D227" t="s">
        <v>32</v>
      </c>
      <c r="E227">
        <f>IFERROR(VLOOKUP(A227,'player index'!D:F,3,FALSE),VLOOKUP(A227,'player index'!E:F,2,FALSE))</f>
        <v>311</v>
      </c>
      <c r="F227">
        <f>IFERROR(VLOOKUP(E227,'fftoday-week3.csv'!R:S,2,FALSE),0)</f>
        <v>0</v>
      </c>
      <c r="G227">
        <f>VLOOKUP(E227,'espn-week3.csv'!S:T,2,FALSE)</f>
        <v>1.5499999999999998</v>
      </c>
      <c r="H227">
        <f>IFERROR(VLOOKUP(E227,'fleaflicker-week3.csv'!AD:AE,2,FALSE),0)</f>
        <v>6.6000000000000005</v>
      </c>
      <c r="I227">
        <f>IFERROR(VLOOKUP(E227,'nfl-week3.csv'!Q:R,2,FALSE),0)</f>
        <v>6</v>
      </c>
      <c r="J227">
        <f>IFERROR(VLOOKUP(E227,'CBS-week3.csv'!V:W,2,FALSE),0)</f>
        <v>0.22</v>
      </c>
      <c r="K227">
        <f>IFERROR(AVERAGEIF(F227:J227,"&gt;0"),0)</f>
        <v>3.5925000000000002</v>
      </c>
      <c r="L227">
        <f>IFERROR(VLOOKUP(E227,'Final scoring'!W:X,2,FALSE),0)</f>
        <v>2.4000000000000004</v>
      </c>
      <c r="N227">
        <f t="shared" si="27"/>
        <v>74.313577469675636</v>
      </c>
      <c r="O227">
        <f t="shared" si="28"/>
        <v>5.7600000000000016</v>
      </c>
      <c r="P227">
        <f t="shared" si="22"/>
        <v>0.72250000000000092</v>
      </c>
      <c r="Q227">
        <f t="shared" si="23"/>
        <v>17.64</v>
      </c>
      <c r="R227">
        <f t="shared" si="24"/>
        <v>12.959999999999997</v>
      </c>
      <c r="S227">
        <f t="shared" si="25"/>
        <v>4.7524000000000006</v>
      </c>
      <c r="T227">
        <f t="shared" si="26"/>
        <v>1.4220562499999998</v>
      </c>
    </row>
    <row r="228" spans="1:20">
      <c r="A228" t="s">
        <v>370</v>
      </c>
      <c r="B228">
        <v>3000</v>
      </c>
      <c r="C228" t="s">
        <v>6</v>
      </c>
      <c r="D228" t="s">
        <v>11</v>
      </c>
      <c r="E228">
        <f>IFERROR(VLOOKUP(A228,'player index'!D:F,3,FALSE),VLOOKUP(A228,'player index'!E:F,2,FALSE))</f>
        <v>385</v>
      </c>
      <c r="F228">
        <f>IFERROR(VLOOKUP(E228,'fftoday-week3.csv'!R:S,2,FALSE),0)</f>
        <v>0</v>
      </c>
      <c r="G228">
        <f>VLOOKUP(E228,'espn-week3.csv'!S:T,2,FALSE)</f>
        <v>1.37</v>
      </c>
      <c r="H228">
        <f>IFERROR(VLOOKUP(E228,'fleaflicker-week3.csv'!AD:AE,2,FALSE),0)</f>
        <v>7.6000000000000005</v>
      </c>
      <c r="I228">
        <f>IFERROR(VLOOKUP(E228,'nfl-week3.csv'!Q:R,2,FALSE),0)</f>
        <v>9.1999999999999993</v>
      </c>
      <c r="J228">
        <f>IFERROR(VLOOKUP(E228,'CBS-week3.csv'!V:W,2,FALSE),0)</f>
        <v>0.29000000000000004</v>
      </c>
      <c r="K228">
        <f>IFERROR(AVERAGEIF(F228:J228,"&gt;0"),0)</f>
        <v>4.6150000000000002</v>
      </c>
      <c r="L228">
        <f>IFERROR(VLOOKUP(E228,'Final scoring'!W:X,2,FALSE),0)</f>
        <v>2.4000000000000004</v>
      </c>
      <c r="N228">
        <f t="shared" si="27"/>
        <v>74.313577469675636</v>
      </c>
      <c r="O228">
        <f t="shared" si="28"/>
        <v>5.7600000000000016</v>
      </c>
      <c r="P228">
        <f t="shared" si="22"/>
        <v>1.0609000000000006</v>
      </c>
      <c r="Q228">
        <f t="shared" si="23"/>
        <v>27.040000000000003</v>
      </c>
      <c r="R228">
        <f t="shared" si="24"/>
        <v>46.239999999999988</v>
      </c>
      <c r="S228">
        <f t="shared" si="25"/>
        <v>4.4521000000000015</v>
      </c>
      <c r="T228">
        <f t="shared" si="26"/>
        <v>4.9062249999999992</v>
      </c>
    </row>
    <row r="229" spans="1:20">
      <c r="A229" t="s">
        <v>400</v>
      </c>
      <c r="B229">
        <v>3000</v>
      </c>
      <c r="C229" t="s">
        <v>34</v>
      </c>
      <c r="D229" t="s">
        <v>28</v>
      </c>
      <c r="E229">
        <f>IFERROR(VLOOKUP(A229,'player index'!D:F,3,FALSE),VLOOKUP(A229,'player index'!E:F,2,FALSE))</f>
        <v>386</v>
      </c>
      <c r="F229">
        <f>IFERROR(VLOOKUP(E229,'fftoday-week3.csv'!R:S,2,FALSE),0)</f>
        <v>1</v>
      </c>
      <c r="G229">
        <f>VLOOKUP(E229,'espn-week3.csv'!S:T,2,FALSE)</f>
        <v>1.54</v>
      </c>
      <c r="H229">
        <f>IFERROR(VLOOKUP(E229,'fleaflicker-week3.csv'!AD:AE,2,FALSE),0)</f>
        <v>0</v>
      </c>
      <c r="I229">
        <f>IFERROR(VLOOKUP(E229,'nfl-week3.csv'!Q:R,2,FALSE),0)</f>
        <v>0.6</v>
      </c>
      <c r="J229">
        <f>IFERROR(VLOOKUP(E229,'CBS-week3.csv'!V:W,2,FALSE),0)</f>
        <v>0.12000000000000002</v>
      </c>
      <c r="K229">
        <f>IFERROR(AVERAGEIF(F229:J229,"&gt;0"),0)</f>
        <v>0.81500000000000006</v>
      </c>
      <c r="L229">
        <f>IFERROR(VLOOKUP(E229,'Final scoring'!W:X,2,FALSE),0)</f>
        <v>2.4000000000000004</v>
      </c>
      <c r="N229">
        <f t="shared" si="27"/>
        <v>74.313577469675636</v>
      </c>
      <c r="O229">
        <f t="shared" si="28"/>
        <v>1.9600000000000011</v>
      </c>
      <c r="P229">
        <f t="shared" si="22"/>
        <v>0.73960000000000059</v>
      </c>
      <c r="Q229">
        <f t="shared" si="23"/>
        <v>5.7600000000000016</v>
      </c>
      <c r="R229">
        <f t="shared" si="24"/>
        <v>3.2400000000000011</v>
      </c>
      <c r="S229">
        <f t="shared" si="25"/>
        <v>5.1984000000000012</v>
      </c>
      <c r="T229">
        <f t="shared" si="26"/>
        <v>2.5122250000000013</v>
      </c>
    </row>
    <row r="230" spans="1:20">
      <c r="A230" t="s">
        <v>403</v>
      </c>
      <c r="B230">
        <v>3000</v>
      </c>
      <c r="C230" t="s">
        <v>34</v>
      </c>
      <c r="D230" t="s">
        <v>48</v>
      </c>
      <c r="E230">
        <f>IFERROR(VLOOKUP(A230,'player index'!D:F,3,FALSE),VLOOKUP(A230,'player index'!E:F,2,FALSE))</f>
        <v>448</v>
      </c>
      <c r="F230">
        <f>IFERROR(VLOOKUP(E230,'fftoday-week3.csv'!R:S,2,FALSE),0)</f>
        <v>0</v>
      </c>
      <c r="G230">
        <f>VLOOKUP(E230,'espn-week3.csv'!S:T,2,FALSE)</f>
        <v>0.44999999999999996</v>
      </c>
      <c r="H230">
        <f>IFERROR(VLOOKUP(E230,'fleaflicker-week3.csv'!AD:AE,2,FALSE),0)</f>
        <v>0</v>
      </c>
      <c r="I230">
        <f>IFERROR(VLOOKUP(E230,'nfl-week3.csv'!Q:R,2,FALSE),0)</f>
        <v>0</v>
      </c>
      <c r="J230">
        <f>IFERROR(VLOOKUP(E230,'CBS-week3.csv'!V:W,2,FALSE),0)</f>
        <v>1.17</v>
      </c>
      <c r="K230">
        <f>IFERROR(AVERAGEIF(F230:J230,"&gt;0"),0)</f>
        <v>0.80999999999999994</v>
      </c>
      <c r="L230">
        <f>IFERROR(VLOOKUP(E230,'Final scoring'!W:X,2,FALSE),0)</f>
        <v>2.4000000000000004</v>
      </c>
      <c r="N230">
        <f t="shared" si="27"/>
        <v>74.313577469675636</v>
      </c>
      <c r="O230">
        <f t="shared" si="28"/>
        <v>5.7600000000000016</v>
      </c>
      <c r="P230">
        <f t="shared" si="22"/>
        <v>3.8025000000000015</v>
      </c>
      <c r="Q230">
        <f t="shared" si="23"/>
        <v>5.7600000000000016</v>
      </c>
      <c r="R230">
        <f t="shared" si="24"/>
        <v>5.7600000000000016</v>
      </c>
      <c r="S230">
        <f t="shared" si="25"/>
        <v>1.512900000000001</v>
      </c>
      <c r="T230">
        <f t="shared" si="26"/>
        <v>2.5281000000000011</v>
      </c>
    </row>
    <row r="231" spans="1:20">
      <c r="A231" t="s">
        <v>263</v>
      </c>
      <c r="B231">
        <v>3400</v>
      </c>
      <c r="C231" t="s">
        <v>6</v>
      </c>
      <c r="D231" t="s">
        <v>28</v>
      </c>
      <c r="E231">
        <f>IFERROR(VLOOKUP(A231,'player index'!D:F,3,FALSE),VLOOKUP(A231,'player index'!E:F,2,FALSE))</f>
        <v>286</v>
      </c>
      <c r="F231">
        <f>IFERROR(VLOOKUP(E231,'fftoday-week3.csv'!R:S,2,FALSE),0)</f>
        <v>4.5</v>
      </c>
      <c r="G231">
        <f>VLOOKUP(E231,'espn-week3.csv'!S:T,2,FALSE)</f>
        <v>8.74</v>
      </c>
      <c r="H231">
        <f>IFERROR(VLOOKUP(E231,'fleaflicker-week3.csv'!AD:AE,2,FALSE),0)</f>
        <v>6.6</v>
      </c>
      <c r="I231">
        <f>IFERROR(VLOOKUP(E231,'nfl-week3.csv'!Q:R,2,FALSE),0)</f>
        <v>7.1</v>
      </c>
      <c r="J231">
        <f>IFERROR(VLOOKUP(E231,'CBS-week3.csv'!V:W,2,FALSE),0)</f>
        <v>7.09</v>
      </c>
      <c r="K231">
        <f>IFERROR(AVERAGEIF(F231:J231,"&gt;0"),0)</f>
        <v>6.806</v>
      </c>
      <c r="L231">
        <f>IFERROR(VLOOKUP(E231,'Final scoring'!W:X,2,FALSE),0)</f>
        <v>2.2999999999999998</v>
      </c>
      <c r="N231">
        <f t="shared" si="27"/>
        <v>76.047683933553955</v>
      </c>
      <c r="O231">
        <f t="shared" si="28"/>
        <v>4.8400000000000007</v>
      </c>
      <c r="P231">
        <f t="shared" si="22"/>
        <v>41.473600000000005</v>
      </c>
      <c r="Q231">
        <f t="shared" si="23"/>
        <v>18.489999999999998</v>
      </c>
      <c r="R231">
        <f t="shared" si="24"/>
        <v>23.04</v>
      </c>
      <c r="S231">
        <f t="shared" si="25"/>
        <v>22.944099999999999</v>
      </c>
      <c r="T231">
        <f t="shared" si="26"/>
        <v>20.304036000000004</v>
      </c>
    </row>
    <row r="232" spans="1:20">
      <c r="A232" t="s">
        <v>505</v>
      </c>
      <c r="B232">
        <v>2500</v>
      </c>
      <c r="C232" t="s">
        <v>45</v>
      </c>
      <c r="D232" t="s">
        <v>77</v>
      </c>
      <c r="E232">
        <f>IFERROR(VLOOKUP(A232,'player index'!D:F,3,FALSE),VLOOKUP(A232,'player index'!E:F,2,FALSE))</f>
        <v>215</v>
      </c>
      <c r="F232">
        <f>IFERROR(VLOOKUP(E232,'fftoday-week3.csv'!R:S,2,FALSE),0)</f>
        <v>6</v>
      </c>
      <c r="G232">
        <f>VLOOKUP(E232,'espn-week3.csv'!S:T,2,FALSE)</f>
        <v>6.54</v>
      </c>
      <c r="H232">
        <f>IFERROR(VLOOKUP(E232,'fleaflicker-week3.csv'!AD:AE,2,FALSE),0)</f>
        <v>2</v>
      </c>
      <c r="I232">
        <f>IFERROR(VLOOKUP(E232,'nfl-week3.csv'!Q:R,2,FALSE),0)</f>
        <v>2</v>
      </c>
      <c r="J232">
        <f>IFERROR(VLOOKUP(E232,'CBS-week3.csv'!V:W,2,FALSE),0)</f>
        <v>9.0300000000000011</v>
      </c>
      <c r="K232">
        <f>IFERROR(AVERAGEIF(F232:J232,"&gt;0"),0)</f>
        <v>5.1139999999999999</v>
      </c>
      <c r="L232">
        <f>IFERROR(VLOOKUP(E232,'Final scoring'!W:X,2,FALSE),0)</f>
        <v>2.2999999999999998</v>
      </c>
      <c r="N232">
        <f t="shared" si="27"/>
        <v>76.047683933553955</v>
      </c>
      <c r="O232">
        <f t="shared" si="28"/>
        <v>13.690000000000001</v>
      </c>
      <c r="P232">
        <f t="shared" si="22"/>
        <v>17.977600000000002</v>
      </c>
      <c r="Q232">
        <f t="shared" si="23"/>
        <v>8.99999999999999E-2</v>
      </c>
      <c r="R232">
        <f t="shared" si="24"/>
        <v>8.99999999999999E-2</v>
      </c>
      <c r="S232">
        <f t="shared" si="25"/>
        <v>45.292900000000017</v>
      </c>
      <c r="T232">
        <f t="shared" si="26"/>
        <v>7.918596</v>
      </c>
    </row>
    <row r="233" spans="1:20">
      <c r="A233" t="s">
        <v>528</v>
      </c>
      <c r="B233">
        <v>2500</v>
      </c>
      <c r="C233" t="s">
        <v>45</v>
      </c>
      <c r="D233" t="s">
        <v>73</v>
      </c>
      <c r="E233">
        <f>IFERROR(VLOOKUP(A233,'player index'!D:F,3,FALSE),VLOOKUP(A233,'player index'!E:F,2,FALSE))</f>
        <v>383</v>
      </c>
      <c r="F233">
        <f>IFERROR(VLOOKUP(E233,'fftoday-week3.csv'!R:S,2,FALSE),0)</f>
        <v>0</v>
      </c>
      <c r="G233">
        <f>VLOOKUP(E233,'espn-week3.csv'!S:T,2,FALSE)</f>
        <v>3.64</v>
      </c>
      <c r="H233">
        <f>IFERROR(VLOOKUP(E233,'fleaflicker-week3.csv'!AD:AE,2,FALSE),0)</f>
        <v>0</v>
      </c>
      <c r="I233">
        <f>IFERROR(VLOOKUP(E233,'nfl-week3.csv'!Q:R,2,FALSE),0)</f>
        <v>0</v>
      </c>
      <c r="J233">
        <f>IFERROR(VLOOKUP(E233,'CBS-week3.csv'!V:W,2,FALSE),0)</f>
        <v>4.0000000000000008E-2</v>
      </c>
      <c r="K233">
        <f>IFERROR(AVERAGEIF(F233:J233,"&gt;0"),0)</f>
        <v>1.84</v>
      </c>
      <c r="L233">
        <f>IFERROR(VLOOKUP(E233,'Final scoring'!W:X,2,FALSE),0)</f>
        <v>2.2999999999999998</v>
      </c>
      <c r="N233">
        <f t="shared" si="27"/>
        <v>76.047683933553955</v>
      </c>
      <c r="O233">
        <f t="shared" si="28"/>
        <v>5.2899999999999991</v>
      </c>
      <c r="P233">
        <f t="shared" si="22"/>
        <v>1.7956000000000008</v>
      </c>
      <c r="Q233">
        <f t="shared" si="23"/>
        <v>5.2899999999999991</v>
      </c>
      <c r="R233">
        <f t="shared" si="24"/>
        <v>5.2899999999999991</v>
      </c>
      <c r="S233">
        <f t="shared" si="25"/>
        <v>5.1075999999999988</v>
      </c>
      <c r="T233">
        <f t="shared" si="26"/>
        <v>0.21159999999999976</v>
      </c>
    </row>
    <row r="234" spans="1:20">
      <c r="A234" t="s">
        <v>228</v>
      </c>
      <c r="B234">
        <v>4000</v>
      </c>
      <c r="C234" t="s">
        <v>6</v>
      </c>
      <c r="D234" t="s">
        <v>77</v>
      </c>
      <c r="E234">
        <f>IFERROR(VLOOKUP(A234,'player index'!D:F,3,FALSE),VLOOKUP(A234,'player index'!E:F,2,FALSE))</f>
        <v>180</v>
      </c>
      <c r="F234">
        <f>IFERROR(VLOOKUP(E234,'fftoday-week3.csv'!R:S,2,FALSE),0)</f>
        <v>6.5</v>
      </c>
      <c r="G234">
        <f>VLOOKUP(E234,'espn-week3.csv'!S:T,2,FALSE)</f>
        <v>8.61</v>
      </c>
      <c r="H234">
        <f>IFERROR(VLOOKUP(E234,'fleaflicker-week3.csv'!AD:AE,2,FALSE),0)</f>
        <v>14.600000000000001</v>
      </c>
      <c r="I234">
        <f>IFERROR(VLOOKUP(E234,'nfl-week3.csv'!Q:R,2,FALSE),0)</f>
        <v>15.200000000000001</v>
      </c>
      <c r="J234">
        <f>IFERROR(VLOOKUP(E234,'CBS-week3.csv'!V:W,2,FALSE),0)</f>
        <v>11.47</v>
      </c>
      <c r="K234">
        <f>IFERROR(AVERAGEIF(F234:J234,"&gt;0"),0)</f>
        <v>11.276</v>
      </c>
      <c r="L234">
        <f>IFERROR(VLOOKUP(E234,'Final scoring'!W:X,2,FALSE),0)</f>
        <v>2.2000000000000002</v>
      </c>
      <c r="N234">
        <f t="shared" si="27"/>
        <v>77.801790397432313</v>
      </c>
      <c r="O234">
        <f t="shared" si="28"/>
        <v>18.489999999999998</v>
      </c>
      <c r="P234">
        <f t="shared" si="22"/>
        <v>41.08809999999999</v>
      </c>
      <c r="Q234">
        <f t="shared" si="23"/>
        <v>153.76000000000005</v>
      </c>
      <c r="R234">
        <f t="shared" si="24"/>
        <v>169</v>
      </c>
      <c r="S234">
        <f t="shared" si="25"/>
        <v>85.932899999999989</v>
      </c>
      <c r="T234">
        <f t="shared" si="26"/>
        <v>82.373776000000007</v>
      </c>
    </row>
    <row r="235" spans="1:20">
      <c r="A235" t="s">
        <v>658</v>
      </c>
      <c r="B235">
        <v>3000</v>
      </c>
      <c r="C235" t="s">
        <v>34</v>
      </c>
      <c r="D235" t="s">
        <v>97</v>
      </c>
      <c r="E235">
        <f>IFERROR(VLOOKUP(A235,'player index'!D:F,3,FALSE),VLOOKUP(A235,'player index'!E:F,2,FALSE))</f>
        <v>249</v>
      </c>
      <c r="F235">
        <f>IFERROR(VLOOKUP(E235,'fftoday-week3.csv'!R:S,2,FALSE),0)</f>
        <v>0</v>
      </c>
      <c r="G235">
        <f>VLOOKUP(E235,'espn-week3.csv'!S:T,2,FALSE)</f>
        <v>1</v>
      </c>
      <c r="H235">
        <f>IFERROR(VLOOKUP(E235,'fleaflicker-week3.csv'!AD:AE,2,FALSE),0)</f>
        <v>2</v>
      </c>
      <c r="I235">
        <f>IFERROR(VLOOKUP(E235,'nfl-week3.csv'!Q:R,2,FALSE),0)</f>
        <v>1.5</v>
      </c>
      <c r="J235">
        <f>IFERROR(VLOOKUP(E235,'CBS-week3.csv'!V:W,2,FALSE),0)</f>
        <v>0</v>
      </c>
      <c r="K235">
        <f>IFERROR(AVERAGEIF(F235:J235,"&gt;0"),0)</f>
        <v>1.5</v>
      </c>
      <c r="L235">
        <f>IFERROR(VLOOKUP(E235,'Final scoring'!W:X,2,FALSE),0)</f>
        <v>2.2000000000000002</v>
      </c>
      <c r="N235">
        <f t="shared" si="27"/>
        <v>77.801790397432313</v>
      </c>
      <c r="O235">
        <f t="shared" si="28"/>
        <v>4.8400000000000007</v>
      </c>
      <c r="P235">
        <f t="shared" si="22"/>
        <v>1.4400000000000004</v>
      </c>
      <c r="Q235">
        <f t="shared" si="23"/>
        <v>4.000000000000007E-2</v>
      </c>
      <c r="R235">
        <f t="shared" si="24"/>
        <v>0.49000000000000027</v>
      </c>
      <c r="S235">
        <f t="shared" si="25"/>
        <v>4.8400000000000007</v>
      </c>
      <c r="T235">
        <f t="shared" si="26"/>
        <v>0.49000000000000027</v>
      </c>
    </row>
    <row r="236" spans="1:20">
      <c r="A236" t="s">
        <v>53</v>
      </c>
      <c r="B236">
        <v>7300</v>
      </c>
      <c r="C236" t="s">
        <v>34</v>
      </c>
      <c r="D236" t="s">
        <v>54</v>
      </c>
      <c r="E236">
        <f>IFERROR(VLOOKUP(A236,'player index'!D:F,3,FALSE),VLOOKUP(A236,'player index'!E:F,2,FALSE))</f>
        <v>37</v>
      </c>
      <c r="F236">
        <f>IFERROR(VLOOKUP(E236,'fftoday-week3.csv'!R:S,2,FALSE),0)</f>
        <v>15</v>
      </c>
      <c r="G236">
        <f>VLOOKUP(E236,'espn-week3.csv'!S:T,2,FALSE)</f>
        <v>12.21</v>
      </c>
      <c r="H236">
        <f>IFERROR(VLOOKUP(E236,'fleaflicker-week3.csv'!AD:AE,2,FALSE),0)</f>
        <v>16.5</v>
      </c>
      <c r="I236">
        <f>IFERROR(VLOOKUP(E236,'nfl-week3.csv'!Q:R,2,FALSE),0)</f>
        <v>17.100000000000001</v>
      </c>
      <c r="J236">
        <f>IFERROR(VLOOKUP(E236,'CBS-week3.csv'!V:W,2,FALSE),0)</f>
        <v>11.59</v>
      </c>
      <c r="K236">
        <f>IFERROR(AVERAGEIF(F236:J236,"&gt;0"),0)</f>
        <v>14.48</v>
      </c>
      <c r="L236">
        <f>IFERROR(VLOOKUP(E236,'Final scoring'!W:X,2,FALSE),0)</f>
        <v>2.1</v>
      </c>
      <c r="N236">
        <f t="shared" si="27"/>
        <v>79.575896861310639</v>
      </c>
      <c r="O236">
        <f t="shared" si="28"/>
        <v>166.41</v>
      </c>
      <c r="P236">
        <f t="shared" si="22"/>
        <v>102.21210000000002</v>
      </c>
      <c r="Q236">
        <f t="shared" si="23"/>
        <v>207.36</v>
      </c>
      <c r="R236">
        <f t="shared" si="24"/>
        <v>225.00000000000006</v>
      </c>
      <c r="S236">
        <f t="shared" si="25"/>
        <v>90.060100000000006</v>
      </c>
      <c r="T236">
        <f t="shared" si="26"/>
        <v>153.26440000000002</v>
      </c>
    </row>
    <row r="237" spans="1:20">
      <c r="A237" t="s">
        <v>384</v>
      </c>
      <c r="B237">
        <v>3000</v>
      </c>
      <c r="C237" t="s">
        <v>34</v>
      </c>
      <c r="D237" t="s">
        <v>66</v>
      </c>
      <c r="E237">
        <f>IFERROR(VLOOKUP(A237,'player index'!D:F,3,FALSE),VLOOKUP(A237,'player index'!E:F,2,FALSE))</f>
        <v>578</v>
      </c>
      <c r="F237">
        <f>IFERROR(VLOOKUP(E237,'fftoday-week3.csv'!R:S,2,FALSE),0)</f>
        <v>0</v>
      </c>
      <c r="G237">
        <f>VLOOKUP(E237,'espn-week3.csv'!S:T,2,FALSE)</f>
        <v>8.7700000000000014</v>
      </c>
      <c r="H237">
        <f>IFERROR(VLOOKUP(E237,'fleaflicker-week3.csv'!AD:AE,2,FALSE),0)</f>
        <v>4.5</v>
      </c>
      <c r="I237">
        <f>IFERROR(VLOOKUP(E237,'nfl-week3.csv'!Q:R,2,FALSE),0)</f>
        <v>4.6000000000000005</v>
      </c>
      <c r="J237">
        <f>IFERROR(VLOOKUP(E237,'CBS-week3.csv'!V:W,2,FALSE),0)</f>
        <v>7.2</v>
      </c>
      <c r="K237">
        <f>IFERROR(AVERAGEIF(F237:J237,"&gt;0"),0)</f>
        <v>6.2675000000000001</v>
      </c>
      <c r="L237">
        <f>IFERROR(VLOOKUP(E237,'Final scoring'!W:X,2,FALSE),0)</f>
        <v>2.0999999999999996</v>
      </c>
      <c r="N237">
        <f t="shared" si="27"/>
        <v>79.575896861310639</v>
      </c>
      <c r="O237">
        <f t="shared" si="28"/>
        <v>4.4099999999999984</v>
      </c>
      <c r="P237">
        <f t="shared" si="22"/>
        <v>44.488900000000022</v>
      </c>
      <c r="Q237">
        <f t="shared" si="23"/>
        <v>5.7600000000000016</v>
      </c>
      <c r="R237">
        <f t="shared" si="24"/>
        <v>6.2500000000000044</v>
      </c>
      <c r="S237">
        <f t="shared" si="25"/>
        <v>26.010000000000005</v>
      </c>
      <c r="T237">
        <f t="shared" si="26"/>
        <v>17.368056250000002</v>
      </c>
    </row>
    <row r="238" spans="1:20">
      <c r="A238" t="s">
        <v>266</v>
      </c>
      <c r="B238">
        <v>3300</v>
      </c>
      <c r="C238" t="s">
        <v>6</v>
      </c>
      <c r="D238" t="s">
        <v>73</v>
      </c>
      <c r="E238">
        <f>IFERROR(VLOOKUP(A238,'player index'!D:F,3,FALSE),VLOOKUP(A238,'player index'!E:F,2,FALSE))</f>
        <v>236</v>
      </c>
      <c r="F238">
        <f>IFERROR(VLOOKUP(E238,'fftoday-week3.csv'!R:S,2,FALSE),0)</f>
        <v>6</v>
      </c>
      <c r="G238">
        <f>VLOOKUP(E238,'espn-week3.csv'!S:T,2,FALSE)</f>
        <v>5.68</v>
      </c>
      <c r="H238">
        <f>IFERROR(VLOOKUP(E238,'fleaflicker-week3.csv'!AD:AE,2,FALSE),0)</f>
        <v>7.3000000000000007</v>
      </c>
      <c r="I238">
        <f>IFERROR(VLOOKUP(E238,'nfl-week3.csv'!Q:R,2,FALSE),0)</f>
        <v>6.6</v>
      </c>
      <c r="J238">
        <f>IFERROR(VLOOKUP(E238,'CBS-week3.csv'!V:W,2,FALSE),0)</f>
        <v>7.56</v>
      </c>
      <c r="K238">
        <f>IFERROR(AVERAGEIF(F238:J238,"&gt;0"),0)</f>
        <v>6.6280000000000001</v>
      </c>
      <c r="L238">
        <f>IFERROR(VLOOKUP(E238,'Final scoring'!W:X,2,FALSE),0)</f>
        <v>2</v>
      </c>
      <c r="N238">
        <f t="shared" si="27"/>
        <v>81.370003325188947</v>
      </c>
      <c r="O238">
        <f t="shared" si="28"/>
        <v>16</v>
      </c>
      <c r="P238">
        <f t="shared" si="22"/>
        <v>13.542399999999997</v>
      </c>
      <c r="Q238">
        <f t="shared" si="23"/>
        <v>28.090000000000007</v>
      </c>
      <c r="R238">
        <f t="shared" si="24"/>
        <v>21.159999999999997</v>
      </c>
      <c r="S238">
        <f t="shared" si="25"/>
        <v>30.913599999999995</v>
      </c>
      <c r="T238">
        <f t="shared" si="26"/>
        <v>21.418384</v>
      </c>
    </row>
    <row r="239" spans="1:20">
      <c r="A239" t="s">
        <v>538</v>
      </c>
      <c r="B239">
        <v>2500</v>
      </c>
      <c r="C239" t="s">
        <v>45</v>
      </c>
      <c r="D239" t="s">
        <v>32</v>
      </c>
      <c r="E239">
        <f>IFERROR(VLOOKUP(A239,'player index'!D:F,3,FALSE),VLOOKUP(A239,'player index'!E:F,2,FALSE))</f>
        <v>305</v>
      </c>
      <c r="F239">
        <f>IFERROR(VLOOKUP(E239,'fftoday-week3.csv'!R:S,2,FALSE),0)</f>
        <v>2.5</v>
      </c>
      <c r="G239">
        <f>VLOOKUP(E239,'espn-week3.csv'!S:T,2,FALSE)</f>
        <v>2.4800000000000004</v>
      </c>
      <c r="H239">
        <f>IFERROR(VLOOKUP(E239,'fleaflicker-week3.csv'!AD:AE,2,FALSE),0)</f>
        <v>1.7000000000000002</v>
      </c>
      <c r="I239">
        <f>IFERROR(VLOOKUP(E239,'nfl-week3.csv'!Q:R,2,FALSE),0)</f>
        <v>1.4</v>
      </c>
      <c r="J239">
        <f>IFERROR(VLOOKUP(E239,'CBS-week3.csv'!V:W,2,FALSE),0)</f>
        <v>6.19</v>
      </c>
      <c r="K239">
        <f>IFERROR(AVERAGEIF(F239:J239,"&gt;0"),0)</f>
        <v>2.8540000000000001</v>
      </c>
      <c r="L239">
        <f>IFERROR(VLOOKUP(E239,'Final scoring'!W:X,2,FALSE),0)</f>
        <v>2</v>
      </c>
      <c r="N239">
        <f t="shared" si="27"/>
        <v>81.370003325188947</v>
      </c>
      <c r="O239">
        <f t="shared" si="28"/>
        <v>0.25</v>
      </c>
      <c r="P239">
        <f t="shared" si="22"/>
        <v>0.23040000000000041</v>
      </c>
      <c r="Q239">
        <f t="shared" si="23"/>
        <v>8.99999999999999E-2</v>
      </c>
      <c r="R239">
        <f t="shared" si="24"/>
        <v>0.3600000000000001</v>
      </c>
      <c r="S239">
        <f t="shared" si="25"/>
        <v>17.556100000000004</v>
      </c>
      <c r="T239">
        <f t="shared" si="26"/>
        <v>0.72931600000000019</v>
      </c>
    </row>
    <row r="240" spans="1:20">
      <c r="A240" t="s">
        <v>225</v>
      </c>
      <c r="B240">
        <v>4000</v>
      </c>
      <c r="C240" t="s">
        <v>6</v>
      </c>
      <c r="D240" t="s">
        <v>36</v>
      </c>
      <c r="E240">
        <f>IFERROR(VLOOKUP(A240,'player index'!D:F,3,FALSE),VLOOKUP(A240,'player index'!E:F,2,FALSE))</f>
        <v>152</v>
      </c>
      <c r="F240">
        <f>IFERROR(VLOOKUP(E240,'fftoday-week3.csv'!R:S,2,FALSE),0)</f>
        <v>7</v>
      </c>
      <c r="G240">
        <f>VLOOKUP(E240,'espn-week3.csv'!S:T,2,FALSE)</f>
        <v>9.879999999999999</v>
      </c>
      <c r="H240">
        <f>IFERROR(VLOOKUP(E240,'fleaflicker-week3.csv'!AD:AE,2,FALSE),0)</f>
        <v>15.3</v>
      </c>
      <c r="I240">
        <f>IFERROR(VLOOKUP(E240,'nfl-week3.csv'!Q:R,2,FALSE),0)</f>
        <v>16.399999999999999</v>
      </c>
      <c r="J240">
        <f>IFERROR(VLOOKUP(E240,'CBS-week3.csv'!V:W,2,FALSE),0)</f>
        <v>8.370000000000001</v>
      </c>
      <c r="K240">
        <f>IFERROR(AVERAGEIF(F240:J240,"&gt;0"),0)</f>
        <v>11.39</v>
      </c>
      <c r="L240">
        <f>IFERROR(VLOOKUP(E240,'Final scoring'!W:X,2,FALSE),0)</f>
        <v>1.9</v>
      </c>
      <c r="N240">
        <f t="shared" si="27"/>
        <v>83.184109789067278</v>
      </c>
      <c r="O240">
        <f t="shared" si="28"/>
        <v>26.009999999999998</v>
      </c>
      <c r="P240">
        <f t="shared" si="22"/>
        <v>63.680399999999977</v>
      </c>
      <c r="Q240">
        <f t="shared" si="23"/>
        <v>179.56</v>
      </c>
      <c r="R240">
        <f t="shared" si="24"/>
        <v>210.24999999999994</v>
      </c>
      <c r="S240">
        <f t="shared" si="25"/>
        <v>41.860900000000008</v>
      </c>
      <c r="T240">
        <f t="shared" si="26"/>
        <v>90.060100000000006</v>
      </c>
    </row>
    <row r="241" spans="1:20">
      <c r="A241" t="s">
        <v>242</v>
      </c>
      <c r="B241">
        <v>3700</v>
      </c>
      <c r="C241" t="s">
        <v>6</v>
      </c>
      <c r="D241" t="s">
        <v>32</v>
      </c>
      <c r="E241">
        <f>IFERROR(VLOOKUP(A241,'player index'!D:F,3,FALSE),VLOOKUP(A241,'player index'!E:F,2,FALSE))</f>
        <v>171</v>
      </c>
      <c r="F241">
        <f>IFERROR(VLOOKUP(E241,'fftoday-week3.csv'!R:S,2,FALSE),0)</f>
        <v>8.5</v>
      </c>
      <c r="G241">
        <f>VLOOKUP(E241,'espn-week3.csv'!S:T,2,FALSE)</f>
        <v>7.4700000000000006</v>
      </c>
      <c r="H241">
        <f>IFERROR(VLOOKUP(E241,'fleaflicker-week3.csv'!AD:AE,2,FALSE),0)</f>
        <v>6.3000000000000007</v>
      </c>
      <c r="I241">
        <f>IFERROR(VLOOKUP(E241,'nfl-week3.csv'!Q:R,2,FALSE),0)</f>
        <v>6.6</v>
      </c>
      <c r="J241">
        <f>IFERROR(VLOOKUP(E241,'CBS-week3.csv'!V:W,2,FALSE),0)</f>
        <v>7.8000000000000007</v>
      </c>
      <c r="K241">
        <f>IFERROR(AVERAGEIF(F241:J241,"&gt;0"),0)</f>
        <v>7.3340000000000005</v>
      </c>
      <c r="L241">
        <f>IFERROR(VLOOKUP(E241,'Final scoring'!W:X,2,FALSE),0)</f>
        <v>1.9</v>
      </c>
      <c r="N241">
        <f t="shared" si="27"/>
        <v>83.184109789067278</v>
      </c>
      <c r="O241">
        <f t="shared" si="28"/>
        <v>43.559999999999995</v>
      </c>
      <c r="P241">
        <f t="shared" si="22"/>
        <v>31.024900000000002</v>
      </c>
      <c r="Q241">
        <f t="shared" si="23"/>
        <v>19.360000000000003</v>
      </c>
      <c r="R241">
        <f t="shared" si="24"/>
        <v>22.089999999999993</v>
      </c>
      <c r="S241">
        <f t="shared" si="25"/>
        <v>34.81</v>
      </c>
      <c r="T241">
        <f t="shared" si="26"/>
        <v>29.528356000000013</v>
      </c>
    </row>
    <row r="242" spans="1:20">
      <c r="A242" t="s">
        <v>509</v>
      </c>
      <c r="B242">
        <v>2500</v>
      </c>
      <c r="C242" t="s">
        <v>45</v>
      </c>
      <c r="D242" t="s">
        <v>48</v>
      </c>
      <c r="E242">
        <f>IFERROR(VLOOKUP(A242,'player index'!D:F,3,FALSE),VLOOKUP(A242,'player index'!E:F,2,FALSE))</f>
        <v>290</v>
      </c>
      <c r="F242">
        <f>IFERROR(VLOOKUP(E242,'fftoday-week3.csv'!R:S,2,FALSE),0)</f>
        <v>4</v>
      </c>
      <c r="G242">
        <f>VLOOKUP(E242,'espn-week3.csv'!S:T,2,FALSE)</f>
        <v>5.7</v>
      </c>
      <c r="H242">
        <f>IFERROR(VLOOKUP(E242,'fleaflicker-week3.csv'!AD:AE,2,FALSE),0)</f>
        <v>8.3000000000000007</v>
      </c>
      <c r="I242">
        <f>IFERROR(VLOOKUP(E242,'nfl-week3.csv'!Q:R,2,FALSE),0)</f>
        <v>8.6</v>
      </c>
      <c r="J242">
        <f>IFERROR(VLOOKUP(E242,'CBS-week3.csv'!V:W,2,FALSE),0)</f>
        <v>8.32</v>
      </c>
      <c r="K242">
        <f>IFERROR(AVERAGEIF(F242:J242,"&gt;0"),0)</f>
        <v>6.984</v>
      </c>
      <c r="L242">
        <f>IFERROR(VLOOKUP(E242,'Final scoring'!W:X,2,FALSE),0)</f>
        <v>1.9</v>
      </c>
      <c r="N242">
        <f t="shared" si="27"/>
        <v>83.184109789067278</v>
      </c>
      <c r="O242">
        <f t="shared" si="28"/>
        <v>4.41</v>
      </c>
      <c r="P242">
        <f t="shared" si="22"/>
        <v>14.440000000000001</v>
      </c>
      <c r="Q242">
        <f t="shared" si="23"/>
        <v>40.960000000000008</v>
      </c>
      <c r="R242">
        <f t="shared" si="24"/>
        <v>44.889999999999993</v>
      </c>
      <c r="S242">
        <f t="shared" si="25"/>
        <v>41.2164</v>
      </c>
      <c r="T242">
        <f t="shared" si="26"/>
        <v>25.847055999999995</v>
      </c>
    </row>
    <row r="243" spans="1:20">
      <c r="A243" t="s">
        <v>426</v>
      </c>
      <c r="B243">
        <v>3000</v>
      </c>
      <c r="C243" t="s">
        <v>34</v>
      </c>
      <c r="D243" t="s">
        <v>36</v>
      </c>
      <c r="E243">
        <f>IFERROR(VLOOKUP(A243,'player index'!D:F,3,FALSE),VLOOKUP(A243,'player index'!E:F,2,FALSE))</f>
        <v>283</v>
      </c>
      <c r="F243">
        <f>IFERROR(VLOOKUP(E243,'fftoday-week3.csv'!R:S,2,FALSE),0)</f>
        <v>4</v>
      </c>
      <c r="G243">
        <f>VLOOKUP(E243,'espn-week3.csv'!S:T,2,FALSE)</f>
        <v>4.93</v>
      </c>
      <c r="H243">
        <f>IFERROR(VLOOKUP(E243,'fleaflicker-week3.csv'!AD:AE,2,FALSE),0)</f>
        <v>3.3</v>
      </c>
      <c r="I243">
        <f>IFERROR(VLOOKUP(E243,'nfl-week3.csv'!Q:R,2,FALSE),0)</f>
        <v>3.0999999999999996</v>
      </c>
      <c r="J243">
        <f>IFERROR(VLOOKUP(E243,'CBS-week3.csv'!V:W,2,FALSE),0)</f>
        <v>4.33</v>
      </c>
      <c r="K243">
        <f>IFERROR(AVERAGEIF(F243:J243,"&gt;0"),0)</f>
        <v>3.9319999999999999</v>
      </c>
      <c r="L243">
        <f>IFERROR(VLOOKUP(E243,'Final scoring'!W:X,2,FALSE),0)</f>
        <v>1.8</v>
      </c>
      <c r="N243">
        <f t="shared" si="27"/>
        <v>85.018216252945592</v>
      </c>
      <c r="O243">
        <f t="shared" si="28"/>
        <v>4.8400000000000007</v>
      </c>
      <c r="P243">
        <f t="shared" si="22"/>
        <v>9.7968999999999991</v>
      </c>
      <c r="Q243">
        <f t="shared" si="23"/>
        <v>2.2499999999999996</v>
      </c>
      <c r="R243">
        <f t="shared" si="24"/>
        <v>1.6899999999999991</v>
      </c>
      <c r="S243">
        <f t="shared" si="25"/>
        <v>6.4009000000000009</v>
      </c>
      <c r="T243">
        <f t="shared" si="26"/>
        <v>4.5454239999999988</v>
      </c>
    </row>
    <row r="244" spans="1:20">
      <c r="A244" t="s">
        <v>481</v>
      </c>
      <c r="B244">
        <v>2800</v>
      </c>
      <c r="C244" t="s">
        <v>45</v>
      </c>
      <c r="D244" t="s">
        <v>8</v>
      </c>
      <c r="E244">
        <f>IFERROR(VLOOKUP(A244,'player index'!D:F,3,FALSE),VLOOKUP(A244,'player index'!E:F,2,FALSE))</f>
        <v>237</v>
      </c>
      <c r="F244">
        <f>IFERROR(VLOOKUP(E244,'fftoday-week3.csv'!R:S,2,FALSE),0)</f>
        <v>4.5</v>
      </c>
      <c r="G244">
        <f>VLOOKUP(E244,'espn-week3.csv'!S:T,2,FALSE)</f>
        <v>7.2500000000000009</v>
      </c>
      <c r="H244">
        <f>IFERROR(VLOOKUP(E244,'fleaflicker-week3.csv'!AD:AE,2,FALSE),0)</f>
        <v>3.6</v>
      </c>
      <c r="I244">
        <f>IFERROR(VLOOKUP(E244,'nfl-week3.csv'!Q:R,2,FALSE),0)</f>
        <v>3.2</v>
      </c>
      <c r="J244">
        <f>IFERROR(VLOOKUP(E244,'CBS-week3.csv'!V:W,2,FALSE),0)</f>
        <v>5.73</v>
      </c>
      <c r="K244">
        <f>IFERROR(AVERAGEIF(F244:J244,"&gt;0"),0)</f>
        <v>4.8559999999999999</v>
      </c>
      <c r="L244">
        <f>IFERROR(VLOOKUP(E244,'Final scoring'!W:X,2,FALSE),0)</f>
        <v>1.8</v>
      </c>
      <c r="N244">
        <f t="shared" si="27"/>
        <v>85.018216252945592</v>
      </c>
      <c r="O244">
        <f t="shared" si="28"/>
        <v>7.2900000000000009</v>
      </c>
      <c r="P244">
        <f t="shared" si="22"/>
        <v>29.702500000000011</v>
      </c>
      <c r="Q244">
        <f t="shared" si="23"/>
        <v>3.24</v>
      </c>
      <c r="R244">
        <f t="shared" si="24"/>
        <v>1.9600000000000004</v>
      </c>
      <c r="S244">
        <f t="shared" si="25"/>
        <v>15.444900000000004</v>
      </c>
      <c r="T244">
        <f t="shared" si="26"/>
        <v>9.3391359999999999</v>
      </c>
    </row>
    <row r="245" spans="1:20">
      <c r="A245" t="s">
        <v>521</v>
      </c>
      <c r="B245">
        <v>2500</v>
      </c>
      <c r="C245" t="s">
        <v>45</v>
      </c>
      <c r="D245" t="s">
        <v>97</v>
      </c>
      <c r="E245">
        <f>IFERROR(VLOOKUP(A245,'player index'!D:F,3,FALSE),VLOOKUP(A245,'player index'!E:F,2,FALSE))</f>
        <v>434</v>
      </c>
      <c r="F245">
        <f>IFERROR(VLOOKUP(E245,'fftoday-week3.csv'!R:S,2,FALSE),0)</f>
        <v>0</v>
      </c>
      <c r="G245">
        <f>VLOOKUP(E245,'espn-week3.csv'!S:T,2,FALSE)</f>
        <v>0.46</v>
      </c>
      <c r="H245">
        <f>IFERROR(VLOOKUP(E245,'fleaflicker-week3.csv'!AD:AE,2,FALSE),0)</f>
        <v>0</v>
      </c>
      <c r="I245">
        <f>IFERROR(VLOOKUP(E245,'nfl-week3.csv'!Q:R,2,FALSE),0)</f>
        <v>0</v>
      </c>
      <c r="J245">
        <f>IFERROR(VLOOKUP(E245,'CBS-week3.csv'!V:W,2,FALSE),0)</f>
        <v>3.6</v>
      </c>
      <c r="K245">
        <f>IFERROR(AVERAGEIF(F245:J245,"&gt;0"),0)</f>
        <v>2.0300000000000002</v>
      </c>
      <c r="L245">
        <f>IFERROR(VLOOKUP(E245,'Final scoring'!W:X,2,FALSE),0)</f>
        <v>1.8</v>
      </c>
      <c r="N245">
        <f t="shared" si="27"/>
        <v>85.018216252945592</v>
      </c>
      <c r="O245">
        <f t="shared" si="28"/>
        <v>3.24</v>
      </c>
      <c r="P245">
        <f t="shared" si="22"/>
        <v>1.7956000000000003</v>
      </c>
      <c r="Q245">
        <f t="shared" si="23"/>
        <v>3.24</v>
      </c>
      <c r="R245">
        <f t="shared" si="24"/>
        <v>3.24</v>
      </c>
      <c r="S245">
        <f t="shared" si="25"/>
        <v>3.24</v>
      </c>
      <c r="T245">
        <f t="shared" si="26"/>
        <v>5.2900000000000093E-2</v>
      </c>
    </row>
    <row r="246" spans="1:20">
      <c r="A246" t="s">
        <v>433</v>
      </c>
      <c r="B246">
        <v>3000</v>
      </c>
      <c r="C246" t="s">
        <v>6</v>
      </c>
      <c r="D246" t="s">
        <v>77</v>
      </c>
      <c r="E246">
        <f>IFERROR(VLOOKUP(A246,'player index'!D:F,3,FALSE),VLOOKUP(A246,'player index'!E:F,2,FALSE))</f>
        <v>289</v>
      </c>
      <c r="F246">
        <f>IFERROR(VLOOKUP(E246,'fftoday-week3.csv'!R:S,2,FALSE),0)</f>
        <v>4</v>
      </c>
      <c r="G246">
        <f>VLOOKUP(E246,'espn-week3.csv'!S:T,2,FALSE)</f>
        <v>4.28</v>
      </c>
      <c r="H246">
        <f>IFERROR(VLOOKUP(E246,'fleaflicker-week3.csv'!AD:AE,2,FALSE),0)</f>
        <v>0</v>
      </c>
      <c r="I246">
        <f>IFERROR(VLOOKUP(E246,'nfl-week3.csv'!Q:R,2,FALSE),0)</f>
        <v>0</v>
      </c>
      <c r="J246">
        <f>IFERROR(VLOOKUP(E246,'CBS-week3.csv'!V:W,2,FALSE),0)</f>
        <v>3.8200000000000003</v>
      </c>
      <c r="K246">
        <f>IFERROR(AVERAGEIF(F246:J246,"&gt;0"),0)</f>
        <v>4.0333333333333341</v>
      </c>
      <c r="L246">
        <f>IFERROR(VLOOKUP(E246,'Final scoring'!W:X,2,FALSE),0)</f>
        <v>1.7000000000000002</v>
      </c>
      <c r="N246">
        <f t="shared" si="27"/>
        <v>86.872322716823945</v>
      </c>
      <c r="O246">
        <f t="shared" si="28"/>
        <v>5.2899999999999991</v>
      </c>
      <c r="P246">
        <f t="shared" si="22"/>
        <v>6.6564000000000005</v>
      </c>
      <c r="Q246">
        <f t="shared" si="23"/>
        <v>2.8900000000000006</v>
      </c>
      <c r="R246">
        <f t="shared" si="24"/>
        <v>2.8900000000000006</v>
      </c>
      <c r="S246">
        <f t="shared" si="25"/>
        <v>4.4944000000000006</v>
      </c>
      <c r="T246">
        <f t="shared" si="26"/>
        <v>5.4444444444444473</v>
      </c>
    </row>
    <row r="247" spans="1:20">
      <c r="A247" t="s">
        <v>439</v>
      </c>
      <c r="B247">
        <v>3000</v>
      </c>
      <c r="C247" t="s">
        <v>34</v>
      </c>
      <c r="D247" t="s">
        <v>17</v>
      </c>
      <c r="E247">
        <f>IFERROR(VLOOKUP(A247,'player index'!D:F,3,FALSE),VLOOKUP(A247,'player index'!E:F,2,FALSE))</f>
        <v>455</v>
      </c>
      <c r="F247">
        <f>IFERROR(VLOOKUP(E247,'fftoday-week3.csv'!R:S,2,FALSE),0)</f>
        <v>0</v>
      </c>
      <c r="G247">
        <f>VLOOKUP(E247,'espn-week3.csv'!S:T,2,FALSE)</f>
        <v>3.3200000000000003</v>
      </c>
      <c r="H247">
        <f>IFERROR(VLOOKUP(E247,'fleaflicker-week3.csv'!AD:AE,2,FALSE),0)</f>
        <v>0</v>
      </c>
      <c r="I247">
        <f>IFERROR(VLOOKUP(E247,'nfl-week3.csv'!Q:R,2,FALSE),0)</f>
        <v>0</v>
      </c>
      <c r="J247">
        <f>IFERROR(VLOOKUP(E247,'CBS-week3.csv'!V:W,2,FALSE),0)</f>
        <v>0</v>
      </c>
      <c r="K247">
        <f>IFERROR(AVERAGEIF(F247:J247,"&gt;0"),0)</f>
        <v>3.3200000000000003</v>
      </c>
      <c r="L247">
        <f>IFERROR(VLOOKUP(E247,'Final scoring'!W:X,2,FALSE),0)</f>
        <v>1.7000000000000002</v>
      </c>
      <c r="N247">
        <f t="shared" si="27"/>
        <v>86.872322716823945</v>
      </c>
      <c r="O247">
        <f t="shared" si="28"/>
        <v>2.8900000000000006</v>
      </c>
      <c r="P247">
        <f t="shared" si="22"/>
        <v>2.6244000000000005</v>
      </c>
      <c r="Q247">
        <f t="shared" si="23"/>
        <v>2.8900000000000006</v>
      </c>
      <c r="R247">
        <f t="shared" si="24"/>
        <v>2.8900000000000006</v>
      </c>
      <c r="S247">
        <f t="shared" si="25"/>
        <v>2.8900000000000006</v>
      </c>
      <c r="T247">
        <f t="shared" si="26"/>
        <v>2.6244000000000005</v>
      </c>
    </row>
    <row r="248" spans="1:20">
      <c r="A248" t="s">
        <v>482</v>
      </c>
      <c r="B248">
        <v>2800</v>
      </c>
      <c r="C248" t="s">
        <v>45</v>
      </c>
      <c r="D248" t="s">
        <v>11</v>
      </c>
      <c r="E248">
        <f>IFERROR(VLOOKUP(A248,'player index'!D:F,3,FALSE),VLOOKUP(A248,'player index'!E:F,2,FALSE))</f>
        <v>229</v>
      </c>
      <c r="F248">
        <f>IFERROR(VLOOKUP(E248,'fftoday-week3.csv'!R:S,2,FALSE),0)</f>
        <v>17.5</v>
      </c>
      <c r="G248">
        <f>VLOOKUP(E248,'espn-week3.csv'!S:T,2,FALSE)</f>
        <v>10.120000000000001</v>
      </c>
      <c r="H248">
        <f>IFERROR(VLOOKUP(E248,'fleaflicker-week3.csv'!AD:AE,2,FALSE),0)</f>
        <v>6.1</v>
      </c>
      <c r="I248">
        <f>IFERROR(VLOOKUP(E248,'nfl-week3.csv'!Q:R,2,FALSE),0)</f>
        <v>6.2</v>
      </c>
      <c r="J248">
        <f>IFERROR(VLOOKUP(E248,'CBS-week3.csv'!V:W,2,FALSE),0)</f>
        <v>12.21</v>
      </c>
      <c r="K248">
        <f>IFERROR(AVERAGEIF(F248:J248,"&gt;0"),0)</f>
        <v>10.426</v>
      </c>
      <c r="L248">
        <f>IFERROR(VLOOKUP(E248,'Final scoring'!W:X,2,FALSE),0)</f>
        <v>1.7000000000000002</v>
      </c>
      <c r="N248">
        <f t="shared" si="27"/>
        <v>86.872322716823945</v>
      </c>
      <c r="O248">
        <f t="shared" si="28"/>
        <v>249.64000000000001</v>
      </c>
      <c r="P248">
        <f t="shared" si="22"/>
        <v>70.896400000000028</v>
      </c>
      <c r="Q248">
        <f t="shared" si="23"/>
        <v>19.359999999999996</v>
      </c>
      <c r="R248">
        <f t="shared" si="24"/>
        <v>20.25</v>
      </c>
      <c r="S248">
        <f t="shared" si="25"/>
        <v>110.46010000000004</v>
      </c>
      <c r="T248">
        <f t="shared" si="26"/>
        <v>76.143075999999979</v>
      </c>
    </row>
    <row r="249" spans="1:20">
      <c r="A249" t="s">
        <v>344</v>
      </c>
      <c r="B249">
        <v>3000</v>
      </c>
      <c r="C249" t="s">
        <v>34</v>
      </c>
      <c r="D249" t="s">
        <v>97</v>
      </c>
      <c r="E249">
        <f>IFERROR(VLOOKUP(A249,'player index'!D:F,3,FALSE),VLOOKUP(A249,'player index'!E:F,2,FALSE))</f>
        <v>371</v>
      </c>
      <c r="F249">
        <f>IFERROR(VLOOKUP(E249,'fftoday-week3.csv'!R:S,2,FALSE),0)</f>
        <v>1.5</v>
      </c>
      <c r="G249">
        <f>VLOOKUP(E249,'espn-week3.csv'!S:T,2,FALSE)</f>
        <v>4.32</v>
      </c>
      <c r="H249">
        <f>IFERROR(VLOOKUP(E249,'fleaflicker-week3.csv'!AD:AE,2,FALSE),0)</f>
        <v>0</v>
      </c>
      <c r="I249">
        <f>IFERROR(VLOOKUP(E249,'nfl-week3.csv'!Q:R,2,FALSE),0)</f>
        <v>0</v>
      </c>
      <c r="J249">
        <f>IFERROR(VLOOKUP(E249,'CBS-week3.csv'!V:W,2,FALSE),0)</f>
        <v>4.1000000000000005</v>
      </c>
      <c r="K249">
        <f>IFERROR(AVERAGEIF(F249:J249,"&gt;0"),0)</f>
        <v>3.3066666666666671</v>
      </c>
      <c r="L249">
        <f>IFERROR(VLOOKUP(E249,'Final scoring'!W:X,2,FALSE),0)</f>
        <v>1.6</v>
      </c>
      <c r="N249">
        <f t="shared" si="27"/>
        <v>88.746429180702265</v>
      </c>
      <c r="O249">
        <f t="shared" si="28"/>
        <v>1.0000000000000018E-2</v>
      </c>
      <c r="P249">
        <f t="shared" si="22"/>
        <v>7.3984000000000014</v>
      </c>
      <c r="Q249">
        <f t="shared" si="23"/>
        <v>2.5600000000000005</v>
      </c>
      <c r="R249">
        <f t="shared" si="24"/>
        <v>2.5600000000000005</v>
      </c>
      <c r="S249">
        <f t="shared" si="25"/>
        <v>6.2500000000000027</v>
      </c>
      <c r="T249">
        <f t="shared" si="26"/>
        <v>2.9127111111111121</v>
      </c>
    </row>
    <row r="250" spans="1:20">
      <c r="A250" t="s">
        <v>395</v>
      </c>
      <c r="B250">
        <v>3000</v>
      </c>
      <c r="C250" t="s">
        <v>6</v>
      </c>
      <c r="D250" t="s">
        <v>8</v>
      </c>
      <c r="E250">
        <f>IFERROR(VLOOKUP(A250,'player index'!D:F,3,FALSE),VLOOKUP(A250,'player index'!E:F,2,FALSE))</f>
        <v>395</v>
      </c>
      <c r="F250">
        <f>IFERROR(VLOOKUP(E250,'fftoday-week3.csv'!R:S,2,FALSE),0)</f>
        <v>0</v>
      </c>
      <c r="G250">
        <f>VLOOKUP(E250,'espn-week3.csv'!S:T,2,FALSE)</f>
        <v>1.6099999999999999</v>
      </c>
      <c r="H250">
        <f>IFERROR(VLOOKUP(E250,'fleaflicker-week3.csv'!AD:AE,2,FALSE),0)</f>
        <v>0</v>
      </c>
      <c r="I250">
        <f>IFERROR(VLOOKUP(E250,'nfl-week3.csv'!Q:R,2,FALSE),0)</f>
        <v>0</v>
      </c>
      <c r="J250">
        <f>IFERROR(VLOOKUP(E250,'CBS-week3.csv'!V:W,2,FALSE),0)</f>
        <v>0.15000000000000002</v>
      </c>
      <c r="K250">
        <f>IFERROR(AVERAGEIF(F250:J250,"&gt;0"),0)</f>
        <v>0.87999999999999989</v>
      </c>
      <c r="L250">
        <f>IFERROR(VLOOKUP(E250,'Final scoring'!W:X,2,FALSE),0)</f>
        <v>1.6</v>
      </c>
      <c r="N250">
        <f t="shared" si="27"/>
        <v>88.746429180702265</v>
      </c>
      <c r="O250">
        <f t="shared" si="28"/>
        <v>2.5600000000000005</v>
      </c>
      <c r="P250">
        <f t="shared" si="22"/>
        <v>9.9999999999995736E-5</v>
      </c>
      <c r="Q250">
        <f t="shared" si="23"/>
        <v>2.5600000000000005</v>
      </c>
      <c r="R250">
        <f t="shared" si="24"/>
        <v>2.5600000000000005</v>
      </c>
      <c r="S250">
        <f t="shared" si="25"/>
        <v>2.1025000000000005</v>
      </c>
      <c r="T250">
        <f t="shared" si="26"/>
        <v>0.51840000000000031</v>
      </c>
    </row>
    <row r="251" spans="1:20">
      <c r="A251" t="s">
        <v>456</v>
      </c>
      <c r="B251">
        <v>3000</v>
      </c>
      <c r="C251" t="s">
        <v>34</v>
      </c>
      <c r="D251" t="s">
        <v>54</v>
      </c>
      <c r="E251">
        <f>IFERROR(VLOOKUP(A251,'player index'!D:F,3,FALSE),VLOOKUP(A251,'player index'!E:F,2,FALSE))</f>
        <v>248</v>
      </c>
      <c r="F251">
        <f>IFERROR(VLOOKUP(E251,'fftoday-week3.csv'!R:S,2,FALSE),0)</f>
        <v>4</v>
      </c>
      <c r="G251">
        <f>VLOOKUP(E251,'espn-week3.csv'!S:T,2,FALSE)</f>
        <v>7.4700000000000006</v>
      </c>
      <c r="H251">
        <f>IFERROR(VLOOKUP(E251,'fleaflicker-week3.csv'!AD:AE,2,FALSE),0)</f>
        <v>0.6</v>
      </c>
      <c r="I251">
        <f>IFERROR(VLOOKUP(E251,'nfl-week3.csv'!Q:R,2,FALSE),0)</f>
        <v>0.7</v>
      </c>
      <c r="J251">
        <f>IFERROR(VLOOKUP(E251,'CBS-week3.csv'!V:W,2,FALSE),0)</f>
        <v>6.6400000000000006</v>
      </c>
      <c r="K251">
        <f>IFERROR(AVERAGEIF(F251:J251,"&gt;0"),0)</f>
        <v>3.8820000000000001</v>
      </c>
      <c r="L251">
        <f>IFERROR(VLOOKUP(E251,'Final scoring'!W:X,2,FALSE),0)</f>
        <v>1.6</v>
      </c>
      <c r="N251">
        <f t="shared" si="27"/>
        <v>88.746429180702265</v>
      </c>
      <c r="O251">
        <f t="shared" si="28"/>
        <v>5.76</v>
      </c>
      <c r="P251">
        <f t="shared" si="22"/>
        <v>34.456900000000012</v>
      </c>
      <c r="Q251">
        <f t="shared" si="23"/>
        <v>1</v>
      </c>
      <c r="R251">
        <f t="shared" si="24"/>
        <v>0.81000000000000028</v>
      </c>
      <c r="S251">
        <f t="shared" si="25"/>
        <v>25.401600000000009</v>
      </c>
      <c r="T251">
        <f t="shared" si="26"/>
        <v>5.2075240000000003</v>
      </c>
    </row>
    <row r="252" spans="1:20">
      <c r="A252" t="s">
        <v>399</v>
      </c>
      <c r="B252">
        <v>3000</v>
      </c>
      <c r="C252" t="s">
        <v>6</v>
      </c>
      <c r="D252" t="s">
        <v>28</v>
      </c>
      <c r="E252">
        <f>IFERROR(VLOOKUP(A252,'player index'!D:F,3,FALSE),VLOOKUP(A252,'player index'!E:F,2,FALSE))</f>
        <v>264</v>
      </c>
      <c r="F252">
        <f>IFERROR(VLOOKUP(E252,'fftoday-week3.csv'!R:S,2,FALSE),0)</f>
        <v>4</v>
      </c>
      <c r="G252">
        <f>VLOOKUP(E252,'espn-week3.csv'!S:T,2,FALSE)</f>
        <v>9.2800000000000011</v>
      </c>
      <c r="H252">
        <f>IFERROR(VLOOKUP(E252,'fleaflicker-week3.csv'!AD:AE,2,FALSE),0)</f>
        <v>4.5</v>
      </c>
      <c r="I252">
        <f>IFERROR(VLOOKUP(E252,'nfl-week3.csv'!Q:R,2,FALSE),0)</f>
        <v>5</v>
      </c>
      <c r="J252">
        <f>IFERROR(VLOOKUP(E252,'CBS-week3.csv'!V:W,2,FALSE),0)</f>
        <v>3.8000000000000003</v>
      </c>
      <c r="K252">
        <f>IFERROR(AVERAGEIF(F252:J252,"&gt;0"),0)</f>
        <v>5.3160000000000007</v>
      </c>
      <c r="L252">
        <f>IFERROR(VLOOKUP(E252,'Final scoring'!W:X,2,FALSE),0)</f>
        <v>1.5</v>
      </c>
      <c r="N252">
        <f t="shared" si="27"/>
        <v>90.640535644580581</v>
      </c>
      <c r="O252">
        <f t="shared" si="28"/>
        <v>6.25</v>
      </c>
      <c r="P252">
        <f t="shared" si="22"/>
        <v>60.528400000000019</v>
      </c>
      <c r="Q252">
        <f t="shared" si="23"/>
        <v>9</v>
      </c>
      <c r="R252">
        <f t="shared" si="24"/>
        <v>12.25</v>
      </c>
      <c r="S252">
        <f t="shared" si="25"/>
        <v>5.2900000000000009</v>
      </c>
      <c r="T252">
        <f t="shared" si="26"/>
        <v>14.561856000000006</v>
      </c>
    </row>
    <row r="253" spans="1:20">
      <c r="A253" t="s">
        <v>357</v>
      </c>
      <c r="B253">
        <v>3000</v>
      </c>
      <c r="C253" t="s">
        <v>34</v>
      </c>
      <c r="D253" t="s">
        <v>8</v>
      </c>
      <c r="E253">
        <f>IFERROR(VLOOKUP(A253,'player index'!D:F,3,FALSE),VLOOKUP(A253,'player index'!E:F,2,FALSE))</f>
        <v>432</v>
      </c>
      <c r="F253">
        <f>IFERROR(VLOOKUP(E253,'fftoday-week3.csv'!R:S,2,FALSE),0)</f>
        <v>0</v>
      </c>
      <c r="G253">
        <f>VLOOKUP(E253,'espn-week3.csv'!S:T,2,FALSE)</f>
        <v>2.1</v>
      </c>
      <c r="H253">
        <f>IFERROR(VLOOKUP(E253,'fleaflicker-week3.csv'!AD:AE,2,FALSE),0)</f>
        <v>0</v>
      </c>
      <c r="I253">
        <f>IFERROR(VLOOKUP(E253,'nfl-week3.csv'!Q:R,2,FALSE),0)</f>
        <v>0</v>
      </c>
      <c r="J253">
        <f>IFERROR(VLOOKUP(E253,'CBS-week3.csv'!V:W,2,FALSE),0)</f>
        <v>2.4500000000000002</v>
      </c>
      <c r="K253">
        <f>IFERROR(AVERAGEIF(F253:J253,"&gt;0"),0)</f>
        <v>2.2750000000000004</v>
      </c>
      <c r="L253">
        <f>IFERROR(VLOOKUP(E253,'Final scoring'!W:X,2,FALSE),0)</f>
        <v>1.4</v>
      </c>
      <c r="N253">
        <f t="shared" si="27"/>
        <v>92.554642108458907</v>
      </c>
      <c r="O253">
        <f t="shared" si="28"/>
        <v>1.9599999999999997</v>
      </c>
      <c r="P253">
        <f t="shared" si="22"/>
        <v>0.49000000000000027</v>
      </c>
      <c r="Q253">
        <f t="shared" si="23"/>
        <v>1.9599999999999997</v>
      </c>
      <c r="R253">
        <f t="shared" si="24"/>
        <v>1.9599999999999997</v>
      </c>
      <c r="S253">
        <f t="shared" si="25"/>
        <v>1.1025000000000005</v>
      </c>
      <c r="T253">
        <f t="shared" si="26"/>
        <v>0.76562500000000078</v>
      </c>
    </row>
    <row r="254" spans="1:20">
      <c r="A254" t="s">
        <v>139</v>
      </c>
      <c r="B254">
        <v>5000</v>
      </c>
      <c r="C254" t="s">
        <v>15</v>
      </c>
      <c r="D254" t="s">
        <v>11</v>
      </c>
      <c r="E254">
        <f>IFERROR(VLOOKUP(A254,'player index'!D:F,3,FALSE),VLOOKUP(A254,'player index'!E:F,2,FALSE))</f>
        <v>465</v>
      </c>
      <c r="F254">
        <f>IFERROR(VLOOKUP(E254,'fftoday-week3.csv'!R:S,2,FALSE),0)</f>
        <v>0</v>
      </c>
      <c r="G254">
        <f>VLOOKUP(E254,'espn-week3.csv'!S:T,2,FALSE)</f>
        <v>6.2000000000000006E-2</v>
      </c>
      <c r="H254">
        <f>IFERROR(VLOOKUP(E254,'fleaflicker-week3.csv'!AD:AE,2,FALSE),0)</f>
        <v>0</v>
      </c>
      <c r="I254">
        <f>IFERROR(VLOOKUP(E254,'nfl-week3.csv'!Q:R,2,FALSE),0)</f>
        <v>0</v>
      </c>
      <c r="J254">
        <f>IFERROR(VLOOKUP(E254,'CBS-week3.csv'!V:W,2,FALSE),0)</f>
        <v>0.16999999999999998</v>
      </c>
      <c r="K254">
        <f>IFERROR(AVERAGEIF(F254:J254,"&gt;0"),0)</f>
        <v>0.11599999999999999</v>
      </c>
      <c r="L254">
        <f>IFERROR(VLOOKUP(E254,'Final scoring'!W:X,2,FALSE),0)</f>
        <v>1.32</v>
      </c>
      <c r="N254">
        <f t="shared" si="27"/>
        <v>94.100327279561569</v>
      </c>
      <c r="O254">
        <f t="shared" si="28"/>
        <v>1.7424000000000002</v>
      </c>
      <c r="P254">
        <f t="shared" si="22"/>
        <v>1.5825640000000001</v>
      </c>
      <c r="Q254">
        <f t="shared" si="23"/>
        <v>1.7424000000000002</v>
      </c>
      <c r="R254">
        <f t="shared" si="24"/>
        <v>1.7424000000000002</v>
      </c>
      <c r="S254">
        <f t="shared" si="25"/>
        <v>1.3225000000000002</v>
      </c>
      <c r="T254">
        <f t="shared" si="26"/>
        <v>1.4496160000000005</v>
      </c>
    </row>
    <row r="255" spans="1:20">
      <c r="A255" t="s">
        <v>261</v>
      </c>
      <c r="B255">
        <v>3400</v>
      </c>
      <c r="C255" t="s">
        <v>6</v>
      </c>
      <c r="D255" t="s">
        <v>32</v>
      </c>
      <c r="E255">
        <f>IFERROR(VLOOKUP(A255,'player index'!D:F,3,FALSE),VLOOKUP(A255,'player index'!E:F,2,FALSE))</f>
        <v>273</v>
      </c>
      <c r="F255">
        <f>IFERROR(VLOOKUP(E255,'fftoday-week3.csv'!R:S,2,FALSE),0)</f>
        <v>7.5</v>
      </c>
      <c r="G255">
        <f>VLOOKUP(E255,'espn-week3.csv'!S:T,2,FALSE)</f>
        <v>6.9300000000000006</v>
      </c>
      <c r="H255">
        <f>IFERROR(VLOOKUP(E255,'fleaflicker-week3.csv'!AD:AE,2,FALSE),0)</f>
        <v>6.4</v>
      </c>
      <c r="I255">
        <f>IFERROR(VLOOKUP(E255,'nfl-week3.csv'!Q:R,2,FALSE),0)</f>
        <v>6.4</v>
      </c>
      <c r="J255">
        <f>IFERROR(VLOOKUP(E255,'CBS-week3.csv'!V:W,2,FALSE),0)</f>
        <v>7.31</v>
      </c>
      <c r="K255">
        <f>IFERROR(AVERAGEIF(F255:J255,"&gt;0"),0)</f>
        <v>6.9079999999999995</v>
      </c>
      <c r="L255">
        <f>IFERROR(VLOOKUP(E255,'Final scoring'!W:X,2,FALSE),0)</f>
        <v>1.2000000000000002</v>
      </c>
      <c r="N255">
        <f t="shared" si="27"/>
        <v>96.442855036215576</v>
      </c>
      <c r="O255">
        <f t="shared" si="28"/>
        <v>39.69</v>
      </c>
      <c r="P255">
        <f t="shared" si="22"/>
        <v>32.832900000000002</v>
      </c>
      <c r="Q255">
        <f t="shared" si="23"/>
        <v>27.040000000000003</v>
      </c>
      <c r="R255">
        <f t="shared" si="24"/>
        <v>27.040000000000003</v>
      </c>
      <c r="S255">
        <f t="shared" si="25"/>
        <v>37.33209999999999</v>
      </c>
      <c r="T255">
        <f t="shared" si="26"/>
        <v>32.58126399999999</v>
      </c>
    </row>
    <row r="256" spans="1:20">
      <c r="A256" t="s">
        <v>301</v>
      </c>
      <c r="B256">
        <v>3100</v>
      </c>
      <c r="C256" t="s">
        <v>34</v>
      </c>
      <c r="D256" t="s">
        <v>54</v>
      </c>
      <c r="E256">
        <f>IFERROR(VLOOKUP(A256,'player index'!D:F,3,FALSE),VLOOKUP(A256,'player index'!E:F,2,FALSE))</f>
        <v>340</v>
      </c>
      <c r="F256">
        <f>IFERROR(VLOOKUP(E256,'fftoday-week3.csv'!R:S,2,FALSE),0)</f>
        <v>0</v>
      </c>
      <c r="G256">
        <f>VLOOKUP(E256,'espn-week3.csv'!S:T,2,FALSE)</f>
        <v>1.5699999999999998</v>
      </c>
      <c r="H256">
        <f>IFERROR(VLOOKUP(E256,'fleaflicker-week3.csv'!AD:AE,2,FALSE),0)</f>
        <v>0.60000000000000009</v>
      </c>
      <c r="I256">
        <f>IFERROR(VLOOKUP(E256,'nfl-week3.csv'!Q:R,2,FALSE),0)</f>
        <v>0.8</v>
      </c>
      <c r="J256">
        <f>IFERROR(VLOOKUP(E256,'CBS-week3.csv'!V:W,2,FALSE),0)</f>
        <v>3</v>
      </c>
      <c r="K256">
        <f>IFERROR(AVERAGEIF(F256:J256,"&gt;0"),0)</f>
        <v>1.4924999999999999</v>
      </c>
      <c r="L256">
        <f>IFERROR(VLOOKUP(E256,'Final scoring'!W:X,2,FALSE),0)</f>
        <v>1.2000000000000002</v>
      </c>
      <c r="N256">
        <f t="shared" si="27"/>
        <v>96.442855036215576</v>
      </c>
      <c r="O256">
        <f t="shared" si="28"/>
        <v>1.4400000000000004</v>
      </c>
      <c r="P256">
        <f t="shared" si="22"/>
        <v>0.13689999999999974</v>
      </c>
      <c r="Q256">
        <f t="shared" si="23"/>
        <v>0.3600000000000001</v>
      </c>
      <c r="R256">
        <f t="shared" si="24"/>
        <v>0.16000000000000011</v>
      </c>
      <c r="S256">
        <f t="shared" si="25"/>
        <v>3.2399999999999993</v>
      </c>
      <c r="T256">
        <f t="shared" si="26"/>
        <v>8.5556249999999862E-2</v>
      </c>
    </row>
    <row r="257" spans="1:20">
      <c r="A257" t="s">
        <v>311</v>
      </c>
      <c r="B257">
        <v>3000</v>
      </c>
      <c r="C257" t="s">
        <v>6</v>
      </c>
      <c r="D257" t="s">
        <v>20</v>
      </c>
      <c r="E257">
        <f>IFERROR(VLOOKUP(A257,'player index'!D:F,3,FALSE),VLOOKUP(A257,'player index'!E:F,2,FALSE))</f>
        <v>418</v>
      </c>
      <c r="F257">
        <f>IFERROR(VLOOKUP(E257,'fftoday-week3.csv'!R:S,2,FALSE),0)</f>
        <v>4.5</v>
      </c>
      <c r="G257">
        <f>VLOOKUP(E257,'espn-week3.csv'!S:T,2,FALSE)</f>
        <v>2.2400000000000002</v>
      </c>
      <c r="H257">
        <f>IFERROR(VLOOKUP(E257,'fleaflicker-week3.csv'!AD:AE,2,FALSE),0)</f>
        <v>5.8000000000000007</v>
      </c>
      <c r="I257">
        <f>IFERROR(VLOOKUP(E257,'nfl-week3.csv'!Q:R,2,FALSE),0)</f>
        <v>5.6</v>
      </c>
      <c r="J257">
        <f>IFERROR(VLOOKUP(E257,'CBS-week3.csv'!V:W,2,FALSE),0)</f>
        <v>2.9800000000000004</v>
      </c>
      <c r="K257">
        <f>IFERROR(AVERAGEIF(F257:J257,"&gt;0"),0)</f>
        <v>4.2240000000000002</v>
      </c>
      <c r="L257">
        <f>IFERROR(VLOOKUP(E257,'Final scoring'!W:X,2,FALSE),0)</f>
        <v>1.2</v>
      </c>
      <c r="N257">
        <f t="shared" si="27"/>
        <v>96.442855036215576</v>
      </c>
      <c r="O257">
        <f t="shared" si="28"/>
        <v>10.889999999999999</v>
      </c>
      <c r="P257">
        <f t="shared" si="22"/>
        <v>1.0816000000000006</v>
      </c>
      <c r="Q257">
        <f t="shared" si="23"/>
        <v>21.160000000000004</v>
      </c>
      <c r="R257">
        <f t="shared" si="24"/>
        <v>19.359999999999996</v>
      </c>
      <c r="S257">
        <f t="shared" si="25"/>
        <v>3.1684000000000019</v>
      </c>
      <c r="T257">
        <f t="shared" si="26"/>
        <v>9.1445760000000007</v>
      </c>
    </row>
    <row r="258" spans="1:20">
      <c r="A258" t="s">
        <v>330</v>
      </c>
      <c r="B258">
        <v>3000</v>
      </c>
      <c r="C258" t="s">
        <v>34</v>
      </c>
      <c r="D258" t="s">
        <v>97</v>
      </c>
      <c r="E258">
        <f>IFERROR(VLOOKUP(A258,'player index'!D:F,3,FALSE),VLOOKUP(A258,'player index'!E:F,2,FALSE))</f>
        <v>344</v>
      </c>
      <c r="F258">
        <f>IFERROR(VLOOKUP(E258,'fftoday-week3.csv'!R:S,2,FALSE),0)</f>
        <v>0</v>
      </c>
      <c r="G258">
        <f>VLOOKUP(E258,'espn-week3.csv'!S:T,2,FALSE)</f>
        <v>0.13</v>
      </c>
      <c r="H258">
        <f>IFERROR(VLOOKUP(E258,'fleaflicker-week3.csv'!AD:AE,2,FALSE),0)</f>
        <v>0</v>
      </c>
      <c r="I258">
        <f>IFERROR(VLOOKUP(E258,'nfl-week3.csv'!Q:R,2,FALSE),0)</f>
        <v>0</v>
      </c>
      <c r="J258">
        <f>IFERROR(VLOOKUP(E258,'CBS-week3.csv'!V:W,2,FALSE),0)</f>
        <v>2.8200000000000003</v>
      </c>
      <c r="K258">
        <f>IFERROR(AVERAGEIF(F258:J258,"&gt;0"),0)</f>
        <v>1.4750000000000001</v>
      </c>
      <c r="L258">
        <f>IFERROR(VLOOKUP(E258,'Final scoring'!W:X,2,FALSE),0)</f>
        <v>1.2</v>
      </c>
      <c r="N258">
        <f t="shared" si="27"/>
        <v>96.442855036215576</v>
      </c>
      <c r="O258">
        <f t="shared" si="28"/>
        <v>1.44</v>
      </c>
      <c r="P258">
        <f t="shared" ref="P258:P321" si="29">IFERROR(($L258-G258)^2,0)</f>
        <v>1.1448999999999996</v>
      </c>
      <c r="Q258">
        <f t="shared" ref="Q258:Q321" si="30">IFERROR(($L258-H258)^2,0)</f>
        <v>1.44</v>
      </c>
      <c r="R258">
        <f t="shared" ref="R258:R321" si="31">IFERROR(($L258-I258)^2,0)</f>
        <v>1.44</v>
      </c>
      <c r="S258">
        <f t="shared" ref="S258:S321" si="32">IFERROR(($L258-J258)^2,0)</f>
        <v>2.624400000000001</v>
      </c>
      <c r="T258">
        <f t="shared" ref="T258:T321" si="33">IFERROR(($L258-K258)^2,0)</f>
        <v>7.5625000000000067E-2</v>
      </c>
    </row>
    <row r="259" spans="1:20">
      <c r="A259" t="s">
        <v>411</v>
      </c>
      <c r="B259">
        <v>3000</v>
      </c>
      <c r="C259" t="s">
        <v>34</v>
      </c>
      <c r="D259" t="s">
        <v>20</v>
      </c>
      <c r="E259">
        <f>IFERROR(VLOOKUP(A259,'player index'!D:F,3,FALSE),VLOOKUP(A259,'player index'!E:F,2,FALSE))</f>
        <v>338</v>
      </c>
      <c r="F259">
        <f>IFERROR(VLOOKUP(E259,'fftoday-week3.csv'!R:S,2,FALSE),0)</f>
        <v>0</v>
      </c>
      <c r="G259">
        <f>VLOOKUP(E259,'espn-week3.csv'!S:T,2,FALSE)</f>
        <v>0.26</v>
      </c>
      <c r="H259">
        <f>IFERROR(VLOOKUP(E259,'fleaflicker-week3.csv'!AD:AE,2,FALSE),0)</f>
        <v>0</v>
      </c>
      <c r="I259">
        <f>IFERROR(VLOOKUP(E259,'nfl-week3.csv'!Q:R,2,FALSE),0)</f>
        <v>0.6</v>
      </c>
      <c r="J259">
        <f>IFERROR(VLOOKUP(E259,'CBS-week3.csv'!V:W,2,FALSE),0)</f>
        <v>9.0000000000000024E-2</v>
      </c>
      <c r="K259">
        <f>IFERROR(AVERAGEIF(F259:J259,"&gt;0"),0)</f>
        <v>0.31666666666666665</v>
      </c>
      <c r="L259">
        <f>IFERROR(VLOOKUP(E259,'Final scoring'!W:X,2,FALSE),0)</f>
        <v>1.1000000000000001</v>
      </c>
      <c r="N259">
        <f t="shared" ref="N259:N322" si="34">(L259-AVERAGE($L$2:$L$264))^2</f>
        <v>98.41696150009389</v>
      </c>
      <c r="O259">
        <f t="shared" ref="O259:O322" si="35">IFERROR(($L259-F259)^2,0)</f>
        <v>1.2100000000000002</v>
      </c>
      <c r="P259">
        <f t="shared" si="29"/>
        <v>0.70560000000000012</v>
      </c>
      <c r="Q259">
        <f t="shared" si="30"/>
        <v>1.2100000000000002</v>
      </c>
      <c r="R259">
        <f t="shared" si="31"/>
        <v>0.25000000000000011</v>
      </c>
      <c r="S259">
        <f t="shared" si="32"/>
        <v>1.0201</v>
      </c>
      <c r="T259">
        <f t="shared" si="33"/>
        <v>0.61361111111111122</v>
      </c>
    </row>
    <row r="260" spans="1:20">
      <c r="A260" t="s">
        <v>337</v>
      </c>
      <c r="B260">
        <v>3000</v>
      </c>
      <c r="C260" t="s">
        <v>34</v>
      </c>
      <c r="D260" t="s">
        <v>28</v>
      </c>
      <c r="E260">
        <f>IFERROR(VLOOKUP(A260,'player index'!D:F,3,FALSE),VLOOKUP(A260,'player index'!E:F,2,FALSE))</f>
        <v>510</v>
      </c>
      <c r="F260">
        <f>IFERROR(VLOOKUP(E260,'fftoday-week3.csv'!R:S,2,FALSE),0)</f>
        <v>1</v>
      </c>
      <c r="G260">
        <f>VLOOKUP(E260,'espn-week3.csv'!S:T,2,FALSE)</f>
        <v>3.8800000000000003</v>
      </c>
      <c r="H260">
        <f>IFERROR(VLOOKUP(E260,'fleaflicker-week3.csv'!AD:AE,2,FALSE),0)</f>
        <v>3.7</v>
      </c>
      <c r="I260">
        <f>IFERROR(VLOOKUP(E260,'nfl-week3.csv'!Q:R,2,FALSE),0)</f>
        <v>3.5</v>
      </c>
      <c r="J260">
        <f>IFERROR(VLOOKUP(E260,'CBS-week3.csv'!V:W,2,FALSE),0)</f>
        <v>5.1400000000000006</v>
      </c>
      <c r="K260">
        <f>IFERROR(AVERAGEIF(F260:J260,"&gt;0"),0)</f>
        <v>3.4440000000000004</v>
      </c>
      <c r="L260">
        <f>IFERROR(VLOOKUP(E260,'Final scoring'!W:X,2,FALSE),0)</f>
        <v>1</v>
      </c>
      <c r="N260">
        <f t="shared" si="34"/>
        <v>100.41106796397222</v>
      </c>
      <c r="O260">
        <f t="shared" si="35"/>
        <v>0</v>
      </c>
      <c r="P260">
        <f t="shared" si="29"/>
        <v>8.2944000000000013</v>
      </c>
      <c r="Q260">
        <f t="shared" si="30"/>
        <v>7.2900000000000009</v>
      </c>
      <c r="R260">
        <f t="shared" si="31"/>
        <v>6.25</v>
      </c>
      <c r="S260">
        <f t="shared" si="32"/>
        <v>17.139600000000005</v>
      </c>
      <c r="T260">
        <f t="shared" si="33"/>
        <v>5.973136000000002</v>
      </c>
    </row>
    <row r="261" spans="1:20">
      <c r="A261" t="s">
        <v>453</v>
      </c>
      <c r="B261">
        <v>3000</v>
      </c>
      <c r="C261" t="s">
        <v>6</v>
      </c>
      <c r="D261" t="s">
        <v>36</v>
      </c>
      <c r="E261">
        <f>IFERROR(VLOOKUP(A261,'player index'!D:F,3,FALSE),VLOOKUP(A261,'player index'!E:F,2,FALSE))</f>
        <v>341</v>
      </c>
      <c r="F261">
        <f>IFERROR(VLOOKUP(E261,'fftoday-week3.csv'!R:S,2,FALSE),0)</f>
        <v>0</v>
      </c>
      <c r="G261">
        <f>VLOOKUP(E261,'espn-week3.csv'!S:T,2,FALSE)</f>
        <v>1.6800000000000002</v>
      </c>
      <c r="H261">
        <f>IFERROR(VLOOKUP(E261,'fleaflicker-week3.csv'!AD:AE,2,FALSE),0)</f>
        <v>5.5</v>
      </c>
      <c r="I261">
        <f>IFERROR(VLOOKUP(E261,'nfl-week3.csv'!Q:R,2,FALSE),0)</f>
        <v>5.9</v>
      </c>
      <c r="J261">
        <f>IFERROR(VLOOKUP(E261,'CBS-week3.csv'!V:W,2,FALSE),0)</f>
        <v>3.49</v>
      </c>
      <c r="K261">
        <f>IFERROR(AVERAGEIF(F261:J261,"&gt;0"),0)</f>
        <v>4.1425000000000001</v>
      </c>
      <c r="L261">
        <f>IFERROR(VLOOKUP(E261,'Final scoring'!W:X,2,FALSE),0)</f>
        <v>0.9</v>
      </c>
      <c r="N261">
        <f t="shared" si="34"/>
        <v>102.42517442785054</v>
      </c>
      <c r="O261">
        <f t="shared" si="35"/>
        <v>0.81</v>
      </c>
      <c r="P261">
        <f t="shared" si="29"/>
        <v>0.60840000000000016</v>
      </c>
      <c r="Q261">
        <f t="shared" si="30"/>
        <v>21.159999999999997</v>
      </c>
      <c r="R261">
        <f t="shared" si="31"/>
        <v>25</v>
      </c>
      <c r="S261">
        <f t="shared" si="32"/>
        <v>6.7081000000000017</v>
      </c>
      <c r="T261">
        <f t="shared" si="33"/>
        <v>10.513806250000002</v>
      </c>
    </row>
    <row r="262" spans="1:20">
      <c r="A262" t="s">
        <v>383</v>
      </c>
      <c r="B262">
        <v>3000</v>
      </c>
      <c r="C262" t="s">
        <v>34</v>
      </c>
      <c r="D262" t="s">
        <v>77</v>
      </c>
      <c r="E262">
        <f>IFERROR(VLOOKUP(A262,'player index'!D:F,3,FALSE),VLOOKUP(A262,'player index'!E:F,2,FALSE))</f>
        <v>409</v>
      </c>
      <c r="F262">
        <f>IFERROR(VLOOKUP(E262,'fftoday-week3.csv'!R:S,2,FALSE),0)</f>
        <v>0</v>
      </c>
      <c r="G262">
        <f>VLOOKUP(E262,'espn-week3.csv'!S:T,2,FALSE)</f>
        <v>0.1</v>
      </c>
      <c r="H262">
        <f>IFERROR(VLOOKUP(E262,'fleaflicker-week3.csv'!AD:AE,2,FALSE),0)</f>
        <v>2.5</v>
      </c>
      <c r="I262">
        <f>IFERROR(VLOOKUP(E262,'nfl-week3.csv'!Q:R,2,FALSE),0)</f>
        <v>2.1</v>
      </c>
      <c r="J262">
        <f>IFERROR(VLOOKUP(E262,'CBS-week3.csv'!V:W,2,FALSE),0)</f>
        <v>0.12000000000000001</v>
      </c>
      <c r="K262">
        <f>IFERROR(AVERAGEIF(F262:J262,"&gt;0"),0)</f>
        <v>1.2050000000000001</v>
      </c>
      <c r="L262">
        <f>IFERROR(VLOOKUP(E262,'Final scoring'!W:X,2,FALSE),0)</f>
        <v>0.60000000000000009</v>
      </c>
      <c r="N262">
        <f t="shared" si="34"/>
        <v>108.58749381948553</v>
      </c>
      <c r="O262">
        <f t="shared" si="35"/>
        <v>0.3600000000000001</v>
      </c>
      <c r="P262">
        <f t="shared" si="29"/>
        <v>0.25000000000000011</v>
      </c>
      <c r="Q262">
        <f t="shared" si="30"/>
        <v>3.61</v>
      </c>
      <c r="R262">
        <f t="shared" si="31"/>
        <v>2.25</v>
      </c>
      <c r="S262">
        <f t="shared" si="32"/>
        <v>0.23040000000000008</v>
      </c>
      <c r="T262">
        <f t="shared" si="33"/>
        <v>0.36602499999999999</v>
      </c>
    </row>
    <row r="263" spans="1:20">
      <c r="A263" t="s">
        <v>257</v>
      </c>
      <c r="B263">
        <v>3400</v>
      </c>
      <c r="C263" t="s">
        <v>34</v>
      </c>
      <c r="D263" t="s">
        <v>48</v>
      </c>
      <c r="E263">
        <f>IFERROR(VLOOKUP(A263,'player index'!D:F,3,FALSE),VLOOKUP(A263,'player index'!E:F,2,FALSE))</f>
        <v>285</v>
      </c>
      <c r="F263">
        <f>IFERROR(VLOOKUP(E263,'fftoday-week3.csv'!R:S,2,FALSE),0)</f>
        <v>6.5</v>
      </c>
      <c r="G263">
        <f>VLOOKUP(E263,'espn-week3.csv'!S:T,2,FALSE)</f>
        <v>10.71</v>
      </c>
      <c r="H263">
        <f>IFERROR(VLOOKUP(E263,'fleaflicker-week3.csv'!AD:AE,2,FALSE),0)</f>
        <v>5.6999999999999993</v>
      </c>
      <c r="I263">
        <f>IFERROR(VLOOKUP(E263,'nfl-week3.csv'!Q:R,2,FALSE),0)</f>
        <v>4.8000000000000007</v>
      </c>
      <c r="J263">
        <f>IFERROR(VLOOKUP(E263,'CBS-week3.csv'!V:W,2,FALSE),0)</f>
        <v>7.0200000000000014</v>
      </c>
      <c r="K263">
        <f>IFERROR(AVERAGEIF(F263:J263,"&gt;0"),0)</f>
        <v>6.9460000000000006</v>
      </c>
      <c r="L263">
        <f>IFERROR(VLOOKUP(E263,'Final scoring'!W:X,2,FALSE),0)</f>
        <v>0.5</v>
      </c>
      <c r="N263">
        <f t="shared" si="34"/>
        <v>110.68160028336385</v>
      </c>
      <c r="O263">
        <f t="shared" si="35"/>
        <v>36</v>
      </c>
      <c r="P263">
        <f t="shared" si="29"/>
        <v>104.24410000000002</v>
      </c>
      <c r="Q263">
        <f t="shared" si="30"/>
        <v>27.039999999999992</v>
      </c>
      <c r="R263">
        <f t="shared" si="31"/>
        <v>18.490000000000006</v>
      </c>
      <c r="S263">
        <f t="shared" si="32"/>
        <v>42.510400000000018</v>
      </c>
      <c r="T263">
        <f t="shared" si="33"/>
        <v>41.550916000000008</v>
      </c>
    </row>
    <row r="264" spans="1:20" s="7" customFormat="1">
      <c r="A264" s="7" t="s">
        <v>213</v>
      </c>
      <c r="B264" s="7">
        <v>4400</v>
      </c>
      <c r="C264" s="7" t="s">
        <v>34</v>
      </c>
      <c r="D264" s="7" t="s">
        <v>11</v>
      </c>
      <c r="E264" s="7">
        <f>IFERROR(VLOOKUP(A264,'player index'!D:F,3,FALSE),VLOOKUP(A264,'player index'!E:F,2,FALSE))</f>
        <v>49</v>
      </c>
      <c r="F264" s="7">
        <f>IFERROR(VLOOKUP(E264,'fftoday-week3.csv'!R:S,2,FALSE),0)</f>
        <v>4.5</v>
      </c>
      <c r="G264" s="7">
        <f>VLOOKUP(E264,'espn-week3.csv'!S:T,2,FALSE)</f>
        <v>4.620000000000001</v>
      </c>
      <c r="H264" s="7">
        <f>IFERROR(VLOOKUP(E264,'fleaflicker-week3.csv'!AD:AE,2,FALSE),0)</f>
        <v>3.1000000000000005</v>
      </c>
      <c r="I264" s="7">
        <f>IFERROR(VLOOKUP(E264,'nfl-week3.csv'!Q:R,2,FALSE),0)</f>
        <v>2.3000000000000003</v>
      </c>
      <c r="J264" s="7">
        <f>IFERROR(VLOOKUP(E264,'CBS-week3.csv'!V:W,2,FALSE),0)</f>
        <v>4.7899999999999991</v>
      </c>
      <c r="K264" s="7">
        <f>IFERROR(AVERAGEIF(F264:J264,"&gt;0"),0)</f>
        <v>3.8620000000000005</v>
      </c>
      <c r="L264" s="7">
        <f>IFERROR(VLOOKUP(E264,'Final scoring'!W:X,2,FALSE),0)</f>
        <v>0.2</v>
      </c>
      <c r="N264" s="7">
        <f t="shared" si="34"/>
        <v>117.08391967499884</v>
      </c>
      <c r="O264" s="7">
        <f t="shared" si="35"/>
        <v>18.489999999999998</v>
      </c>
      <c r="P264" s="7">
        <f t="shared" si="29"/>
        <v>19.536400000000008</v>
      </c>
      <c r="Q264" s="7">
        <f t="shared" si="30"/>
        <v>8.4100000000000019</v>
      </c>
      <c r="R264" s="7">
        <f t="shared" si="31"/>
        <v>4.41</v>
      </c>
      <c r="S264" s="7">
        <f t="shared" si="32"/>
        <v>21.068099999999991</v>
      </c>
      <c r="T264" s="7">
        <f t="shared" si="33"/>
        <v>13.410244000000002</v>
      </c>
    </row>
    <row r="265" spans="1:20">
      <c r="A265" t="s">
        <v>13</v>
      </c>
      <c r="B265">
        <v>8300</v>
      </c>
      <c r="C265" t="s">
        <v>6</v>
      </c>
      <c r="D265" t="s">
        <v>8</v>
      </c>
      <c r="E265">
        <f>IFERROR(VLOOKUP(A265,'player index'!D:F,3,FALSE),VLOOKUP(A265,'player index'!E:F,2,FALSE))</f>
        <v>511</v>
      </c>
      <c r="F265">
        <f>IFERROR(VLOOKUP(E265,'fftoday-week3.csv'!R:S,2,FALSE),0)</f>
        <v>0</v>
      </c>
      <c r="G265">
        <f>VLOOKUP(E265,'espn-week3.csv'!S:T,2,FALSE)</f>
        <v>0</v>
      </c>
      <c r="H265">
        <f>IFERROR(VLOOKUP(E265,'fleaflicker-week3.csv'!AD:AE,2,FALSE),0)</f>
        <v>0</v>
      </c>
      <c r="I265">
        <f>IFERROR(VLOOKUP(E265,'nfl-week3.csv'!Q:R,2,FALSE),0)</f>
        <v>0</v>
      </c>
      <c r="J265">
        <f>IFERROR(VLOOKUP(E265,'CBS-week3.csv'!V:W,2,FALSE),0)</f>
        <v>0</v>
      </c>
      <c r="K265">
        <f>IFERROR(AVERAGEIF(F265:J265,"&gt;0"),0)</f>
        <v>0</v>
      </c>
      <c r="L265">
        <f>IFERROR(VLOOKUP(E265,'Final scoring'!W:X,2,FALSE),0)</f>
        <v>0</v>
      </c>
    </row>
    <row r="266" spans="1:20">
      <c r="A266" t="s">
        <v>31</v>
      </c>
      <c r="B266">
        <v>7500</v>
      </c>
      <c r="C266" t="s">
        <v>15</v>
      </c>
      <c r="D266" t="s">
        <v>32</v>
      </c>
      <c r="E266">
        <f>IFERROR(VLOOKUP(A266,'player index'!D:F,3,FALSE),VLOOKUP(A266,'player index'!E:F,2,FALSE))</f>
        <v>1</v>
      </c>
      <c r="F266">
        <f>IFERROR(VLOOKUP(E266,'fftoday-week3.csv'!R:S,2,FALSE),0)</f>
        <v>13.5</v>
      </c>
      <c r="G266">
        <f>VLOOKUP(E266,'espn-week3.csv'!S:T,2,FALSE)</f>
        <v>0</v>
      </c>
      <c r="H266">
        <f>IFERROR(VLOOKUP(E266,'fleaflicker-week3.csv'!AD:AE,2,FALSE),0)</f>
        <v>0</v>
      </c>
      <c r="I266">
        <f>IFERROR(VLOOKUP(E266,'nfl-week3.csv'!Q:R,2,FALSE),0)</f>
        <v>0</v>
      </c>
      <c r="J266">
        <f>IFERROR(VLOOKUP(E266,'CBS-week3.csv'!V:W,2,FALSE),0)</f>
        <v>0</v>
      </c>
      <c r="K266">
        <f>IFERROR(AVERAGEIF(F266:J266,"&gt;0"),0)</f>
        <v>13.5</v>
      </c>
      <c r="L266">
        <f>IFERROR(VLOOKUP(E266,'Final scoring'!W:X,2,FALSE),0)</f>
        <v>0</v>
      </c>
    </row>
    <row r="267" spans="1:20">
      <c r="A267" t="s">
        <v>60</v>
      </c>
      <c r="B267">
        <v>7100</v>
      </c>
      <c r="C267" t="s">
        <v>34</v>
      </c>
      <c r="D267" t="s">
        <v>48</v>
      </c>
      <c r="E267">
        <f>IFERROR(VLOOKUP(A267,'player index'!D:F,3,FALSE),VLOOKUP(A267,'player index'!E:F,2,FALSE))</f>
        <v>505</v>
      </c>
      <c r="F267">
        <f>IFERROR(VLOOKUP(E267,'fftoday-week3.csv'!R:S,2,FALSE),0)</f>
        <v>0</v>
      </c>
      <c r="G267">
        <f>VLOOKUP(E267,'espn-week3.csv'!S:T,2,FALSE)</f>
        <v>0</v>
      </c>
      <c r="H267">
        <f>IFERROR(VLOOKUP(E267,'fleaflicker-week3.csv'!AD:AE,2,FALSE),0)</f>
        <v>0</v>
      </c>
      <c r="I267">
        <f>IFERROR(VLOOKUP(E267,'nfl-week3.csv'!Q:R,2,FALSE),0)</f>
        <v>0</v>
      </c>
      <c r="J267">
        <f>IFERROR(VLOOKUP(E267,'CBS-week3.csv'!V:W,2,FALSE),0)</f>
        <v>0</v>
      </c>
      <c r="K267">
        <f>IFERROR(AVERAGEIF(F267:J267,"&gt;0"),0)</f>
        <v>0</v>
      </c>
      <c r="L267">
        <f>IFERROR(VLOOKUP(E267,'Final scoring'!W:X,2,FALSE),0)</f>
        <v>0</v>
      </c>
    </row>
    <row r="268" spans="1:20">
      <c r="A268" t="s">
        <v>64</v>
      </c>
      <c r="B268">
        <v>6900</v>
      </c>
      <c r="C268" t="s">
        <v>6</v>
      </c>
      <c r="D268" t="s">
        <v>41</v>
      </c>
      <c r="E268">
        <f>IFERROR(VLOOKUP(A268,'player index'!D:F,3,FALSE),VLOOKUP(A268,'player index'!E:F,2,FALSE))</f>
        <v>543</v>
      </c>
      <c r="F268">
        <f>IFERROR(VLOOKUP(E268,'fftoday-week3.csv'!R:S,2,FALSE),0)</f>
        <v>0</v>
      </c>
      <c r="G268">
        <f>VLOOKUP(E268,'espn-week3.csv'!S:T,2,FALSE)</f>
        <v>0</v>
      </c>
      <c r="H268">
        <f>IFERROR(VLOOKUP(E268,'fleaflicker-week3.csv'!AD:AE,2,FALSE),0)</f>
        <v>0</v>
      </c>
      <c r="I268">
        <f>IFERROR(VLOOKUP(E268,'nfl-week3.csv'!Q:R,2,FALSE),0)</f>
        <v>0</v>
      </c>
      <c r="J268">
        <f>IFERROR(VLOOKUP(E268,'CBS-week3.csv'!V:W,2,FALSE),0)</f>
        <v>0</v>
      </c>
      <c r="K268">
        <f>IFERROR(AVERAGEIF(F268:J268,"&gt;0"),0)</f>
        <v>0</v>
      </c>
      <c r="L268">
        <f>IFERROR(VLOOKUP(E268,'Final scoring'!W:X,2,FALSE),0)</f>
        <v>0</v>
      </c>
    </row>
    <row r="269" spans="1:20">
      <c r="A269" t="s">
        <v>79</v>
      </c>
      <c r="B269">
        <v>6600</v>
      </c>
      <c r="C269" t="s">
        <v>34</v>
      </c>
      <c r="D269" t="s">
        <v>66</v>
      </c>
      <c r="E269">
        <f>IFERROR(VLOOKUP(A269,'player index'!D:F,3,FALSE),VLOOKUP(A269,'player index'!E:F,2,FALSE))</f>
        <v>35</v>
      </c>
      <c r="F269">
        <f>IFERROR(VLOOKUP(E269,'fftoday-week3.csv'!R:S,2,FALSE),0)</f>
        <v>16.5</v>
      </c>
      <c r="G269">
        <f>VLOOKUP(E269,'espn-week3.csv'!S:T,2,FALSE)</f>
        <v>14.659999999999998</v>
      </c>
      <c r="H269">
        <f>IFERROR(VLOOKUP(E269,'fleaflicker-week3.csv'!AD:AE,2,FALSE),0)</f>
        <v>14.3</v>
      </c>
      <c r="I269">
        <f>IFERROR(VLOOKUP(E269,'nfl-week3.csv'!Q:R,2,FALSE),0)</f>
        <v>13.5</v>
      </c>
      <c r="J269">
        <f>IFERROR(VLOOKUP(E269,'CBS-week3.csv'!V:W,2,FALSE),0)</f>
        <v>14.57</v>
      </c>
      <c r="K269">
        <f>IFERROR(AVERAGEIF(F269:J269,"&gt;0"),0)</f>
        <v>14.706</v>
      </c>
      <c r="L269">
        <f>IFERROR(VLOOKUP(E269,'Final scoring'!W:X,2,FALSE),0)</f>
        <v>0</v>
      </c>
    </row>
    <row r="270" spans="1:20">
      <c r="A270" t="s">
        <v>82</v>
      </c>
      <c r="B270">
        <v>6400</v>
      </c>
      <c r="C270" t="s">
        <v>15</v>
      </c>
      <c r="D270" t="s">
        <v>8</v>
      </c>
      <c r="E270">
        <f>IFERROR(VLOOKUP(A270,'player index'!D:F,3,FALSE),VLOOKUP(A270,'player index'!E:F,2,FALSE))</f>
        <v>3</v>
      </c>
      <c r="F270">
        <f>IFERROR(VLOOKUP(E270,'fftoday-week3.csv'!R:S,2,FALSE),0)</f>
        <v>0</v>
      </c>
      <c r="G270">
        <f>VLOOKUP(E270,'espn-week3.csv'!S:T,2,FALSE)</f>
        <v>0</v>
      </c>
      <c r="H270">
        <f>IFERROR(VLOOKUP(E270,'fleaflicker-week3.csv'!AD:AE,2,FALSE),0)</f>
        <v>0</v>
      </c>
      <c r="I270">
        <f>IFERROR(VLOOKUP(E270,'nfl-week3.csv'!Q:R,2,FALSE),0)</f>
        <v>0</v>
      </c>
      <c r="J270">
        <f>IFERROR(VLOOKUP(E270,'CBS-week3.csv'!V:W,2,FALSE),0)</f>
        <v>0</v>
      </c>
      <c r="K270">
        <f>IFERROR(AVERAGEIF(F270:J270,"&gt;0"),0)</f>
        <v>0</v>
      </c>
      <c r="L270">
        <f>IFERROR(VLOOKUP(E270,'Final scoring'!W:X,2,FALSE),0)</f>
        <v>0</v>
      </c>
    </row>
    <row r="271" spans="1:20">
      <c r="A271" t="s">
        <v>114</v>
      </c>
      <c r="B271">
        <v>5700</v>
      </c>
      <c r="C271" t="s">
        <v>34</v>
      </c>
      <c r="D271" t="s">
        <v>77</v>
      </c>
      <c r="E271">
        <f>IFERROR(VLOOKUP(A271,'player index'!D:F,3,FALSE),VLOOKUP(A271,'player index'!E:F,2,FALSE))</f>
        <v>567</v>
      </c>
      <c r="F271">
        <f>IFERROR(VLOOKUP(E271,'fftoday-week3.csv'!R:S,2,FALSE),0)</f>
        <v>0</v>
      </c>
      <c r="G271">
        <f>VLOOKUP(E271,'espn-week3.csv'!S:T,2,FALSE)</f>
        <v>0</v>
      </c>
      <c r="H271">
        <f>IFERROR(VLOOKUP(E271,'fleaflicker-week3.csv'!AD:AE,2,FALSE),0)</f>
        <v>0</v>
      </c>
      <c r="I271">
        <f>IFERROR(VLOOKUP(E271,'nfl-week3.csv'!Q:R,2,FALSE),0)</f>
        <v>0</v>
      </c>
      <c r="J271">
        <f>IFERROR(VLOOKUP(E271,'CBS-week3.csv'!V:W,2,FALSE),0)</f>
        <v>0</v>
      </c>
      <c r="K271">
        <f>IFERROR(AVERAGEIF(F271:J271,"&gt;0"),0)</f>
        <v>0</v>
      </c>
      <c r="L271">
        <f>IFERROR(VLOOKUP(E271,'Final scoring'!W:X,2,FALSE),0)</f>
        <v>0</v>
      </c>
    </row>
    <row r="272" spans="1:20">
      <c r="A272" t="s">
        <v>115</v>
      </c>
      <c r="B272">
        <v>5500</v>
      </c>
      <c r="C272" t="s">
        <v>15</v>
      </c>
      <c r="D272" t="s">
        <v>41</v>
      </c>
      <c r="E272">
        <f>IFERROR(VLOOKUP(A272,'player index'!D:F,3,FALSE),VLOOKUP(A272,'player index'!E:F,2,FALSE))</f>
        <v>23</v>
      </c>
      <c r="F272">
        <f>IFERROR(VLOOKUP(E272,'fftoday-week3.csv'!R:S,2,FALSE),0)</f>
        <v>0</v>
      </c>
      <c r="G272">
        <f>VLOOKUP(E272,'espn-week3.csv'!S:T,2,FALSE)</f>
        <v>0</v>
      </c>
      <c r="H272">
        <f>IFERROR(VLOOKUP(E272,'fleaflicker-week3.csv'!AD:AE,2,FALSE),0)</f>
        <v>0</v>
      </c>
      <c r="I272">
        <f>IFERROR(VLOOKUP(E272,'nfl-week3.csv'!Q:R,2,FALSE),0)</f>
        <v>0</v>
      </c>
      <c r="J272">
        <f>IFERROR(VLOOKUP(E272,'CBS-week3.csv'!V:W,2,FALSE),0)</f>
        <v>0</v>
      </c>
      <c r="K272">
        <f>IFERROR(AVERAGEIF(F272:J272,"&gt;0"),0)</f>
        <v>0</v>
      </c>
      <c r="L272">
        <f>IFERROR(VLOOKUP(E272,'Final scoring'!W:X,2,FALSE),0)</f>
        <v>0</v>
      </c>
    </row>
    <row r="273" spans="1:12">
      <c r="A273" t="s">
        <v>116</v>
      </c>
      <c r="B273">
        <v>5500</v>
      </c>
      <c r="C273" t="s">
        <v>6</v>
      </c>
      <c r="D273" t="s">
        <v>25</v>
      </c>
      <c r="E273">
        <f>IFERROR(VLOOKUP(A273,'player index'!D:F,3,FALSE),VLOOKUP(A273,'player index'!E:F,2,FALSE))</f>
        <v>154</v>
      </c>
      <c r="F273">
        <f>IFERROR(VLOOKUP(E273,'fftoday-week3.csv'!R:S,2,FALSE),0)</f>
        <v>7</v>
      </c>
      <c r="G273">
        <f>VLOOKUP(E273,'espn-week3.csv'!S:T,2,FALSE)</f>
        <v>11.65</v>
      </c>
      <c r="H273">
        <f>IFERROR(VLOOKUP(E273,'fleaflicker-week3.csv'!AD:AE,2,FALSE),0)</f>
        <v>17.7</v>
      </c>
      <c r="I273">
        <f>IFERROR(VLOOKUP(E273,'nfl-week3.csv'!Q:R,2,FALSE),0)</f>
        <v>19.399999999999999</v>
      </c>
      <c r="J273">
        <f>IFERROR(VLOOKUP(E273,'CBS-week3.csv'!V:W,2,FALSE),0)</f>
        <v>12.200000000000001</v>
      </c>
      <c r="K273">
        <f>IFERROR(AVERAGEIF(F273:J273,"&gt;0"),0)</f>
        <v>13.589999999999998</v>
      </c>
      <c r="L273">
        <f>IFERROR(VLOOKUP(E273,'Final scoring'!W:X,2,FALSE),0)</f>
        <v>0</v>
      </c>
    </row>
    <row r="274" spans="1:12">
      <c r="A274" t="s">
        <v>119</v>
      </c>
      <c r="B274">
        <v>5400</v>
      </c>
      <c r="C274" t="s">
        <v>6</v>
      </c>
      <c r="D274" t="s">
        <v>77</v>
      </c>
      <c r="E274">
        <f>IFERROR(VLOOKUP(A274,'player index'!D:F,3,FALSE),VLOOKUP(A274,'player index'!E:F,2,FALSE))</f>
        <v>163</v>
      </c>
      <c r="F274">
        <f>IFERROR(VLOOKUP(E274,'fftoday-week3.csv'!R:S,2,FALSE),0)</f>
        <v>9.5</v>
      </c>
      <c r="G274">
        <f>VLOOKUP(E274,'espn-week3.csv'!S:T,2,FALSE)</f>
        <v>9.7100000000000009</v>
      </c>
      <c r="H274">
        <f>IFERROR(VLOOKUP(E274,'fleaflicker-week3.csv'!AD:AE,2,FALSE),0)</f>
        <v>17.100000000000001</v>
      </c>
      <c r="I274">
        <f>IFERROR(VLOOKUP(E274,'nfl-week3.csv'!Q:R,2,FALSE),0)</f>
        <v>18.200000000000003</v>
      </c>
      <c r="J274">
        <f>IFERROR(VLOOKUP(E274,'CBS-week3.csv'!V:W,2,FALSE),0)</f>
        <v>7.47</v>
      </c>
      <c r="K274">
        <f>IFERROR(AVERAGEIF(F274:J274,"&gt;0"),0)</f>
        <v>12.396000000000001</v>
      </c>
      <c r="L274">
        <f>IFERROR(VLOOKUP(E274,'Final scoring'!W:X,2,FALSE),0)</f>
        <v>0</v>
      </c>
    </row>
    <row r="275" spans="1:12">
      <c r="A275" t="s">
        <v>136</v>
      </c>
      <c r="B275">
        <v>5100</v>
      </c>
      <c r="C275" t="s">
        <v>15</v>
      </c>
      <c r="D275" t="s">
        <v>97</v>
      </c>
      <c r="E275">
        <f>IFERROR(VLOOKUP(A275,'player index'!D:F,3,FALSE),VLOOKUP(A275,'player index'!E:F,2,FALSE))</f>
        <v>33</v>
      </c>
      <c r="F275">
        <f>IFERROR(VLOOKUP(E275,'fftoday-week3.csv'!R:S,2,FALSE),0)</f>
        <v>0</v>
      </c>
      <c r="G275">
        <f>VLOOKUP(E275,'espn-week3.csv'!S:T,2,FALSE)</f>
        <v>4.6000000000000006E-2</v>
      </c>
      <c r="H275">
        <f>IFERROR(VLOOKUP(E275,'fleaflicker-week3.csv'!AD:AE,2,FALSE),0)</f>
        <v>0</v>
      </c>
      <c r="I275">
        <f>IFERROR(VLOOKUP(E275,'nfl-week3.csv'!Q:R,2,FALSE),0)</f>
        <v>0</v>
      </c>
      <c r="J275">
        <f>IFERROR(VLOOKUP(E275,'CBS-week3.csv'!V:W,2,FALSE),0)</f>
        <v>2.3880000000000003</v>
      </c>
      <c r="K275">
        <f>IFERROR(AVERAGEIF(F275:J275,"&gt;0"),0)</f>
        <v>1.2170000000000001</v>
      </c>
      <c r="L275">
        <f>IFERROR(VLOOKUP(E275,'Final scoring'!W:X,2,FALSE),0)</f>
        <v>0</v>
      </c>
    </row>
    <row r="276" spans="1:12">
      <c r="A276" t="s">
        <v>138</v>
      </c>
      <c r="B276">
        <v>5000</v>
      </c>
      <c r="C276" t="s">
        <v>15</v>
      </c>
      <c r="D276" t="s">
        <v>25</v>
      </c>
      <c r="E276">
        <f>IFERROR(VLOOKUP(A276,'player index'!D:F,3,FALSE),VLOOKUP(A276,'player index'!E:F,2,FALSE))</f>
        <v>457</v>
      </c>
      <c r="F276">
        <f>IFERROR(VLOOKUP(E276,'fftoday-week3.csv'!R:S,2,FALSE),0)</f>
        <v>0</v>
      </c>
      <c r="G276">
        <f>VLOOKUP(E276,'espn-week3.csv'!S:T,2,FALSE)</f>
        <v>5.5999999999999994E-2</v>
      </c>
      <c r="H276">
        <f>IFERROR(VLOOKUP(E276,'fleaflicker-week3.csv'!AD:AE,2,FALSE),0)</f>
        <v>0</v>
      </c>
      <c r="I276">
        <f>IFERROR(VLOOKUP(E276,'nfl-week3.csv'!Q:R,2,FALSE),0)</f>
        <v>0</v>
      </c>
      <c r="J276">
        <f>IFERROR(VLOOKUP(E276,'CBS-week3.csv'!V:W,2,FALSE),0)</f>
        <v>6.2000000000000006E-2</v>
      </c>
      <c r="K276">
        <f>IFERROR(AVERAGEIF(F276:J276,"&gt;0"),0)</f>
        <v>5.8999999999999997E-2</v>
      </c>
      <c r="L276">
        <f>IFERROR(VLOOKUP(E276,'Final scoring'!W:X,2,FALSE),0)</f>
        <v>0</v>
      </c>
    </row>
    <row r="277" spans="1:12">
      <c r="A277" t="s">
        <v>141</v>
      </c>
      <c r="B277">
        <v>5000</v>
      </c>
      <c r="C277" t="s">
        <v>15</v>
      </c>
      <c r="D277" t="s">
        <v>73</v>
      </c>
      <c r="E277">
        <f>IFERROR(VLOOKUP(A277,'player index'!D:F,3,FALSE),VLOOKUP(A277,'player index'!E:F,2,FALSE))</f>
        <v>479</v>
      </c>
      <c r="F277">
        <f>IFERROR(VLOOKUP(E277,'fftoday-week3.csv'!R:S,2,FALSE),0)</f>
        <v>0</v>
      </c>
      <c r="G277">
        <f>VLOOKUP(E277,'espn-week3.csv'!S:T,2,FALSE)</f>
        <v>0</v>
      </c>
      <c r="H277">
        <f>IFERROR(VLOOKUP(E277,'fleaflicker-week3.csv'!AD:AE,2,FALSE),0)</f>
        <v>0</v>
      </c>
      <c r="I277">
        <f>IFERROR(VLOOKUP(E277,'nfl-week3.csv'!Q:R,2,FALSE),0)</f>
        <v>0</v>
      </c>
      <c r="J277">
        <f>IFERROR(VLOOKUP(E277,'CBS-week3.csv'!V:W,2,FALSE),0)</f>
        <v>0.20199999999999999</v>
      </c>
      <c r="K277">
        <f>IFERROR(AVERAGEIF(F277:J277,"&gt;0"),0)</f>
        <v>0.20199999999999999</v>
      </c>
      <c r="L277">
        <f>IFERROR(VLOOKUP(E277,'Final scoring'!W:X,2,FALSE),0)</f>
        <v>0</v>
      </c>
    </row>
    <row r="278" spans="1:12">
      <c r="A278" t="s">
        <v>142</v>
      </c>
      <c r="B278">
        <v>5000</v>
      </c>
      <c r="C278" t="s">
        <v>15</v>
      </c>
      <c r="D278" t="s">
        <v>25</v>
      </c>
      <c r="E278">
        <f>IFERROR(VLOOKUP(A278,'player index'!D:F,3,FALSE),VLOOKUP(A278,'player index'!E:F,2,FALSE))</f>
        <v>495</v>
      </c>
      <c r="F278">
        <f>IFERROR(VLOOKUP(E278,'fftoday-week3.csv'!R:S,2,FALSE),0)</f>
        <v>0</v>
      </c>
      <c r="G278">
        <f>VLOOKUP(E278,'espn-week3.csv'!S:T,2,FALSE)</f>
        <v>0</v>
      </c>
      <c r="H278">
        <f>IFERROR(VLOOKUP(E278,'fleaflicker-week3.csv'!AD:AE,2,FALSE),0)</f>
        <v>0</v>
      </c>
      <c r="I278">
        <f>IFERROR(VLOOKUP(E278,'nfl-week3.csv'!Q:R,2,FALSE),0)</f>
        <v>0</v>
      </c>
      <c r="J278">
        <f>IFERROR(VLOOKUP(E278,'CBS-week3.csv'!V:W,2,FALSE),0)</f>
        <v>0</v>
      </c>
      <c r="K278">
        <f>IFERROR(AVERAGEIF(F278:J278,"&gt;0"),0)</f>
        <v>0</v>
      </c>
      <c r="L278">
        <f>IFERROR(VLOOKUP(E278,'Final scoring'!W:X,2,FALSE),0)</f>
        <v>0</v>
      </c>
    </row>
    <row r="279" spans="1:12">
      <c r="A279" t="s">
        <v>143</v>
      </c>
      <c r="B279">
        <v>5000</v>
      </c>
      <c r="C279" t="s">
        <v>15</v>
      </c>
      <c r="D279" t="s">
        <v>41</v>
      </c>
      <c r="E279">
        <f>IFERROR(VLOOKUP(A279,'player index'!D:F,3,FALSE),VLOOKUP(A279,'player index'!E:F,2,FALSE))</f>
        <v>463</v>
      </c>
      <c r="F279">
        <f>IFERROR(VLOOKUP(E279,'fftoday-week3.csv'!R:S,2,FALSE),0)</f>
        <v>0</v>
      </c>
      <c r="G279">
        <f>VLOOKUP(E279,'espn-week3.csv'!S:T,2,FALSE)</f>
        <v>4.4000000000000004E-2</v>
      </c>
      <c r="H279">
        <f>IFERROR(VLOOKUP(E279,'fleaflicker-week3.csv'!AD:AE,2,FALSE),0)</f>
        <v>0</v>
      </c>
      <c r="I279">
        <f>IFERROR(VLOOKUP(E279,'nfl-week3.csv'!Q:R,2,FALSE),0)</f>
        <v>0</v>
      </c>
      <c r="J279">
        <f>IFERROR(VLOOKUP(E279,'CBS-week3.csv'!V:W,2,FALSE),0)</f>
        <v>0.02</v>
      </c>
      <c r="K279">
        <f>IFERROR(AVERAGEIF(F279:J279,"&gt;0"),0)</f>
        <v>3.2000000000000001E-2</v>
      </c>
      <c r="L279">
        <f>IFERROR(VLOOKUP(E279,'Final scoring'!W:X,2,FALSE),0)</f>
        <v>0</v>
      </c>
    </row>
    <row r="280" spans="1:12">
      <c r="A280" t="s">
        <v>144</v>
      </c>
      <c r="B280">
        <v>5000</v>
      </c>
      <c r="C280" t="s">
        <v>15</v>
      </c>
      <c r="D280" t="s">
        <v>32</v>
      </c>
      <c r="E280">
        <f>IFERROR(VLOOKUP(A280,'player index'!D:F,3,FALSE),VLOOKUP(A280,'player index'!E:F,2,FALSE))</f>
        <v>475</v>
      </c>
      <c r="F280">
        <f>IFERROR(VLOOKUP(E280,'fftoday-week3.csv'!R:S,2,FALSE),0)</f>
        <v>0</v>
      </c>
      <c r="G280">
        <f>VLOOKUP(E280,'espn-week3.csv'!S:T,2,FALSE)</f>
        <v>4.8000000000000001E-2</v>
      </c>
      <c r="H280">
        <f>IFERROR(VLOOKUP(E280,'fleaflicker-week3.csv'!AD:AE,2,FALSE),0)</f>
        <v>0</v>
      </c>
      <c r="I280">
        <f>IFERROR(VLOOKUP(E280,'nfl-week3.csv'!Q:R,2,FALSE),0)</f>
        <v>0</v>
      </c>
      <c r="J280">
        <f>IFERROR(VLOOKUP(E280,'CBS-week3.csv'!V:W,2,FALSE),0)</f>
        <v>0.11</v>
      </c>
      <c r="K280">
        <f>IFERROR(AVERAGEIF(F280:J280,"&gt;0"),0)</f>
        <v>7.9000000000000001E-2</v>
      </c>
      <c r="L280">
        <f>IFERROR(VLOOKUP(E280,'Final scoring'!W:X,2,FALSE),0)</f>
        <v>0</v>
      </c>
    </row>
    <row r="281" spans="1:12">
      <c r="A281" t="s">
        <v>145</v>
      </c>
      <c r="B281">
        <v>5000</v>
      </c>
      <c r="C281" t="s">
        <v>15</v>
      </c>
      <c r="D281" t="s">
        <v>20</v>
      </c>
      <c r="E281">
        <f>IFERROR(VLOOKUP(A281,'player index'!D:F,3,FALSE),VLOOKUP(A281,'player index'!E:F,2,FALSE))</f>
        <v>468</v>
      </c>
      <c r="F281">
        <f>IFERROR(VLOOKUP(E281,'fftoday-week3.csv'!R:S,2,FALSE),0)</f>
        <v>0</v>
      </c>
      <c r="G281">
        <f>VLOOKUP(E281,'espn-week3.csv'!S:T,2,FALSE)</f>
        <v>5.5999999999999994E-2</v>
      </c>
      <c r="H281">
        <f>IFERROR(VLOOKUP(E281,'fleaflicker-week3.csv'!AD:AE,2,FALSE),0)</f>
        <v>0</v>
      </c>
      <c r="I281">
        <f>IFERROR(VLOOKUP(E281,'nfl-week3.csv'!Q:R,2,FALSE),0)</f>
        <v>0</v>
      </c>
      <c r="J281">
        <f>IFERROR(VLOOKUP(E281,'CBS-week3.csv'!V:W,2,FALSE),0)</f>
        <v>8.0000000000000002E-3</v>
      </c>
      <c r="K281">
        <f>IFERROR(AVERAGEIF(F281:J281,"&gt;0"),0)</f>
        <v>3.2000000000000001E-2</v>
      </c>
      <c r="L281">
        <f>IFERROR(VLOOKUP(E281,'Final scoring'!W:X,2,FALSE),0)</f>
        <v>0</v>
      </c>
    </row>
    <row r="282" spans="1:12">
      <c r="A282" t="s">
        <v>146</v>
      </c>
      <c r="B282">
        <v>5000</v>
      </c>
      <c r="C282" t="s">
        <v>6</v>
      </c>
      <c r="D282" t="s">
        <v>8</v>
      </c>
      <c r="E282">
        <f>IFERROR(VLOOKUP(A282,'player index'!D:F,3,FALSE),VLOOKUP(A282,'player index'!E:F,2,FALSE))</f>
        <v>99</v>
      </c>
      <c r="F282">
        <f>IFERROR(VLOOKUP(E282,'fftoday-week3.csv'!R:S,2,FALSE),0)</f>
        <v>10.5</v>
      </c>
      <c r="G282">
        <f>VLOOKUP(E282,'espn-week3.csv'!S:T,2,FALSE)</f>
        <v>11.260000000000002</v>
      </c>
      <c r="H282">
        <f>IFERROR(VLOOKUP(E282,'fleaflicker-week3.csv'!AD:AE,2,FALSE),0)</f>
        <v>16.600000000000001</v>
      </c>
      <c r="I282">
        <f>IFERROR(VLOOKUP(E282,'nfl-week3.csv'!Q:R,2,FALSE),0)</f>
        <v>17.200000000000003</v>
      </c>
      <c r="J282">
        <f>IFERROR(VLOOKUP(E282,'CBS-week3.csv'!V:W,2,FALSE),0)</f>
        <v>13.670000000000002</v>
      </c>
      <c r="K282">
        <f>IFERROR(AVERAGEIF(F282:J282,"&gt;0"),0)</f>
        <v>13.846</v>
      </c>
      <c r="L282">
        <f>IFERROR(VLOOKUP(E282,'Final scoring'!W:X,2,FALSE),0)</f>
        <v>0</v>
      </c>
    </row>
    <row r="283" spans="1:12">
      <c r="A283" t="s">
        <v>148</v>
      </c>
      <c r="B283">
        <v>5000</v>
      </c>
      <c r="C283" t="s">
        <v>15</v>
      </c>
      <c r="D283" t="s">
        <v>36</v>
      </c>
      <c r="E283">
        <f>IFERROR(VLOOKUP(A283,'player index'!D:F,3,FALSE),VLOOKUP(A283,'player index'!E:F,2,FALSE))</f>
        <v>476</v>
      </c>
      <c r="F283">
        <f>IFERROR(VLOOKUP(E283,'fftoday-week3.csv'!R:S,2,FALSE),0)</f>
        <v>0</v>
      </c>
      <c r="G283">
        <f>VLOOKUP(E283,'espn-week3.csv'!S:T,2,FALSE)</f>
        <v>4.8000000000000001E-2</v>
      </c>
      <c r="H283">
        <f>IFERROR(VLOOKUP(E283,'fleaflicker-week3.csv'!AD:AE,2,FALSE),0)</f>
        <v>0</v>
      </c>
      <c r="I283">
        <f>IFERROR(VLOOKUP(E283,'nfl-week3.csv'!Q:R,2,FALSE),0)</f>
        <v>0</v>
      </c>
      <c r="J283">
        <f>IFERROR(VLOOKUP(E283,'CBS-week3.csv'!V:W,2,FALSE),0)</f>
        <v>0.18600000000000003</v>
      </c>
      <c r="K283">
        <f>IFERROR(AVERAGEIF(F283:J283,"&gt;0"),0)</f>
        <v>0.11700000000000002</v>
      </c>
      <c r="L283">
        <f>IFERROR(VLOOKUP(E283,'Final scoring'!W:X,2,FALSE),0)</f>
        <v>0</v>
      </c>
    </row>
    <row r="284" spans="1:12">
      <c r="A284" t="s">
        <v>149</v>
      </c>
      <c r="B284">
        <v>5000</v>
      </c>
      <c r="C284" t="s">
        <v>15</v>
      </c>
      <c r="D284" t="s">
        <v>73</v>
      </c>
      <c r="E284">
        <f>IFERROR(VLOOKUP(A284,'player index'!D:F,3,FALSE),VLOOKUP(A284,'player index'!E:F,2,FALSE))</f>
        <v>469</v>
      </c>
      <c r="F284">
        <f>IFERROR(VLOOKUP(E284,'fftoday-week3.csv'!R:S,2,FALSE),0)</f>
        <v>0</v>
      </c>
      <c r="G284">
        <f>VLOOKUP(E284,'espn-week3.csv'!S:T,2,FALSE)</f>
        <v>5.2000000000000005E-2</v>
      </c>
      <c r="H284">
        <f>IFERROR(VLOOKUP(E284,'fleaflicker-week3.csv'!AD:AE,2,FALSE),0)</f>
        <v>0</v>
      </c>
      <c r="I284">
        <f>IFERROR(VLOOKUP(E284,'nfl-week3.csv'!Q:R,2,FALSE),0)</f>
        <v>0</v>
      </c>
      <c r="J284">
        <f>IFERROR(VLOOKUP(E284,'CBS-week3.csv'!V:W,2,FALSE),0)</f>
        <v>8.0000000000000002E-3</v>
      </c>
      <c r="K284">
        <f>IFERROR(AVERAGEIF(F284:J284,"&gt;0"),0)</f>
        <v>3.0000000000000002E-2</v>
      </c>
      <c r="L284">
        <f>IFERROR(VLOOKUP(E284,'Final scoring'!W:X,2,FALSE),0)</f>
        <v>0</v>
      </c>
    </row>
    <row r="285" spans="1:12">
      <c r="A285" t="s">
        <v>151</v>
      </c>
      <c r="B285">
        <v>5000</v>
      </c>
      <c r="C285" t="s">
        <v>15</v>
      </c>
      <c r="D285" t="s">
        <v>54</v>
      </c>
      <c r="E285">
        <f>IFERROR(VLOOKUP(A285,'player index'!D:F,3,FALSE),VLOOKUP(A285,'player index'!E:F,2,FALSE))</f>
        <v>462</v>
      </c>
      <c r="F285">
        <f>IFERROR(VLOOKUP(E285,'fftoday-week3.csv'!R:S,2,FALSE),0)</f>
        <v>0</v>
      </c>
      <c r="G285">
        <f>VLOOKUP(E285,'espn-week3.csv'!S:T,2,FALSE)</f>
        <v>4.8000000000000001E-2</v>
      </c>
      <c r="H285">
        <f>IFERROR(VLOOKUP(E285,'fleaflicker-week3.csv'!AD:AE,2,FALSE),0)</f>
        <v>0</v>
      </c>
      <c r="I285">
        <f>IFERROR(VLOOKUP(E285,'nfl-week3.csv'!Q:R,2,FALSE),0)</f>
        <v>0</v>
      </c>
      <c r="J285">
        <f>IFERROR(VLOOKUP(E285,'CBS-week3.csv'!V:W,2,FALSE),0)</f>
        <v>0.11400000000000002</v>
      </c>
      <c r="K285">
        <f>IFERROR(AVERAGEIF(F285:J285,"&gt;0"),0)</f>
        <v>8.1000000000000016E-2</v>
      </c>
      <c r="L285">
        <f>IFERROR(VLOOKUP(E285,'Final scoring'!W:X,2,FALSE),0)</f>
        <v>0</v>
      </c>
    </row>
    <row r="286" spans="1:12">
      <c r="A286" t="s">
        <v>153</v>
      </c>
      <c r="B286">
        <v>5000</v>
      </c>
      <c r="C286" t="s">
        <v>15</v>
      </c>
      <c r="D286" t="s">
        <v>48</v>
      </c>
      <c r="E286">
        <f>IFERROR(VLOOKUP(A286,'player index'!D:F,3,FALSE),VLOOKUP(A286,'player index'!E:F,2,FALSE))</f>
        <v>489</v>
      </c>
      <c r="F286">
        <f>IFERROR(VLOOKUP(E286,'fftoday-week3.csv'!R:S,2,FALSE),0)</f>
        <v>0</v>
      </c>
      <c r="G286">
        <f>VLOOKUP(E286,'espn-week3.csv'!S:T,2,FALSE)</f>
        <v>5.2000000000000005E-2</v>
      </c>
      <c r="H286">
        <f>IFERROR(VLOOKUP(E286,'fleaflicker-week3.csv'!AD:AE,2,FALSE),0)</f>
        <v>0</v>
      </c>
      <c r="I286">
        <f>IFERROR(VLOOKUP(E286,'nfl-week3.csv'!Q:R,2,FALSE),0)</f>
        <v>0</v>
      </c>
      <c r="J286">
        <f>IFERROR(VLOOKUP(E286,'CBS-week3.csv'!V:W,2,FALSE),0)</f>
        <v>2.1859999999999995</v>
      </c>
      <c r="K286">
        <f>IFERROR(AVERAGEIF(F286:J286,"&gt;0"),0)</f>
        <v>1.1189999999999998</v>
      </c>
      <c r="L286">
        <f>IFERROR(VLOOKUP(E286,'Final scoring'!W:X,2,FALSE),0)</f>
        <v>0</v>
      </c>
    </row>
    <row r="287" spans="1:12">
      <c r="A287" t="s">
        <v>154</v>
      </c>
      <c r="B287">
        <v>5000</v>
      </c>
      <c r="C287" t="s">
        <v>15</v>
      </c>
      <c r="D287" t="s">
        <v>28</v>
      </c>
      <c r="E287">
        <f>IFERROR(VLOOKUP(A287,'player index'!D:F,3,FALSE),VLOOKUP(A287,'player index'!E:F,2,FALSE))</f>
        <v>488</v>
      </c>
      <c r="F287">
        <f>IFERROR(VLOOKUP(E287,'fftoday-week3.csv'!R:S,2,FALSE),0)</f>
        <v>0</v>
      </c>
      <c r="G287">
        <f>VLOOKUP(E287,'espn-week3.csv'!S:T,2,FALSE)</f>
        <v>5.2000000000000005E-2</v>
      </c>
      <c r="H287">
        <f>IFERROR(VLOOKUP(E287,'fleaflicker-week3.csv'!AD:AE,2,FALSE),0)</f>
        <v>0</v>
      </c>
      <c r="I287">
        <f>IFERROR(VLOOKUP(E287,'nfl-week3.csv'!Q:R,2,FALSE),0)</f>
        <v>0</v>
      </c>
      <c r="J287">
        <f>IFERROR(VLOOKUP(E287,'CBS-week3.csv'!V:W,2,FALSE),0)</f>
        <v>0.20399999999999999</v>
      </c>
      <c r="K287">
        <f>IFERROR(AVERAGEIF(F287:J287,"&gt;0"),0)</f>
        <v>0.128</v>
      </c>
      <c r="L287">
        <f>IFERROR(VLOOKUP(E287,'Final scoring'!W:X,2,FALSE),0)</f>
        <v>0</v>
      </c>
    </row>
    <row r="288" spans="1:12">
      <c r="A288" t="s">
        <v>155</v>
      </c>
      <c r="B288">
        <v>5000</v>
      </c>
      <c r="C288" t="s">
        <v>15</v>
      </c>
      <c r="D288" t="s">
        <v>32</v>
      </c>
      <c r="E288">
        <f>IFERROR(VLOOKUP(A288,'player index'!D:F,3,FALSE),VLOOKUP(A288,'player index'!E:F,2,FALSE))</f>
        <v>517</v>
      </c>
      <c r="F288">
        <f>IFERROR(VLOOKUP(E288,'fftoday-week3.csv'!R:S,2,FALSE),0)</f>
        <v>0</v>
      </c>
      <c r="G288">
        <f>VLOOKUP(E288,'espn-week3.csv'!S:T,2,FALSE)</f>
        <v>0</v>
      </c>
      <c r="H288">
        <f>IFERROR(VLOOKUP(E288,'fleaflicker-week3.csv'!AD:AE,2,FALSE),0)</f>
        <v>0</v>
      </c>
      <c r="I288">
        <f>IFERROR(VLOOKUP(E288,'nfl-week3.csv'!Q:R,2,FALSE),0)</f>
        <v>0</v>
      </c>
      <c r="J288">
        <f>IFERROR(VLOOKUP(E288,'CBS-week3.csv'!V:W,2,FALSE),0)</f>
        <v>0</v>
      </c>
      <c r="K288">
        <f>IFERROR(AVERAGEIF(F288:J288,"&gt;0"),0)</f>
        <v>0</v>
      </c>
      <c r="L288">
        <f>IFERROR(VLOOKUP(E288,'Final scoring'!W:X,2,FALSE),0)</f>
        <v>0</v>
      </c>
    </row>
    <row r="289" spans="1:12">
      <c r="A289" t="s">
        <v>156</v>
      </c>
      <c r="B289">
        <v>5000</v>
      </c>
      <c r="C289" t="s">
        <v>15</v>
      </c>
      <c r="D289" t="s">
        <v>66</v>
      </c>
      <c r="E289">
        <f>IFERROR(VLOOKUP(A289,'player index'!D:F,3,FALSE),VLOOKUP(A289,'player index'!E:F,2,FALSE))</f>
        <v>460</v>
      </c>
      <c r="F289">
        <f>IFERROR(VLOOKUP(E289,'fftoday-week3.csv'!R:S,2,FALSE),0)</f>
        <v>0</v>
      </c>
      <c r="G289">
        <f>VLOOKUP(E289,'espn-week3.csv'!S:T,2,FALSE)</f>
        <v>4.8000000000000001E-2</v>
      </c>
      <c r="H289">
        <f>IFERROR(VLOOKUP(E289,'fleaflicker-week3.csv'!AD:AE,2,FALSE),0)</f>
        <v>0</v>
      </c>
      <c r="I289">
        <f>IFERROR(VLOOKUP(E289,'nfl-week3.csv'!Q:R,2,FALSE),0)</f>
        <v>0</v>
      </c>
      <c r="J289">
        <f>IFERROR(VLOOKUP(E289,'CBS-week3.csv'!V:W,2,FALSE),0)</f>
        <v>0.254</v>
      </c>
      <c r="K289">
        <f>IFERROR(AVERAGEIF(F289:J289,"&gt;0"),0)</f>
        <v>0.151</v>
      </c>
      <c r="L289">
        <f>IFERROR(VLOOKUP(E289,'Final scoring'!W:X,2,FALSE),0)</f>
        <v>0</v>
      </c>
    </row>
    <row r="290" spans="1:12">
      <c r="A290" t="s">
        <v>157</v>
      </c>
      <c r="B290">
        <v>5000</v>
      </c>
      <c r="C290" t="s">
        <v>15</v>
      </c>
      <c r="D290" t="s">
        <v>17</v>
      </c>
      <c r="E290">
        <f>IFERROR(VLOOKUP(A290,'player index'!D:F,3,FALSE),VLOOKUP(A290,'player index'!E:F,2,FALSE))</f>
        <v>471</v>
      </c>
      <c r="F290">
        <f>IFERROR(VLOOKUP(E290,'fftoday-week3.csv'!R:S,2,FALSE),0)</f>
        <v>0</v>
      </c>
      <c r="G290">
        <f>VLOOKUP(E290,'espn-week3.csv'!S:T,2,FALSE)</f>
        <v>4.4000000000000004E-2</v>
      </c>
      <c r="H290">
        <f>IFERROR(VLOOKUP(E290,'fleaflicker-week3.csv'!AD:AE,2,FALSE),0)</f>
        <v>0</v>
      </c>
      <c r="I290">
        <f>IFERROR(VLOOKUP(E290,'nfl-week3.csv'!Q:R,2,FALSE),0)</f>
        <v>0</v>
      </c>
      <c r="J290">
        <f>IFERROR(VLOOKUP(E290,'CBS-week3.csv'!V:W,2,FALSE),0)</f>
        <v>9.4E-2</v>
      </c>
      <c r="K290">
        <f>IFERROR(AVERAGEIF(F290:J290,"&gt;0"),0)</f>
        <v>6.9000000000000006E-2</v>
      </c>
      <c r="L290">
        <f>IFERROR(VLOOKUP(E290,'Final scoring'!W:X,2,FALSE),0)</f>
        <v>0</v>
      </c>
    </row>
    <row r="291" spans="1:12">
      <c r="A291" t="s">
        <v>158</v>
      </c>
      <c r="B291">
        <v>5000</v>
      </c>
      <c r="C291" t="s">
        <v>15</v>
      </c>
      <c r="D291" t="s">
        <v>17</v>
      </c>
      <c r="E291">
        <f>IFERROR(VLOOKUP(A291,'player index'!D:F,3,FALSE),VLOOKUP(A291,'player index'!E:F,2,FALSE))</f>
        <v>466</v>
      </c>
      <c r="F291">
        <f>IFERROR(VLOOKUP(E291,'fftoday-week3.csv'!R:S,2,FALSE),0)</f>
        <v>0</v>
      </c>
      <c r="G291">
        <f>VLOOKUP(E291,'espn-week3.csv'!S:T,2,FALSE)</f>
        <v>4.8000000000000001E-2</v>
      </c>
      <c r="H291">
        <f>IFERROR(VLOOKUP(E291,'fleaflicker-week3.csv'!AD:AE,2,FALSE),0)</f>
        <v>0</v>
      </c>
      <c r="I291">
        <f>IFERROR(VLOOKUP(E291,'nfl-week3.csv'!Q:R,2,FALSE),0)</f>
        <v>0</v>
      </c>
      <c r="J291">
        <f>IFERROR(VLOOKUP(E291,'CBS-week3.csv'!V:W,2,FALSE),0)</f>
        <v>0.10400000000000001</v>
      </c>
      <c r="K291">
        <f>IFERROR(AVERAGEIF(F291:J291,"&gt;0"),0)</f>
        <v>7.6000000000000012E-2</v>
      </c>
      <c r="L291">
        <f>IFERROR(VLOOKUP(E291,'Final scoring'!W:X,2,FALSE),0)</f>
        <v>0</v>
      </c>
    </row>
    <row r="292" spans="1:12">
      <c r="A292" t="s">
        <v>159</v>
      </c>
      <c r="B292">
        <v>5000</v>
      </c>
      <c r="C292" t="s">
        <v>34</v>
      </c>
      <c r="D292" t="s">
        <v>66</v>
      </c>
      <c r="E292">
        <f>IFERROR(VLOOKUP(A292,'player index'!D:F,3,FALSE),VLOOKUP(A292,'player index'!E:F,2,FALSE))</f>
        <v>51</v>
      </c>
      <c r="F292">
        <f>IFERROR(VLOOKUP(E292,'fftoday-week3.csv'!R:S,2,FALSE),0)</f>
        <v>7.5</v>
      </c>
      <c r="G292">
        <f>VLOOKUP(E292,'espn-week3.csv'!S:T,2,FALSE)</f>
        <v>0</v>
      </c>
      <c r="H292">
        <f>IFERROR(VLOOKUP(E292,'fleaflicker-week3.csv'!AD:AE,2,FALSE),0)</f>
        <v>13</v>
      </c>
      <c r="I292">
        <f>IFERROR(VLOOKUP(E292,'nfl-week3.csv'!Q:R,2,FALSE),0)</f>
        <v>14</v>
      </c>
      <c r="J292">
        <f>IFERROR(VLOOKUP(E292,'CBS-week3.csv'!V:W,2,FALSE),0)</f>
        <v>8.7099999999999991</v>
      </c>
      <c r="K292">
        <f>IFERROR(AVERAGEIF(F292:J292,"&gt;0"),0)</f>
        <v>10.8025</v>
      </c>
      <c r="L292">
        <f>IFERROR(VLOOKUP(E292,'Final scoring'!W:X,2,FALSE),0)</f>
        <v>0</v>
      </c>
    </row>
    <row r="293" spans="1:12">
      <c r="A293" t="s">
        <v>160</v>
      </c>
      <c r="B293">
        <v>5000</v>
      </c>
      <c r="C293" t="s">
        <v>15</v>
      </c>
      <c r="D293" t="s">
        <v>11</v>
      </c>
      <c r="E293">
        <f>IFERROR(VLOOKUP(A293,'player index'!D:F,3,FALSE),VLOOKUP(A293,'player index'!E:F,2,FALSE))</f>
        <v>481</v>
      </c>
      <c r="F293">
        <f>IFERROR(VLOOKUP(E293,'fftoday-week3.csv'!R:S,2,FALSE),0)</f>
        <v>0</v>
      </c>
      <c r="G293">
        <f>VLOOKUP(E293,'espn-week3.csv'!S:T,2,FALSE)</f>
        <v>4.4000000000000004E-2</v>
      </c>
      <c r="H293">
        <f>IFERROR(VLOOKUP(E293,'fleaflicker-week3.csv'!AD:AE,2,FALSE),0)</f>
        <v>0</v>
      </c>
      <c r="I293">
        <f>IFERROR(VLOOKUP(E293,'nfl-week3.csv'!Q:R,2,FALSE),0)</f>
        <v>0</v>
      </c>
      <c r="J293">
        <f>IFERROR(VLOOKUP(E293,'CBS-week3.csv'!V:W,2,FALSE),0)</f>
        <v>0.26200000000000001</v>
      </c>
      <c r="K293">
        <f>IFERROR(AVERAGEIF(F293:J293,"&gt;0"),0)</f>
        <v>0.153</v>
      </c>
      <c r="L293">
        <f>IFERROR(VLOOKUP(E293,'Final scoring'!W:X,2,FALSE),0)</f>
        <v>0</v>
      </c>
    </row>
    <row r="294" spans="1:12">
      <c r="A294" t="s">
        <v>163</v>
      </c>
      <c r="B294">
        <v>5000</v>
      </c>
      <c r="C294" t="s">
        <v>15</v>
      </c>
      <c r="D294" t="s">
        <v>8</v>
      </c>
      <c r="E294">
        <f>IFERROR(VLOOKUP(A294,'player index'!D:F,3,FALSE),VLOOKUP(A294,'player index'!E:F,2,FALSE))</f>
        <v>537</v>
      </c>
      <c r="F294">
        <f>IFERROR(VLOOKUP(E294,'fftoday-week3.csv'!R:S,2,FALSE),0)</f>
        <v>0</v>
      </c>
      <c r="G294">
        <f>VLOOKUP(E294,'espn-week3.csv'!S:T,2,FALSE)</f>
        <v>4.4000000000000004E-2</v>
      </c>
      <c r="H294">
        <f>IFERROR(VLOOKUP(E294,'fleaflicker-week3.csv'!AD:AE,2,FALSE),0)</f>
        <v>0</v>
      </c>
      <c r="I294">
        <f>IFERROR(VLOOKUP(E294,'nfl-week3.csv'!Q:R,2,FALSE),0)</f>
        <v>0</v>
      </c>
      <c r="J294">
        <f>IFERROR(VLOOKUP(E294,'CBS-week3.csv'!V:W,2,FALSE),0)</f>
        <v>0</v>
      </c>
      <c r="K294">
        <f>IFERROR(AVERAGEIF(F294:J294,"&gt;0"),0)</f>
        <v>4.4000000000000004E-2</v>
      </c>
      <c r="L294">
        <f>IFERROR(VLOOKUP(E294,'Final scoring'!W:X,2,FALSE),0)</f>
        <v>0</v>
      </c>
    </row>
    <row r="295" spans="1:12">
      <c r="A295" t="s">
        <v>164</v>
      </c>
      <c r="B295">
        <v>5000</v>
      </c>
      <c r="C295" t="s">
        <v>15</v>
      </c>
      <c r="D295" t="s">
        <v>97</v>
      </c>
      <c r="E295">
        <f>IFERROR(VLOOKUP(A295,'player index'!D:F,3,FALSE),VLOOKUP(A295,'player index'!E:F,2,FALSE))</f>
        <v>484</v>
      </c>
      <c r="F295">
        <f>IFERROR(VLOOKUP(E295,'fftoday-week3.csv'!R:S,2,FALSE),0)</f>
        <v>0</v>
      </c>
      <c r="G295">
        <f>VLOOKUP(E295,'espn-week3.csv'!S:T,2,FALSE)</f>
        <v>0</v>
      </c>
      <c r="H295">
        <f>IFERROR(VLOOKUP(E295,'fleaflicker-week3.csv'!AD:AE,2,FALSE),0)</f>
        <v>0</v>
      </c>
      <c r="I295">
        <f>IFERROR(VLOOKUP(E295,'nfl-week3.csv'!Q:R,2,FALSE),0)</f>
        <v>0</v>
      </c>
      <c r="J295">
        <f>IFERROR(VLOOKUP(E295,'CBS-week3.csv'!V:W,2,FALSE),0)</f>
        <v>0</v>
      </c>
      <c r="K295">
        <f>IFERROR(AVERAGEIF(F295:J295,"&gt;0"),0)</f>
        <v>0</v>
      </c>
      <c r="L295">
        <f>IFERROR(VLOOKUP(E295,'Final scoring'!W:X,2,FALSE),0)</f>
        <v>0</v>
      </c>
    </row>
    <row r="296" spans="1:12">
      <c r="A296" t="s">
        <v>165</v>
      </c>
      <c r="B296">
        <v>5000</v>
      </c>
      <c r="C296" t="s">
        <v>15</v>
      </c>
      <c r="D296" t="s">
        <v>11</v>
      </c>
      <c r="E296">
        <f>IFERROR(VLOOKUP(A296,'player index'!D:F,3,FALSE),VLOOKUP(A296,'player index'!E:F,2,FALSE))</f>
        <v>569</v>
      </c>
      <c r="F296">
        <f>IFERROR(VLOOKUP(E296,'fftoday-week3.csv'!R:S,2,FALSE),0)</f>
        <v>0</v>
      </c>
      <c r="G296">
        <f>VLOOKUP(E296,'espn-week3.csv'!S:T,2,FALSE)</f>
        <v>0</v>
      </c>
      <c r="H296">
        <f>IFERROR(VLOOKUP(E296,'fleaflicker-week3.csv'!AD:AE,2,FALSE),0)</f>
        <v>0</v>
      </c>
      <c r="I296">
        <f>IFERROR(VLOOKUP(E296,'nfl-week3.csv'!Q:R,2,FALSE),0)</f>
        <v>0</v>
      </c>
      <c r="J296">
        <f>IFERROR(VLOOKUP(E296,'CBS-week3.csv'!V:W,2,FALSE),0)</f>
        <v>0</v>
      </c>
      <c r="K296">
        <f>IFERROR(AVERAGEIF(F296:J296,"&gt;0"),0)</f>
        <v>0</v>
      </c>
      <c r="L296">
        <f>IFERROR(VLOOKUP(E296,'Final scoring'!W:X,2,FALSE),0)</f>
        <v>0</v>
      </c>
    </row>
    <row r="297" spans="1:12">
      <c r="A297" t="s">
        <v>169</v>
      </c>
      <c r="B297">
        <v>5000</v>
      </c>
      <c r="C297" t="s">
        <v>15</v>
      </c>
      <c r="D297" t="s">
        <v>77</v>
      </c>
      <c r="E297">
        <f>IFERROR(VLOOKUP(A297,'player index'!D:F,3,FALSE),VLOOKUP(A297,'player index'!E:F,2,FALSE))</f>
        <v>480</v>
      </c>
      <c r="F297">
        <f>IFERROR(VLOOKUP(E297,'fftoday-week3.csv'!R:S,2,FALSE),0)</f>
        <v>0</v>
      </c>
      <c r="G297">
        <f>VLOOKUP(E297,'espn-week3.csv'!S:T,2,FALSE)</f>
        <v>5.2000000000000005E-2</v>
      </c>
      <c r="H297">
        <f>IFERROR(VLOOKUP(E297,'fleaflicker-week3.csv'!AD:AE,2,FALSE),0)</f>
        <v>0</v>
      </c>
      <c r="I297">
        <f>IFERROR(VLOOKUP(E297,'nfl-week3.csv'!Q:R,2,FALSE),0)</f>
        <v>0</v>
      </c>
      <c r="J297">
        <f>IFERROR(VLOOKUP(E297,'CBS-week3.csv'!V:W,2,FALSE),0)</f>
        <v>7.6000000000000012E-2</v>
      </c>
      <c r="K297">
        <f>IFERROR(AVERAGEIF(F297:J297,"&gt;0"),0)</f>
        <v>6.4000000000000001E-2</v>
      </c>
      <c r="L297">
        <f>IFERROR(VLOOKUP(E297,'Final scoring'!W:X,2,FALSE),0)</f>
        <v>0</v>
      </c>
    </row>
    <row r="298" spans="1:12">
      <c r="A298" t="s">
        <v>170</v>
      </c>
      <c r="B298">
        <v>5000</v>
      </c>
      <c r="C298" t="s">
        <v>15</v>
      </c>
      <c r="D298" t="s">
        <v>8</v>
      </c>
      <c r="E298">
        <f>IFERROR(VLOOKUP(A298,'player index'!D:F,3,FALSE),VLOOKUP(A298,'player index'!E:F,2,FALSE))</f>
        <v>486</v>
      </c>
      <c r="F298">
        <f>IFERROR(VLOOKUP(E298,'fftoday-week3.csv'!R:S,2,FALSE),0)</f>
        <v>0</v>
      </c>
      <c r="G298">
        <f>VLOOKUP(E298,'espn-week3.csv'!S:T,2,FALSE)</f>
        <v>4.8000000000000001E-2</v>
      </c>
      <c r="H298">
        <f>IFERROR(VLOOKUP(E298,'fleaflicker-week3.csv'!AD:AE,2,FALSE),0)</f>
        <v>0</v>
      </c>
      <c r="I298">
        <f>IFERROR(VLOOKUP(E298,'nfl-week3.csv'!Q:R,2,FALSE),0)</f>
        <v>0</v>
      </c>
      <c r="J298">
        <f>IFERROR(VLOOKUP(E298,'CBS-week3.csv'!V:W,2,FALSE),0)</f>
        <v>1.2E-2</v>
      </c>
      <c r="K298">
        <f>IFERROR(AVERAGEIF(F298:J298,"&gt;0"),0)</f>
        <v>0.03</v>
      </c>
      <c r="L298">
        <f>IFERROR(VLOOKUP(E298,'Final scoring'!W:X,2,FALSE),0)</f>
        <v>0</v>
      </c>
    </row>
    <row r="299" spans="1:12">
      <c r="A299" t="s">
        <v>171</v>
      </c>
      <c r="B299">
        <v>5000</v>
      </c>
      <c r="C299" t="s">
        <v>15</v>
      </c>
      <c r="D299" t="s">
        <v>48</v>
      </c>
      <c r="E299">
        <f>IFERROR(VLOOKUP(A299,'player index'!D:F,3,FALSE),VLOOKUP(A299,'player index'!E:F,2,FALSE))</f>
        <v>470</v>
      </c>
      <c r="F299">
        <f>IFERROR(VLOOKUP(E299,'fftoday-week3.csv'!R:S,2,FALSE),0)</f>
        <v>0</v>
      </c>
      <c r="G299">
        <f>VLOOKUP(E299,'espn-week3.csv'!S:T,2,FALSE)</f>
        <v>5.2000000000000005E-2</v>
      </c>
      <c r="H299">
        <f>IFERROR(VLOOKUP(E299,'fleaflicker-week3.csv'!AD:AE,2,FALSE),0)</f>
        <v>0</v>
      </c>
      <c r="I299">
        <f>IFERROR(VLOOKUP(E299,'nfl-week3.csv'!Q:R,2,FALSE),0)</f>
        <v>0</v>
      </c>
      <c r="J299">
        <f>IFERROR(VLOOKUP(E299,'CBS-week3.csv'!V:W,2,FALSE),0)</f>
        <v>0.214</v>
      </c>
      <c r="K299">
        <f>IFERROR(AVERAGEIF(F299:J299,"&gt;0"),0)</f>
        <v>0.13300000000000001</v>
      </c>
      <c r="L299">
        <f>IFERROR(VLOOKUP(E299,'Final scoring'!W:X,2,FALSE),0)</f>
        <v>0</v>
      </c>
    </row>
    <row r="300" spans="1:12">
      <c r="A300" t="s">
        <v>172</v>
      </c>
      <c r="B300">
        <v>5000</v>
      </c>
      <c r="C300" t="s">
        <v>15</v>
      </c>
      <c r="D300" t="s">
        <v>48</v>
      </c>
      <c r="E300">
        <f>IFERROR(VLOOKUP(A300,'player index'!D:F,3,FALSE),VLOOKUP(A300,'player index'!E:F,2,FALSE))</f>
        <v>566</v>
      </c>
      <c r="F300">
        <f>IFERROR(VLOOKUP(E300,'fftoday-week3.csv'!R:S,2,FALSE),0)</f>
        <v>0</v>
      </c>
      <c r="G300">
        <f>VLOOKUP(E300,'espn-week3.csv'!S:T,2,FALSE)</f>
        <v>0</v>
      </c>
      <c r="H300">
        <f>IFERROR(VLOOKUP(E300,'fleaflicker-week3.csv'!AD:AE,2,FALSE),0)</f>
        <v>0</v>
      </c>
      <c r="I300">
        <f>IFERROR(VLOOKUP(E300,'nfl-week3.csv'!Q:R,2,FALSE),0)</f>
        <v>0</v>
      </c>
      <c r="J300">
        <f>IFERROR(VLOOKUP(E300,'CBS-week3.csv'!V:W,2,FALSE),0)</f>
        <v>0</v>
      </c>
      <c r="K300">
        <f>IFERROR(AVERAGEIF(F300:J300,"&gt;0"),0)</f>
        <v>0</v>
      </c>
      <c r="L300">
        <f>IFERROR(VLOOKUP(E300,'Final scoring'!W:X,2,FALSE),0)</f>
        <v>0</v>
      </c>
    </row>
    <row r="301" spans="1:12">
      <c r="A301" t="s">
        <v>173</v>
      </c>
      <c r="B301">
        <v>5000</v>
      </c>
      <c r="C301" t="s">
        <v>15</v>
      </c>
      <c r="D301" t="s">
        <v>97</v>
      </c>
      <c r="E301">
        <f>IFERROR(VLOOKUP(A301,'player index'!D:F,3,FALSE),VLOOKUP(A301,'player index'!E:F,2,FALSE))</f>
        <v>492</v>
      </c>
      <c r="F301">
        <f>IFERROR(VLOOKUP(E301,'fftoday-week3.csv'!R:S,2,FALSE),0)</f>
        <v>0</v>
      </c>
      <c r="G301">
        <f>VLOOKUP(E301,'espn-week3.csv'!S:T,2,FALSE)</f>
        <v>4.8000000000000001E-2</v>
      </c>
      <c r="H301">
        <f>IFERROR(VLOOKUP(E301,'fleaflicker-week3.csv'!AD:AE,2,FALSE),0)</f>
        <v>0</v>
      </c>
      <c r="I301">
        <f>IFERROR(VLOOKUP(E301,'nfl-week3.csv'!Q:R,2,FALSE),0)</f>
        <v>0</v>
      </c>
      <c r="J301">
        <f>IFERROR(VLOOKUP(E301,'CBS-week3.csv'!V:W,2,FALSE),0)</f>
        <v>0.13</v>
      </c>
      <c r="K301">
        <f>IFERROR(AVERAGEIF(F301:J301,"&gt;0"),0)</f>
        <v>8.8999999999999996E-2</v>
      </c>
      <c r="L301">
        <f>IFERROR(VLOOKUP(E301,'Final scoring'!W:X,2,FALSE),0)</f>
        <v>0</v>
      </c>
    </row>
    <row r="302" spans="1:12">
      <c r="A302" t="s">
        <v>174</v>
      </c>
      <c r="B302">
        <v>5000</v>
      </c>
      <c r="C302" t="s">
        <v>15</v>
      </c>
      <c r="D302" t="s">
        <v>77</v>
      </c>
      <c r="E302">
        <f>IFERROR(VLOOKUP(A302,'player index'!D:F,3,FALSE),VLOOKUP(A302,'player index'!E:F,2,FALSE))</f>
        <v>573</v>
      </c>
      <c r="F302">
        <f>IFERROR(VLOOKUP(E302,'fftoday-week3.csv'!R:S,2,FALSE),0)</f>
        <v>0</v>
      </c>
      <c r="G302">
        <f>VLOOKUP(E302,'espn-week3.csv'!S:T,2,FALSE)</f>
        <v>0</v>
      </c>
      <c r="H302">
        <f>IFERROR(VLOOKUP(E302,'fleaflicker-week3.csv'!AD:AE,2,FALSE),0)</f>
        <v>0</v>
      </c>
      <c r="I302">
        <f>IFERROR(VLOOKUP(E302,'nfl-week3.csv'!Q:R,2,FALSE),0)</f>
        <v>0</v>
      </c>
      <c r="J302">
        <f>IFERROR(VLOOKUP(E302,'CBS-week3.csv'!V:W,2,FALSE),0)</f>
        <v>0</v>
      </c>
      <c r="K302">
        <f>IFERROR(AVERAGEIF(F302:J302,"&gt;0"),0)</f>
        <v>0</v>
      </c>
      <c r="L302">
        <f>IFERROR(VLOOKUP(E302,'Final scoring'!W:X,2,FALSE),0)</f>
        <v>0</v>
      </c>
    </row>
    <row r="303" spans="1:12">
      <c r="A303" t="s">
        <v>175</v>
      </c>
      <c r="B303">
        <v>5000</v>
      </c>
      <c r="C303" t="s">
        <v>15</v>
      </c>
      <c r="D303" t="s">
        <v>25</v>
      </c>
      <c r="E303">
        <f>IFERROR(VLOOKUP(A303,'player index'!D:F,3,FALSE),VLOOKUP(A303,'player index'!E:F,2,FALSE))</f>
        <v>483</v>
      </c>
      <c r="F303">
        <f>IFERROR(VLOOKUP(E303,'fftoday-week3.csv'!R:S,2,FALSE),0)</f>
        <v>0</v>
      </c>
      <c r="G303">
        <f>VLOOKUP(E303,'espn-week3.csv'!S:T,2,FALSE)</f>
        <v>4.8000000000000001E-2</v>
      </c>
      <c r="H303">
        <f>IFERROR(VLOOKUP(E303,'fleaflicker-week3.csv'!AD:AE,2,FALSE),0)</f>
        <v>0</v>
      </c>
      <c r="I303">
        <f>IFERROR(VLOOKUP(E303,'nfl-week3.csv'!Q:R,2,FALSE),0)</f>
        <v>0</v>
      </c>
      <c r="J303">
        <f>IFERROR(VLOOKUP(E303,'CBS-week3.csv'!V:W,2,FALSE),0)</f>
        <v>0.10400000000000001</v>
      </c>
      <c r="K303">
        <f>IFERROR(AVERAGEIF(F303:J303,"&gt;0"),0)</f>
        <v>7.6000000000000012E-2</v>
      </c>
      <c r="L303">
        <f>IFERROR(VLOOKUP(E303,'Final scoring'!W:X,2,FALSE),0)</f>
        <v>0</v>
      </c>
    </row>
    <row r="304" spans="1:12">
      <c r="A304" t="s">
        <v>176</v>
      </c>
      <c r="B304">
        <v>5000</v>
      </c>
      <c r="C304" t="s">
        <v>15</v>
      </c>
      <c r="D304" t="s">
        <v>17</v>
      </c>
      <c r="E304">
        <f>IFERROR(VLOOKUP(A304,'player index'!D:F,3,FALSE),VLOOKUP(A304,'player index'!E:F,2,FALSE))</f>
        <v>611</v>
      </c>
      <c r="F304">
        <f>IFERROR(VLOOKUP(E304,'fftoday-week3.csv'!R:S,2,FALSE),0)</f>
        <v>0</v>
      </c>
      <c r="G304">
        <f>VLOOKUP(E304,'espn-week3.csv'!S:T,2,FALSE)</f>
        <v>0</v>
      </c>
      <c r="H304">
        <f>IFERROR(VLOOKUP(E304,'fleaflicker-week3.csv'!AD:AE,2,FALSE),0)</f>
        <v>0</v>
      </c>
      <c r="I304">
        <f>IFERROR(VLOOKUP(E304,'nfl-week3.csv'!Q:R,2,FALSE),0)</f>
        <v>0</v>
      </c>
      <c r="J304">
        <f>IFERROR(VLOOKUP(E304,'CBS-week3.csv'!V:W,2,FALSE),0)</f>
        <v>0</v>
      </c>
      <c r="K304">
        <f>IFERROR(AVERAGEIF(F304:J304,"&gt;0"),0)</f>
        <v>0</v>
      </c>
      <c r="L304">
        <f>IFERROR(VLOOKUP(E304,'Final scoring'!W:X,2,FALSE),0)</f>
        <v>0</v>
      </c>
    </row>
    <row r="305" spans="1:12">
      <c r="A305" t="s">
        <v>177</v>
      </c>
      <c r="B305">
        <v>5000</v>
      </c>
      <c r="C305" t="s">
        <v>15</v>
      </c>
      <c r="D305" t="s">
        <v>20</v>
      </c>
      <c r="E305">
        <f>IFERROR(VLOOKUP(A305,'player index'!D:F,3,FALSE),VLOOKUP(A305,'player index'!E:F,2,FALSE))</f>
        <v>450</v>
      </c>
      <c r="F305">
        <f>IFERROR(VLOOKUP(E305,'fftoday-week3.csv'!R:S,2,FALSE),0)</f>
        <v>0</v>
      </c>
      <c r="G305">
        <f>VLOOKUP(E305,'espn-week3.csv'!S:T,2,FALSE)</f>
        <v>9.2000000000000012E-2</v>
      </c>
      <c r="H305">
        <f>IFERROR(VLOOKUP(E305,'fleaflicker-week3.csv'!AD:AE,2,FALSE),0)</f>
        <v>0</v>
      </c>
      <c r="I305">
        <f>IFERROR(VLOOKUP(E305,'nfl-week3.csv'!Q:R,2,FALSE),0)</f>
        <v>0</v>
      </c>
      <c r="J305">
        <f>IFERROR(VLOOKUP(E305,'CBS-week3.csv'!V:W,2,FALSE),0)</f>
        <v>1.6E-2</v>
      </c>
      <c r="K305">
        <f>IFERROR(AVERAGEIF(F305:J305,"&gt;0"),0)</f>
        <v>5.4000000000000006E-2</v>
      </c>
      <c r="L305">
        <f>IFERROR(VLOOKUP(E305,'Final scoring'!W:X,2,FALSE),0)</f>
        <v>0</v>
      </c>
    </row>
    <row r="306" spans="1:12">
      <c r="A306" t="s">
        <v>178</v>
      </c>
      <c r="B306">
        <v>5000</v>
      </c>
      <c r="C306" t="s">
        <v>15</v>
      </c>
      <c r="D306" t="s">
        <v>66</v>
      </c>
      <c r="E306">
        <f>IFERROR(VLOOKUP(A306,'player index'!D:F,3,FALSE),VLOOKUP(A306,'player index'!E:F,2,FALSE))</f>
        <v>472</v>
      </c>
      <c r="F306">
        <f>IFERROR(VLOOKUP(E306,'fftoday-week3.csv'!R:S,2,FALSE),0)</f>
        <v>0</v>
      </c>
      <c r="G306">
        <f>VLOOKUP(E306,'espn-week3.csv'!S:T,2,FALSE)</f>
        <v>4.4000000000000004E-2</v>
      </c>
      <c r="H306">
        <f>IFERROR(VLOOKUP(E306,'fleaflicker-week3.csv'!AD:AE,2,FALSE),0)</f>
        <v>0</v>
      </c>
      <c r="I306">
        <f>IFERROR(VLOOKUP(E306,'nfl-week3.csv'!Q:R,2,FALSE),0)</f>
        <v>0</v>
      </c>
      <c r="J306">
        <f>IFERROR(VLOOKUP(E306,'CBS-week3.csv'!V:W,2,FALSE),0)</f>
        <v>0</v>
      </c>
      <c r="K306">
        <f>IFERROR(AVERAGEIF(F306:J306,"&gt;0"),0)</f>
        <v>4.4000000000000004E-2</v>
      </c>
      <c r="L306">
        <f>IFERROR(VLOOKUP(E306,'Final scoring'!W:X,2,FALSE),0)</f>
        <v>0</v>
      </c>
    </row>
    <row r="307" spans="1:12">
      <c r="A307" t="s">
        <v>179</v>
      </c>
      <c r="B307">
        <v>5000</v>
      </c>
      <c r="C307" t="s">
        <v>15</v>
      </c>
      <c r="D307" t="s">
        <v>54</v>
      </c>
      <c r="E307">
        <f>IFERROR(VLOOKUP(A307,'player index'!D:F,3,FALSE),VLOOKUP(A307,'player index'!E:F,2,FALSE))</f>
        <v>478</v>
      </c>
      <c r="F307">
        <f>IFERROR(VLOOKUP(E307,'fftoday-week3.csv'!R:S,2,FALSE),0)</f>
        <v>0</v>
      </c>
      <c r="G307">
        <f>VLOOKUP(E307,'espn-week3.csv'!S:T,2,FALSE)</f>
        <v>4.4000000000000004E-2</v>
      </c>
      <c r="H307">
        <f>IFERROR(VLOOKUP(E307,'fleaflicker-week3.csv'!AD:AE,2,FALSE),0)</f>
        <v>0</v>
      </c>
      <c r="I307">
        <f>IFERROR(VLOOKUP(E307,'nfl-week3.csv'!Q:R,2,FALSE),0)</f>
        <v>0</v>
      </c>
      <c r="J307">
        <f>IFERROR(VLOOKUP(E307,'CBS-week3.csv'!V:W,2,FALSE),0)</f>
        <v>8.0000000000000002E-3</v>
      </c>
      <c r="K307">
        <f>IFERROR(AVERAGEIF(F307:J307,"&gt;0"),0)</f>
        <v>2.6000000000000002E-2</v>
      </c>
      <c r="L307">
        <f>IFERROR(VLOOKUP(E307,'Final scoring'!W:X,2,FALSE),0)</f>
        <v>0</v>
      </c>
    </row>
    <row r="308" spans="1:12">
      <c r="A308" t="s">
        <v>180</v>
      </c>
      <c r="B308">
        <v>5000</v>
      </c>
      <c r="C308" t="s">
        <v>15</v>
      </c>
      <c r="D308" t="s">
        <v>66</v>
      </c>
      <c r="E308">
        <f>IFERROR(VLOOKUP(A308,'player index'!D:F,3,FALSE),VLOOKUP(A308,'player index'!E:F,2,FALSE))</f>
        <v>565</v>
      </c>
      <c r="F308">
        <f>IFERROR(VLOOKUP(E308,'fftoday-week3.csv'!R:S,2,FALSE),0)</f>
        <v>0</v>
      </c>
      <c r="G308">
        <f>VLOOKUP(E308,'espn-week3.csv'!S:T,2,FALSE)</f>
        <v>0</v>
      </c>
      <c r="H308">
        <f>IFERROR(VLOOKUP(E308,'fleaflicker-week3.csv'!AD:AE,2,FALSE),0)</f>
        <v>0</v>
      </c>
      <c r="I308">
        <f>IFERROR(VLOOKUP(E308,'nfl-week3.csv'!Q:R,2,FALSE),0)</f>
        <v>0</v>
      </c>
      <c r="J308">
        <f>IFERROR(VLOOKUP(E308,'CBS-week3.csv'!V:W,2,FALSE),0)</f>
        <v>0</v>
      </c>
      <c r="K308">
        <f>IFERROR(AVERAGEIF(F308:J308,"&gt;0"),0)</f>
        <v>0</v>
      </c>
      <c r="L308">
        <f>IFERROR(VLOOKUP(E308,'Final scoring'!W:X,2,FALSE),0)</f>
        <v>0</v>
      </c>
    </row>
    <row r="309" spans="1:12">
      <c r="A309" t="s">
        <v>181</v>
      </c>
      <c r="B309">
        <v>5000</v>
      </c>
      <c r="C309" t="s">
        <v>15</v>
      </c>
      <c r="D309" t="s">
        <v>66</v>
      </c>
      <c r="E309" t="e">
        <f>IFERROR(VLOOKUP(A309,'player index'!D:F,3,FALSE),VLOOKUP(A309,'player index'!E:F,2,FALSE))</f>
        <v>#N/A</v>
      </c>
      <c r="F309">
        <f>IFERROR(VLOOKUP(E309,'fftoday-week3.csv'!R:S,2,FALSE),0)</f>
        <v>0</v>
      </c>
      <c r="G309" t="e">
        <f>VLOOKUP(E309,'espn-week3.csv'!S:T,2,FALSE)</f>
        <v>#N/A</v>
      </c>
      <c r="H309">
        <f>IFERROR(VLOOKUP(E309,'fleaflicker-week3.csv'!AD:AE,2,FALSE),0)</f>
        <v>0</v>
      </c>
      <c r="I309">
        <f>IFERROR(VLOOKUP(E309,'nfl-week3.csv'!Q:R,2,FALSE),0)</f>
        <v>0</v>
      </c>
      <c r="J309">
        <f>IFERROR(VLOOKUP(E309,'CBS-week3.csv'!V:W,2,FALSE),0)</f>
        <v>0</v>
      </c>
      <c r="K309">
        <f>IFERROR(AVERAGEIF(F309:J309,"&gt;0"),0)</f>
        <v>0</v>
      </c>
      <c r="L309">
        <f>IFERROR(VLOOKUP(E309,'Final scoring'!W:X,2,FALSE),0)</f>
        <v>0</v>
      </c>
    </row>
    <row r="310" spans="1:12">
      <c r="A310" t="s">
        <v>182</v>
      </c>
      <c r="B310">
        <v>5000</v>
      </c>
      <c r="C310" t="s">
        <v>15</v>
      </c>
      <c r="D310" t="s">
        <v>32</v>
      </c>
      <c r="E310">
        <f>IFERROR(VLOOKUP(A310,'player index'!D:F,3,FALSE),VLOOKUP(A310,'player index'!E:F,2,FALSE))</f>
        <v>666</v>
      </c>
      <c r="F310">
        <f>IFERROR(VLOOKUP(E310,'fftoday-week3.csv'!R:S,2,FALSE),0)</f>
        <v>0</v>
      </c>
      <c r="G310">
        <f>VLOOKUP(E310,'espn-week3.csv'!S:T,2,FALSE)</f>
        <v>4.8000000000000001E-2</v>
      </c>
      <c r="H310">
        <f>IFERROR(VLOOKUP(E310,'fleaflicker-week3.csv'!AD:AE,2,FALSE),0)</f>
        <v>0</v>
      </c>
      <c r="I310">
        <f>IFERROR(VLOOKUP(E310,'nfl-week3.csv'!Q:R,2,FALSE),0)</f>
        <v>0</v>
      </c>
      <c r="J310">
        <f>IFERROR(VLOOKUP(E310,'CBS-week3.csv'!V:W,2,FALSE),0)</f>
        <v>0</v>
      </c>
      <c r="K310">
        <f>IFERROR(AVERAGEIF(F310:J310,"&gt;0"),0)</f>
        <v>4.8000000000000001E-2</v>
      </c>
      <c r="L310">
        <f>IFERROR(VLOOKUP(E310,'Final scoring'!W:X,2,FALSE),0)</f>
        <v>0</v>
      </c>
    </row>
    <row r="311" spans="1:12">
      <c r="A311" t="s">
        <v>183</v>
      </c>
      <c r="B311">
        <v>5000</v>
      </c>
      <c r="C311" t="s">
        <v>15</v>
      </c>
      <c r="D311" t="s">
        <v>20</v>
      </c>
      <c r="E311">
        <f>IFERROR(VLOOKUP(A311,'player index'!D:F,3,FALSE),VLOOKUP(A311,'player index'!E:F,2,FALSE))</f>
        <v>648</v>
      </c>
      <c r="F311">
        <f>IFERROR(VLOOKUP(E311,'fftoday-week3.csv'!R:S,2,FALSE),0)</f>
        <v>0</v>
      </c>
      <c r="G311">
        <f>VLOOKUP(E311,'espn-week3.csv'!S:T,2,FALSE)</f>
        <v>0</v>
      </c>
      <c r="H311">
        <f>IFERROR(VLOOKUP(E311,'fleaflicker-week3.csv'!AD:AE,2,FALSE),0)</f>
        <v>0</v>
      </c>
      <c r="I311">
        <f>IFERROR(VLOOKUP(E311,'nfl-week3.csv'!Q:R,2,FALSE),0)</f>
        <v>0</v>
      </c>
      <c r="J311">
        <f>IFERROR(VLOOKUP(E311,'CBS-week3.csv'!V:W,2,FALSE),0)</f>
        <v>0</v>
      </c>
      <c r="K311">
        <f>IFERROR(AVERAGEIF(F311:J311,"&gt;0"),0)</f>
        <v>0</v>
      </c>
      <c r="L311">
        <f>IFERROR(VLOOKUP(E311,'Final scoring'!W:X,2,FALSE),0)</f>
        <v>0</v>
      </c>
    </row>
    <row r="312" spans="1:12">
      <c r="A312" t="s">
        <v>185</v>
      </c>
      <c r="B312">
        <v>5000</v>
      </c>
      <c r="C312" t="s">
        <v>15</v>
      </c>
      <c r="D312" t="s">
        <v>11</v>
      </c>
      <c r="E312">
        <f>IFERROR(VLOOKUP(A312,'player index'!D:F,3,FALSE),VLOOKUP(A312,'player index'!E:F,2,FALSE))</f>
        <v>657</v>
      </c>
      <c r="F312">
        <f>IFERROR(VLOOKUP(E312,'fftoday-week3.csv'!R:S,2,FALSE),0)</f>
        <v>0</v>
      </c>
      <c r="G312">
        <f>VLOOKUP(E312,'espn-week3.csv'!S:T,2,FALSE)</f>
        <v>0</v>
      </c>
      <c r="H312">
        <f>IFERROR(VLOOKUP(E312,'fleaflicker-week3.csv'!AD:AE,2,FALSE),0)</f>
        <v>0</v>
      </c>
      <c r="I312">
        <f>IFERROR(VLOOKUP(E312,'nfl-week3.csv'!Q:R,2,FALSE),0)</f>
        <v>0</v>
      </c>
      <c r="J312">
        <f>IFERROR(VLOOKUP(E312,'CBS-week3.csv'!V:W,2,FALSE),0)</f>
        <v>0</v>
      </c>
      <c r="K312">
        <f>IFERROR(AVERAGEIF(F312:J312,"&gt;0"),0)</f>
        <v>0</v>
      </c>
      <c r="L312">
        <f>IFERROR(VLOOKUP(E312,'Final scoring'!W:X,2,FALSE),0)</f>
        <v>0</v>
      </c>
    </row>
    <row r="313" spans="1:12">
      <c r="A313" t="s">
        <v>186</v>
      </c>
      <c r="B313">
        <v>5000</v>
      </c>
      <c r="C313" t="s">
        <v>15</v>
      </c>
      <c r="D313" t="s">
        <v>17</v>
      </c>
      <c r="E313">
        <f>IFERROR(VLOOKUP(A313,'player index'!D:F,3,FALSE),VLOOKUP(A313,'player index'!E:F,2,FALSE))</f>
        <v>671</v>
      </c>
      <c r="F313">
        <f>IFERROR(VLOOKUP(E313,'fftoday-week3.csv'!R:S,2,FALSE),0)</f>
        <v>0</v>
      </c>
      <c r="G313">
        <f>VLOOKUP(E313,'espn-week3.csv'!S:T,2,FALSE)</f>
        <v>0</v>
      </c>
      <c r="H313">
        <f>IFERROR(VLOOKUP(E313,'fleaflicker-week3.csv'!AD:AE,2,FALSE),0)</f>
        <v>0</v>
      </c>
      <c r="I313">
        <f>IFERROR(VLOOKUP(E313,'nfl-week3.csv'!Q:R,2,FALSE),0)</f>
        <v>0</v>
      </c>
      <c r="J313">
        <f>IFERROR(VLOOKUP(E313,'CBS-week3.csv'!V:W,2,FALSE),0)</f>
        <v>0</v>
      </c>
      <c r="K313">
        <f>IFERROR(AVERAGEIF(F313:J313,"&gt;0"),0)</f>
        <v>0</v>
      </c>
      <c r="L313">
        <f>IFERROR(VLOOKUP(E313,'Final scoring'!W:X,2,FALSE),0)</f>
        <v>0</v>
      </c>
    </row>
    <row r="314" spans="1:12">
      <c r="A314" t="s">
        <v>187</v>
      </c>
      <c r="B314">
        <v>5000</v>
      </c>
      <c r="C314" t="s">
        <v>15</v>
      </c>
      <c r="D314" t="s">
        <v>36</v>
      </c>
      <c r="E314" t="e">
        <f>IFERROR(VLOOKUP(A314,'player index'!D:F,3,FALSE),VLOOKUP(A314,'player index'!E:F,2,FALSE))</f>
        <v>#N/A</v>
      </c>
      <c r="F314">
        <f>IFERROR(VLOOKUP(E314,'fftoday-week3.csv'!R:S,2,FALSE),0)</f>
        <v>0</v>
      </c>
      <c r="G314" t="e">
        <f>VLOOKUP(E314,'espn-week3.csv'!S:T,2,FALSE)</f>
        <v>#N/A</v>
      </c>
      <c r="H314">
        <f>IFERROR(VLOOKUP(E314,'fleaflicker-week3.csv'!AD:AE,2,FALSE),0)</f>
        <v>0</v>
      </c>
      <c r="I314">
        <f>IFERROR(VLOOKUP(E314,'nfl-week3.csv'!Q:R,2,FALSE),0)</f>
        <v>0</v>
      </c>
      <c r="J314">
        <f>IFERROR(VLOOKUP(E314,'CBS-week3.csv'!V:W,2,FALSE),0)</f>
        <v>0</v>
      </c>
      <c r="K314">
        <f>IFERROR(AVERAGEIF(F314:J314,"&gt;0"),0)</f>
        <v>0</v>
      </c>
      <c r="L314">
        <f>IFERROR(VLOOKUP(E314,'Final scoring'!W:X,2,FALSE),0)</f>
        <v>0</v>
      </c>
    </row>
    <row r="315" spans="1:12">
      <c r="A315" t="s">
        <v>189</v>
      </c>
      <c r="B315">
        <v>5000</v>
      </c>
      <c r="C315" t="s">
        <v>6</v>
      </c>
      <c r="D315" t="s">
        <v>17</v>
      </c>
      <c r="E315">
        <f>IFERROR(VLOOKUP(A315,'player index'!D:F,3,FALSE),VLOOKUP(A315,'player index'!E:F,2,FALSE))</f>
        <v>147</v>
      </c>
      <c r="F315">
        <f>IFERROR(VLOOKUP(E315,'fftoday-week3.csv'!R:S,2,FALSE),0)</f>
        <v>7</v>
      </c>
      <c r="G315">
        <f>VLOOKUP(E315,'espn-week3.csv'!S:T,2,FALSE)</f>
        <v>11.23</v>
      </c>
      <c r="H315">
        <f>IFERROR(VLOOKUP(E315,'fleaflicker-week3.csv'!AD:AE,2,FALSE),0)</f>
        <v>14.3</v>
      </c>
      <c r="I315">
        <f>IFERROR(VLOOKUP(E315,'nfl-week3.csv'!Q:R,2,FALSE),0)</f>
        <v>14.600000000000001</v>
      </c>
      <c r="J315">
        <f>IFERROR(VLOOKUP(E315,'CBS-week3.csv'!V:W,2,FALSE),0)</f>
        <v>12.83</v>
      </c>
      <c r="K315">
        <f>IFERROR(AVERAGEIF(F315:J315,"&gt;0"),0)</f>
        <v>11.992000000000001</v>
      </c>
      <c r="L315">
        <f>IFERROR(VLOOKUP(E315,'Final scoring'!W:X,2,FALSE),0)</f>
        <v>0</v>
      </c>
    </row>
    <row r="316" spans="1:12">
      <c r="A316" t="s">
        <v>190</v>
      </c>
      <c r="B316">
        <v>5000</v>
      </c>
      <c r="C316" t="s">
        <v>6</v>
      </c>
      <c r="D316" t="s">
        <v>66</v>
      </c>
      <c r="E316">
        <f>IFERROR(VLOOKUP(A316,'player index'!D:F,3,FALSE),VLOOKUP(A316,'player index'!E:F,2,FALSE))</f>
        <v>179</v>
      </c>
      <c r="F316">
        <f>IFERROR(VLOOKUP(E316,'fftoday-week3.csv'!R:S,2,FALSE),0)</f>
        <v>6.5</v>
      </c>
      <c r="G316">
        <f>VLOOKUP(E316,'espn-week3.csv'!S:T,2,FALSE)</f>
        <v>7.8200000000000012</v>
      </c>
      <c r="H316">
        <f>IFERROR(VLOOKUP(E316,'fleaflicker-week3.csv'!AD:AE,2,FALSE),0)</f>
        <v>15.7</v>
      </c>
      <c r="I316">
        <f>IFERROR(VLOOKUP(E316,'nfl-week3.csv'!Q:R,2,FALSE),0)</f>
        <v>17.399999999999999</v>
      </c>
      <c r="J316">
        <f>IFERROR(VLOOKUP(E316,'CBS-week3.csv'!V:W,2,FALSE),0)</f>
        <v>7.28</v>
      </c>
      <c r="K316">
        <f>IFERROR(AVERAGEIF(F316:J316,"&gt;0"),0)</f>
        <v>10.940000000000001</v>
      </c>
      <c r="L316">
        <f>IFERROR(VLOOKUP(E316,'Final scoring'!W:X,2,FALSE),0)</f>
        <v>0</v>
      </c>
    </row>
    <row r="317" spans="1:12">
      <c r="A317" t="s">
        <v>192</v>
      </c>
      <c r="B317">
        <v>4900</v>
      </c>
      <c r="C317" t="s">
        <v>6</v>
      </c>
      <c r="D317" t="s">
        <v>66</v>
      </c>
      <c r="E317">
        <f>IFERROR(VLOOKUP(A317,'player index'!D:F,3,FALSE),VLOOKUP(A317,'player index'!E:F,2,FALSE))</f>
        <v>95</v>
      </c>
      <c r="F317">
        <f>IFERROR(VLOOKUP(E317,'fftoday-week3.csv'!R:S,2,FALSE),0)</f>
        <v>0</v>
      </c>
      <c r="G317">
        <f>VLOOKUP(E317,'espn-week3.csv'!S:T,2,FALSE)</f>
        <v>0</v>
      </c>
      <c r="H317">
        <f>IFERROR(VLOOKUP(E317,'fleaflicker-week3.csv'!AD:AE,2,FALSE),0)</f>
        <v>20</v>
      </c>
      <c r="I317">
        <f>IFERROR(VLOOKUP(E317,'nfl-week3.csv'!Q:R,2,FALSE),0)</f>
        <v>22</v>
      </c>
      <c r="J317">
        <f>IFERROR(VLOOKUP(E317,'CBS-week3.csv'!V:W,2,FALSE),0)</f>
        <v>0</v>
      </c>
      <c r="K317">
        <f>IFERROR(AVERAGEIF(F317:J317,"&gt;0"),0)</f>
        <v>21</v>
      </c>
      <c r="L317">
        <f>IFERROR(VLOOKUP(E317,'Final scoring'!W:X,2,FALSE),0)</f>
        <v>0</v>
      </c>
    </row>
    <row r="318" spans="1:12">
      <c r="A318" t="s">
        <v>196</v>
      </c>
      <c r="B318">
        <v>4800</v>
      </c>
      <c r="C318" t="s">
        <v>45</v>
      </c>
      <c r="D318" t="s">
        <v>54</v>
      </c>
      <c r="E318">
        <f>IFERROR(VLOOKUP(A318,'player index'!D:F,3,FALSE),VLOOKUP(A318,'player index'!E:F,2,FALSE))</f>
        <v>178</v>
      </c>
      <c r="F318">
        <f>IFERROR(VLOOKUP(E318,'fftoday-week3.csv'!R:S,2,FALSE),0)</f>
        <v>18</v>
      </c>
      <c r="G318">
        <f>VLOOKUP(E318,'espn-week3.csv'!S:T,2,FALSE)</f>
        <v>12.060000000000002</v>
      </c>
      <c r="H318">
        <f>IFERROR(VLOOKUP(E318,'fleaflicker-week3.csv'!AD:AE,2,FALSE),0)</f>
        <v>19.7</v>
      </c>
      <c r="I318">
        <f>IFERROR(VLOOKUP(E318,'nfl-week3.csv'!Q:R,2,FALSE),0)</f>
        <v>21.4</v>
      </c>
      <c r="J318">
        <f>IFERROR(VLOOKUP(E318,'CBS-week3.csv'!V:W,2,FALSE),0)</f>
        <v>10.85</v>
      </c>
      <c r="K318">
        <f>IFERROR(AVERAGEIF(F318:J318,"&gt;0"),0)</f>
        <v>16.401999999999997</v>
      </c>
      <c r="L318">
        <f>IFERROR(VLOOKUP(E318,'Final scoring'!W:X,2,FALSE),0)</f>
        <v>0</v>
      </c>
    </row>
    <row r="319" spans="1:12">
      <c r="A319" t="s">
        <v>200</v>
      </c>
      <c r="B319">
        <v>4700</v>
      </c>
      <c r="C319" t="s">
        <v>34</v>
      </c>
      <c r="D319" t="s">
        <v>11</v>
      </c>
      <c r="E319">
        <f>IFERROR(VLOOKUP(A319,'player index'!D:F,3,FALSE),VLOOKUP(A319,'player index'!E:F,2,FALSE))</f>
        <v>677</v>
      </c>
      <c r="F319">
        <f>IFERROR(VLOOKUP(E319,'fftoday-week3.csv'!R:S,2,FALSE),0)</f>
        <v>0</v>
      </c>
      <c r="G319">
        <f>VLOOKUP(E319,'espn-week3.csv'!S:T,2,FALSE)</f>
        <v>6.870000000000001</v>
      </c>
      <c r="H319">
        <f>IFERROR(VLOOKUP(E319,'fleaflicker-week3.csv'!AD:AE,2,FALSE),0)</f>
        <v>0</v>
      </c>
      <c r="I319">
        <f>IFERROR(VLOOKUP(E319,'nfl-week3.csv'!Q:R,2,FALSE),0)</f>
        <v>0</v>
      </c>
      <c r="J319">
        <f>IFERROR(VLOOKUP(E319,'CBS-week3.csv'!V:W,2,FALSE),0)</f>
        <v>13.309999999999999</v>
      </c>
      <c r="K319">
        <f>IFERROR(AVERAGEIF(F319:J319,"&gt;0"),0)</f>
        <v>10.09</v>
      </c>
      <c r="L319">
        <f>IFERROR(VLOOKUP(E319,'Final scoring'!W:X,2,FALSE),0)</f>
        <v>0</v>
      </c>
    </row>
    <row r="320" spans="1:12">
      <c r="A320" t="s">
        <v>203</v>
      </c>
      <c r="B320">
        <v>4600</v>
      </c>
      <c r="C320" t="s">
        <v>6</v>
      </c>
      <c r="D320" t="s">
        <v>8</v>
      </c>
      <c r="E320">
        <f>IFERROR(VLOOKUP(A320,'player index'!D:F,3,FALSE),VLOOKUP(A320,'player index'!E:F,2,FALSE))</f>
        <v>81</v>
      </c>
      <c r="F320">
        <f>IFERROR(VLOOKUP(E320,'fftoday-week3.csv'!R:S,2,FALSE),0)</f>
        <v>18.5</v>
      </c>
      <c r="G320">
        <f>VLOOKUP(E320,'espn-week3.csv'!S:T,2,FALSE)</f>
        <v>10.440000000000001</v>
      </c>
      <c r="H320">
        <f>IFERROR(VLOOKUP(E320,'fleaflicker-week3.csv'!AD:AE,2,FALSE),0)</f>
        <v>18.600000000000001</v>
      </c>
      <c r="I320">
        <f>IFERROR(VLOOKUP(E320,'nfl-week3.csv'!Q:R,2,FALSE),0)</f>
        <v>21.200000000000003</v>
      </c>
      <c r="J320">
        <f>IFERROR(VLOOKUP(E320,'CBS-week3.csv'!V:W,2,FALSE),0)</f>
        <v>13.39</v>
      </c>
      <c r="K320">
        <f>IFERROR(AVERAGEIF(F320:J320,"&gt;0"),0)</f>
        <v>16.426000000000002</v>
      </c>
      <c r="L320">
        <f>IFERROR(VLOOKUP(E320,'Final scoring'!W:X,2,FALSE),0)</f>
        <v>0</v>
      </c>
    </row>
    <row r="321" spans="1:12">
      <c r="A321" t="s">
        <v>206</v>
      </c>
      <c r="B321">
        <v>4600</v>
      </c>
      <c r="C321" t="s">
        <v>6</v>
      </c>
      <c r="D321" t="s">
        <v>54</v>
      </c>
      <c r="E321">
        <f>IFERROR(VLOOKUP(A321,'player index'!D:F,3,FALSE),VLOOKUP(A321,'player index'!E:F,2,FALSE))</f>
        <v>675</v>
      </c>
      <c r="F321">
        <f>IFERROR(VLOOKUP(E321,'fftoday-week3.csv'!R:S,2,FALSE),0)</f>
        <v>0</v>
      </c>
      <c r="G321">
        <f>VLOOKUP(E321,'espn-week3.csv'!S:T,2,FALSE)</f>
        <v>0</v>
      </c>
      <c r="H321">
        <f>IFERROR(VLOOKUP(E321,'fleaflicker-week3.csv'!AD:AE,2,FALSE),0)</f>
        <v>0</v>
      </c>
      <c r="I321">
        <f>IFERROR(VLOOKUP(E321,'nfl-week3.csv'!Q:R,2,FALSE),0)</f>
        <v>0</v>
      </c>
      <c r="J321">
        <f>IFERROR(VLOOKUP(E321,'CBS-week3.csv'!V:W,2,FALSE),0)</f>
        <v>0</v>
      </c>
      <c r="K321">
        <f>IFERROR(AVERAGEIF(F321:J321,"&gt;0"),0)</f>
        <v>0</v>
      </c>
      <c r="L321">
        <f>IFERROR(VLOOKUP(E321,'Final scoring'!W:X,2,FALSE),0)</f>
        <v>0</v>
      </c>
    </row>
    <row r="322" spans="1:12">
      <c r="A322" t="s">
        <v>209</v>
      </c>
      <c r="B322">
        <v>4500</v>
      </c>
      <c r="C322" t="s">
        <v>45</v>
      </c>
      <c r="D322" t="s">
        <v>28</v>
      </c>
      <c r="E322">
        <f>IFERROR(VLOOKUP(A322,'player index'!D:F,3,FALSE),VLOOKUP(A322,'player index'!E:F,2,FALSE))</f>
        <v>529</v>
      </c>
      <c r="F322">
        <f>IFERROR(VLOOKUP(E322,'fftoday-week3.csv'!R:S,2,FALSE),0)</f>
        <v>0</v>
      </c>
      <c r="G322">
        <f>VLOOKUP(E322,'espn-week3.csv'!S:T,2,FALSE)</f>
        <v>0</v>
      </c>
      <c r="H322">
        <f>IFERROR(VLOOKUP(E322,'fleaflicker-week3.csv'!AD:AE,2,FALSE),0)</f>
        <v>0</v>
      </c>
      <c r="I322">
        <f>IFERROR(VLOOKUP(E322,'nfl-week3.csv'!Q:R,2,FALSE),0)</f>
        <v>0</v>
      </c>
      <c r="J322">
        <f>IFERROR(VLOOKUP(E322,'CBS-week3.csv'!V:W,2,FALSE),0)</f>
        <v>0</v>
      </c>
      <c r="K322">
        <f>IFERROR(AVERAGEIF(F322:J322,"&gt;0"),0)</f>
        <v>0</v>
      </c>
      <c r="L322">
        <f>IFERROR(VLOOKUP(E322,'Final scoring'!W:X,2,FALSE),0)</f>
        <v>0</v>
      </c>
    </row>
    <row r="323" spans="1:12">
      <c r="A323" t="s">
        <v>212</v>
      </c>
      <c r="B323">
        <v>4500</v>
      </c>
      <c r="C323" t="s">
        <v>34</v>
      </c>
      <c r="D323" t="s">
        <v>8</v>
      </c>
      <c r="E323">
        <f>IFERROR(VLOOKUP(A323,'player index'!D:F,3,FALSE),VLOOKUP(A323,'player index'!E:F,2,FALSE))</f>
        <v>59</v>
      </c>
      <c r="F323">
        <f>IFERROR(VLOOKUP(E323,'fftoday-week3.csv'!R:S,2,FALSE),0)</f>
        <v>0</v>
      </c>
      <c r="G323">
        <f>VLOOKUP(E323,'espn-week3.csv'!S:T,2,FALSE)</f>
        <v>0</v>
      </c>
      <c r="H323">
        <f>IFERROR(VLOOKUP(E323,'fleaflicker-week3.csv'!AD:AE,2,FALSE),0)</f>
        <v>0</v>
      </c>
      <c r="I323">
        <f>IFERROR(VLOOKUP(E323,'nfl-week3.csv'!Q:R,2,FALSE),0)</f>
        <v>0</v>
      </c>
      <c r="J323">
        <f>IFERROR(VLOOKUP(E323,'CBS-week3.csv'!V:W,2,FALSE),0)</f>
        <v>0</v>
      </c>
      <c r="K323">
        <f>IFERROR(AVERAGEIF(F323:J323,"&gt;0"),0)</f>
        <v>0</v>
      </c>
      <c r="L323">
        <f>IFERROR(VLOOKUP(E323,'Final scoring'!W:X,2,FALSE),0)</f>
        <v>0</v>
      </c>
    </row>
    <row r="324" spans="1:12">
      <c r="A324" t="s">
        <v>222</v>
      </c>
      <c r="B324">
        <v>4100</v>
      </c>
      <c r="C324" t="s">
        <v>45</v>
      </c>
      <c r="D324" t="s">
        <v>48</v>
      </c>
      <c r="E324">
        <f>IFERROR(VLOOKUP(A324,'player index'!D:F,3,FALSE),VLOOKUP(A324,'player index'!E:F,2,FALSE))</f>
        <v>197</v>
      </c>
      <c r="F324">
        <f>IFERROR(VLOOKUP(E324,'fftoday-week3.csv'!R:S,2,FALSE),0)</f>
        <v>0</v>
      </c>
      <c r="G324">
        <f>VLOOKUP(E324,'espn-week3.csv'!S:T,2,FALSE)</f>
        <v>0</v>
      </c>
      <c r="H324">
        <f>IFERROR(VLOOKUP(E324,'fleaflicker-week3.csv'!AD:AE,2,FALSE),0)</f>
        <v>0</v>
      </c>
      <c r="I324">
        <f>IFERROR(VLOOKUP(E324,'nfl-week3.csv'!Q:R,2,FALSE),0)</f>
        <v>0</v>
      </c>
      <c r="J324">
        <f>IFERROR(VLOOKUP(E324,'CBS-week3.csv'!V:W,2,FALSE),0)</f>
        <v>0</v>
      </c>
      <c r="K324">
        <f>IFERROR(AVERAGEIF(F324:J324,"&gt;0"),0)</f>
        <v>0</v>
      </c>
      <c r="L324">
        <f>IFERROR(VLOOKUP(E324,'Final scoring'!W:X,2,FALSE),0)</f>
        <v>0</v>
      </c>
    </row>
    <row r="325" spans="1:12">
      <c r="A325" t="s">
        <v>233</v>
      </c>
      <c r="B325">
        <v>3800</v>
      </c>
      <c r="C325" t="s">
        <v>34</v>
      </c>
      <c r="D325" t="s">
        <v>77</v>
      </c>
      <c r="E325">
        <f>IFERROR(VLOOKUP(A325,'player index'!D:F,3,FALSE),VLOOKUP(A325,'player index'!E:F,2,FALSE))</f>
        <v>447</v>
      </c>
      <c r="F325">
        <f>IFERROR(VLOOKUP(E325,'fftoday-week3.csv'!R:S,2,FALSE),0)</f>
        <v>3.5</v>
      </c>
      <c r="G325">
        <f>VLOOKUP(E325,'espn-week3.csv'!S:T,2,FALSE)</f>
        <v>0</v>
      </c>
      <c r="H325">
        <f>IFERROR(VLOOKUP(E325,'fleaflicker-week3.csv'!AD:AE,2,FALSE),0)</f>
        <v>5.9</v>
      </c>
      <c r="I325">
        <f>IFERROR(VLOOKUP(E325,'nfl-week3.csv'!Q:R,2,FALSE),0)</f>
        <v>0</v>
      </c>
      <c r="J325">
        <f>IFERROR(VLOOKUP(E325,'CBS-week3.csv'!V:W,2,FALSE),0)</f>
        <v>6.6500000000000012</v>
      </c>
      <c r="K325">
        <f>IFERROR(AVERAGEIF(F325:J325,"&gt;0"),0)</f>
        <v>5.3500000000000005</v>
      </c>
      <c r="L325">
        <f>IFERROR(VLOOKUP(E325,'Final scoring'!W:X,2,FALSE),0)</f>
        <v>0</v>
      </c>
    </row>
    <row r="326" spans="1:12">
      <c r="A326" t="s">
        <v>254</v>
      </c>
      <c r="B326">
        <v>3400</v>
      </c>
      <c r="C326" t="s">
        <v>6</v>
      </c>
      <c r="D326" t="s">
        <v>97</v>
      </c>
      <c r="E326">
        <f>IFERROR(VLOOKUP(A326,'player index'!D:F,3,FALSE),VLOOKUP(A326,'player index'!E:F,2,FALSE))</f>
        <v>323</v>
      </c>
      <c r="F326">
        <f>IFERROR(VLOOKUP(E326,'fftoday-week3.csv'!R:S,2,FALSE),0)</f>
        <v>0</v>
      </c>
      <c r="G326">
        <f>VLOOKUP(E326,'espn-week3.csv'!S:T,2,FALSE)</f>
        <v>3.36</v>
      </c>
      <c r="H326">
        <f>IFERROR(VLOOKUP(E326,'fleaflicker-week3.csv'!AD:AE,2,FALSE),0)</f>
        <v>5.9</v>
      </c>
      <c r="I326">
        <f>IFERROR(VLOOKUP(E326,'nfl-week3.csv'!Q:R,2,FALSE),0)</f>
        <v>5.8000000000000007</v>
      </c>
      <c r="J326">
        <f>IFERROR(VLOOKUP(E326,'CBS-week3.csv'!V:W,2,FALSE),0)</f>
        <v>0.31000000000000005</v>
      </c>
      <c r="K326">
        <f>IFERROR(AVERAGEIF(F326:J326,"&gt;0"),0)</f>
        <v>3.8425000000000002</v>
      </c>
      <c r="L326">
        <f>IFERROR(VLOOKUP(E326,'Final scoring'!W:X,2,FALSE),0)</f>
        <v>0</v>
      </c>
    </row>
    <row r="327" spans="1:12">
      <c r="A327" t="s">
        <v>255</v>
      </c>
      <c r="B327">
        <v>3400</v>
      </c>
      <c r="C327" t="s">
        <v>6</v>
      </c>
      <c r="D327" t="s">
        <v>11</v>
      </c>
      <c r="E327">
        <f>IFERROR(VLOOKUP(A327,'player index'!D:F,3,FALSE),VLOOKUP(A327,'player index'!E:F,2,FALSE))</f>
        <v>544</v>
      </c>
      <c r="F327">
        <f>IFERROR(VLOOKUP(E327,'fftoday-week3.csv'!R:S,2,FALSE),0)</f>
        <v>0</v>
      </c>
      <c r="G327">
        <f>VLOOKUP(E327,'espn-week3.csv'!S:T,2,FALSE)</f>
        <v>0</v>
      </c>
      <c r="H327">
        <f>IFERROR(VLOOKUP(E327,'fleaflicker-week3.csv'!AD:AE,2,FALSE),0)</f>
        <v>6.3000000000000007</v>
      </c>
      <c r="I327">
        <f>IFERROR(VLOOKUP(E327,'nfl-week3.csv'!Q:R,2,FALSE),0)</f>
        <v>6.6</v>
      </c>
      <c r="J327">
        <f>IFERROR(VLOOKUP(E327,'CBS-week3.csv'!V:W,2,FALSE),0)</f>
        <v>0.33999999999999997</v>
      </c>
      <c r="K327">
        <f>IFERROR(AVERAGEIF(F327:J327,"&gt;0"),0)</f>
        <v>4.4133333333333331</v>
      </c>
      <c r="L327">
        <f>IFERROR(VLOOKUP(E327,'Final scoring'!W:X,2,FALSE),0)</f>
        <v>0</v>
      </c>
    </row>
    <row r="328" spans="1:12">
      <c r="A328" t="s">
        <v>256</v>
      </c>
      <c r="B328">
        <v>3400</v>
      </c>
      <c r="C328" t="s">
        <v>6</v>
      </c>
      <c r="D328" t="s">
        <v>54</v>
      </c>
      <c r="E328">
        <f>IFERROR(VLOOKUP(A328,'player index'!D:F,3,FALSE),VLOOKUP(A328,'player index'!E:F,2,FALSE))</f>
        <v>224</v>
      </c>
      <c r="F328">
        <f>IFERROR(VLOOKUP(E328,'fftoday-week3.csv'!R:S,2,FALSE),0)</f>
        <v>6.5</v>
      </c>
      <c r="G328">
        <f>VLOOKUP(E328,'espn-week3.csv'!S:T,2,FALSE)</f>
        <v>8.5799999999999983</v>
      </c>
      <c r="H328">
        <f>IFERROR(VLOOKUP(E328,'fleaflicker-week3.csv'!AD:AE,2,FALSE),0)</f>
        <v>0</v>
      </c>
      <c r="I328">
        <f>IFERROR(VLOOKUP(E328,'nfl-week3.csv'!Q:R,2,FALSE),0)</f>
        <v>0.4</v>
      </c>
      <c r="J328">
        <f>IFERROR(VLOOKUP(E328,'CBS-week3.csv'!V:W,2,FALSE),0)</f>
        <v>5.15</v>
      </c>
      <c r="K328">
        <f>IFERROR(AVERAGEIF(F328:J328,"&gt;0"),0)</f>
        <v>5.1574999999999998</v>
      </c>
      <c r="L328">
        <f>IFERROR(VLOOKUP(E328,'Final scoring'!W:X,2,FALSE),0)</f>
        <v>0</v>
      </c>
    </row>
    <row r="329" spans="1:12">
      <c r="A329" t="s">
        <v>260</v>
      </c>
      <c r="B329">
        <v>3400</v>
      </c>
      <c r="C329" t="s">
        <v>6</v>
      </c>
      <c r="D329" t="s">
        <v>73</v>
      </c>
      <c r="E329">
        <f>IFERROR(VLOOKUP(A329,'player index'!D:F,3,FALSE),VLOOKUP(A329,'player index'!E:F,2,FALSE))</f>
        <v>287</v>
      </c>
      <c r="F329">
        <f>IFERROR(VLOOKUP(E329,'fftoday-week3.csv'!R:S,2,FALSE),0)</f>
        <v>6</v>
      </c>
      <c r="G329">
        <f>VLOOKUP(E329,'espn-week3.csv'!S:T,2,FALSE)</f>
        <v>4.7200000000000006</v>
      </c>
      <c r="H329">
        <f>IFERROR(VLOOKUP(E329,'fleaflicker-week3.csv'!AD:AE,2,FALSE),0)</f>
        <v>16.8</v>
      </c>
      <c r="I329">
        <f>IFERROR(VLOOKUP(E329,'nfl-week3.csv'!Q:R,2,FALSE),0)</f>
        <v>17.600000000000001</v>
      </c>
      <c r="J329">
        <f>IFERROR(VLOOKUP(E329,'CBS-week3.csv'!V:W,2,FALSE),0)</f>
        <v>5.6</v>
      </c>
      <c r="K329">
        <f>IFERROR(AVERAGEIF(F329:J329,"&gt;0"),0)</f>
        <v>10.144000000000002</v>
      </c>
      <c r="L329">
        <f>IFERROR(VLOOKUP(E329,'Final scoring'!W:X,2,FALSE),0)</f>
        <v>0</v>
      </c>
    </row>
    <row r="330" spans="1:12">
      <c r="A330" t="s">
        <v>262</v>
      </c>
      <c r="B330">
        <v>3400</v>
      </c>
      <c r="C330" t="s">
        <v>34</v>
      </c>
      <c r="D330" t="s">
        <v>25</v>
      </c>
      <c r="E330">
        <f>IFERROR(VLOOKUP(A330,'player index'!D:F,3,FALSE),VLOOKUP(A330,'player index'!E:F,2,FALSE))</f>
        <v>265</v>
      </c>
      <c r="F330">
        <f>IFERROR(VLOOKUP(E330,'fftoday-week3.csv'!R:S,2,FALSE),0)</f>
        <v>0</v>
      </c>
      <c r="G330">
        <f>VLOOKUP(E330,'espn-week3.csv'!S:T,2,FALSE)</f>
        <v>3.2500000000000004</v>
      </c>
      <c r="H330">
        <f>IFERROR(VLOOKUP(E330,'fleaflicker-week3.csv'!AD:AE,2,FALSE),0)</f>
        <v>4.5</v>
      </c>
      <c r="I330">
        <f>IFERROR(VLOOKUP(E330,'nfl-week3.csv'!Q:R,2,FALSE),0)</f>
        <v>4</v>
      </c>
      <c r="J330">
        <f>IFERROR(VLOOKUP(E330,'CBS-week3.csv'!V:W,2,FALSE),0)</f>
        <v>4.8600000000000003</v>
      </c>
      <c r="K330">
        <f>IFERROR(AVERAGEIF(F330:J330,"&gt;0"),0)</f>
        <v>4.1524999999999999</v>
      </c>
      <c r="L330">
        <f>IFERROR(VLOOKUP(E330,'Final scoring'!W:X,2,FALSE),0)</f>
        <v>0</v>
      </c>
    </row>
    <row r="331" spans="1:12">
      <c r="A331" t="s">
        <v>272</v>
      </c>
      <c r="B331">
        <v>3300</v>
      </c>
      <c r="C331" t="s">
        <v>45</v>
      </c>
      <c r="D331" t="s">
        <v>25</v>
      </c>
      <c r="E331">
        <f>IFERROR(VLOOKUP(A331,'player index'!D:F,3,FALSE),VLOOKUP(A331,'player index'!E:F,2,FALSE))</f>
        <v>207</v>
      </c>
      <c r="F331">
        <f>IFERROR(VLOOKUP(E331,'fftoday-week3.csv'!R:S,2,FALSE),0)</f>
        <v>4</v>
      </c>
      <c r="G331">
        <f>VLOOKUP(E331,'espn-week3.csv'!S:T,2,FALSE)</f>
        <v>0</v>
      </c>
      <c r="H331">
        <f>IFERROR(VLOOKUP(E331,'fleaflicker-week3.csv'!AD:AE,2,FALSE),0)</f>
        <v>0</v>
      </c>
      <c r="I331">
        <f>IFERROR(VLOOKUP(E331,'nfl-week3.csv'!Q:R,2,FALSE),0)</f>
        <v>0</v>
      </c>
      <c r="J331">
        <f>IFERROR(VLOOKUP(E331,'CBS-week3.csv'!V:W,2,FALSE),0)</f>
        <v>0</v>
      </c>
      <c r="K331">
        <f>IFERROR(AVERAGEIF(F331:J331,"&gt;0"),0)</f>
        <v>4</v>
      </c>
      <c r="L331">
        <f>IFERROR(VLOOKUP(E331,'Final scoring'!W:X,2,FALSE),0)</f>
        <v>0</v>
      </c>
    </row>
    <row r="332" spans="1:12">
      <c r="A332" t="s">
        <v>273</v>
      </c>
      <c r="B332">
        <v>3300</v>
      </c>
      <c r="C332" t="s">
        <v>45</v>
      </c>
      <c r="D332" t="s">
        <v>36</v>
      </c>
      <c r="E332">
        <f>IFERROR(VLOOKUP(A332,'player index'!D:F,3,FALSE),VLOOKUP(A332,'player index'!E:F,2,FALSE))</f>
        <v>191</v>
      </c>
      <c r="F332">
        <f>IFERROR(VLOOKUP(E332,'fftoday-week3.csv'!R:S,2,FALSE),0)</f>
        <v>2</v>
      </c>
      <c r="G332">
        <f>VLOOKUP(E332,'espn-week3.csv'!S:T,2,FALSE)</f>
        <v>0</v>
      </c>
      <c r="H332">
        <f>IFERROR(VLOOKUP(E332,'fleaflicker-week3.csv'!AD:AE,2,FALSE),0)</f>
        <v>14.100000000000001</v>
      </c>
      <c r="I332">
        <f>IFERROR(VLOOKUP(E332,'nfl-week3.csv'!Q:R,2,FALSE),0)</f>
        <v>14.200000000000001</v>
      </c>
      <c r="J332">
        <f>IFERROR(VLOOKUP(E332,'CBS-week3.csv'!V:W,2,FALSE),0)</f>
        <v>9.7600000000000016</v>
      </c>
      <c r="K332">
        <f>IFERROR(AVERAGEIF(F332:J332,"&gt;0"),0)</f>
        <v>10.015000000000001</v>
      </c>
      <c r="L332">
        <f>IFERROR(VLOOKUP(E332,'Final scoring'!W:X,2,FALSE),0)</f>
        <v>0</v>
      </c>
    </row>
    <row r="333" spans="1:12">
      <c r="A333" t="s">
        <v>1727</v>
      </c>
      <c r="B333">
        <v>3200</v>
      </c>
      <c r="C333" t="s">
        <v>251</v>
      </c>
      <c r="D333" t="s">
        <v>48</v>
      </c>
      <c r="E333">
        <f>IFERROR(VLOOKUP(A333,'player index'!D:F,3,FALSE),VLOOKUP(A333,'player index'!E:F,2,FALSE))</f>
        <v>90</v>
      </c>
      <c r="F333">
        <f>IFERROR(VLOOKUP(E333,'fftoday-week3.csv'!R:S,2,FALSE),0)</f>
        <v>0</v>
      </c>
      <c r="G333">
        <f>VLOOKUP(E333,'espn-week3.csv'!S:T,2,FALSE)</f>
        <v>0</v>
      </c>
      <c r="H333">
        <f>IFERROR(VLOOKUP(E333,'fleaflicker-week3.csv'!AD:AE,2,FALSE),0)</f>
        <v>7</v>
      </c>
      <c r="I333">
        <f>IFERROR(VLOOKUP(E333,'nfl-week3.csv'!Q:R,2,FALSE),0)</f>
        <v>0</v>
      </c>
      <c r="J333">
        <f>IFERROR(VLOOKUP(E333,'CBS-week3.csv'!V:W,2,FALSE),0)</f>
        <v>9.6</v>
      </c>
      <c r="K333">
        <f>IFERROR(AVERAGEIF(F333:J333,"&gt;0"),0)</f>
        <v>8.3000000000000007</v>
      </c>
      <c r="L333">
        <f>IFERROR(VLOOKUP(E333,'Final scoring'!W:X,2,FALSE),0)</f>
        <v>0</v>
      </c>
    </row>
    <row r="334" spans="1:12">
      <c r="A334" t="s">
        <v>283</v>
      </c>
      <c r="B334">
        <v>3200</v>
      </c>
      <c r="C334" t="s">
        <v>45</v>
      </c>
      <c r="D334" t="s">
        <v>77</v>
      </c>
      <c r="E334">
        <f>IFERROR(VLOOKUP(A334,'player index'!D:F,3,FALSE),VLOOKUP(A334,'player index'!E:F,2,FALSE))</f>
        <v>193</v>
      </c>
      <c r="F334">
        <f>IFERROR(VLOOKUP(E334,'fftoday-week3.csv'!R:S,2,FALSE),0)</f>
        <v>8.5</v>
      </c>
      <c r="G334">
        <f>VLOOKUP(E334,'espn-week3.csv'!S:T,2,FALSE)</f>
        <v>8.82</v>
      </c>
      <c r="H334">
        <f>IFERROR(VLOOKUP(E334,'fleaflicker-week3.csv'!AD:AE,2,FALSE),0)</f>
        <v>6.4</v>
      </c>
      <c r="I334">
        <f>IFERROR(VLOOKUP(E334,'nfl-week3.csv'!Q:R,2,FALSE),0)</f>
        <v>6.8000000000000007</v>
      </c>
      <c r="J334">
        <f>IFERROR(VLOOKUP(E334,'CBS-week3.csv'!V:W,2,FALSE),0)</f>
        <v>6.0000000000000009</v>
      </c>
      <c r="K334">
        <f>IFERROR(AVERAGEIF(F334:J334,"&gt;0"),0)</f>
        <v>7.3040000000000003</v>
      </c>
      <c r="L334">
        <f>IFERROR(VLOOKUP(E334,'Final scoring'!W:X,2,FALSE),0)</f>
        <v>0</v>
      </c>
    </row>
    <row r="335" spans="1:12">
      <c r="A335" t="s">
        <v>284</v>
      </c>
      <c r="B335">
        <v>3200</v>
      </c>
      <c r="C335" t="s">
        <v>6</v>
      </c>
      <c r="D335" t="s">
        <v>8</v>
      </c>
      <c r="E335">
        <f>IFERROR(VLOOKUP(A335,'player index'!D:F,3,FALSE),VLOOKUP(A335,'player index'!E:F,2,FALSE))</f>
        <v>366</v>
      </c>
      <c r="F335">
        <f>IFERROR(VLOOKUP(E335,'fftoday-week3.csv'!R:S,2,FALSE),0)</f>
        <v>0</v>
      </c>
      <c r="G335">
        <f>VLOOKUP(E335,'espn-week3.csv'!S:T,2,FALSE)</f>
        <v>0</v>
      </c>
      <c r="H335">
        <f>IFERROR(VLOOKUP(E335,'fleaflicker-week3.csv'!AD:AE,2,FALSE),0)</f>
        <v>0</v>
      </c>
      <c r="I335">
        <f>IFERROR(VLOOKUP(E335,'nfl-week3.csv'!Q:R,2,FALSE),0)</f>
        <v>0</v>
      </c>
      <c r="J335">
        <f>IFERROR(VLOOKUP(E335,'CBS-week3.csv'!V:W,2,FALSE),0)</f>
        <v>0</v>
      </c>
      <c r="K335">
        <f>IFERROR(AVERAGEIF(F335:J335,"&gt;0"),0)</f>
        <v>0</v>
      </c>
      <c r="L335">
        <f>IFERROR(VLOOKUP(E335,'Final scoring'!W:X,2,FALSE),0)</f>
        <v>0</v>
      </c>
    </row>
    <row r="336" spans="1:12">
      <c r="A336" t="s">
        <v>288</v>
      </c>
      <c r="B336">
        <v>3200</v>
      </c>
      <c r="C336" t="s">
        <v>6</v>
      </c>
      <c r="D336" t="s">
        <v>41</v>
      </c>
      <c r="E336">
        <f>IFERROR(VLOOKUP(A336,'player index'!D:F,3,FALSE),VLOOKUP(A336,'player index'!E:F,2,FALSE))</f>
        <v>242</v>
      </c>
      <c r="F336">
        <f>IFERROR(VLOOKUP(E336,'fftoday-week3.csv'!R:S,2,FALSE),0)</f>
        <v>5</v>
      </c>
      <c r="G336">
        <f>VLOOKUP(E336,'espn-week3.csv'!S:T,2,FALSE)</f>
        <v>7.5200000000000005</v>
      </c>
      <c r="H336">
        <f>IFERROR(VLOOKUP(E336,'fleaflicker-week3.csv'!AD:AE,2,FALSE),0)</f>
        <v>4</v>
      </c>
      <c r="I336">
        <f>IFERROR(VLOOKUP(E336,'nfl-week3.csv'!Q:R,2,FALSE),0)</f>
        <v>4</v>
      </c>
      <c r="J336">
        <f>IFERROR(VLOOKUP(E336,'CBS-week3.csv'!V:W,2,FALSE),0)</f>
        <v>7.82</v>
      </c>
      <c r="K336">
        <f>IFERROR(AVERAGEIF(F336:J336,"&gt;0"),0)</f>
        <v>5.6680000000000001</v>
      </c>
      <c r="L336">
        <f>IFERROR(VLOOKUP(E336,'Final scoring'!W:X,2,FALSE),0)</f>
        <v>0</v>
      </c>
    </row>
    <row r="337" spans="1:12">
      <c r="A337" t="s">
        <v>292</v>
      </c>
      <c r="B337">
        <v>3200</v>
      </c>
      <c r="C337" t="s">
        <v>34</v>
      </c>
      <c r="D337" t="s">
        <v>77</v>
      </c>
      <c r="E337">
        <f>IFERROR(VLOOKUP(A337,'player index'!D:F,3,FALSE),VLOOKUP(A337,'player index'!E:F,2,FALSE))</f>
        <v>368</v>
      </c>
      <c r="F337">
        <f>IFERROR(VLOOKUP(E337,'fftoday-week3.csv'!R:S,2,FALSE),0)</f>
        <v>0</v>
      </c>
      <c r="G337">
        <f>VLOOKUP(E337,'espn-week3.csv'!S:T,2,FALSE)</f>
        <v>4.03</v>
      </c>
      <c r="H337">
        <f>IFERROR(VLOOKUP(E337,'fleaflicker-week3.csv'!AD:AE,2,FALSE),0)</f>
        <v>0</v>
      </c>
      <c r="I337">
        <f>IFERROR(VLOOKUP(E337,'nfl-week3.csv'!Q:R,2,FALSE),0)</f>
        <v>0</v>
      </c>
      <c r="J337">
        <f>IFERROR(VLOOKUP(E337,'CBS-week3.csv'!V:W,2,FALSE),0)</f>
        <v>0.12000000000000001</v>
      </c>
      <c r="K337">
        <f>IFERROR(AVERAGEIF(F337:J337,"&gt;0"),0)</f>
        <v>2.0750000000000002</v>
      </c>
      <c r="L337">
        <f>IFERROR(VLOOKUP(E337,'Final scoring'!W:X,2,FALSE),0)</f>
        <v>0</v>
      </c>
    </row>
    <row r="338" spans="1:12">
      <c r="A338" t="s">
        <v>1728</v>
      </c>
      <c r="B338">
        <v>3100</v>
      </c>
      <c r="C338" t="s">
        <v>251</v>
      </c>
      <c r="D338" t="s">
        <v>28</v>
      </c>
      <c r="E338">
        <f>IFERROR(VLOOKUP(A338,'player index'!D:F,3,FALSE),VLOOKUP(A338,'player index'!E:F,2,FALSE))</f>
        <v>112</v>
      </c>
      <c r="F338">
        <f>IFERROR(VLOOKUP(E338,'fftoday-week3.csv'!R:S,2,FALSE),0)</f>
        <v>0</v>
      </c>
      <c r="G338">
        <f>VLOOKUP(E338,'espn-week3.csv'!S:T,2,FALSE)</f>
        <v>0</v>
      </c>
      <c r="H338">
        <f>IFERROR(VLOOKUP(E338,'fleaflicker-week3.csv'!AD:AE,2,FALSE),0)</f>
        <v>4</v>
      </c>
      <c r="I338">
        <f>IFERROR(VLOOKUP(E338,'nfl-week3.csv'!Q:R,2,FALSE),0)</f>
        <v>0</v>
      </c>
      <c r="J338">
        <f>IFERROR(VLOOKUP(E338,'CBS-week3.csv'!V:W,2,FALSE),0)</f>
        <v>11.3</v>
      </c>
      <c r="K338">
        <f>IFERROR(AVERAGEIF(F338:J338,"&gt;0"),0)</f>
        <v>7.65</v>
      </c>
      <c r="L338">
        <f>IFERROR(VLOOKUP(E338,'Final scoring'!W:X,2,FALSE),0)</f>
        <v>0</v>
      </c>
    </row>
    <row r="339" spans="1:12">
      <c r="A339" t="s">
        <v>1730</v>
      </c>
      <c r="B339">
        <v>3100</v>
      </c>
      <c r="C339" t="s">
        <v>251</v>
      </c>
      <c r="D339" t="s">
        <v>32</v>
      </c>
      <c r="E339">
        <f>IFERROR(VLOOKUP(A339,'player index'!D:F,3,FALSE),VLOOKUP(A339,'player index'!E:F,2,FALSE))</f>
        <v>173</v>
      </c>
      <c r="F339">
        <f>IFERROR(VLOOKUP(E339,'fftoday-week3.csv'!R:S,2,FALSE),0)</f>
        <v>0</v>
      </c>
      <c r="G339">
        <f>VLOOKUP(E339,'espn-week3.csv'!S:T,2,FALSE)</f>
        <v>0</v>
      </c>
      <c r="H339">
        <f>IFERROR(VLOOKUP(E339,'fleaflicker-week3.csv'!AD:AE,2,FALSE),0)</f>
        <v>8</v>
      </c>
      <c r="I339">
        <f>IFERROR(VLOOKUP(E339,'nfl-week3.csv'!Q:R,2,FALSE),0)</f>
        <v>0</v>
      </c>
      <c r="J339">
        <f>IFERROR(VLOOKUP(E339,'CBS-week3.csv'!V:W,2,FALSE),0)</f>
        <v>9.4</v>
      </c>
      <c r="K339">
        <f>IFERROR(AVERAGEIF(F339:J339,"&gt;0"),0)</f>
        <v>8.6999999999999993</v>
      </c>
      <c r="L339">
        <f>IFERROR(VLOOKUP(E339,'Final scoring'!W:X,2,FALSE),0)</f>
        <v>0</v>
      </c>
    </row>
    <row r="340" spans="1:12">
      <c r="A340" t="s">
        <v>296</v>
      </c>
      <c r="B340">
        <v>3100</v>
      </c>
      <c r="C340" t="s">
        <v>6</v>
      </c>
      <c r="D340" t="s">
        <v>32</v>
      </c>
      <c r="E340">
        <f>IFERROR(VLOOKUP(A340,'player index'!D:F,3,FALSE),VLOOKUP(A340,'player index'!E:F,2,FALSE))</f>
        <v>198</v>
      </c>
      <c r="F340">
        <f>IFERROR(VLOOKUP(E340,'fftoday-week3.csv'!R:S,2,FALSE),0)</f>
        <v>0</v>
      </c>
      <c r="G340">
        <f>VLOOKUP(E340,'espn-week3.csv'!S:T,2,FALSE)</f>
        <v>0</v>
      </c>
      <c r="H340">
        <f>IFERROR(VLOOKUP(E340,'fleaflicker-week3.csv'!AD:AE,2,FALSE),0)</f>
        <v>0</v>
      </c>
      <c r="I340">
        <f>IFERROR(VLOOKUP(E340,'nfl-week3.csv'!Q:R,2,FALSE),0)</f>
        <v>0</v>
      </c>
      <c r="J340">
        <f>IFERROR(VLOOKUP(E340,'CBS-week3.csv'!V:W,2,FALSE),0)</f>
        <v>0</v>
      </c>
      <c r="K340">
        <f>IFERROR(AVERAGEIF(F340:J340,"&gt;0"),0)</f>
        <v>0</v>
      </c>
      <c r="L340">
        <f>IFERROR(VLOOKUP(E340,'Final scoring'!W:X,2,FALSE),0)</f>
        <v>0</v>
      </c>
    </row>
    <row r="341" spans="1:12">
      <c r="A341" t="s">
        <v>300</v>
      </c>
      <c r="B341">
        <v>3100</v>
      </c>
      <c r="C341" t="s">
        <v>6</v>
      </c>
      <c r="D341" t="s">
        <v>41</v>
      </c>
      <c r="E341">
        <f>IFERROR(VLOOKUP(A341,'player index'!D:F,3,FALSE),VLOOKUP(A341,'player index'!E:F,2,FALSE))</f>
        <v>270</v>
      </c>
      <c r="F341">
        <f>IFERROR(VLOOKUP(E341,'fftoday-week3.csv'!R:S,2,FALSE),0)</f>
        <v>0</v>
      </c>
      <c r="G341">
        <f>VLOOKUP(E341,'espn-week3.csv'!S:T,2,FALSE)</f>
        <v>4.3100000000000005</v>
      </c>
      <c r="H341">
        <f>IFERROR(VLOOKUP(E341,'fleaflicker-week3.csv'!AD:AE,2,FALSE),0)</f>
        <v>0</v>
      </c>
      <c r="I341">
        <f>IFERROR(VLOOKUP(E341,'nfl-week3.csv'!Q:R,2,FALSE),0)</f>
        <v>0</v>
      </c>
      <c r="J341">
        <f>IFERROR(VLOOKUP(E341,'CBS-week3.csv'!V:W,2,FALSE),0)</f>
        <v>7.9500000000000011</v>
      </c>
      <c r="K341">
        <f>IFERROR(AVERAGEIF(F341:J341,"&gt;0"),0)</f>
        <v>6.1300000000000008</v>
      </c>
      <c r="L341">
        <f>IFERROR(VLOOKUP(E341,'Final scoring'!W:X,2,FALSE),0)</f>
        <v>0</v>
      </c>
    </row>
    <row r="342" spans="1:12">
      <c r="A342" t="s">
        <v>1732</v>
      </c>
      <c r="B342">
        <v>3000</v>
      </c>
      <c r="C342" t="s">
        <v>251</v>
      </c>
      <c r="D342" t="s">
        <v>54</v>
      </c>
      <c r="E342">
        <f>IFERROR(VLOOKUP(A342,'player index'!D:F,3,FALSE),VLOOKUP(A342,'player index'!E:F,2,FALSE))</f>
        <v>172</v>
      </c>
      <c r="F342">
        <f>IFERROR(VLOOKUP(E342,'fftoday-week3.csv'!R:S,2,FALSE),0)</f>
        <v>0</v>
      </c>
      <c r="G342">
        <f>VLOOKUP(E342,'espn-week3.csv'!S:T,2,FALSE)</f>
        <v>0</v>
      </c>
      <c r="H342">
        <f>IFERROR(VLOOKUP(E342,'fleaflicker-week3.csv'!AD:AE,2,FALSE),0)</f>
        <v>8</v>
      </c>
      <c r="I342">
        <f>IFERROR(VLOOKUP(E342,'nfl-week3.csv'!Q:R,2,FALSE),0)</f>
        <v>0</v>
      </c>
      <c r="J342">
        <f>IFERROR(VLOOKUP(E342,'CBS-week3.csv'!V:W,2,FALSE),0)</f>
        <v>6.4</v>
      </c>
      <c r="K342">
        <f>IFERROR(AVERAGEIF(F342:J342,"&gt;0"),0)</f>
        <v>7.2</v>
      </c>
      <c r="L342">
        <f>IFERROR(VLOOKUP(E342,'Final scoring'!W:X,2,FALSE),0)</f>
        <v>0</v>
      </c>
    </row>
    <row r="343" spans="1:12">
      <c r="A343" t="s">
        <v>574</v>
      </c>
      <c r="B343">
        <v>3000</v>
      </c>
      <c r="C343" t="s">
        <v>251</v>
      </c>
      <c r="D343" t="s">
        <v>20</v>
      </c>
      <c r="E343">
        <f>IFERROR(VLOOKUP(A343,'player index'!D:F,3,FALSE),VLOOKUP(A343,'player index'!E:F,2,FALSE))</f>
        <v>62</v>
      </c>
      <c r="F343">
        <f>IFERROR(VLOOKUP(E343,'fftoday-week3.csv'!R:S,2,FALSE),0)</f>
        <v>0</v>
      </c>
      <c r="G343">
        <f>VLOOKUP(E343,'espn-week3.csv'!S:T,2,FALSE)</f>
        <v>0</v>
      </c>
      <c r="H343">
        <f>IFERROR(VLOOKUP(E343,'fleaflicker-week3.csv'!AD:AE,2,FALSE),0)</f>
        <v>5</v>
      </c>
      <c r="I343">
        <f>IFERROR(VLOOKUP(E343,'nfl-week3.csv'!Q:R,2,FALSE),0)</f>
        <v>0</v>
      </c>
      <c r="J343">
        <f>IFERROR(VLOOKUP(E343,'CBS-week3.csv'!V:W,2,FALSE),0)</f>
        <v>7.8</v>
      </c>
      <c r="K343">
        <f>IFERROR(AVERAGEIF(F343:J343,"&gt;0"),0)</f>
        <v>6.4</v>
      </c>
      <c r="L343">
        <f>IFERROR(VLOOKUP(E343,'Final scoring'!W:X,2,FALSE),0)</f>
        <v>0</v>
      </c>
    </row>
    <row r="344" spans="1:12">
      <c r="A344" t="s">
        <v>1733</v>
      </c>
      <c r="B344">
        <v>3000</v>
      </c>
      <c r="C344" t="s">
        <v>251</v>
      </c>
      <c r="D344" t="s">
        <v>66</v>
      </c>
      <c r="E344">
        <f>IFERROR(VLOOKUP(A344,'player index'!D:F,3,FALSE),VLOOKUP(A344,'player index'!E:F,2,FALSE))</f>
        <v>168</v>
      </c>
      <c r="F344">
        <f>IFERROR(VLOOKUP(E344,'fftoday-week3.csv'!R:S,2,FALSE),0)</f>
        <v>0</v>
      </c>
      <c r="G344">
        <f>VLOOKUP(E344,'espn-week3.csv'!S:T,2,FALSE)</f>
        <v>0</v>
      </c>
      <c r="H344">
        <f>IFERROR(VLOOKUP(E344,'fleaflicker-week3.csv'!AD:AE,2,FALSE),0)</f>
        <v>5</v>
      </c>
      <c r="I344">
        <f>IFERROR(VLOOKUP(E344,'nfl-week3.csv'!Q:R,2,FALSE),0)</f>
        <v>0</v>
      </c>
      <c r="J344">
        <f>IFERROR(VLOOKUP(E344,'CBS-week3.csv'!V:W,2,FALSE),0)</f>
        <v>11.399999999999999</v>
      </c>
      <c r="K344">
        <f>IFERROR(AVERAGEIF(F344:J344,"&gt;0"),0)</f>
        <v>8.1999999999999993</v>
      </c>
      <c r="L344">
        <f>IFERROR(VLOOKUP(E344,'Final scoring'!W:X,2,FALSE),0)</f>
        <v>0</v>
      </c>
    </row>
    <row r="345" spans="1:12">
      <c r="A345" t="s">
        <v>1734</v>
      </c>
      <c r="B345">
        <v>3000</v>
      </c>
      <c r="C345" t="s">
        <v>251</v>
      </c>
      <c r="D345" t="s">
        <v>11</v>
      </c>
      <c r="E345">
        <f>IFERROR(VLOOKUP(A345,'player index'!D:F,3,FALSE),VLOOKUP(A345,'player index'!E:F,2,FALSE))</f>
        <v>153</v>
      </c>
      <c r="F345">
        <f>IFERROR(VLOOKUP(E345,'fftoday-week3.csv'!R:S,2,FALSE),0)</f>
        <v>0</v>
      </c>
      <c r="G345">
        <f>VLOOKUP(E345,'espn-week3.csv'!S:T,2,FALSE)</f>
        <v>0</v>
      </c>
      <c r="H345">
        <f>IFERROR(VLOOKUP(E345,'fleaflicker-week3.csv'!AD:AE,2,FALSE),0)</f>
        <v>4</v>
      </c>
      <c r="I345">
        <f>IFERROR(VLOOKUP(E345,'nfl-week3.csv'!Q:R,2,FALSE),0)</f>
        <v>0</v>
      </c>
      <c r="J345">
        <f>IFERROR(VLOOKUP(E345,'CBS-week3.csv'!V:W,2,FALSE),0)</f>
        <v>8.1999999999999993</v>
      </c>
      <c r="K345">
        <f>IFERROR(AVERAGEIF(F345:J345,"&gt;0"),0)</f>
        <v>6.1</v>
      </c>
      <c r="L345">
        <f>IFERROR(VLOOKUP(E345,'Final scoring'!W:X,2,FALSE),0)</f>
        <v>0</v>
      </c>
    </row>
    <row r="346" spans="1:12">
      <c r="A346" t="s">
        <v>310</v>
      </c>
      <c r="B346">
        <v>3000</v>
      </c>
      <c r="C346" t="s">
        <v>6</v>
      </c>
      <c r="D346" t="s">
        <v>66</v>
      </c>
      <c r="E346">
        <f>IFERROR(VLOOKUP(A346,'player index'!D:F,3,FALSE),VLOOKUP(A346,'player index'!E:F,2,FALSE))</f>
        <v>349</v>
      </c>
      <c r="F346">
        <f>IFERROR(VLOOKUP(E346,'fftoday-week3.csv'!R:S,2,FALSE),0)</f>
        <v>0</v>
      </c>
      <c r="G346">
        <f>VLOOKUP(E346,'espn-week3.csv'!S:T,2,FALSE)</f>
        <v>1.33</v>
      </c>
      <c r="H346">
        <f>IFERROR(VLOOKUP(E346,'fleaflicker-week3.csv'!AD:AE,2,FALSE),0)</f>
        <v>1.8</v>
      </c>
      <c r="I346">
        <f>IFERROR(VLOOKUP(E346,'nfl-week3.csv'!Q:R,2,FALSE),0)</f>
        <v>1.6</v>
      </c>
      <c r="J346">
        <f>IFERROR(VLOOKUP(E346,'CBS-week3.csv'!V:W,2,FALSE),0)</f>
        <v>4.9499999999999993</v>
      </c>
      <c r="K346">
        <f>IFERROR(AVERAGEIF(F346:J346,"&gt;0"),0)</f>
        <v>2.42</v>
      </c>
      <c r="L346">
        <f>IFERROR(VLOOKUP(E346,'Final scoring'!W:X,2,FALSE),0)</f>
        <v>0</v>
      </c>
    </row>
    <row r="347" spans="1:12">
      <c r="A347" t="s">
        <v>312</v>
      </c>
      <c r="B347">
        <v>3000</v>
      </c>
      <c r="C347" t="s">
        <v>34</v>
      </c>
      <c r="D347" t="s">
        <v>8</v>
      </c>
      <c r="E347">
        <f>IFERROR(VLOOKUP(A347,'player index'!D:F,3,FALSE),VLOOKUP(A347,'player index'!E:F,2,FALSE))</f>
        <v>522</v>
      </c>
      <c r="F347">
        <f>IFERROR(VLOOKUP(E347,'fftoday-week3.csv'!R:S,2,FALSE),0)</f>
        <v>0</v>
      </c>
      <c r="G347">
        <f>VLOOKUP(E347,'espn-week3.csv'!S:T,2,FALSE)</f>
        <v>0</v>
      </c>
      <c r="H347">
        <f>IFERROR(VLOOKUP(E347,'fleaflicker-week3.csv'!AD:AE,2,FALSE),0)</f>
        <v>0</v>
      </c>
      <c r="I347">
        <f>IFERROR(VLOOKUP(E347,'nfl-week3.csv'!Q:R,2,FALSE),0)</f>
        <v>0</v>
      </c>
      <c r="J347">
        <f>IFERROR(VLOOKUP(E347,'CBS-week3.csv'!V:W,2,FALSE),0)</f>
        <v>2.29</v>
      </c>
      <c r="K347">
        <f>IFERROR(AVERAGEIF(F347:J347,"&gt;0"),0)</f>
        <v>2.29</v>
      </c>
      <c r="L347">
        <f>IFERROR(VLOOKUP(E347,'Final scoring'!W:X,2,FALSE),0)</f>
        <v>0</v>
      </c>
    </row>
    <row r="348" spans="1:12">
      <c r="A348" t="s">
        <v>314</v>
      </c>
      <c r="B348">
        <v>3000</v>
      </c>
      <c r="C348" t="s">
        <v>6</v>
      </c>
      <c r="D348" t="s">
        <v>8</v>
      </c>
      <c r="E348">
        <f>IFERROR(VLOOKUP(A348,'player index'!D:F,3,FALSE),VLOOKUP(A348,'player index'!E:F,2,FALSE))</f>
        <v>452</v>
      </c>
      <c r="F348">
        <f>IFERROR(VLOOKUP(E348,'fftoday-week3.csv'!R:S,2,FALSE),0)</f>
        <v>0</v>
      </c>
      <c r="G348">
        <f>VLOOKUP(E348,'espn-week3.csv'!S:T,2,FALSE)</f>
        <v>0</v>
      </c>
      <c r="H348">
        <f>IFERROR(VLOOKUP(E348,'fleaflicker-week3.csv'!AD:AE,2,FALSE),0)</f>
        <v>0</v>
      </c>
      <c r="I348">
        <f>IFERROR(VLOOKUP(E348,'nfl-week3.csv'!Q:R,2,FALSE),0)</f>
        <v>0</v>
      </c>
      <c r="J348">
        <f>IFERROR(VLOOKUP(E348,'CBS-week3.csv'!V:W,2,FALSE),0)</f>
        <v>0</v>
      </c>
      <c r="K348">
        <f>IFERROR(AVERAGEIF(F348:J348,"&gt;0"),0)</f>
        <v>0</v>
      </c>
      <c r="L348">
        <f>IFERROR(VLOOKUP(E348,'Final scoring'!W:X,2,FALSE),0)</f>
        <v>0</v>
      </c>
    </row>
    <row r="349" spans="1:12">
      <c r="A349" t="s">
        <v>315</v>
      </c>
      <c r="B349">
        <v>3000</v>
      </c>
      <c r="C349" t="s">
        <v>6</v>
      </c>
      <c r="D349" t="s">
        <v>28</v>
      </c>
      <c r="E349">
        <f>IFERROR(VLOOKUP(A349,'player index'!D:F,3,FALSE),VLOOKUP(A349,'player index'!E:F,2,FALSE))</f>
        <v>503</v>
      </c>
      <c r="F349">
        <f>IFERROR(VLOOKUP(E349,'fftoday-week3.csv'!R:S,2,FALSE),0)</f>
        <v>0</v>
      </c>
      <c r="G349">
        <f>VLOOKUP(E349,'espn-week3.csv'!S:T,2,FALSE)</f>
        <v>0</v>
      </c>
      <c r="H349">
        <f>IFERROR(VLOOKUP(E349,'fleaflicker-week3.csv'!AD:AE,2,FALSE),0)</f>
        <v>0</v>
      </c>
      <c r="I349">
        <f>IFERROR(VLOOKUP(E349,'nfl-week3.csv'!Q:R,2,FALSE),0)</f>
        <v>0</v>
      </c>
      <c r="J349">
        <f>IFERROR(VLOOKUP(E349,'CBS-week3.csv'!V:W,2,FALSE),0)</f>
        <v>0</v>
      </c>
      <c r="K349">
        <f>IFERROR(AVERAGEIF(F349:J349,"&gt;0"),0)</f>
        <v>0</v>
      </c>
      <c r="L349">
        <f>IFERROR(VLOOKUP(E349,'Final scoring'!W:X,2,FALSE),0)</f>
        <v>0</v>
      </c>
    </row>
    <row r="350" spans="1:12">
      <c r="A350" t="s">
        <v>317</v>
      </c>
      <c r="B350">
        <v>3000</v>
      </c>
      <c r="C350" t="s">
        <v>34</v>
      </c>
      <c r="D350" t="s">
        <v>73</v>
      </c>
      <c r="E350">
        <f>IFERROR(VLOOKUP(A350,'player index'!D:F,3,FALSE),VLOOKUP(A350,'player index'!E:F,2,FALSE))</f>
        <v>399</v>
      </c>
      <c r="F350">
        <f>IFERROR(VLOOKUP(E350,'fftoday-week3.csv'!R:S,2,FALSE),0)</f>
        <v>0</v>
      </c>
      <c r="G350">
        <f>VLOOKUP(E350,'espn-week3.csv'!S:T,2,FALSE)</f>
        <v>0.62</v>
      </c>
      <c r="H350">
        <f>IFERROR(VLOOKUP(E350,'fleaflicker-week3.csv'!AD:AE,2,FALSE),0)</f>
        <v>0</v>
      </c>
      <c r="I350">
        <f>IFERROR(VLOOKUP(E350,'nfl-week3.csv'!Q:R,2,FALSE),0)</f>
        <v>0</v>
      </c>
      <c r="J350">
        <f>IFERROR(VLOOKUP(E350,'CBS-week3.csv'!V:W,2,FALSE),0)</f>
        <v>1.1000000000000001</v>
      </c>
      <c r="K350">
        <f>IFERROR(AVERAGEIF(F350:J350,"&gt;0"),0)</f>
        <v>0.8600000000000001</v>
      </c>
      <c r="L350">
        <f>IFERROR(VLOOKUP(E350,'Final scoring'!W:X,2,FALSE),0)</f>
        <v>0</v>
      </c>
    </row>
    <row r="351" spans="1:12">
      <c r="A351" t="s">
        <v>318</v>
      </c>
      <c r="B351">
        <v>3000</v>
      </c>
      <c r="C351" t="s">
        <v>6</v>
      </c>
      <c r="D351" t="s">
        <v>73</v>
      </c>
      <c r="E351">
        <f>IFERROR(VLOOKUP(A351,'player index'!D:F,3,FALSE),VLOOKUP(A351,'player index'!E:F,2,FALSE))</f>
        <v>354</v>
      </c>
      <c r="F351">
        <f>IFERROR(VLOOKUP(E351,'fftoday-week3.csv'!R:S,2,FALSE),0)</f>
        <v>0</v>
      </c>
      <c r="G351">
        <f>VLOOKUP(E351,'espn-week3.csv'!S:T,2,FALSE)</f>
        <v>0</v>
      </c>
      <c r="H351">
        <f>IFERROR(VLOOKUP(E351,'fleaflicker-week3.csv'!AD:AE,2,FALSE),0)</f>
        <v>0</v>
      </c>
      <c r="I351">
        <f>IFERROR(VLOOKUP(E351,'nfl-week3.csv'!Q:R,2,FALSE),0)</f>
        <v>0</v>
      </c>
      <c r="J351">
        <f>IFERROR(VLOOKUP(E351,'CBS-week3.csv'!V:W,2,FALSE),0)</f>
        <v>0</v>
      </c>
      <c r="K351">
        <f>IFERROR(AVERAGEIF(F351:J351,"&gt;0"),0)</f>
        <v>0</v>
      </c>
      <c r="L351">
        <f>IFERROR(VLOOKUP(E351,'Final scoring'!W:X,2,FALSE),0)</f>
        <v>0</v>
      </c>
    </row>
    <row r="352" spans="1:12">
      <c r="A352" t="s">
        <v>319</v>
      </c>
      <c r="B352">
        <v>3000</v>
      </c>
      <c r="C352" t="s">
        <v>34</v>
      </c>
      <c r="D352" t="s">
        <v>54</v>
      </c>
      <c r="E352">
        <f>IFERROR(VLOOKUP(A352,'player index'!D:F,3,FALSE),VLOOKUP(A352,'player index'!E:F,2,FALSE))</f>
        <v>458</v>
      </c>
      <c r="F352">
        <f>IFERROR(VLOOKUP(E352,'fftoday-week3.csv'!R:S,2,FALSE),0)</f>
        <v>0</v>
      </c>
      <c r="G352">
        <f>VLOOKUP(E352,'espn-week3.csv'!S:T,2,FALSE)</f>
        <v>0</v>
      </c>
      <c r="H352">
        <f>IFERROR(VLOOKUP(E352,'fleaflicker-week3.csv'!AD:AE,2,FALSE),0)</f>
        <v>0</v>
      </c>
      <c r="I352">
        <f>IFERROR(VLOOKUP(E352,'nfl-week3.csv'!Q:R,2,FALSE),0)</f>
        <v>0</v>
      </c>
      <c r="J352">
        <f>IFERROR(VLOOKUP(E352,'CBS-week3.csv'!V:W,2,FALSE),0)</f>
        <v>2.0000000000000004E-2</v>
      </c>
      <c r="K352">
        <f>IFERROR(AVERAGEIF(F352:J352,"&gt;0"),0)</f>
        <v>2.0000000000000004E-2</v>
      </c>
      <c r="L352">
        <f>IFERROR(VLOOKUP(E352,'Final scoring'!W:X,2,FALSE),0)</f>
        <v>0</v>
      </c>
    </row>
    <row r="353" spans="1:12">
      <c r="A353" t="s">
        <v>321</v>
      </c>
      <c r="B353">
        <v>3000</v>
      </c>
      <c r="C353" t="s">
        <v>34</v>
      </c>
      <c r="D353" t="s">
        <v>17</v>
      </c>
      <c r="E353">
        <f>IFERROR(VLOOKUP(A353,'player index'!D:F,3,FALSE),VLOOKUP(A353,'player index'!E:F,2,FALSE))</f>
        <v>367</v>
      </c>
      <c r="F353">
        <f>IFERROR(VLOOKUP(E353,'fftoday-week3.csv'!R:S,2,FALSE),0)</f>
        <v>0</v>
      </c>
      <c r="G353">
        <f>VLOOKUP(E353,'espn-week3.csv'!S:T,2,FALSE)</f>
        <v>4.4000000000000004</v>
      </c>
      <c r="H353">
        <f>IFERROR(VLOOKUP(E353,'fleaflicker-week3.csv'!AD:AE,2,FALSE),0)</f>
        <v>0</v>
      </c>
      <c r="I353">
        <f>IFERROR(VLOOKUP(E353,'nfl-week3.csv'!Q:R,2,FALSE),0)</f>
        <v>0.5</v>
      </c>
      <c r="J353">
        <f>IFERROR(VLOOKUP(E353,'CBS-week3.csv'!V:W,2,FALSE),0)</f>
        <v>2.31</v>
      </c>
      <c r="K353">
        <f>IFERROR(AVERAGEIF(F353:J353,"&gt;0"),0)</f>
        <v>2.4033333333333338</v>
      </c>
      <c r="L353">
        <f>IFERROR(VLOOKUP(E353,'Final scoring'!W:X,2,FALSE),0)</f>
        <v>0</v>
      </c>
    </row>
    <row r="354" spans="1:12">
      <c r="A354" t="s">
        <v>322</v>
      </c>
      <c r="B354">
        <v>3000</v>
      </c>
      <c r="C354" t="s">
        <v>6</v>
      </c>
      <c r="D354" t="s">
        <v>66</v>
      </c>
      <c r="E354">
        <f>IFERROR(VLOOKUP(A354,'player index'!D:F,3,FALSE),VLOOKUP(A354,'player index'!E:F,2,FALSE))</f>
        <v>518</v>
      </c>
      <c r="F354">
        <f>IFERROR(VLOOKUP(E354,'fftoday-week3.csv'!R:S,2,FALSE),0)</f>
        <v>0</v>
      </c>
      <c r="G354">
        <f>VLOOKUP(E354,'espn-week3.csv'!S:T,2,FALSE)</f>
        <v>0</v>
      </c>
      <c r="H354">
        <f>IFERROR(VLOOKUP(E354,'fleaflicker-week3.csv'!AD:AE,2,FALSE),0)</f>
        <v>0</v>
      </c>
      <c r="I354">
        <f>IFERROR(VLOOKUP(E354,'nfl-week3.csv'!Q:R,2,FALSE),0)</f>
        <v>0</v>
      </c>
      <c r="J354">
        <f>IFERROR(VLOOKUP(E354,'CBS-week3.csv'!V:W,2,FALSE),0)</f>
        <v>0</v>
      </c>
      <c r="K354">
        <f>IFERROR(AVERAGEIF(F354:J354,"&gt;0"),0)</f>
        <v>0</v>
      </c>
      <c r="L354">
        <f>IFERROR(VLOOKUP(E354,'Final scoring'!W:X,2,FALSE),0)</f>
        <v>0</v>
      </c>
    </row>
    <row r="355" spans="1:12">
      <c r="A355" t="s">
        <v>325</v>
      </c>
      <c r="B355">
        <v>3000</v>
      </c>
      <c r="C355" t="s">
        <v>6</v>
      </c>
      <c r="D355" t="s">
        <v>54</v>
      </c>
      <c r="E355">
        <f>IFERROR(VLOOKUP(A355,'player index'!D:F,3,FALSE),VLOOKUP(A355,'player index'!E:F,2,FALSE))</f>
        <v>391</v>
      </c>
      <c r="F355">
        <f>IFERROR(VLOOKUP(E355,'fftoday-week3.csv'!R:S,2,FALSE),0)</f>
        <v>0</v>
      </c>
      <c r="G355">
        <f>VLOOKUP(E355,'espn-week3.csv'!S:T,2,FALSE)</f>
        <v>0.22</v>
      </c>
      <c r="H355">
        <f>IFERROR(VLOOKUP(E355,'fleaflicker-week3.csv'!AD:AE,2,FALSE),0)</f>
        <v>0</v>
      </c>
      <c r="I355">
        <f>IFERROR(VLOOKUP(E355,'nfl-week3.csv'!Q:R,2,FALSE),0)</f>
        <v>0</v>
      </c>
      <c r="J355">
        <f>IFERROR(VLOOKUP(E355,'CBS-week3.csv'!V:W,2,FALSE),0)</f>
        <v>3.21</v>
      </c>
      <c r="K355">
        <f>IFERROR(AVERAGEIF(F355:J355,"&gt;0"),0)</f>
        <v>1.7150000000000001</v>
      </c>
      <c r="L355">
        <f>IFERROR(VLOOKUP(E355,'Final scoring'!W:X,2,FALSE),0)</f>
        <v>0</v>
      </c>
    </row>
    <row r="356" spans="1:12">
      <c r="A356" t="s">
        <v>327</v>
      </c>
      <c r="B356">
        <v>3000</v>
      </c>
      <c r="C356" t="s">
        <v>34</v>
      </c>
      <c r="D356" t="s">
        <v>36</v>
      </c>
      <c r="E356">
        <f>IFERROR(VLOOKUP(A356,'player index'!D:F,3,FALSE),VLOOKUP(A356,'player index'!E:F,2,FALSE))</f>
        <v>504</v>
      </c>
      <c r="F356">
        <f>IFERROR(VLOOKUP(E356,'fftoday-week3.csv'!R:S,2,FALSE),0)</f>
        <v>0</v>
      </c>
      <c r="G356">
        <f>VLOOKUP(E356,'espn-week3.csv'!S:T,2,FALSE)</f>
        <v>0</v>
      </c>
      <c r="H356">
        <f>IFERROR(VLOOKUP(E356,'fleaflicker-week3.csv'!AD:AE,2,FALSE),0)</f>
        <v>1.8</v>
      </c>
      <c r="I356">
        <f>IFERROR(VLOOKUP(E356,'nfl-week3.csv'!Q:R,2,FALSE),0)</f>
        <v>1.1000000000000001</v>
      </c>
      <c r="J356">
        <f>IFERROR(VLOOKUP(E356,'CBS-week3.csv'!V:W,2,FALSE),0)</f>
        <v>0.29000000000000004</v>
      </c>
      <c r="K356">
        <f>IFERROR(AVERAGEIF(F356:J356,"&gt;0"),0)</f>
        <v>1.0633333333333335</v>
      </c>
      <c r="L356">
        <f>IFERROR(VLOOKUP(E356,'Final scoring'!W:X,2,FALSE),0)</f>
        <v>0</v>
      </c>
    </row>
    <row r="357" spans="1:12">
      <c r="A357" t="s">
        <v>328</v>
      </c>
      <c r="B357">
        <v>3000</v>
      </c>
      <c r="C357" t="s">
        <v>34</v>
      </c>
      <c r="D357" t="s">
        <v>48</v>
      </c>
      <c r="E357">
        <f>IFERROR(VLOOKUP(A357,'player index'!D:F,3,FALSE),VLOOKUP(A357,'player index'!E:F,2,FALSE))</f>
        <v>398</v>
      </c>
      <c r="F357">
        <f>IFERROR(VLOOKUP(E357,'fftoday-week3.csv'!R:S,2,FALSE),0)</f>
        <v>0</v>
      </c>
      <c r="G357">
        <f>VLOOKUP(E357,'espn-week3.csv'!S:T,2,FALSE)</f>
        <v>0.56000000000000005</v>
      </c>
      <c r="H357">
        <f>IFERROR(VLOOKUP(E357,'fleaflicker-week3.csv'!AD:AE,2,FALSE),0)</f>
        <v>0</v>
      </c>
      <c r="I357">
        <f>IFERROR(VLOOKUP(E357,'nfl-week3.csv'!Q:R,2,FALSE),0)</f>
        <v>0</v>
      </c>
      <c r="J357">
        <f>IFERROR(VLOOKUP(E357,'CBS-week3.csv'!V:W,2,FALSE),0)</f>
        <v>0.03</v>
      </c>
      <c r="K357">
        <f>IFERROR(AVERAGEIF(F357:J357,"&gt;0"),0)</f>
        <v>0.29500000000000004</v>
      </c>
      <c r="L357">
        <f>IFERROR(VLOOKUP(E357,'Final scoring'!W:X,2,FALSE),0)</f>
        <v>0</v>
      </c>
    </row>
    <row r="358" spans="1:12">
      <c r="A358" t="s">
        <v>331</v>
      </c>
      <c r="B358">
        <v>3000</v>
      </c>
      <c r="C358" t="s">
        <v>34</v>
      </c>
      <c r="D358" t="s">
        <v>77</v>
      </c>
      <c r="E358">
        <f>IFERROR(VLOOKUP(A358,'player index'!D:F,3,FALSE),VLOOKUP(A358,'player index'!E:F,2,FALSE))</f>
        <v>363</v>
      </c>
      <c r="F358">
        <f>IFERROR(VLOOKUP(E358,'fftoday-week3.csv'!R:S,2,FALSE),0)</f>
        <v>0</v>
      </c>
      <c r="G358">
        <f>VLOOKUP(E358,'espn-week3.csv'!S:T,2,FALSE)</f>
        <v>1.07</v>
      </c>
      <c r="H358">
        <f>IFERROR(VLOOKUP(E358,'fleaflicker-week3.csv'!AD:AE,2,FALSE),0)</f>
        <v>0</v>
      </c>
      <c r="I358">
        <f>IFERROR(VLOOKUP(E358,'nfl-week3.csv'!Q:R,2,FALSE),0)</f>
        <v>0</v>
      </c>
      <c r="J358">
        <f>IFERROR(VLOOKUP(E358,'CBS-week3.csv'!V:W,2,FALSE),0)</f>
        <v>3.44</v>
      </c>
      <c r="K358">
        <f>IFERROR(AVERAGEIF(F358:J358,"&gt;0"),0)</f>
        <v>2.2549999999999999</v>
      </c>
      <c r="L358">
        <f>IFERROR(VLOOKUP(E358,'Final scoring'!W:X,2,FALSE),0)</f>
        <v>0</v>
      </c>
    </row>
    <row r="359" spans="1:12">
      <c r="A359" t="s">
        <v>332</v>
      </c>
      <c r="B359">
        <v>3000</v>
      </c>
      <c r="C359" t="s">
        <v>6</v>
      </c>
      <c r="D359" t="s">
        <v>41</v>
      </c>
      <c r="E359">
        <f>IFERROR(VLOOKUP(A359,'player index'!D:F,3,FALSE),VLOOKUP(A359,'player index'!E:F,2,FALSE))</f>
        <v>396</v>
      </c>
      <c r="F359">
        <f>IFERROR(VLOOKUP(E359,'fftoday-week3.csv'!R:S,2,FALSE),0)</f>
        <v>0</v>
      </c>
      <c r="G359">
        <f>VLOOKUP(E359,'espn-week3.csv'!S:T,2,FALSE)</f>
        <v>0</v>
      </c>
      <c r="H359">
        <f>IFERROR(VLOOKUP(E359,'fleaflicker-week3.csv'!AD:AE,2,FALSE),0)</f>
        <v>0</v>
      </c>
      <c r="I359">
        <f>IFERROR(VLOOKUP(E359,'nfl-week3.csv'!Q:R,2,FALSE),0)</f>
        <v>0</v>
      </c>
      <c r="J359">
        <f>IFERROR(VLOOKUP(E359,'CBS-week3.csv'!V:W,2,FALSE),0)</f>
        <v>0.16</v>
      </c>
      <c r="K359">
        <f>IFERROR(AVERAGEIF(F359:J359,"&gt;0"),0)</f>
        <v>0.16</v>
      </c>
      <c r="L359">
        <f>IFERROR(VLOOKUP(E359,'Final scoring'!W:X,2,FALSE),0)</f>
        <v>0</v>
      </c>
    </row>
    <row r="360" spans="1:12">
      <c r="A360" t="s">
        <v>333</v>
      </c>
      <c r="B360">
        <v>3000</v>
      </c>
      <c r="C360" t="s">
        <v>6</v>
      </c>
      <c r="D360" t="s">
        <v>36</v>
      </c>
      <c r="E360">
        <f>IFERROR(VLOOKUP(A360,'player index'!D:F,3,FALSE),VLOOKUP(A360,'player index'!E:F,2,FALSE))</f>
        <v>397</v>
      </c>
      <c r="F360">
        <f>IFERROR(VLOOKUP(E360,'fftoday-week3.csv'!R:S,2,FALSE),0)</f>
        <v>0</v>
      </c>
      <c r="G360">
        <f>VLOOKUP(E360,'espn-week3.csv'!S:T,2,FALSE)</f>
        <v>0</v>
      </c>
      <c r="H360">
        <f>IFERROR(VLOOKUP(E360,'fleaflicker-week3.csv'!AD:AE,2,FALSE),0)</f>
        <v>0</v>
      </c>
      <c r="I360">
        <f>IFERROR(VLOOKUP(E360,'nfl-week3.csv'!Q:R,2,FALSE),0)</f>
        <v>0</v>
      </c>
      <c r="J360">
        <f>IFERROR(VLOOKUP(E360,'CBS-week3.csv'!V:W,2,FALSE),0)</f>
        <v>0</v>
      </c>
      <c r="K360">
        <f>IFERROR(AVERAGEIF(F360:J360,"&gt;0"),0)</f>
        <v>0</v>
      </c>
      <c r="L360">
        <f>IFERROR(VLOOKUP(E360,'Final scoring'!W:X,2,FALSE),0)</f>
        <v>0</v>
      </c>
    </row>
    <row r="361" spans="1:12">
      <c r="A361" t="s">
        <v>334</v>
      </c>
      <c r="B361">
        <v>3000</v>
      </c>
      <c r="C361" t="s">
        <v>6</v>
      </c>
      <c r="D361" t="s">
        <v>66</v>
      </c>
      <c r="E361">
        <f>IFERROR(VLOOKUP(A361,'player index'!D:F,3,FALSE),VLOOKUP(A361,'player index'!E:F,2,FALSE))</f>
        <v>263</v>
      </c>
      <c r="F361">
        <f>IFERROR(VLOOKUP(E361,'fftoday-week3.csv'!R:S,2,FALSE),0)</f>
        <v>2.5</v>
      </c>
      <c r="G361">
        <f>VLOOKUP(E361,'espn-week3.csv'!S:T,2,FALSE)</f>
        <v>3.3800000000000003</v>
      </c>
      <c r="H361">
        <f>IFERROR(VLOOKUP(E361,'fleaflicker-week3.csv'!AD:AE,2,FALSE),0)</f>
        <v>1.8</v>
      </c>
      <c r="I361">
        <f>IFERROR(VLOOKUP(E361,'nfl-week3.csv'!Q:R,2,FALSE),0)</f>
        <v>1.6</v>
      </c>
      <c r="J361">
        <f>IFERROR(VLOOKUP(E361,'CBS-week3.csv'!V:W,2,FALSE),0)</f>
        <v>4.3000000000000007</v>
      </c>
      <c r="K361">
        <f>IFERROR(AVERAGEIF(F361:J361,"&gt;0"),0)</f>
        <v>2.7160000000000002</v>
      </c>
      <c r="L361">
        <f>IFERROR(VLOOKUP(E361,'Final scoring'!W:X,2,FALSE),0)</f>
        <v>0</v>
      </c>
    </row>
    <row r="362" spans="1:12">
      <c r="A362" t="s">
        <v>338</v>
      </c>
      <c r="B362">
        <v>3000</v>
      </c>
      <c r="C362" t="s">
        <v>34</v>
      </c>
      <c r="D362" t="s">
        <v>11</v>
      </c>
      <c r="E362">
        <f>IFERROR(VLOOKUP(A362,'player index'!D:F,3,FALSE),VLOOKUP(A362,'player index'!E:F,2,FALSE))</f>
        <v>487</v>
      </c>
      <c r="F362">
        <f>IFERROR(VLOOKUP(E362,'fftoday-week3.csv'!R:S,2,FALSE),0)</f>
        <v>0</v>
      </c>
      <c r="G362">
        <f>VLOOKUP(E362,'espn-week3.csv'!S:T,2,FALSE)</f>
        <v>0</v>
      </c>
      <c r="H362">
        <f>IFERROR(VLOOKUP(E362,'fleaflicker-week3.csv'!AD:AE,2,FALSE),0)</f>
        <v>0</v>
      </c>
      <c r="I362">
        <f>IFERROR(VLOOKUP(E362,'nfl-week3.csv'!Q:R,2,FALSE),0)</f>
        <v>0</v>
      </c>
      <c r="J362">
        <f>IFERROR(VLOOKUP(E362,'CBS-week3.csv'!V:W,2,FALSE),0)</f>
        <v>0</v>
      </c>
      <c r="K362">
        <f>IFERROR(AVERAGEIF(F362:J362,"&gt;0"),0)</f>
        <v>0</v>
      </c>
      <c r="L362">
        <f>IFERROR(VLOOKUP(E362,'Final scoring'!W:X,2,FALSE),0)</f>
        <v>0</v>
      </c>
    </row>
    <row r="363" spans="1:12">
      <c r="A363" t="s">
        <v>339</v>
      </c>
      <c r="B363">
        <v>3000</v>
      </c>
      <c r="C363" t="s">
        <v>6</v>
      </c>
      <c r="D363" t="s">
        <v>32</v>
      </c>
      <c r="E363">
        <f>IFERROR(VLOOKUP(A363,'player index'!D:F,3,FALSE),VLOOKUP(A363,'player index'!E:F,2,FALSE))</f>
        <v>328</v>
      </c>
      <c r="F363">
        <f>IFERROR(VLOOKUP(E363,'fftoday-week3.csv'!R:S,2,FALSE),0)</f>
        <v>0</v>
      </c>
      <c r="G363">
        <f>VLOOKUP(E363,'espn-week3.csv'!S:T,2,FALSE)</f>
        <v>0.48</v>
      </c>
      <c r="H363">
        <f>IFERROR(VLOOKUP(E363,'fleaflicker-week3.csv'!AD:AE,2,FALSE),0)</f>
        <v>0</v>
      </c>
      <c r="I363">
        <f>IFERROR(VLOOKUP(E363,'nfl-week3.csv'!Q:R,2,FALSE),0)</f>
        <v>0</v>
      </c>
      <c r="J363">
        <f>IFERROR(VLOOKUP(E363,'CBS-week3.csv'!V:W,2,FALSE),0)</f>
        <v>0</v>
      </c>
      <c r="K363">
        <f>IFERROR(AVERAGEIF(F363:J363,"&gt;0"),0)</f>
        <v>0.48</v>
      </c>
      <c r="L363">
        <f>IFERROR(VLOOKUP(E363,'Final scoring'!W:X,2,FALSE),0)</f>
        <v>0</v>
      </c>
    </row>
    <row r="364" spans="1:12">
      <c r="A364" t="s">
        <v>342</v>
      </c>
      <c r="B364">
        <v>3000</v>
      </c>
      <c r="C364" t="s">
        <v>6</v>
      </c>
      <c r="D364" t="s">
        <v>73</v>
      </c>
      <c r="E364">
        <f>IFERROR(VLOOKUP(A364,'player index'!D:F,3,FALSE),VLOOKUP(A364,'player index'!E:F,2,FALSE))</f>
        <v>513</v>
      </c>
      <c r="F364">
        <f>IFERROR(VLOOKUP(E364,'fftoday-week3.csv'!R:S,2,FALSE),0)</f>
        <v>0</v>
      </c>
      <c r="G364">
        <f>VLOOKUP(E364,'espn-week3.csv'!S:T,2,FALSE)</f>
        <v>0</v>
      </c>
      <c r="H364">
        <f>IFERROR(VLOOKUP(E364,'fleaflicker-week3.csv'!AD:AE,2,FALSE),0)</f>
        <v>0</v>
      </c>
      <c r="I364">
        <f>IFERROR(VLOOKUP(E364,'nfl-week3.csv'!Q:R,2,FALSE),0)</f>
        <v>0</v>
      </c>
      <c r="J364">
        <f>IFERROR(VLOOKUP(E364,'CBS-week3.csv'!V:W,2,FALSE),0)</f>
        <v>0</v>
      </c>
      <c r="K364">
        <f>IFERROR(AVERAGEIF(F364:J364,"&gt;0"),0)</f>
        <v>0</v>
      </c>
      <c r="L364">
        <f>IFERROR(VLOOKUP(E364,'Final scoring'!W:X,2,FALSE),0)</f>
        <v>0</v>
      </c>
    </row>
    <row r="365" spans="1:12">
      <c r="A365" t="s">
        <v>345</v>
      </c>
      <c r="B365">
        <v>3000</v>
      </c>
      <c r="C365" t="s">
        <v>6</v>
      </c>
      <c r="D365" t="s">
        <v>36</v>
      </c>
      <c r="E365">
        <f>IFERROR(VLOOKUP(A365,'player index'!D:F,3,FALSE),VLOOKUP(A365,'player index'!E:F,2,FALSE))</f>
        <v>431</v>
      </c>
      <c r="F365">
        <f>IFERROR(VLOOKUP(E365,'fftoday-week3.csv'!R:S,2,FALSE),0)</f>
        <v>0</v>
      </c>
      <c r="G365">
        <f>VLOOKUP(E365,'espn-week3.csv'!S:T,2,FALSE)</f>
        <v>1.25</v>
      </c>
      <c r="H365">
        <f>IFERROR(VLOOKUP(E365,'fleaflicker-week3.csv'!AD:AE,2,FALSE),0)</f>
        <v>0</v>
      </c>
      <c r="I365">
        <f>IFERROR(VLOOKUP(E365,'nfl-week3.csv'!Q:R,2,FALSE),0)</f>
        <v>0</v>
      </c>
      <c r="J365">
        <f>IFERROR(VLOOKUP(E365,'CBS-week3.csv'!V:W,2,FALSE),0)</f>
        <v>0.23</v>
      </c>
      <c r="K365">
        <f>IFERROR(AVERAGEIF(F365:J365,"&gt;0"),0)</f>
        <v>0.74</v>
      </c>
      <c r="L365">
        <f>IFERROR(VLOOKUP(E365,'Final scoring'!W:X,2,FALSE),0)</f>
        <v>0</v>
      </c>
    </row>
    <row r="366" spans="1:12">
      <c r="A366" t="s">
        <v>347</v>
      </c>
      <c r="B366">
        <v>3000</v>
      </c>
      <c r="C366" t="s">
        <v>6</v>
      </c>
      <c r="D366" t="s">
        <v>54</v>
      </c>
      <c r="E366">
        <f>IFERROR(VLOOKUP(A366,'player index'!D:F,3,FALSE),VLOOKUP(A366,'player index'!E:F,2,FALSE))</f>
        <v>523</v>
      </c>
      <c r="F366">
        <f>IFERROR(VLOOKUP(E366,'fftoday-week3.csv'!R:S,2,FALSE),0)</f>
        <v>0</v>
      </c>
      <c r="G366">
        <f>VLOOKUP(E366,'espn-week3.csv'!S:T,2,FALSE)</f>
        <v>0</v>
      </c>
      <c r="H366">
        <f>IFERROR(VLOOKUP(E366,'fleaflicker-week3.csv'!AD:AE,2,FALSE),0)</f>
        <v>0</v>
      </c>
      <c r="I366">
        <f>IFERROR(VLOOKUP(E366,'nfl-week3.csv'!Q:R,2,FALSE),0)</f>
        <v>0</v>
      </c>
      <c r="J366">
        <f>IFERROR(VLOOKUP(E366,'CBS-week3.csv'!V:W,2,FALSE),0)</f>
        <v>0.19</v>
      </c>
      <c r="K366">
        <f>IFERROR(AVERAGEIF(F366:J366,"&gt;0"),0)</f>
        <v>0.19</v>
      </c>
      <c r="L366">
        <f>IFERROR(VLOOKUP(E366,'Final scoring'!W:X,2,FALSE),0)</f>
        <v>0</v>
      </c>
    </row>
    <row r="367" spans="1:12">
      <c r="A367" t="s">
        <v>349</v>
      </c>
      <c r="B367">
        <v>3000</v>
      </c>
      <c r="C367" t="s">
        <v>34</v>
      </c>
      <c r="D367" t="s">
        <v>28</v>
      </c>
      <c r="E367">
        <f>IFERROR(VLOOKUP(A367,'player index'!D:F,3,FALSE),VLOOKUP(A367,'player index'!E:F,2,FALSE))</f>
        <v>423</v>
      </c>
      <c r="F367">
        <f>IFERROR(VLOOKUP(E367,'fftoday-week3.csv'!R:S,2,FALSE),0)</f>
        <v>0</v>
      </c>
      <c r="G367">
        <f>VLOOKUP(E367,'espn-week3.csv'!S:T,2,FALSE)</f>
        <v>0.82000000000000006</v>
      </c>
      <c r="H367">
        <f>IFERROR(VLOOKUP(E367,'fleaflicker-week3.csv'!AD:AE,2,FALSE),0)</f>
        <v>3.8</v>
      </c>
      <c r="I367">
        <f>IFERROR(VLOOKUP(E367,'nfl-week3.csv'!Q:R,2,FALSE),0)</f>
        <v>2.8</v>
      </c>
      <c r="J367">
        <f>IFERROR(VLOOKUP(E367,'CBS-week3.csv'!V:W,2,FALSE),0)</f>
        <v>0.15000000000000002</v>
      </c>
      <c r="K367">
        <f>IFERROR(AVERAGEIF(F367:J367,"&gt;0"),0)</f>
        <v>1.8925000000000001</v>
      </c>
      <c r="L367">
        <f>IFERROR(VLOOKUP(E367,'Final scoring'!W:X,2,FALSE),0)</f>
        <v>0</v>
      </c>
    </row>
    <row r="368" spans="1:12">
      <c r="A368" t="s">
        <v>350</v>
      </c>
      <c r="B368">
        <v>3000</v>
      </c>
      <c r="C368" t="s">
        <v>34</v>
      </c>
      <c r="D368" t="s">
        <v>17</v>
      </c>
      <c r="E368">
        <f>IFERROR(VLOOKUP(A368,'player index'!D:F,3,FALSE),VLOOKUP(A368,'player index'!E:F,2,FALSE))</f>
        <v>370</v>
      </c>
      <c r="F368">
        <f>IFERROR(VLOOKUP(E368,'fftoday-week3.csv'!R:S,2,FALSE),0)</f>
        <v>0</v>
      </c>
      <c r="G368">
        <f>VLOOKUP(E368,'espn-week3.csv'!S:T,2,FALSE)</f>
        <v>1.1600000000000001</v>
      </c>
      <c r="H368">
        <f>IFERROR(VLOOKUP(E368,'fleaflicker-week3.csv'!AD:AE,2,FALSE),0)</f>
        <v>0</v>
      </c>
      <c r="I368">
        <f>IFERROR(VLOOKUP(E368,'nfl-week3.csv'!Q:R,2,FALSE),0)</f>
        <v>0</v>
      </c>
      <c r="J368">
        <f>IFERROR(VLOOKUP(E368,'CBS-week3.csv'!V:W,2,FALSE),0)</f>
        <v>2.6</v>
      </c>
      <c r="K368">
        <f>IFERROR(AVERAGEIF(F368:J368,"&gt;0"),0)</f>
        <v>1.8800000000000001</v>
      </c>
      <c r="L368">
        <f>IFERROR(VLOOKUP(E368,'Final scoring'!W:X,2,FALSE),0)</f>
        <v>0</v>
      </c>
    </row>
    <row r="369" spans="1:12">
      <c r="A369" t="s">
        <v>351</v>
      </c>
      <c r="B369">
        <v>3000</v>
      </c>
      <c r="C369" t="s">
        <v>34</v>
      </c>
      <c r="D369" t="s">
        <v>41</v>
      </c>
      <c r="E369" t="e">
        <f>IFERROR(VLOOKUP(A369,'player index'!D:F,3,FALSE),VLOOKUP(A369,'player index'!E:F,2,FALSE))</f>
        <v>#N/A</v>
      </c>
      <c r="F369">
        <f>IFERROR(VLOOKUP(E369,'fftoday-week3.csv'!R:S,2,FALSE),0)</f>
        <v>0</v>
      </c>
      <c r="G369" t="e">
        <f>VLOOKUP(E369,'espn-week3.csv'!S:T,2,FALSE)</f>
        <v>#N/A</v>
      </c>
      <c r="H369">
        <f>IFERROR(VLOOKUP(E369,'fleaflicker-week3.csv'!AD:AE,2,FALSE),0)</f>
        <v>0</v>
      </c>
      <c r="I369">
        <f>IFERROR(VLOOKUP(E369,'nfl-week3.csv'!Q:R,2,FALSE),0)</f>
        <v>0</v>
      </c>
      <c r="J369">
        <f>IFERROR(VLOOKUP(E369,'CBS-week3.csv'!V:W,2,FALSE),0)</f>
        <v>0</v>
      </c>
      <c r="K369">
        <f>IFERROR(AVERAGEIF(F369:J369,"&gt;0"),0)</f>
        <v>0</v>
      </c>
      <c r="L369">
        <f>IFERROR(VLOOKUP(E369,'Final scoring'!W:X,2,FALSE),0)</f>
        <v>0</v>
      </c>
    </row>
    <row r="370" spans="1:12">
      <c r="A370" t="s">
        <v>352</v>
      </c>
      <c r="B370">
        <v>3000</v>
      </c>
      <c r="C370" t="s">
        <v>34</v>
      </c>
      <c r="D370" t="s">
        <v>97</v>
      </c>
      <c r="E370">
        <f>IFERROR(VLOOKUP(A370,'player index'!D:F,3,FALSE),VLOOKUP(A370,'player index'!E:F,2,FALSE))</f>
        <v>538</v>
      </c>
      <c r="F370">
        <f>IFERROR(VLOOKUP(E370,'fftoday-week3.csv'!R:S,2,FALSE),0)</f>
        <v>0</v>
      </c>
      <c r="G370">
        <f>VLOOKUP(E370,'espn-week3.csv'!S:T,2,FALSE)</f>
        <v>0</v>
      </c>
      <c r="H370">
        <f>IFERROR(VLOOKUP(E370,'fleaflicker-week3.csv'!AD:AE,2,FALSE),0)</f>
        <v>0</v>
      </c>
      <c r="I370">
        <f>IFERROR(VLOOKUP(E370,'nfl-week3.csv'!Q:R,2,FALSE),0)</f>
        <v>0</v>
      </c>
      <c r="J370">
        <f>IFERROR(VLOOKUP(E370,'CBS-week3.csv'!V:W,2,FALSE),0)</f>
        <v>0</v>
      </c>
      <c r="K370">
        <f>IFERROR(AVERAGEIF(F370:J370,"&gt;0"),0)</f>
        <v>0</v>
      </c>
      <c r="L370">
        <f>IFERROR(VLOOKUP(E370,'Final scoring'!W:X,2,FALSE),0)</f>
        <v>0</v>
      </c>
    </row>
    <row r="371" spans="1:12">
      <c r="A371" t="s">
        <v>354</v>
      </c>
      <c r="B371">
        <v>3000</v>
      </c>
      <c r="C371" t="s">
        <v>34</v>
      </c>
      <c r="D371" t="s">
        <v>11</v>
      </c>
      <c r="E371">
        <f>IFERROR(VLOOKUP(A371,'player index'!D:F,3,FALSE),VLOOKUP(A371,'player index'!E:F,2,FALSE))</f>
        <v>293</v>
      </c>
      <c r="F371">
        <f>IFERROR(VLOOKUP(E371,'fftoday-week3.csv'!R:S,2,FALSE),0)</f>
        <v>0</v>
      </c>
      <c r="G371">
        <f>VLOOKUP(E371,'espn-week3.csv'!S:T,2,FALSE)</f>
        <v>0.38</v>
      </c>
      <c r="H371">
        <f>IFERROR(VLOOKUP(E371,'fleaflicker-week3.csv'!AD:AE,2,FALSE),0)</f>
        <v>0</v>
      </c>
      <c r="I371">
        <f>IFERROR(VLOOKUP(E371,'nfl-week3.csv'!Q:R,2,FALSE),0)</f>
        <v>0</v>
      </c>
      <c r="J371">
        <f>IFERROR(VLOOKUP(E371,'CBS-week3.csv'!V:W,2,FALSE),0)</f>
        <v>3.0100000000000002</v>
      </c>
      <c r="K371">
        <f>IFERROR(AVERAGEIF(F371:J371,"&gt;0"),0)</f>
        <v>1.6950000000000001</v>
      </c>
      <c r="L371">
        <f>IFERROR(VLOOKUP(E371,'Final scoring'!W:X,2,FALSE),0)</f>
        <v>0</v>
      </c>
    </row>
    <row r="372" spans="1:12">
      <c r="A372" t="s">
        <v>355</v>
      </c>
      <c r="B372">
        <v>3000</v>
      </c>
      <c r="C372" t="s">
        <v>34</v>
      </c>
      <c r="D372" t="s">
        <v>48</v>
      </c>
      <c r="E372">
        <f>IFERROR(VLOOKUP(A372,'player index'!D:F,3,FALSE),VLOOKUP(A372,'player index'!E:F,2,FALSE))</f>
        <v>342</v>
      </c>
      <c r="F372">
        <f>IFERROR(VLOOKUP(E372,'fftoday-week3.csv'!R:S,2,FALSE),0)</f>
        <v>0</v>
      </c>
      <c r="G372">
        <f>VLOOKUP(E372,'espn-week3.csv'!S:T,2,FALSE)</f>
        <v>2.06</v>
      </c>
      <c r="H372">
        <f>IFERROR(VLOOKUP(E372,'fleaflicker-week3.csv'!AD:AE,2,FALSE),0)</f>
        <v>5.3000000000000007</v>
      </c>
      <c r="I372">
        <f>IFERROR(VLOOKUP(E372,'nfl-week3.csv'!Q:R,2,FALSE),0)</f>
        <v>4.9000000000000004</v>
      </c>
      <c r="J372">
        <f>IFERROR(VLOOKUP(E372,'CBS-week3.csv'!V:W,2,FALSE),0)</f>
        <v>0.3</v>
      </c>
      <c r="K372">
        <f>IFERROR(AVERAGEIF(F372:J372,"&gt;0"),0)</f>
        <v>3.1400000000000006</v>
      </c>
      <c r="L372">
        <f>IFERROR(VLOOKUP(E372,'Final scoring'!W:X,2,FALSE),0)</f>
        <v>0</v>
      </c>
    </row>
    <row r="373" spans="1:12">
      <c r="A373" t="s">
        <v>358</v>
      </c>
      <c r="B373">
        <v>3000</v>
      </c>
      <c r="C373" t="s">
        <v>34</v>
      </c>
      <c r="D373" t="s">
        <v>11</v>
      </c>
      <c r="E373">
        <f>IFERROR(VLOOKUP(A373,'player index'!D:F,3,FALSE),VLOOKUP(A373,'player index'!E:F,2,FALSE))</f>
        <v>404</v>
      </c>
      <c r="F373">
        <f>IFERROR(VLOOKUP(E373,'fftoday-week3.csv'!R:S,2,FALSE),0)</f>
        <v>0</v>
      </c>
      <c r="G373">
        <f>VLOOKUP(E373,'espn-week3.csv'!S:T,2,FALSE)</f>
        <v>0</v>
      </c>
      <c r="H373">
        <f>IFERROR(VLOOKUP(E373,'fleaflicker-week3.csv'!AD:AE,2,FALSE),0)</f>
        <v>0</v>
      </c>
      <c r="I373">
        <f>IFERROR(VLOOKUP(E373,'nfl-week3.csv'!Q:R,2,FALSE),0)</f>
        <v>0</v>
      </c>
      <c r="J373">
        <f>IFERROR(VLOOKUP(E373,'CBS-week3.csv'!V:W,2,FALSE),0)</f>
        <v>0</v>
      </c>
      <c r="K373">
        <f>IFERROR(AVERAGEIF(F373:J373,"&gt;0"),0)</f>
        <v>0</v>
      </c>
      <c r="L373">
        <f>IFERROR(VLOOKUP(E373,'Final scoring'!W:X,2,FALSE),0)</f>
        <v>0</v>
      </c>
    </row>
    <row r="374" spans="1:12">
      <c r="A374" t="s">
        <v>359</v>
      </c>
      <c r="B374">
        <v>3000</v>
      </c>
      <c r="C374" t="s">
        <v>34</v>
      </c>
      <c r="D374" t="s">
        <v>32</v>
      </c>
      <c r="E374">
        <f>IFERROR(VLOOKUP(A374,'player index'!D:F,3,FALSE),VLOOKUP(A374,'player index'!E:F,2,FALSE))</f>
        <v>362</v>
      </c>
      <c r="F374">
        <f>IFERROR(VLOOKUP(E374,'fftoday-week3.csv'!R:S,2,FALSE),0)</f>
        <v>0</v>
      </c>
      <c r="G374">
        <f>VLOOKUP(E374,'espn-week3.csv'!S:T,2,FALSE)</f>
        <v>1.0900000000000001</v>
      </c>
      <c r="H374">
        <f>IFERROR(VLOOKUP(E374,'fleaflicker-week3.csv'!AD:AE,2,FALSE),0)</f>
        <v>0</v>
      </c>
      <c r="I374">
        <f>IFERROR(VLOOKUP(E374,'nfl-week3.csv'!Q:R,2,FALSE),0)</f>
        <v>0</v>
      </c>
      <c r="J374">
        <f>IFERROR(VLOOKUP(E374,'CBS-week3.csv'!V:W,2,FALSE),0)</f>
        <v>3.0100000000000002</v>
      </c>
      <c r="K374">
        <f>IFERROR(AVERAGEIF(F374:J374,"&gt;0"),0)</f>
        <v>2.0500000000000003</v>
      </c>
      <c r="L374">
        <f>IFERROR(VLOOKUP(E374,'Final scoring'!W:X,2,FALSE),0)</f>
        <v>0</v>
      </c>
    </row>
    <row r="375" spans="1:12">
      <c r="A375" t="s">
        <v>361</v>
      </c>
      <c r="B375">
        <v>3000</v>
      </c>
      <c r="C375" t="s">
        <v>34</v>
      </c>
      <c r="D375" t="s">
        <v>77</v>
      </c>
      <c r="E375">
        <f>IFERROR(VLOOKUP(A375,'player index'!D:F,3,FALSE),VLOOKUP(A375,'player index'!E:F,2,FALSE))</f>
        <v>280</v>
      </c>
      <c r="F375">
        <f>IFERROR(VLOOKUP(E375,'fftoday-week3.csv'!R:S,2,FALSE),0)</f>
        <v>2.5</v>
      </c>
      <c r="G375">
        <f>VLOOKUP(E375,'espn-week3.csv'!S:T,2,FALSE)</f>
        <v>2.5300000000000002</v>
      </c>
      <c r="H375">
        <f>IFERROR(VLOOKUP(E375,'fleaflicker-week3.csv'!AD:AE,2,FALSE),0)</f>
        <v>0</v>
      </c>
      <c r="I375">
        <f>IFERROR(VLOOKUP(E375,'nfl-week3.csv'!Q:R,2,FALSE),0)</f>
        <v>0</v>
      </c>
      <c r="J375">
        <f>IFERROR(VLOOKUP(E375,'CBS-week3.csv'!V:W,2,FALSE),0)</f>
        <v>0.09</v>
      </c>
      <c r="K375">
        <f>IFERROR(AVERAGEIF(F375:J375,"&gt;0"),0)</f>
        <v>1.7066666666666668</v>
      </c>
      <c r="L375">
        <f>IFERROR(VLOOKUP(E375,'Final scoring'!W:X,2,FALSE),0)</f>
        <v>0</v>
      </c>
    </row>
    <row r="376" spans="1:12">
      <c r="A376" t="s">
        <v>362</v>
      </c>
      <c r="B376">
        <v>3000</v>
      </c>
      <c r="C376" t="s">
        <v>34</v>
      </c>
      <c r="D376" t="s">
        <v>66</v>
      </c>
      <c r="E376">
        <f>IFERROR(VLOOKUP(A376,'player index'!D:F,3,FALSE),VLOOKUP(A376,'player index'!E:F,2,FALSE))</f>
        <v>570</v>
      </c>
      <c r="F376">
        <f>IFERROR(VLOOKUP(E376,'fftoday-week3.csv'!R:S,2,FALSE),0)</f>
        <v>0</v>
      </c>
      <c r="G376">
        <f>VLOOKUP(E376,'espn-week3.csv'!S:T,2,FALSE)</f>
        <v>0</v>
      </c>
      <c r="H376">
        <f>IFERROR(VLOOKUP(E376,'fleaflicker-week3.csv'!AD:AE,2,FALSE),0)</f>
        <v>0</v>
      </c>
      <c r="I376">
        <f>IFERROR(VLOOKUP(E376,'nfl-week3.csv'!Q:R,2,FALSE),0)</f>
        <v>0</v>
      </c>
      <c r="J376">
        <f>IFERROR(VLOOKUP(E376,'CBS-week3.csv'!V:W,2,FALSE),0)</f>
        <v>0.05</v>
      </c>
      <c r="K376">
        <f>IFERROR(AVERAGEIF(F376:J376,"&gt;0"),0)</f>
        <v>0.05</v>
      </c>
      <c r="L376">
        <f>IFERROR(VLOOKUP(E376,'Final scoring'!W:X,2,FALSE),0)</f>
        <v>0</v>
      </c>
    </row>
    <row r="377" spans="1:12">
      <c r="A377" t="s">
        <v>363</v>
      </c>
      <c r="B377">
        <v>3000</v>
      </c>
      <c r="C377" t="s">
        <v>6</v>
      </c>
      <c r="D377" t="s">
        <v>8</v>
      </c>
      <c r="E377">
        <f>IFERROR(VLOOKUP(A377,'player index'!D:F,3,FALSE),VLOOKUP(A377,'player index'!E:F,2,FALSE))</f>
        <v>369</v>
      </c>
      <c r="F377">
        <f>IFERROR(VLOOKUP(E377,'fftoday-week3.csv'!R:S,2,FALSE),0)</f>
        <v>0</v>
      </c>
      <c r="G377">
        <f>VLOOKUP(E377,'espn-week3.csv'!S:T,2,FALSE)</f>
        <v>5.16</v>
      </c>
      <c r="H377">
        <f>IFERROR(VLOOKUP(E377,'fleaflicker-week3.csv'!AD:AE,2,FALSE),0)</f>
        <v>0</v>
      </c>
      <c r="I377">
        <f>IFERROR(VLOOKUP(E377,'nfl-week3.csv'!Q:R,2,FALSE),0)</f>
        <v>0</v>
      </c>
      <c r="J377">
        <f>IFERROR(VLOOKUP(E377,'CBS-week3.csv'!V:W,2,FALSE),0)</f>
        <v>0.24</v>
      </c>
      <c r="K377">
        <f>IFERROR(AVERAGEIF(F377:J377,"&gt;0"),0)</f>
        <v>2.7</v>
      </c>
      <c r="L377">
        <f>IFERROR(VLOOKUP(E377,'Final scoring'!W:X,2,FALSE),0)</f>
        <v>0</v>
      </c>
    </row>
    <row r="378" spans="1:12">
      <c r="A378" t="s">
        <v>365</v>
      </c>
      <c r="B378">
        <v>3000</v>
      </c>
      <c r="C378" t="s">
        <v>6</v>
      </c>
      <c r="D378" t="s">
        <v>66</v>
      </c>
      <c r="E378">
        <f>IFERROR(VLOOKUP(A378,'player index'!D:F,3,FALSE),VLOOKUP(A378,'player index'!E:F,2,FALSE))</f>
        <v>234</v>
      </c>
      <c r="F378">
        <f>IFERROR(VLOOKUP(E378,'fftoday-week3.csv'!R:S,2,FALSE),0)</f>
        <v>0</v>
      </c>
      <c r="G378">
        <f>VLOOKUP(E378,'espn-week3.csv'!S:T,2,FALSE)</f>
        <v>0</v>
      </c>
      <c r="H378">
        <f>IFERROR(VLOOKUP(E378,'fleaflicker-week3.csv'!AD:AE,2,FALSE),0)</f>
        <v>0</v>
      </c>
      <c r="I378">
        <f>IFERROR(VLOOKUP(E378,'nfl-week3.csv'!Q:R,2,FALSE),0)</f>
        <v>0</v>
      </c>
      <c r="J378">
        <f>IFERROR(VLOOKUP(E378,'CBS-week3.csv'!V:W,2,FALSE),0)</f>
        <v>0</v>
      </c>
      <c r="K378">
        <f>IFERROR(AVERAGEIF(F378:J378,"&gt;0"),0)</f>
        <v>0</v>
      </c>
      <c r="L378">
        <f>IFERROR(VLOOKUP(E378,'Final scoring'!W:X,2,FALSE),0)</f>
        <v>0</v>
      </c>
    </row>
    <row r="379" spans="1:12">
      <c r="A379" t="s">
        <v>366</v>
      </c>
      <c r="B379">
        <v>3000</v>
      </c>
      <c r="C379" t="s">
        <v>6</v>
      </c>
      <c r="D379" t="s">
        <v>25</v>
      </c>
      <c r="E379">
        <f>IFERROR(VLOOKUP(A379,'player index'!D:F,3,FALSE),VLOOKUP(A379,'player index'!E:F,2,FALSE))</f>
        <v>403</v>
      </c>
      <c r="F379">
        <f>IFERROR(VLOOKUP(E379,'fftoday-week3.csv'!R:S,2,FALSE),0)</f>
        <v>0</v>
      </c>
      <c r="G379">
        <f>VLOOKUP(E379,'espn-week3.csv'!S:T,2,FALSE)</f>
        <v>0.24</v>
      </c>
      <c r="H379">
        <f>IFERROR(VLOOKUP(E379,'fleaflicker-week3.csv'!AD:AE,2,FALSE),0)</f>
        <v>0</v>
      </c>
      <c r="I379">
        <f>IFERROR(VLOOKUP(E379,'nfl-week3.csv'!Q:R,2,FALSE),0)</f>
        <v>0</v>
      </c>
      <c r="J379">
        <f>IFERROR(VLOOKUP(E379,'CBS-week3.csv'!V:W,2,FALSE),0)</f>
        <v>0.16999999999999998</v>
      </c>
      <c r="K379">
        <f>IFERROR(AVERAGEIF(F379:J379,"&gt;0"),0)</f>
        <v>0.20499999999999999</v>
      </c>
      <c r="L379">
        <f>IFERROR(VLOOKUP(E379,'Final scoring'!W:X,2,FALSE),0)</f>
        <v>0</v>
      </c>
    </row>
    <row r="380" spans="1:12">
      <c r="A380" t="s">
        <v>367</v>
      </c>
      <c r="B380">
        <v>3000</v>
      </c>
      <c r="C380" t="s">
        <v>34</v>
      </c>
      <c r="D380" t="s">
        <v>41</v>
      </c>
      <c r="E380">
        <f>IFERROR(VLOOKUP(A380,'player index'!D:F,3,FALSE),VLOOKUP(A380,'player index'!E:F,2,FALSE))</f>
        <v>390</v>
      </c>
      <c r="F380">
        <f>IFERROR(VLOOKUP(E380,'fftoday-week3.csv'!R:S,2,FALSE),0)</f>
        <v>0</v>
      </c>
      <c r="G380">
        <f>VLOOKUP(E380,'espn-week3.csv'!S:T,2,FALSE)</f>
        <v>0.56000000000000005</v>
      </c>
      <c r="H380">
        <f>IFERROR(VLOOKUP(E380,'fleaflicker-week3.csv'!AD:AE,2,FALSE),0)</f>
        <v>0</v>
      </c>
      <c r="I380">
        <f>IFERROR(VLOOKUP(E380,'nfl-week3.csv'!Q:R,2,FALSE),0)</f>
        <v>0</v>
      </c>
      <c r="J380">
        <f>IFERROR(VLOOKUP(E380,'CBS-week3.csv'!V:W,2,FALSE),0)</f>
        <v>2.2600000000000002</v>
      </c>
      <c r="K380">
        <f>IFERROR(AVERAGEIF(F380:J380,"&gt;0"),0)</f>
        <v>1.4100000000000001</v>
      </c>
      <c r="L380">
        <f>IFERROR(VLOOKUP(E380,'Final scoring'!W:X,2,FALSE),0)</f>
        <v>0</v>
      </c>
    </row>
    <row r="381" spans="1:12">
      <c r="A381" t="s">
        <v>1735</v>
      </c>
      <c r="B381">
        <v>3000</v>
      </c>
      <c r="C381" t="s">
        <v>6</v>
      </c>
      <c r="D381" t="s">
        <v>17</v>
      </c>
      <c r="E381">
        <f>IFERROR(VLOOKUP(A381,'player index'!D:F,3,FALSE),VLOOKUP(A381,'player index'!E:F,2,FALSE))</f>
        <v>618</v>
      </c>
      <c r="F381">
        <f>IFERROR(VLOOKUP(E381,'fftoday-week3.csv'!R:S,2,FALSE),0)</f>
        <v>0</v>
      </c>
      <c r="G381">
        <f>VLOOKUP(E381,'espn-week3.csv'!S:T,2,FALSE)</f>
        <v>0</v>
      </c>
      <c r="H381">
        <f>IFERROR(VLOOKUP(E381,'fleaflicker-week3.csv'!AD:AE,2,FALSE),0)</f>
        <v>0</v>
      </c>
      <c r="I381">
        <f>IFERROR(VLOOKUP(E381,'nfl-week3.csv'!Q:R,2,FALSE),0)</f>
        <v>0</v>
      </c>
      <c r="J381">
        <f>IFERROR(VLOOKUP(E381,'CBS-week3.csv'!V:W,2,FALSE),0)</f>
        <v>4.0000000000000008E-2</v>
      </c>
      <c r="K381">
        <f>IFERROR(AVERAGEIF(F381:J381,"&gt;0"),0)</f>
        <v>4.0000000000000008E-2</v>
      </c>
      <c r="L381">
        <f>IFERROR(VLOOKUP(E381,'Final scoring'!W:X,2,FALSE),0)</f>
        <v>0</v>
      </c>
    </row>
    <row r="382" spans="1:12">
      <c r="A382" t="s">
        <v>369</v>
      </c>
      <c r="B382">
        <v>3000</v>
      </c>
      <c r="C382" t="s">
        <v>6</v>
      </c>
      <c r="D382" t="s">
        <v>77</v>
      </c>
      <c r="E382">
        <f>IFERROR(VLOOKUP(A382,'player index'!D:F,3,FALSE),VLOOKUP(A382,'player index'!E:F,2,FALSE))</f>
        <v>426</v>
      </c>
      <c r="F382">
        <f>IFERROR(VLOOKUP(E382,'fftoday-week3.csv'!R:S,2,FALSE),0)</f>
        <v>0</v>
      </c>
      <c r="G382">
        <f>VLOOKUP(E382,'espn-week3.csv'!S:T,2,FALSE)</f>
        <v>4.8800000000000008</v>
      </c>
      <c r="H382">
        <f>IFERROR(VLOOKUP(E382,'fleaflicker-week3.csv'!AD:AE,2,FALSE),0)</f>
        <v>0</v>
      </c>
      <c r="I382">
        <f>IFERROR(VLOOKUP(E382,'nfl-week3.csv'!Q:R,2,FALSE),0)</f>
        <v>0</v>
      </c>
      <c r="J382">
        <f>IFERROR(VLOOKUP(E382,'CBS-week3.csv'!V:W,2,FALSE),0)</f>
        <v>5.1300000000000008</v>
      </c>
      <c r="K382">
        <f>IFERROR(AVERAGEIF(F382:J382,"&gt;0"),0)</f>
        <v>5.0050000000000008</v>
      </c>
      <c r="L382">
        <f>IFERROR(VLOOKUP(E382,'Final scoring'!W:X,2,FALSE),0)</f>
        <v>0</v>
      </c>
    </row>
    <row r="383" spans="1:12">
      <c r="A383" t="s">
        <v>372</v>
      </c>
      <c r="B383">
        <v>3000</v>
      </c>
      <c r="C383" t="s">
        <v>6</v>
      </c>
      <c r="D383" t="s">
        <v>41</v>
      </c>
      <c r="E383">
        <f>IFERROR(VLOOKUP(A383,'player index'!D:F,3,FALSE),VLOOKUP(A383,'player index'!E:F,2,FALSE))</f>
        <v>568</v>
      </c>
      <c r="F383">
        <f>IFERROR(VLOOKUP(E383,'fftoday-week3.csv'!R:S,2,FALSE),0)</f>
        <v>0</v>
      </c>
      <c r="G383">
        <f>VLOOKUP(E383,'espn-week3.csv'!S:T,2,FALSE)</f>
        <v>0</v>
      </c>
      <c r="H383">
        <f>IFERROR(VLOOKUP(E383,'fleaflicker-week3.csv'!AD:AE,2,FALSE),0)</f>
        <v>0</v>
      </c>
      <c r="I383">
        <f>IFERROR(VLOOKUP(E383,'nfl-week3.csv'!Q:R,2,FALSE),0)</f>
        <v>0</v>
      </c>
      <c r="J383">
        <f>IFERROR(VLOOKUP(E383,'CBS-week3.csv'!V:W,2,FALSE),0)</f>
        <v>0</v>
      </c>
      <c r="K383">
        <f>IFERROR(AVERAGEIF(F383:J383,"&gt;0"),0)</f>
        <v>0</v>
      </c>
      <c r="L383">
        <f>IFERROR(VLOOKUP(E383,'Final scoring'!W:X,2,FALSE),0)</f>
        <v>0</v>
      </c>
    </row>
    <row r="384" spans="1:12">
      <c r="A384" t="s">
        <v>373</v>
      </c>
      <c r="B384">
        <v>3000</v>
      </c>
      <c r="C384" t="s">
        <v>34</v>
      </c>
      <c r="D384" t="s">
        <v>11</v>
      </c>
      <c r="E384">
        <f>IFERROR(VLOOKUP(A384,'player index'!D:F,3,FALSE),VLOOKUP(A384,'player index'!E:F,2,FALSE))</f>
        <v>359</v>
      </c>
      <c r="F384">
        <f>IFERROR(VLOOKUP(E384,'fftoday-week3.csv'!R:S,2,FALSE),0)</f>
        <v>0</v>
      </c>
      <c r="G384">
        <f>VLOOKUP(E384,'espn-week3.csv'!S:T,2,FALSE)</f>
        <v>0.1</v>
      </c>
      <c r="H384">
        <f>IFERROR(VLOOKUP(E384,'fleaflicker-week3.csv'!AD:AE,2,FALSE),0)</f>
        <v>0</v>
      </c>
      <c r="I384">
        <f>IFERROR(VLOOKUP(E384,'nfl-week3.csv'!Q:R,2,FALSE),0)</f>
        <v>0</v>
      </c>
      <c r="J384">
        <f>IFERROR(VLOOKUP(E384,'CBS-week3.csv'!V:W,2,FALSE),0)</f>
        <v>0</v>
      </c>
      <c r="K384">
        <f>IFERROR(AVERAGEIF(F384:J384,"&gt;0"),0)</f>
        <v>0.1</v>
      </c>
      <c r="L384">
        <f>IFERROR(VLOOKUP(E384,'Final scoring'!W:X,2,FALSE),0)</f>
        <v>0</v>
      </c>
    </row>
    <row r="385" spans="1:12">
      <c r="A385" t="s">
        <v>375</v>
      </c>
      <c r="B385">
        <v>3000</v>
      </c>
      <c r="C385" t="s">
        <v>34</v>
      </c>
      <c r="D385" t="s">
        <v>28</v>
      </c>
      <c r="E385">
        <f>IFERROR(VLOOKUP(A385,'player index'!D:F,3,FALSE),VLOOKUP(A385,'player index'!E:F,2,FALSE))</f>
        <v>337</v>
      </c>
      <c r="F385">
        <f>IFERROR(VLOOKUP(E385,'fftoday-week3.csv'!R:S,2,FALSE),0)</f>
        <v>0</v>
      </c>
      <c r="G385">
        <f>VLOOKUP(E385,'espn-week3.csv'!S:T,2,FALSE)</f>
        <v>2.46</v>
      </c>
      <c r="H385">
        <f>IFERROR(VLOOKUP(E385,'fleaflicker-week3.csv'!AD:AE,2,FALSE),0)</f>
        <v>6.5</v>
      </c>
      <c r="I385">
        <f>IFERROR(VLOOKUP(E385,'nfl-week3.csv'!Q:R,2,FALSE),0)</f>
        <v>5.6</v>
      </c>
      <c r="J385">
        <f>IFERROR(VLOOKUP(E385,'CBS-week3.csv'!V:W,2,FALSE),0)</f>
        <v>3.0700000000000003</v>
      </c>
      <c r="K385">
        <f>IFERROR(AVERAGEIF(F385:J385,"&gt;0"),0)</f>
        <v>4.4075000000000006</v>
      </c>
      <c r="L385">
        <f>IFERROR(VLOOKUP(E385,'Final scoring'!W:X,2,FALSE),0)</f>
        <v>0</v>
      </c>
    </row>
    <row r="386" spans="1:12">
      <c r="A386" t="s">
        <v>376</v>
      </c>
      <c r="B386">
        <v>3000</v>
      </c>
      <c r="C386" t="s">
        <v>6</v>
      </c>
      <c r="D386" t="s">
        <v>48</v>
      </c>
      <c r="E386">
        <f>IFERROR(VLOOKUP(A386,'player index'!D:F,3,FALSE),VLOOKUP(A386,'player index'!E:F,2,FALSE))</f>
        <v>413</v>
      </c>
      <c r="F386">
        <f>IFERROR(VLOOKUP(E386,'fftoday-week3.csv'!R:S,2,FALSE),0)</f>
        <v>0</v>
      </c>
      <c r="G386">
        <f>VLOOKUP(E386,'espn-week3.csv'!S:T,2,FALSE)</f>
        <v>0.45</v>
      </c>
      <c r="H386">
        <f>IFERROR(VLOOKUP(E386,'fleaflicker-week3.csv'!AD:AE,2,FALSE),0)</f>
        <v>0</v>
      </c>
      <c r="I386">
        <f>IFERROR(VLOOKUP(E386,'nfl-week3.csv'!Q:R,2,FALSE),0)</f>
        <v>0</v>
      </c>
      <c r="J386">
        <f>IFERROR(VLOOKUP(E386,'CBS-week3.csv'!V:W,2,FALSE),0)</f>
        <v>2.0000000000000004E-2</v>
      </c>
      <c r="K386">
        <f>IFERROR(AVERAGEIF(F386:J386,"&gt;0"),0)</f>
        <v>0.23500000000000001</v>
      </c>
      <c r="L386">
        <f>IFERROR(VLOOKUP(E386,'Final scoring'!W:X,2,FALSE),0)</f>
        <v>0</v>
      </c>
    </row>
    <row r="387" spans="1:12">
      <c r="A387" t="s">
        <v>377</v>
      </c>
      <c r="B387">
        <v>3000</v>
      </c>
      <c r="C387" t="s">
        <v>34</v>
      </c>
      <c r="D387" t="s">
        <v>17</v>
      </c>
      <c r="E387">
        <f>IFERROR(VLOOKUP(A387,'player index'!D:F,3,FALSE),VLOOKUP(A387,'player index'!E:F,2,FALSE))</f>
        <v>294</v>
      </c>
      <c r="F387">
        <f>IFERROR(VLOOKUP(E387,'fftoday-week3.csv'!R:S,2,FALSE),0)</f>
        <v>3.5</v>
      </c>
      <c r="G387">
        <f>VLOOKUP(E387,'espn-week3.csv'!S:T,2,FALSE)</f>
        <v>4.6500000000000004</v>
      </c>
      <c r="H387">
        <f>IFERROR(VLOOKUP(E387,'fleaflicker-week3.csv'!AD:AE,2,FALSE),0)</f>
        <v>3.5</v>
      </c>
      <c r="I387">
        <f>IFERROR(VLOOKUP(E387,'nfl-week3.csv'!Q:R,2,FALSE),0)</f>
        <v>3.2</v>
      </c>
      <c r="J387">
        <f>IFERROR(VLOOKUP(E387,'CBS-week3.csv'!V:W,2,FALSE),0)</f>
        <v>7.1300000000000008</v>
      </c>
      <c r="K387">
        <f>IFERROR(AVERAGEIF(F387:J387,"&gt;0"),0)</f>
        <v>4.3960000000000008</v>
      </c>
      <c r="L387">
        <f>IFERROR(VLOOKUP(E387,'Final scoring'!W:X,2,FALSE),0)</f>
        <v>0</v>
      </c>
    </row>
    <row r="388" spans="1:12">
      <c r="A388" t="s">
        <v>378</v>
      </c>
      <c r="B388">
        <v>3000</v>
      </c>
      <c r="C388" t="s">
        <v>34</v>
      </c>
      <c r="D388" t="s">
        <v>48</v>
      </c>
      <c r="E388">
        <f>IFERROR(VLOOKUP(A388,'player index'!D:F,3,FALSE),VLOOKUP(A388,'player index'!E:F,2,FALSE))</f>
        <v>575</v>
      </c>
      <c r="F388">
        <f>IFERROR(VLOOKUP(E388,'fftoday-week3.csv'!R:S,2,FALSE),0)</f>
        <v>0</v>
      </c>
      <c r="G388">
        <f>VLOOKUP(E388,'espn-week3.csv'!S:T,2,FALSE)</f>
        <v>0</v>
      </c>
      <c r="H388">
        <f>IFERROR(VLOOKUP(E388,'fleaflicker-week3.csv'!AD:AE,2,FALSE),0)</f>
        <v>0</v>
      </c>
      <c r="I388">
        <f>IFERROR(VLOOKUP(E388,'nfl-week3.csv'!Q:R,2,FALSE),0)</f>
        <v>0.6</v>
      </c>
      <c r="J388">
        <f>IFERROR(VLOOKUP(E388,'CBS-week3.csv'!V:W,2,FALSE),0)</f>
        <v>0.12000000000000002</v>
      </c>
      <c r="K388">
        <f>IFERROR(AVERAGEIF(F388:J388,"&gt;0"),0)</f>
        <v>0.36</v>
      </c>
      <c r="L388">
        <f>IFERROR(VLOOKUP(E388,'Final scoring'!W:X,2,FALSE),0)</f>
        <v>0</v>
      </c>
    </row>
    <row r="389" spans="1:12">
      <c r="A389" t="s">
        <v>379</v>
      </c>
      <c r="B389">
        <v>3000</v>
      </c>
      <c r="C389" t="s">
        <v>34</v>
      </c>
      <c r="D389" t="s">
        <v>66</v>
      </c>
      <c r="E389">
        <f>IFERROR(VLOOKUP(A389,'player index'!D:F,3,FALSE),VLOOKUP(A389,'player index'!E:F,2,FALSE))</f>
        <v>381</v>
      </c>
      <c r="F389">
        <f>IFERROR(VLOOKUP(E389,'fftoday-week3.csv'!R:S,2,FALSE),0)</f>
        <v>0</v>
      </c>
      <c r="G389">
        <f>VLOOKUP(E389,'espn-week3.csv'!S:T,2,FALSE)</f>
        <v>0.47</v>
      </c>
      <c r="H389">
        <f>IFERROR(VLOOKUP(E389,'fleaflicker-week3.csv'!AD:AE,2,FALSE),0)</f>
        <v>0</v>
      </c>
      <c r="I389">
        <f>IFERROR(VLOOKUP(E389,'nfl-week3.csv'!Q:R,2,FALSE),0)</f>
        <v>0</v>
      </c>
      <c r="J389">
        <f>IFERROR(VLOOKUP(E389,'CBS-week3.csv'!V:W,2,FALSE),0)</f>
        <v>1.6500000000000001</v>
      </c>
      <c r="K389">
        <f>IFERROR(AVERAGEIF(F389:J389,"&gt;0"),0)</f>
        <v>1.06</v>
      </c>
      <c r="L389">
        <f>IFERROR(VLOOKUP(E389,'Final scoring'!W:X,2,FALSE),0)</f>
        <v>0</v>
      </c>
    </row>
    <row r="390" spans="1:12">
      <c r="A390" t="s">
        <v>380</v>
      </c>
      <c r="B390">
        <v>3000</v>
      </c>
      <c r="C390" t="s">
        <v>34</v>
      </c>
      <c r="D390" t="s">
        <v>54</v>
      </c>
      <c r="E390">
        <f>IFERROR(VLOOKUP(A390,'player index'!D:F,3,FALSE),VLOOKUP(A390,'player index'!E:F,2,FALSE))</f>
        <v>393</v>
      </c>
      <c r="F390">
        <f>IFERROR(VLOOKUP(E390,'fftoday-week3.csv'!R:S,2,FALSE),0)</f>
        <v>0</v>
      </c>
      <c r="G390">
        <f>VLOOKUP(E390,'espn-week3.csv'!S:T,2,FALSE)</f>
        <v>1.5</v>
      </c>
      <c r="H390">
        <f>IFERROR(VLOOKUP(E390,'fleaflicker-week3.csv'!AD:AE,2,FALSE),0)</f>
        <v>0</v>
      </c>
      <c r="I390">
        <f>IFERROR(VLOOKUP(E390,'nfl-week3.csv'!Q:R,2,FALSE),0)</f>
        <v>0</v>
      </c>
      <c r="J390">
        <f>IFERROR(VLOOKUP(E390,'CBS-week3.csv'!V:W,2,FALSE),0)</f>
        <v>6.0000000000000005E-2</v>
      </c>
      <c r="K390">
        <f>IFERROR(AVERAGEIF(F390:J390,"&gt;0"),0)</f>
        <v>0.78</v>
      </c>
      <c r="L390">
        <f>IFERROR(VLOOKUP(E390,'Final scoring'!W:X,2,FALSE),0)</f>
        <v>0</v>
      </c>
    </row>
    <row r="391" spans="1:12">
      <c r="A391" t="s">
        <v>386</v>
      </c>
      <c r="B391">
        <v>3000</v>
      </c>
      <c r="C391" t="s">
        <v>6</v>
      </c>
      <c r="D391" t="s">
        <v>11</v>
      </c>
      <c r="E391">
        <f>IFERROR(VLOOKUP(A391,'player index'!D:F,3,FALSE),VLOOKUP(A391,'player index'!E:F,2,FALSE))</f>
        <v>346</v>
      </c>
      <c r="F391">
        <f>IFERROR(VLOOKUP(E391,'fftoday-week3.csv'!R:S,2,FALSE),0)</f>
        <v>0.5</v>
      </c>
      <c r="G391">
        <f>VLOOKUP(E391,'espn-week3.csv'!S:T,2,FALSE)</f>
        <v>0.54</v>
      </c>
      <c r="H391">
        <f>IFERROR(VLOOKUP(E391,'fleaflicker-week3.csv'!AD:AE,2,FALSE),0)</f>
        <v>5</v>
      </c>
      <c r="I391">
        <f>IFERROR(VLOOKUP(E391,'nfl-week3.csv'!Q:R,2,FALSE),0)</f>
        <v>4.3</v>
      </c>
      <c r="J391">
        <f>IFERROR(VLOOKUP(E391,'CBS-week3.csv'!V:W,2,FALSE),0)</f>
        <v>0.15000000000000002</v>
      </c>
      <c r="K391">
        <f>IFERROR(AVERAGEIF(F391:J391,"&gt;0"),0)</f>
        <v>2.0979999999999999</v>
      </c>
      <c r="L391">
        <f>IFERROR(VLOOKUP(E391,'Final scoring'!W:X,2,FALSE),0)</f>
        <v>0</v>
      </c>
    </row>
    <row r="392" spans="1:12">
      <c r="A392" t="s">
        <v>387</v>
      </c>
      <c r="B392">
        <v>3000</v>
      </c>
      <c r="C392" t="s">
        <v>6</v>
      </c>
      <c r="D392" t="s">
        <v>73</v>
      </c>
      <c r="E392">
        <f>IFERROR(VLOOKUP(A392,'player index'!D:F,3,FALSE),VLOOKUP(A392,'player index'!E:F,2,FALSE))</f>
        <v>563</v>
      </c>
      <c r="F392">
        <f>IFERROR(VLOOKUP(E392,'fftoday-week3.csv'!R:S,2,FALSE),0)</f>
        <v>0</v>
      </c>
      <c r="G392">
        <f>VLOOKUP(E392,'espn-week3.csv'!S:T,2,FALSE)</f>
        <v>0</v>
      </c>
      <c r="H392">
        <f>IFERROR(VLOOKUP(E392,'fleaflicker-week3.csv'!AD:AE,2,FALSE),0)</f>
        <v>0</v>
      </c>
      <c r="I392">
        <f>IFERROR(VLOOKUP(E392,'nfl-week3.csv'!Q:R,2,FALSE),0)</f>
        <v>0</v>
      </c>
      <c r="J392">
        <f>IFERROR(VLOOKUP(E392,'CBS-week3.csv'!V:W,2,FALSE),0)</f>
        <v>0</v>
      </c>
      <c r="K392">
        <f>IFERROR(AVERAGEIF(F392:J392,"&gt;0"),0)</f>
        <v>0</v>
      </c>
      <c r="L392">
        <f>IFERROR(VLOOKUP(E392,'Final scoring'!W:X,2,FALSE),0)</f>
        <v>0</v>
      </c>
    </row>
    <row r="393" spans="1:12">
      <c r="A393" t="s">
        <v>388</v>
      </c>
      <c r="B393">
        <v>3000</v>
      </c>
      <c r="C393" t="s">
        <v>34</v>
      </c>
      <c r="D393" t="s">
        <v>77</v>
      </c>
      <c r="E393">
        <f>IFERROR(VLOOKUP(A393,'player index'!D:F,3,FALSE),VLOOKUP(A393,'player index'!E:F,2,FALSE))</f>
        <v>405</v>
      </c>
      <c r="F393">
        <f>IFERROR(VLOOKUP(E393,'fftoday-week3.csv'!R:S,2,FALSE),0)</f>
        <v>0</v>
      </c>
      <c r="G393">
        <f>VLOOKUP(E393,'espn-week3.csv'!S:T,2,FALSE)</f>
        <v>0</v>
      </c>
      <c r="H393">
        <f>IFERROR(VLOOKUP(E393,'fleaflicker-week3.csv'!AD:AE,2,FALSE),0)</f>
        <v>0</v>
      </c>
      <c r="I393">
        <f>IFERROR(VLOOKUP(E393,'nfl-week3.csv'!Q:R,2,FALSE),0)</f>
        <v>0</v>
      </c>
      <c r="J393">
        <f>IFERROR(VLOOKUP(E393,'CBS-week3.csv'!V:W,2,FALSE),0)</f>
        <v>0</v>
      </c>
      <c r="K393">
        <f>IFERROR(AVERAGEIF(F393:J393,"&gt;0"),0)</f>
        <v>0</v>
      </c>
      <c r="L393">
        <f>IFERROR(VLOOKUP(E393,'Final scoring'!W:X,2,FALSE),0)</f>
        <v>0</v>
      </c>
    </row>
    <row r="394" spans="1:12">
      <c r="A394" t="s">
        <v>389</v>
      </c>
      <c r="B394">
        <v>3000</v>
      </c>
      <c r="C394" t="s">
        <v>34</v>
      </c>
      <c r="D394" t="s">
        <v>32</v>
      </c>
      <c r="E394">
        <f>IFERROR(VLOOKUP(A394,'player index'!D:F,3,FALSE),VLOOKUP(A394,'player index'!E:F,2,FALSE))</f>
        <v>692</v>
      </c>
      <c r="F394">
        <f>IFERROR(VLOOKUP(E394,'fftoday-week3.csv'!R:S,2,FALSE),0)</f>
        <v>0</v>
      </c>
      <c r="G394">
        <f>VLOOKUP(E394,'espn-week3.csv'!S:T,2,FALSE)</f>
        <v>0</v>
      </c>
      <c r="H394">
        <f>IFERROR(VLOOKUP(E394,'fleaflicker-week3.csv'!AD:AE,2,FALSE),0)</f>
        <v>0</v>
      </c>
      <c r="I394">
        <f>IFERROR(VLOOKUP(E394,'nfl-week3.csv'!Q:R,2,FALSE),0)</f>
        <v>0</v>
      </c>
      <c r="J394">
        <f>IFERROR(VLOOKUP(E394,'CBS-week3.csv'!V:W,2,FALSE),0)</f>
        <v>0</v>
      </c>
      <c r="K394">
        <f>IFERROR(AVERAGEIF(F394:J394,"&gt;0"),0)</f>
        <v>0</v>
      </c>
      <c r="L394">
        <f>IFERROR(VLOOKUP(E394,'Final scoring'!W:X,2,FALSE),0)</f>
        <v>0</v>
      </c>
    </row>
    <row r="395" spans="1:12">
      <c r="A395" t="s">
        <v>390</v>
      </c>
      <c r="B395">
        <v>3000</v>
      </c>
      <c r="C395" t="s">
        <v>6</v>
      </c>
      <c r="D395" t="s">
        <v>32</v>
      </c>
      <c r="E395">
        <f>IFERROR(VLOOKUP(A395,'player index'!D:F,3,FALSE),VLOOKUP(A395,'player index'!E:F,2,FALSE))</f>
        <v>401</v>
      </c>
      <c r="F395">
        <f>IFERROR(VLOOKUP(E395,'fftoday-week3.csv'!R:S,2,FALSE),0)</f>
        <v>0</v>
      </c>
      <c r="G395">
        <f>VLOOKUP(E395,'espn-week3.csv'!S:T,2,FALSE)</f>
        <v>2.66</v>
      </c>
      <c r="H395">
        <f>IFERROR(VLOOKUP(E395,'fleaflicker-week3.csv'!AD:AE,2,FALSE),0)</f>
        <v>0</v>
      </c>
      <c r="I395">
        <f>IFERROR(VLOOKUP(E395,'nfl-week3.csv'!Q:R,2,FALSE),0)</f>
        <v>0</v>
      </c>
      <c r="J395">
        <f>IFERROR(VLOOKUP(E395,'CBS-week3.csv'!V:W,2,FALSE),0)</f>
        <v>0</v>
      </c>
      <c r="K395">
        <f>IFERROR(AVERAGEIF(F395:J395,"&gt;0"),0)</f>
        <v>2.66</v>
      </c>
      <c r="L395">
        <f>IFERROR(VLOOKUP(E395,'Final scoring'!W:X,2,FALSE),0)</f>
        <v>0</v>
      </c>
    </row>
    <row r="396" spans="1:12">
      <c r="A396" t="s">
        <v>392</v>
      </c>
      <c r="B396">
        <v>3000</v>
      </c>
      <c r="C396" t="s">
        <v>34</v>
      </c>
      <c r="D396" t="s">
        <v>8</v>
      </c>
      <c r="E396">
        <f>IFERROR(VLOOKUP(A396,'player index'!D:F,3,FALSE),VLOOKUP(A396,'player index'!E:F,2,FALSE))</f>
        <v>564</v>
      </c>
      <c r="F396">
        <f>IFERROR(VLOOKUP(E396,'fftoday-week3.csv'!R:S,2,FALSE),0)</f>
        <v>0</v>
      </c>
      <c r="G396">
        <f>VLOOKUP(E396,'espn-week3.csv'!S:T,2,FALSE)</f>
        <v>0</v>
      </c>
      <c r="H396">
        <f>IFERROR(VLOOKUP(E396,'fleaflicker-week3.csv'!AD:AE,2,FALSE),0)</f>
        <v>3.6000000000000005</v>
      </c>
      <c r="I396">
        <f>IFERROR(VLOOKUP(E396,'nfl-week3.csv'!Q:R,2,FALSE),0)</f>
        <v>2.8000000000000007</v>
      </c>
      <c r="J396">
        <f>IFERROR(VLOOKUP(E396,'CBS-week3.csv'!V:W,2,FALSE),0)</f>
        <v>7.0000000000000007E-2</v>
      </c>
      <c r="K396">
        <f>IFERROR(AVERAGEIF(F396:J396,"&gt;0"),0)</f>
        <v>2.1566666666666672</v>
      </c>
      <c r="L396">
        <f>IFERROR(VLOOKUP(E396,'Final scoring'!W:X,2,FALSE),0)</f>
        <v>0</v>
      </c>
    </row>
    <row r="397" spans="1:12">
      <c r="A397" t="s">
        <v>393</v>
      </c>
      <c r="B397">
        <v>3000</v>
      </c>
      <c r="C397" t="s">
        <v>34</v>
      </c>
      <c r="D397" t="s">
        <v>28</v>
      </c>
      <c r="E397">
        <f>IFERROR(VLOOKUP(A397,'player index'!D:F,3,FALSE),VLOOKUP(A397,'player index'!E:F,2,FALSE))</f>
        <v>291</v>
      </c>
      <c r="F397">
        <f>IFERROR(VLOOKUP(E397,'fftoday-week3.csv'!R:S,2,FALSE),0)</f>
        <v>0</v>
      </c>
      <c r="G397">
        <f>VLOOKUP(E397,'espn-week3.csv'!S:T,2,FALSE)</f>
        <v>0</v>
      </c>
      <c r="H397">
        <f>IFERROR(VLOOKUP(E397,'fleaflicker-week3.csv'!AD:AE,2,FALSE),0)</f>
        <v>7.7</v>
      </c>
      <c r="I397">
        <f>IFERROR(VLOOKUP(E397,'nfl-week3.csv'!Q:R,2,FALSE),0)</f>
        <v>6.9</v>
      </c>
      <c r="J397">
        <f>IFERROR(VLOOKUP(E397,'CBS-week3.csv'!V:W,2,FALSE),0)</f>
        <v>0</v>
      </c>
      <c r="K397">
        <f>IFERROR(AVERAGEIF(F397:J397,"&gt;0"),0)</f>
        <v>7.3000000000000007</v>
      </c>
      <c r="L397">
        <f>IFERROR(VLOOKUP(E397,'Final scoring'!W:X,2,FALSE),0)</f>
        <v>0</v>
      </c>
    </row>
    <row r="398" spans="1:12">
      <c r="A398" t="s">
        <v>396</v>
      </c>
      <c r="B398">
        <v>3000</v>
      </c>
      <c r="C398" t="s">
        <v>6</v>
      </c>
      <c r="D398" t="s">
        <v>8</v>
      </c>
      <c r="E398">
        <f>IFERROR(VLOOKUP(A398,'player index'!D:F,3,FALSE),VLOOKUP(A398,'player index'!E:F,2,FALSE))</f>
        <v>233</v>
      </c>
      <c r="F398">
        <f>IFERROR(VLOOKUP(E398,'fftoday-week3.csv'!R:S,2,FALSE),0)</f>
        <v>0</v>
      </c>
      <c r="G398">
        <f>VLOOKUP(E398,'espn-week3.csv'!S:T,2,FALSE)</f>
        <v>2.29</v>
      </c>
      <c r="H398">
        <f>IFERROR(VLOOKUP(E398,'fleaflicker-week3.csv'!AD:AE,2,FALSE),0)</f>
        <v>0</v>
      </c>
      <c r="I398">
        <f>IFERROR(VLOOKUP(E398,'nfl-week3.csv'!Q:R,2,FALSE),0)</f>
        <v>0</v>
      </c>
      <c r="J398">
        <f>IFERROR(VLOOKUP(E398,'CBS-week3.csv'!V:W,2,FALSE),0)</f>
        <v>6.580000000000001</v>
      </c>
      <c r="K398">
        <f>IFERROR(AVERAGEIF(F398:J398,"&gt;0"),0)</f>
        <v>4.4350000000000005</v>
      </c>
      <c r="L398">
        <f>IFERROR(VLOOKUP(E398,'Final scoring'!W:X,2,FALSE),0)</f>
        <v>0</v>
      </c>
    </row>
    <row r="399" spans="1:12">
      <c r="A399" t="s">
        <v>398</v>
      </c>
      <c r="B399">
        <v>3000</v>
      </c>
      <c r="C399" t="s">
        <v>6</v>
      </c>
      <c r="D399" t="s">
        <v>41</v>
      </c>
      <c r="E399">
        <f>IFERROR(VLOOKUP(A399,'player index'!D:F,3,FALSE),VLOOKUP(A399,'player index'!E:F,2,FALSE))</f>
        <v>382</v>
      </c>
      <c r="F399">
        <f>IFERROR(VLOOKUP(E399,'fftoday-week3.csv'!R:S,2,FALSE),0)</f>
        <v>0</v>
      </c>
      <c r="G399">
        <f>VLOOKUP(E399,'espn-week3.csv'!S:T,2,FALSE)</f>
        <v>1.8000000000000003</v>
      </c>
      <c r="H399">
        <f>IFERROR(VLOOKUP(E399,'fleaflicker-week3.csv'!AD:AE,2,FALSE),0)</f>
        <v>3.4000000000000004</v>
      </c>
      <c r="I399">
        <f>IFERROR(VLOOKUP(E399,'nfl-week3.csv'!Q:R,2,FALSE),0)</f>
        <v>2.8</v>
      </c>
      <c r="J399">
        <f>IFERROR(VLOOKUP(E399,'CBS-week3.csv'!V:W,2,FALSE),0)</f>
        <v>5.37</v>
      </c>
      <c r="K399">
        <f>IFERROR(AVERAGEIF(F399:J399,"&gt;0"),0)</f>
        <v>3.3425000000000002</v>
      </c>
      <c r="L399">
        <f>IFERROR(VLOOKUP(E399,'Final scoring'!W:X,2,FALSE),0)</f>
        <v>0</v>
      </c>
    </row>
    <row r="400" spans="1:12">
      <c r="A400" t="s">
        <v>401</v>
      </c>
      <c r="B400">
        <v>3000</v>
      </c>
      <c r="C400" t="s">
        <v>6</v>
      </c>
      <c r="D400" t="s">
        <v>11</v>
      </c>
      <c r="E400">
        <f>IFERROR(VLOOKUP(A400,'player index'!D:F,3,FALSE),VLOOKUP(A400,'player index'!E:F,2,FALSE))</f>
        <v>245</v>
      </c>
      <c r="F400">
        <f>IFERROR(VLOOKUP(E400,'fftoday-week3.csv'!R:S,2,FALSE),0)</f>
        <v>7</v>
      </c>
      <c r="G400">
        <f>VLOOKUP(E400,'espn-week3.csv'!S:T,2,FALSE)</f>
        <v>7.4</v>
      </c>
      <c r="H400">
        <f>IFERROR(VLOOKUP(E400,'fleaflicker-week3.csv'!AD:AE,2,FALSE),0)</f>
        <v>5.8000000000000007</v>
      </c>
      <c r="I400">
        <f>IFERROR(VLOOKUP(E400,'nfl-week3.csv'!Q:R,2,FALSE),0)</f>
        <v>5.4</v>
      </c>
      <c r="J400">
        <f>IFERROR(VLOOKUP(E400,'CBS-week3.csv'!V:W,2,FALSE),0)</f>
        <v>8.09</v>
      </c>
      <c r="K400">
        <f>IFERROR(AVERAGEIF(F400:J400,"&gt;0"),0)</f>
        <v>6.7379999999999995</v>
      </c>
      <c r="L400">
        <f>IFERROR(VLOOKUP(E400,'Final scoring'!W:X,2,FALSE),0)</f>
        <v>0</v>
      </c>
    </row>
    <row r="401" spans="1:12">
      <c r="A401" t="s">
        <v>405</v>
      </c>
      <c r="B401">
        <v>3000</v>
      </c>
      <c r="C401" t="s">
        <v>6</v>
      </c>
      <c r="D401" t="s">
        <v>20</v>
      </c>
      <c r="E401">
        <f>IFERROR(VLOOKUP(A401,'player index'!D:F,3,FALSE),VLOOKUP(A401,'player index'!E:F,2,FALSE))</f>
        <v>456</v>
      </c>
      <c r="F401">
        <f>IFERROR(VLOOKUP(E401,'fftoday-week3.csv'!R:S,2,FALSE),0)</f>
        <v>0</v>
      </c>
      <c r="G401">
        <f>VLOOKUP(E401,'espn-week3.csv'!S:T,2,FALSE)</f>
        <v>0</v>
      </c>
      <c r="H401">
        <f>IFERROR(VLOOKUP(E401,'fleaflicker-week3.csv'!AD:AE,2,FALSE),0)</f>
        <v>0</v>
      </c>
      <c r="I401">
        <f>IFERROR(VLOOKUP(E401,'nfl-week3.csv'!Q:R,2,FALSE),0)</f>
        <v>0</v>
      </c>
      <c r="J401">
        <f>IFERROR(VLOOKUP(E401,'CBS-week3.csv'!V:W,2,FALSE),0)</f>
        <v>0</v>
      </c>
      <c r="K401">
        <f>IFERROR(AVERAGEIF(F401:J401,"&gt;0"),0)</f>
        <v>0</v>
      </c>
      <c r="L401">
        <f>IFERROR(VLOOKUP(E401,'Final scoring'!W:X,2,FALSE),0)</f>
        <v>0</v>
      </c>
    </row>
    <row r="402" spans="1:12">
      <c r="A402" t="s">
        <v>406</v>
      </c>
      <c r="B402">
        <v>3000</v>
      </c>
      <c r="C402" t="s">
        <v>34</v>
      </c>
      <c r="D402" t="s">
        <v>11</v>
      </c>
      <c r="E402" t="e">
        <f>IFERROR(VLOOKUP(A402,'player index'!D:F,3,FALSE),VLOOKUP(A402,'player index'!E:F,2,FALSE))</f>
        <v>#N/A</v>
      </c>
      <c r="F402">
        <f>IFERROR(VLOOKUP(E402,'fftoday-week3.csv'!R:S,2,FALSE),0)</f>
        <v>0</v>
      </c>
      <c r="G402" t="e">
        <f>VLOOKUP(E402,'espn-week3.csv'!S:T,2,FALSE)</f>
        <v>#N/A</v>
      </c>
      <c r="H402">
        <f>IFERROR(VLOOKUP(E402,'fleaflicker-week3.csv'!AD:AE,2,FALSE),0)</f>
        <v>0</v>
      </c>
      <c r="I402">
        <f>IFERROR(VLOOKUP(E402,'nfl-week3.csv'!Q:R,2,FALSE),0)</f>
        <v>0</v>
      </c>
      <c r="J402">
        <f>IFERROR(VLOOKUP(E402,'CBS-week3.csv'!V:W,2,FALSE),0)</f>
        <v>0</v>
      </c>
      <c r="K402">
        <f>IFERROR(AVERAGEIF(F402:J402,"&gt;0"),0)</f>
        <v>0</v>
      </c>
      <c r="L402">
        <f>IFERROR(VLOOKUP(E402,'Final scoring'!W:X,2,FALSE),0)</f>
        <v>0</v>
      </c>
    </row>
    <row r="403" spans="1:12">
      <c r="A403" t="s">
        <v>407</v>
      </c>
      <c r="B403">
        <v>3000</v>
      </c>
      <c r="C403" t="s">
        <v>6</v>
      </c>
      <c r="D403" t="s">
        <v>97</v>
      </c>
      <c r="E403">
        <f>IFERROR(VLOOKUP(A403,'player index'!D:F,3,FALSE),VLOOKUP(A403,'player index'!E:F,2,FALSE))</f>
        <v>333</v>
      </c>
      <c r="F403">
        <f>IFERROR(VLOOKUP(E403,'fftoday-week3.csv'!R:S,2,FALSE),0)</f>
        <v>0</v>
      </c>
      <c r="G403">
        <f>VLOOKUP(E403,'espn-week3.csv'!S:T,2,FALSE)</f>
        <v>0.47000000000000003</v>
      </c>
      <c r="H403">
        <f>IFERROR(VLOOKUP(E403,'fleaflicker-week3.csv'!AD:AE,2,FALSE),0)</f>
        <v>2.8</v>
      </c>
      <c r="I403">
        <f>IFERROR(VLOOKUP(E403,'nfl-week3.csv'!Q:R,2,FALSE),0)</f>
        <v>3.6</v>
      </c>
      <c r="J403">
        <f>IFERROR(VLOOKUP(E403,'CBS-week3.csv'!V:W,2,FALSE),0)</f>
        <v>4.870000000000001</v>
      </c>
      <c r="K403">
        <f>IFERROR(AVERAGEIF(F403:J403,"&gt;0"),0)</f>
        <v>2.9350000000000005</v>
      </c>
      <c r="L403">
        <f>IFERROR(VLOOKUP(E403,'Final scoring'!W:X,2,FALSE),0)</f>
        <v>0</v>
      </c>
    </row>
    <row r="404" spans="1:12">
      <c r="A404" t="s">
        <v>409</v>
      </c>
      <c r="B404">
        <v>3000</v>
      </c>
      <c r="C404" t="s">
        <v>34</v>
      </c>
      <c r="D404" t="s">
        <v>97</v>
      </c>
      <c r="E404">
        <f>IFERROR(VLOOKUP(A404,'player index'!D:F,3,FALSE),VLOOKUP(A404,'player index'!E:F,2,FALSE))</f>
        <v>424</v>
      </c>
      <c r="F404">
        <f>IFERROR(VLOOKUP(E404,'fftoday-week3.csv'!R:S,2,FALSE),0)</f>
        <v>0</v>
      </c>
      <c r="G404">
        <f>VLOOKUP(E404,'espn-week3.csv'!S:T,2,FALSE)</f>
        <v>0.77</v>
      </c>
      <c r="H404">
        <f>IFERROR(VLOOKUP(E404,'fleaflicker-week3.csv'!AD:AE,2,FALSE),0)</f>
        <v>0</v>
      </c>
      <c r="I404">
        <f>IFERROR(VLOOKUP(E404,'nfl-week3.csv'!Q:R,2,FALSE),0)</f>
        <v>0</v>
      </c>
      <c r="J404">
        <f>IFERROR(VLOOKUP(E404,'CBS-week3.csv'!V:W,2,FALSE),0)</f>
        <v>2.0000000000000004E-2</v>
      </c>
      <c r="K404">
        <f>IFERROR(AVERAGEIF(F404:J404,"&gt;0"),0)</f>
        <v>0.39500000000000002</v>
      </c>
      <c r="L404">
        <f>IFERROR(VLOOKUP(E404,'Final scoring'!W:X,2,FALSE),0)</f>
        <v>0</v>
      </c>
    </row>
    <row r="405" spans="1:12">
      <c r="A405" t="s">
        <v>410</v>
      </c>
      <c r="B405">
        <v>3000</v>
      </c>
      <c r="C405" t="s">
        <v>6</v>
      </c>
      <c r="D405" t="s">
        <v>66</v>
      </c>
      <c r="E405">
        <f>IFERROR(VLOOKUP(A405,'player index'!D:F,3,FALSE),VLOOKUP(A405,'player index'!E:F,2,FALSE))</f>
        <v>312</v>
      </c>
      <c r="F405">
        <f>IFERROR(VLOOKUP(E405,'fftoday-week3.csv'!R:S,2,FALSE),0)</f>
        <v>4</v>
      </c>
      <c r="G405">
        <f>VLOOKUP(E405,'espn-week3.csv'!S:T,2,FALSE)</f>
        <v>2.99</v>
      </c>
      <c r="H405">
        <f>IFERROR(VLOOKUP(E405,'fleaflicker-week3.csv'!AD:AE,2,FALSE),0)</f>
        <v>6.3000000000000007</v>
      </c>
      <c r="I405">
        <f>IFERROR(VLOOKUP(E405,'nfl-week3.csv'!Q:R,2,FALSE),0)</f>
        <v>6.6</v>
      </c>
      <c r="J405">
        <f>IFERROR(VLOOKUP(E405,'CBS-week3.csv'!V:W,2,FALSE),0)</f>
        <v>4.0200000000000005</v>
      </c>
      <c r="K405">
        <f>IFERROR(AVERAGEIF(F405:J405,"&gt;0"),0)</f>
        <v>4.782</v>
      </c>
      <c r="L405">
        <f>IFERROR(VLOOKUP(E405,'Final scoring'!W:X,2,FALSE),0)</f>
        <v>0</v>
      </c>
    </row>
    <row r="406" spans="1:12">
      <c r="A406" t="s">
        <v>412</v>
      </c>
      <c r="B406">
        <v>3000</v>
      </c>
      <c r="C406" t="s">
        <v>34</v>
      </c>
      <c r="D406" t="s">
        <v>20</v>
      </c>
      <c r="E406">
        <f>IFERROR(VLOOKUP(A406,'player index'!D:F,3,FALSE),VLOOKUP(A406,'player index'!E:F,2,FALSE))</f>
        <v>430</v>
      </c>
      <c r="F406">
        <f>IFERROR(VLOOKUP(E406,'fftoday-week3.csv'!R:S,2,FALSE),0)</f>
        <v>0</v>
      </c>
      <c r="G406">
        <f>VLOOKUP(E406,'espn-week3.csv'!S:T,2,FALSE)</f>
        <v>0.36</v>
      </c>
      <c r="H406">
        <f>IFERROR(VLOOKUP(E406,'fleaflicker-week3.csv'!AD:AE,2,FALSE),0)</f>
        <v>0</v>
      </c>
      <c r="I406">
        <f>IFERROR(VLOOKUP(E406,'nfl-week3.csv'!Q:R,2,FALSE),0)</f>
        <v>0</v>
      </c>
      <c r="J406">
        <f>IFERROR(VLOOKUP(E406,'CBS-week3.csv'!V:W,2,FALSE),0)</f>
        <v>2.0000000000000004E-2</v>
      </c>
      <c r="K406">
        <f>IFERROR(AVERAGEIF(F406:J406,"&gt;0"),0)</f>
        <v>0.19</v>
      </c>
      <c r="L406">
        <f>IFERROR(VLOOKUP(E406,'Final scoring'!W:X,2,FALSE),0)</f>
        <v>0</v>
      </c>
    </row>
    <row r="407" spans="1:12">
      <c r="A407" t="s">
        <v>413</v>
      </c>
      <c r="B407">
        <v>3000</v>
      </c>
      <c r="C407" t="s">
        <v>6</v>
      </c>
      <c r="D407" t="s">
        <v>17</v>
      </c>
      <c r="E407">
        <f>IFERROR(VLOOKUP(A407,'player index'!D:F,3,FALSE),VLOOKUP(A407,'player index'!E:F,2,FALSE))</f>
        <v>274</v>
      </c>
      <c r="F407">
        <f>IFERROR(VLOOKUP(E407,'fftoday-week3.csv'!R:S,2,FALSE),0)</f>
        <v>4.5</v>
      </c>
      <c r="G407">
        <f>VLOOKUP(E407,'espn-week3.csv'!S:T,2,FALSE)</f>
        <v>5.27</v>
      </c>
      <c r="H407">
        <f>IFERROR(VLOOKUP(E407,'fleaflicker-week3.csv'!AD:AE,2,FALSE),0)</f>
        <v>1.9</v>
      </c>
      <c r="I407">
        <f>IFERROR(VLOOKUP(E407,'nfl-week3.csv'!Q:R,2,FALSE),0)</f>
        <v>1.8</v>
      </c>
      <c r="J407">
        <f>IFERROR(VLOOKUP(E407,'CBS-week3.csv'!V:W,2,FALSE),0)</f>
        <v>4.6099999999999994</v>
      </c>
      <c r="K407">
        <f>IFERROR(AVERAGEIF(F407:J407,"&gt;0"),0)</f>
        <v>3.6159999999999997</v>
      </c>
      <c r="L407">
        <f>IFERROR(VLOOKUP(E407,'Final scoring'!W:X,2,FALSE),0)</f>
        <v>0</v>
      </c>
    </row>
    <row r="408" spans="1:12">
      <c r="A408" t="s">
        <v>414</v>
      </c>
      <c r="B408">
        <v>3000</v>
      </c>
      <c r="C408" t="s">
        <v>34</v>
      </c>
      <c r="D408" t="s">
        <v>28</v>
      </c>
      <c r="E408">
        <f>IFERROR(VLOOKUP(A408,'player index'!D:F,3,FALSE),VLOOKUP(A408,'player index'!E:F,2,FALSE))</f>
        <v>412</v>
      </c>
      <c r="F408">
        <f>IFERROR(VLOOKUP(E408,'fftoday-week3.csv'!R:S,2,FALSE),0)</f>
        <v>0</v>
      </c>
      <c r="G408">
        <f>VLOOKUP(E408,'espn-week3.csv'!S:T,2,FALSE)</f>
        <v>8.0000000000000016E-2</v>
      </c>
      <c r="H408">
        <f>IFERROR(VLOOKUP(E408,'fleaflicker-week3.csv'!AD:AE,2,FALSE),0)</f>
        <v>0</v>
      </c>
      <c r="I408">
        <f>IFERROR(VLOOKUP(E408,'nfl-week3.csv'!Q:R,2,FALSE),0)</f>
        <v>0</v>
      </c>
      <c r="J408">
        <f>IFERROR(VLOOKUP(E408,'CBS-week3.csv'!V:W,2,FALSE),0)</f>
        <v>0</v>
      </c>
      <c r="K408">
        <f>IFERROR(AVERAGEIF(F408:J408,"&gt;0"),0)</f>
        <v>8.0000000000000016E-2</v>
      </c>
      <c r="L408">
        <f>IFERROR(VLOOKUP(E408,'Final scoring'!W:X,2,FALSE),0)</f>
        <v>0</v>
      </c>
    </row>
    <row r="409" spans="1:12">
      <c r="A409" t="s">
        <v>415</v>
      </c>
      <c r="B409">
        <v>3000</v>
      </c>
      <c r="C409" t="s">
        <v>6</v>
      </c>
      <c r="D409" t="s">
        <v>77</v>
      </c>
      <c r="E409">
        <f>IFERROR(VLOOKUP(A409,'player index'!D:F,3,FALSE),VLOOKUP(A409,'player index'!E:F,2,FALSE))</f>
        <v>332</v>
      </c>
      <c r="F409">
        <f>IFERROR(VLOOKUP(E409,'fftoday-week3.csv'!R:S,2,FALSE),0)</f>
        <v>0</v>
      </c>
      <c r="G409">
        <f>VLOOKUP(E409,'espn-week3.csv'!S:T,2,FALSE)</f>
        <v>0</v>
      </c>
      <c r="H409">
        <f>IFERROR(VLOOKUP(E409,'fleaflicker-week3.csv'!AD:AE,2,FALSE),0)</f>
        <v>0</v>
      </c>
      <c r="I409">
        <f>IFERROR(VLOOKUP(E409,'nfl-week3.csv'!Q:R,2,FALSE),0)</f>
        <v>0</v>
      </c>
      <c r="J409">
        <f>IFERROR(VLOOKUP(E409,'CBS-week3.csv'!V:W,2,FALSE),0)</f>
        <v>0</v>
      </c>
      <c r="K409">
        <f>IFERROR(AVERAGEIF(F409:J409,"&gt;0"),0)</f>
        <v>0</v>
      </c>
      <c r="L409">
        <f>IFERROR(VLOOKUP(E409,'Final scoring'!W:X,2,FALSE),0)</f>
        <v>0</v>
      </c>
    </row>
    <row r="410" spans="1:12">
      <c r="A410" t="s">
        <v>416</v>
      </c>
      <c r="B410">
        <v>3000</v>
      </c>
      <c r="C410" t="s">
        <v>6</v>
      </c>
      <c r="D410" t="s">
        <v>11</v>
      </c>
      <c r="E410" t="e">
        <f>IFERROR(VLOOKUP(A410,'player index'!D:F,3,FALSE),VLOOKUP(A410,'player index'!E:F,2,FALSE))</f>
        <v>#N/A</v>
      </c>
      <c r="F410">
        <f>IFERROR(VLOOKUP(E410,'fftoday-week3.csv'!R:S,2,FALSE),0)</f>
        <v>0</v>
      </c>
      <c r="G410" t="e">
        <f>VLOOKUP(E410,'espn-week3.csv'!S:T,2,FALSE)</f>
        <v>#N/A</v>
      </c>
      <c r="H410">
        <f>IFERROR(VLOOKUP(E410,'fleaflicker-week3.csv'!AD:AE,2,FALSE),0)</f>
        <v>0</v>
      </c>
      <c r="I410">
        <f>IFERROR(VLOOKUP(E410,'nfl-week3.csv'!Q:R,2,FALSE),0)</f>
        <v>0</v>
      </c>
      <c r="J410">
        <f>IFERROR(VLOOKUP(E410,'CBS-week3.csv'!V:W,2,FALSE),0)</f>
        <v>0</v>
      </c>
      <c r="K410">
        <f>IFERROR(AVERAGEIF(F410:J410,"&gt;0"),0)</f>
        <v>0</v>
      </c>
      <c r="L410">
        <f>IFERROR(VLOOKUP(E410,'Final scoring'!W:X,2,FALSE),0)</f>
        <v>0</v>
      </c>
    </row>
    <row r="411" spans="1:12">
      <c r="A411" t="s">
        <v>417</v>
      </c>
      <c r="B411">
        <v>3000</v>
      </c>
      <c r="C411" t="s">
        <v>6</v>
      </c>
      <c r="D411" t="s">
        <v>73</v>
      </c>
      <c r="E411">
        <f>IFERROR(VLOOKUP(A411,'player index'!D:F,3,FALSE),VLOOKUP(A411,'player index'!E:F,2,FALSE))</f>
        <v>695</v>
      </c>
      <c r="F411">
        <f>IFERROR(VLOOKUP(E411,'fftoday-week3.csv'!R:S,2,FALSE),0)</f>
        <v>0</v>
      </c>
      <c r="G411">
        <f>VLOOKUP(E411,'espn-week3.csv'!S:T,2,FALSE)</f>
        <v>0</v>
      </c>
      <c r="H411">
        <f>IFERROR(VLOOKUP(E411,'fleaflicker-week3.csv'!AD:AE,2,FALSE),0)</f>
        <v>0</v>
      </c>
      <c r="I411">
        <f>IFERROR(VLOOKUP(E411,'nfl-week3.csv'!Q:R,2,FALSE),0)</f>
        <v>0</v>
      </c>
      <c r="J411">
        <f>IFERROR(VLOOKUP(E411,'CBS-week3.csv'!V:W,2,FALSE),0)</f>
        <v>0</v>
      </c>
      <c r="K411">
        <f>IFERROR(AVERAGEIF(F411:J411,"&gt;0"),0)</f>
        <v>0</v>
      </c>
      <c r="L411">
        <f>IFERROR(VLOOKUP(E411,'Final scoring'!W:X,2,FALSE),0)</f>
        <v>0</v>
      </c>
    </row>
    <row r="412" spans="1:12">
      <c r="A412" t="s">
        <v>418</v>
      </c>
      <c r="B412">
        <v>3000</v>
      </c>
      <c r="C412" t="s">
        <v>6</v>
      </c>
      <c r="D412" t="s">
        <v>48</v>
      </c>
      <c r="E412">
        <f>IFERROR(VLOOKUP(A412,'player index'!D:F,3,FALSE),VLOOKUP(A412,'player index'!E:F,2,FALSE))</f>
        <v>322</v>
      </c>
      <c r="F412">
        <f>IFERROR(VLOOKUP(E412,'fftoday-week3.csv'!R:S,2,FALSE),0)</f>
        <v>0</v>
      </c>
      <c r="G412">
        <f>VLOOKUP(E412,'espn-week3.csv'!S:T,2,FALSE)</f>
        <v>2.72</v>
      </c>
      <c r="H412">
        <f>IFERROR(VLOOKUP(E412,'fleaflicker-week3.csv'!AD:AE,2,FALSE),0)</f>
        <v>0</v>
      </c>
      <c r="I412">
        <f>IFERROR(VLOOKUP(E412,'nfl-week3.csv'!Q:R,2,FALSE),0)</f>
        <v>0</v>
      </c>
      <c r="J412">
        <f>IFERROR(VLOOKUP(E412,'CBS-week3.csv'!V:W,2,FALSE),0)</f>
        <v>0</v>
      </c>
      <c r="K412">
        <f>IFERROR(AVERAGEIF(F412:J412,"&gt;0"),0)</f>
        <v>2.72</v>
      </c>
      <c r="L412">
        <f>IFERROR(VLOOKUP(E412,'Final scoring'!W:X,2,FALSE),0)</f>
        <v>0</v>
      </c>
    </row>
    <row r="413" spans="1:12">
      <c r="A413" t="s">
        <v>419</v>
      </c>
      <c r="B413">
        <v>3000</v>
      </c>
      <c r="C413" t="s">
        <v>34</v>
      </c>
      <c r="D413" t="s">
        <v>41</v>
      </c>
      <c r="E413">
        <f>IFERROR(VLOOKUP(A413,'player index'!D:F,3,FALSE),VLOOKUP(A413,'player index'!E:F,2,FALSE))</f>
        <v>372</v>
      </c>
      <c r="F413">
        <f>IFERROR(VLOOKUP(E413,'fftoday-week3.csv'!R:S,2,FALSE),0)</f>
        <v>2.5</v>
      </c>
      <c r="G413">
        <f>VLOOKUP(E413,'espn-week3.csv'!S:T,2,FALSE)</f>
        <v>2.4000000000000004</v>
      </c>
      <c r="H413">
        <f>IFERROR(VLOOKUP(E413,'fleaflicker-week3.csv'!AD:AE,2,FALSE),0)</f>
        <v>5.6000000000000005</v>
      </c>
      <c r="I413">
        <f>IFERROR(VLOOKUP(E413,'nfl-week3.csv'!Q:R,2,FALSE),0)</f>
        <v>4.9000000000000004</v>
      </c>
      <c r="J413">
        <f>IFERROR(VLOOKUP(E413,'CBS-week3.csv'!V:W,2,FALSE),0)</f>
        <v>3.87</v>
      </c>
      <c r="K413">
        <f>IFERROR(AVERAGEIF(F413:J413,"&gt;0"),0)</f>
        <v>3.8540000000000001</v>
      </c>
      <c r="L413">
        <f>IFERROR(VLOOKUP(E413,'Final scoring'!W:X,2,FALSE),0)</f>
        <v>0</v>
      </c>
    </row>
    <row r="414" spans="1:12">
      <c r="A414" t="s">
        <v>420</v>
      </c>
      <c r="B414">
        <v>3000</v>
      </c>
      <c r="C414" t="s">
        <v>6</v>
      </c>
      <c r="D414" t="s">
        <v>8</v>
      </c>
      <c r="E414">
        <f>IFERROR(VLOOKUP(A414,'player index'!D:F,3,FALSE),VLOOKUP(A414,'player index'!E:F,2,FALSE))</f>
        <v>658</v>
      </c>
      <c r="F414">
        <f>IFERROR(VLOOKUP(E414,'fftoday-week3.csv'!R:S,2,FALSE),0)</f>
        <v>0</v>
      </c>
      <c r="G414">
        <f>VLOOKUP(E414,'espn-week3.csv'!S:T,2,FALSE)</f>
        <v>0</v>
      </c>
      <c r="H414">
        <f>IFERROR(VLOOKUP(E414,'fleaflicker-week3.csv'!AD:AE,2,FALSE),0)</f>
        <v>1.8</v>
      </c>
      <c r="I414">
        <f>IFERROR(VLOOKUP(E414,'nfl-week3.csv'!Q:R,2,FALSE),0)</f>
        <v>1.6</v>
      </c>
      <c r="J414">
        <f>IFERROR(VLOOKUP(E414,'CBS-week3.csv'!V:W,2,FALSE),0)</f>
        <v>0</v>
      </c>
      <c r="K414">
        <f>IFERROR(AVERAGEIF(F414:J414,"&gt;0"),0)</f>
        <v>1.7000000000000002</v>
      </c>
      <c r="L414">
        <f>IFERROR(VLOOKUP(E414,'Final scoring'!W:X,2,FALSE),0)</f>
        <v>0</v>
      </c>
    </row>
    <row r="415" spans="1:12">
      <c r="A415" t="s">
        <v>421</v>
      </c>
      <c r="B415">
        <v>3000</v>
      </c>
      <c r="C415" t="s">
        <v>6</v>
      </c>
      <c r="D415" t="s">
        <v>77</v>
      </c>
      <c r="E415">
        <f>IFERROR(VLOOKUP(A415,'player index'!D:F,3,FALSE),VLOOKUP(A415,'player index'!E:F,2,FALSE))</f>
        <v>365</v>
      </c>
      <c r="F415">
        <f>IFERROR(VLOOKUP(E415,'fftoday-week3.csv'!R:S,2,FALSE),0)</f>
        <v>0</v>
      </c>
      <c r="G415">
        <f>VLOOKUP(E415,'espn-week3.csv'!S:T,2,FALSE)</f>
        <v>0</v>
      </c>
      <c r="H415">
        <f>IFERROR(VLOOKUP(E415,'fleaflicker-week3.csv'!AD:AE,2,FALSE),0)</f>
        <v>0</v>
      </c>
      <c r="I415">
        <f>IFERROR(VLOOKUP(E415,'nfl-week3.csv'!Q:R,2,FALSE),0)</f>
        <v>0</v>
      </c>
      <c r="J415">
        <f>IFERROR(VLOOKUP(E415,'CBS-week3.csv'!V:W,2,FALSE),0)</f>
        <v>0</v>
      </c>
      <c r="K415">
        <f>IFERROR(AVERAGEIF(F415:J415,"&gt;0"),0)</f>
        <v>0</v>
      </c>
      <c r="L415">
        <f>IFERROR(VLOOKUP(E415,'Final scoring'!W:X,2,FALSE),0)</f>
        <v>0</v>
      </c>
    </row>
    <row r="416" spans="1:12">
      <c r="A416" t="s">
        <v>423</v>
      </c>
      <c r="B416">
        <v>3000</v>
      </c>
      <c r="C416" t="s">
        <v>6</v>
      </c>
      <c r="D416" t="s">
        <v>20</v>
      </c>
      <c r="E416">
        <f>IFERROR(VLOOKUP(A416,'player index'!D:F,3,FALSE),VLOOKUP(A416,'player index'!E:F,2,FALSE))</f>
        <v>433</v>
      </c>
      <c r="F416">
        <f>IFERROR(VLOOKUP(E416,'fftoday-week3.csv'!R:S,2,FALSE),0)</f>
        <v>0</v>
      </c>
      <c r="G416">
        <f>VLOOKUP(E416,'espn-week3.csv'!S:T,2,FALSE)</f>
        <v>0.24</v>
      </c>
      <c r="H416">
        <f>IFERROR(VLOOKUP(E416,'fleaflicker-week3.csv'!AD:AE,2,FALSE),0)</f>
        <v>0</v>
      </c>
      <c r="I416">
        <f>IFERROR(VLOOKUP(E416,'nfl-week3.csv'!Q:R,2,FALSE),0)</f>
        <v>0</v>
      </c>
      <c r="J416">
        <f>IFERROR(VLOOKUP(E416,'CBS-week3.csv'!V:W,2,FALSE),0)</f>
        <v>4.3600000000000003</v>
      </c>
      <c r="K416">
        <f>IFERROR(AVERAGEIF(F416:J416,"&gt;0"),0)</f>
        <v>2.3000000000000003</v>
      </c>
      <c r="L416">
        <f>IFERROR(VLOOKUP(E416,'Final scoring'!W:X,2,FALSE),0)</f>
        <v>0</v>
      </c>
    </row>
    <row r="417" spans="1:12">
      <c r="A417" t="s">
        <v>424</v>
      </c>
      <c r="B417">
        <v>3000</v>
      </c>
      <c r="C417" t="s">
        <v>34</v>
      </c>
      <c r="D417" t="s">
        <v>97</v>
      </c>
      <c r="E417">
        <f>IFERROR(VLOOKUP(A417,'player index'!D:F,3,FALSE),VLOOKUP(A417,'player index'!E:F,2,FALSE))</f>
        <v>557</v>
      </c>
      <c r="F417">
        <f>IFERROR(VLOOKUP(E417,'fftoday-week3.csv'!R:S,2,FALSE),0)</f>
        <v>0</v>
      </c>
      <c r="G417">
        <f>VLOOKUP(E417,'espn-week3.csv'!S:T,2,FALSE)</f>
        <v>1.02</v>
      </c>
      <c r="H417">
        <f>IFERROR(VLOOKUP(E417,'fleaflicker-week3.csv'!AD:AE,2,FALSE),0)</f>
        <v>0</v>
      </c>
      <c r="I417">
        <f>IFERROR(VLOOKUP(E417,'nfl-week3.csv'!Q:R,2,FALSE),0)</f>
        <v>0</v>
      </c>
      <c r="J417">
        <f>IFERROR(VLOOKUP(E417,'CBS-week3.csv'!V:W,2,FALSE),0)</f>
        <v>3.0000000000000006E-2</v>
      </c>
      <c r="K417">
        <f>IFERROR(AVERAGEIF(F417:J417,"&gt;0"),0)</f>
        <v>0.52500000000000002</v>
      </c>
      <c r="L417">
        <f>IFERROR(VLOOKUP(E417,'Final scoring'!W:X,2,FALSE),0)</f>
        <v>0</v>
      </c>
    </row>
    <row r="418" spans="1:12">
      <c r="A418" t="s">
        <v>425</v>
      </c>
      <c r="B418">
        <v>3000</v>
      </c>
      <c r="C418" t="s">
        <v>6</v>
      </c>
      <c r="D418" t="s">
        <v>41</v>
      </c>
      <c r="E418">
        <f>IFERROR(VLOOKUP(A418,'player index'!D:F,3,FALSE),VLOOKUP(A418,'player index'!E:F,2,FALSE))</f>
        <v>698</v>
      </c>
      <c r="F418">
        <f>IFERROR(VLOOKUP(E418,'fftoday-week3.csv'!R:S,2,FALSE),0)</f>
        <v>0</v>
      </c>
      <c r="G418">
        <f>VLOOKUP(E418,'espn-week3.csv'!S:T,2,FALSE)</f>
        <v>3.0900000000000003</v>
      </c>
      <c r="H418">
        <f>IFERROR(VLOOKUP(E418,'fleaflicker-week3.csv'!AD:AE,2,FALSE),0)</f>
        <v>0</v>
      </c>
      <c r="I418">
        <f>IFERROR(VLOOKUP(E418,'nfl-week3.csv'!Q:R,2,FALSE),0)</f>
        <v>0</v>
      </c>
      <c r="J418">
        <f>IFERROR(VLOOKUP(E418,'CBS-week3.csv'!V:W,2,FALSE),0)</f>
        <v>0</v>
      </c>
      <c r="K418">
        <f>IFERROR(AVERAGEIF(F418:J418,"&gt;0"),0)</f>
        <v>3.0900000000000003</v>
      </c>
      <c r="L418">
        <f>IFERROR(VLOOKUP(E418,'Final scoring'!W:X,2,FALSE),0)</f>
        <v>0</v>
      </c>
    </row>
    <row r="419" spans="1:12">
      <c r="A419" t="s">
        <v>429</v>
      </c>
      <c r="B419">
        <v>3000</v>
      </c>
      <c r="C419" t="s">
        <v>34</v>
      </c>
      <c r="D419" t="s">
        <v>20</v>
      </c>
      <c r="E419">
        <f>IFERROR(VLOOKUP(A419,'player index'!D:F,3,FALSE),VLOOKUP(A419,'player index'!E:F,2,FALSE))</f>
        <v>377</v>
      </c>
      <c r="F419">
        <f>IFERROR(VLOOKUP(E419,'fftoday-week3.csv'!R:S,2,FALSE),0)</f>
        <v>0</v>
      </c>
      <c r="G419">
        <f>VLOOKUP(E419,'espn-week3.csv'!S:T,2,FALSE)</f>
        <v>0.17</v>
      </c>
      <c r="H419">
        <f>IFERROR(VLOOKUP(E419,'fleaflicker-week3.csv'!AD:AE,2,FALSE),0)</f>
        <v>0</v>
      </c>
      <c r="I419">
        <f>IFERROR(VLOOKUP(E419,'nfl-week3.csv'!Q:R,2,FALSE),0)</f>
        <v>0</v>
      </c>
      <c r="J419">
        <f>IFERROR(VLOOKUP(E419,'CBS-week3.csv'!V:W,2,FALSE),0)</f>
        <v>6.0000000000000012E-2</v>
      </c>
      <c r="K419">
        <f>IFERROR(AVERAGEIF(F419:J419,"&gt;0"),0)</f>
        <v>0.11500000000000002</v>
      </c>
      <c r="L419">
        <f>IFERROR(VLOOKUP(E419,'Final scoring'!W:X,2,FALSE),0)</f>
        <v>0</v>
      </c>
    </row>
    <row r="420" spans="1:12">
      <c r="A420" t="s">
        <v>430</v>
      </c>
      <c r="B420">
        <v>3000</v>
      </c>
      <c r="C420" t="s">
        <v>34</v>
      </c>
      <c r="D420" t="s">
        <v>54</v>
      </c>
      <c r="E420">
        <f>IFERROR(VLOOKUP(A420,'player index'!D:F,3,FALSE),VLOOKUP(A420,'player index'!E:F,2,FALSE))</f>
        <v>688</v>
      </c>
      <c r="F420">
        <f>IFERROR(VLOOKUP(E420,'fftoday-week3.csv'!R:S,2,FALSE),0)</f>
        <v>0</v>
      </c>
      <c r="G420">
        <f>VLOOKUP(E420,'espn-week3.csv'!S:T,2,FALSE)</f>
        <v>0</v>
      </c>
      <c r="H420">
        <f>IFERROR(VLOOKUP(E420,'fleaflicker-week3.csv'!AD:AE,2,FALSE),0)</f>
        <v>0</v>
      </c>
      <c r="I420">
        <f>IFERROR(VLOOKUP(E420,'nfl-week3.csv'!Q:R,2,FALSE),0)</f>
        <v>0</v>
      </c>
      <c r="J420">
        <f>IFERROR(VLOOKUP(E420,'CBS-week3.csv'!V:W,2,FALSE),0)</f>
        <v>0</v>
      </c>
      <c r="K420">
        <f>IFERROR(AVERAGEIF(F420:J420,"&gt;0"),0)</f>
        <v>0</v>
      </c>
      <c r="L420">
        <f>IFERROR(VLOOKUP(E420,'Final scoring'!W:X,2,FALSE),0)</f>
        <v>0</v>
      </c>
    </row>
    <row r="421" spans="1:12">
      <c r="A421" t="s">
        <v>431</v>
      </c>
      <c r="B421">
        <v>3000</v>
      </c>
      <c r="C421" t="s">
        <v>34</v>
      </c>
      <c r="D421" t="s">
        <v>8</v>
      </c>
      <c r="E421">
        <f>IFERROR(VLOOKUP(A421,'player index'!D:F,3,FALSE),VLOOKUP(A421,'player index'!E:F,2,FALSE))</f>
        <v>384</v>
      </c>
      <c r="F421">
        <f>IFERROR(VLOOKUP(E421,'fftoday-week3.csv'!R:S,2,FALSE),0)</f>
        <v>0</v>
      </c>
      <c r="G421">
        <f>VLOOKUP(E421,'espn-week3.csv'!S:T,2,FALSE)</f>
        <v>6.6700000000000008</v>
      </c>
      <c r="H421">
        <f>IFERROR(VLOOKUP(E421,'fleaflicker-week3.csv'!AD:AE,2,FALSE),0)</f>
        <v>0</v>
      </c>
      <c r="I421">
        <f>IFERROR(VLOOKUP(E421,'nfl-week3.csv'!Q:R,2,FALSE),0)</f>
        <v>0</v>
      </c>
      <c r="J421">
        <f>IFERROR(VLOOKUP(E421,'CBS-week3.csv'!V:W,2,FALSE),0)</f>
        <v>8.93</v>
      </c>
      <c r="K421">
        <f>IFERROR(AVERAGEIF(F421:J421,"&gt;0"),0)</f>
        <v>7.8000000000000007</v>
      </c>
      <c r="L421">
        <f>IFERROR(VLOOKUP(E421,'Final scoring'!W:X,2,FALSE),0)</f>
        <v>0</v>
      </c>
    </row>
    <row r="422" spans="1:12">
      <c r="A422" t="s">
        <v>434</v>
      </c>
      <c r="B422">
        <v>3000</v>
      </c>
      <c r="C422" t="s">
        <v>6</v>
      </c>
      <c r="D422" t="s">
        <v>11</v>
      </c>
      <c r="E422">
        <f>IFERROR(VLOOKUP(A422,'player index'!D:F,3,FALSE),VLOOKUP(A422,'player index'!E:F,2,FALSE))</f>
        <v>664</v>
      </c>
      <c r="F422">
        <f>IFERROR(VLOOKUP(E422,'fftoday-week3.csv'!R:S,2,FALSE),0)</f>
        <v>0</v>
      </c>
      <c r="G422">
        <f>VLOOKUP(E422,'espn-week3.csv'!S:T,2,FALSE)</f>
        <v>0.52</v>
      </c>
      <c r="H422">
        <f>IFERROR(VLOOKUP(E422,'fleaflicker-week3.csv'!AD:AE,2,FALSE),0)</f>
        <v>1.8</v>
      </c>
      <c r="I422">
        <f>IFERROR(VLOOKUP(E422,'nfl-week3.csv'!Q:R,2,FALSE),0)</f>
        <v>1.6</v>
      </c>
      <c r="J422">
        <f>IFERROR(VLOOKUP(E422,'CBS-week3.csv'!V:W,2,FALSE),0)</f>
        <v>0</v>
      </c>
      <c r="K422">
        <f>IFERROR(AVERAGEIF(F422:J422,"&gt;0"),0)</f>
        <v>1.3066666666666669</v>
      </c>
      <c r="L422">
        <f>IFERROR(VLOOKUP(E422,'Final scoring'!W:X,2,FALSE),0)</f>
        <v>0</v>
      </c>
    </row>
    <row r="423" spans="1:12">
      <c r="A423" t="s">
        <v>435</v>
      </c>
      <c r="B423">
        <v>3000</v>
      </c>
      <c r="C423" t="s">
        <v>34</v>
      </c>
      <c r="D423" t="s">
        <v>41</v>
      </c>
      <c r="E423">
        <f>IFERROR(VLOOKUP(A423,'player index'!D:F,3,FALSE),VLOOKUP(A423,'player index'!E:F,2,FALSE))</f>
        <v>609</v>
      </c>
      <c r="F423">
        <f>IFERROR(VLOOKUP(E423,'fftoday-week3.csv'!R:S,2,FALSE),0)</f>
        <v>0</v>
      </c>
      <c r="G423">
        <f>VLOOKUP(E423,'espn-week3.csv'!S:T,2,FALSE)</f>
        <v>0</v>
      </c>
      <c r="H423">
        <f>IFERROR(VLOOKUP(E423,'fleaflicker-week3.csv'!AD:AE,2,FALSE),0)</f>
        <v>3.2</v>
      </c>
      <c r="I423">
        <f>IFERROR(VLOOKUP(E423,'nfl-week3.csv'!Q:R,2,FALSE),0)</f>
        <v>2.8000000000000003</v>
      </c>
      <c r="J423">
        <f>IFERROR(VLOOKUP(E423,'CBS-week3.csv'!V:W,2,FALSE),0)</f>
        <v>0.08</v>
      </c>
      <c r="K423">
        <f>IFERROR(AVERAGEIF(F423:J423,"&gt;0"),0)</f>
        <v>2.0266666666666668</v>
      </c>
      <c r="L423">
        <f>IFERROR(VLOOKUP(E423,'Final scoring'!W:X,2,FALSE),0)</f>
        <v>0</v>
      </c>
    </row>
    <row r="424" spans="1:12">
      <c r="A424" t="s">
        <v>437</v>
      </c>
      <c r="B424">
        <v>3000</v>
      </c>
      <c r="C424" t="s">
        <v>6</v>
      </c>
      <c r="D424" t="s">
        <v>54</v>
      </c>
      <c r="E424">
        <f>IFERROR(VLOOKUP(A424,'player index'!D:F,3,FALSE),VLOOKUP(A424,'player index'!E:F,2,FALSE))</f>
        <v>670</v>
      </c>
      <c r="F424">
        <f>IFERROR(VLOOKUP(E424,'fftoday-week3.csv'!R:S,2,FALSE),0)</f>
        <v>0</v>
      </c>
      <c r="G424">
        <f>VLOOKUP(E424,'espn-week3.csv'!S:T,2,FALSE)</f>
        <v>1.1600000000000001</v>
      </c>
      <c r="H424">
        <f>IFERROR(VLOOKUP(E424,'fleaflicker-week3.csv'!AD:AE,2,FALSE),0)</f>
        <v>0</v>
      </c>
      <c r="I424">
        <f>IFERROR(VLOOKUP(E424,'nfl-week3.csv'!Q:R,2,FALSE),0)</f>
        <v>0</v>
      </c>
      <c r="J424">
        <f>IFERROR(VLOOKUP(E424,'CBS-week3.csv'!V:W,2,FALSE),0)</f>
        <v>0</v>
      </c>
      <c r="K424">
        <f>IFERROR(AVERAGEIF(F424:J424,"&gt;0"),0)</f>
        <v>1.1600000000000001</v>
      </c>
      <c r="L424">
        <f>IFERROR(VLOOKUP(E424,'Final scoring'!W:X,2,FALSE),0)</f>
        <v>0</v>
      </c>
    </row>
    <row r="425" spans="1:12">
      <c r="A425" t="s">
        <v>438</v>
      </c>
      <c r="B425">
        <v>3000</v>
      </c>
      <c r="C425" t="s">
        <v>6</v>
      </c>
      <c r="D425" t="s">
        <v>48</v>
      </c>
      <c r="E425">
        <f>IFERROR(VLOOKUP(A425,'player index'!D:F,3,FALSE),VLOOKUP(A425,'player index'!E:F,2,FALSE))</f>
        <v>444</v>
      </c>
      <c r="F425">
        <f>IFERROR(VLOOKUP(E425,'fftoday-week3.csv'!R:S,2,FALSE),0)</f>
        <v>0</v>
      </c>
      <c r="G425">
        <f>VLOOKUP(E425,'espn-week3.csv'!S:T,2,FALSE)</f>
        <v>0.22</v>
      </c>
      <c r="H425">
        <f>IFERROR(VLOOKUP(E425,'fleaflicker-week3.csv'!AD:AE,2,FALSE),0)</f>
        <v>0</v>
      </c>
      <c r="I425">
        <f>IFERROR(VLOOKUP(E425,'nfl-week3.csv'!Q:R,2,FALSE),0)</f>
        <v>0</v>
      </c>
      <c r="J425">
        <f>IFERROR(VLOOKUP(E425,'CBS-week3.csv'!V:W,2,FALSE),0)</f>
        <v>0</v>
      </c>
      <c r="K425">
        <f>IFERROR(AVERAGEIF(F425:J425,"&gt;0"),0)</f>
        <v>0.22</v>
      </c>
      <c r="L425">
        <f>IFERROR(VLOOKUP(E425,'Final scoring'!W:X,2,FALSE),0)</f>
        <v>0</v>
      </c>
    </row>
    <row r="426" spans="1:12">
      <c r="A426" t="s">
        <v>440</v>
      </c>
      <c r="B426">
        <v>3000</v>
      </c>
      <c r="C426" t="s">
        <v>6</v>
      </c>
      <c r="D426" t="s">
        <v>77</v>
      </c>
      <c r="E426">
        <f>IFERROR(VLOOKUP(A426,'player index'!D:F,3,FALSE),VLOOKUP(A426,'player index'!E:F,2,FALSE))</f>
        <v>449</v>
      </c>
      <c r="F426">
        <f>IFERROR(VLOOKUP(E426,'fftoday-week3.csv'!R:S,2,FALSE),0)</f>
        <v>0</v>
      </c>
      <c r="G426">
        <f>VLOOKUP(E426,'espn-week3.csv'!S:T,2,FALSE)</f>
        <v>3.5100000000000002</v>
      </c>
      <c r="H426">
        <f>IFERROR(VLOOKUP(E426,'fleaflicker-week3.csv'!AD:AE,2,FALSE),0)</f>
        <v>2.4000000000000004</v>
      </c>
      <c r="I426">
        <f>IFERROR(VLOOKUP(E426,'nfl-week3.csv'!Q:R,2,FALSE),0)</f>
        <v>2.7</v>
      </c>
      <c r="J426">
        <f>IFERROR(VLOOKUP(E426,'CBS-week3.csv'!V:W,2,FALSE),0)</f>
        <v>4.4399999999999995</v>
      </c>
      <c r="K426">
        <f>IFERROR(AVERAGEIF(F426:J426,"&gt;0"),0)</f>
        <v>3.2624999999999997</v>
      </c>
      <c r="L426">
        <f>IFERROR(VLOOKUP(E426,'Final scoring'!W:X,2,FALSE),0)</f>
        <v>0</v>
      </c>
    </row>
    <row r="427" spans="1:12">
      <c r="A427" t="s">
        <v>441</v>
      </c>
      <c r="B427">
        <v>3000</v>
      </c>
      <c r="C427" t="s">
        <v>34</v>
      </c>
      <c r="D427" t="s">
        <v>17</v>
      </c>
      <c r="E427">
        <f>IFERROR(VLOOKUP(A427,'player index'!D:F,3,FALSE),VLOOKUP(A427,'player index'!E:F,2,FALSE))</f>
        <v>673</v>
      </c>
      <c r="F427">
        <f>IFERROR(VLOOKUP(E427,'fftoday-week3.csv'!R:S,2,FALSE),0)</f>
        <v>0</v>
      </c>
      <c r="G427">
        <f>VLOOKUP(E427,'espn-week3.csv'!S:T,2,FALSE)</f>
        <v>0</v>
      </c>
      <c r="H427">
        <f>IFERROR(VLOOKUP(E427,'fleaflicker-week3.csv'!AD:AE,2,FALSE),0)</f>
        <v>0</v>
      </c>
      <c r="I427">
        <f>IFERROR(VLOOKUP(E427,'nfl-week3.csv'!Q:R,2,FALSE),0)</f>
        <v>0</v>
      </c>
      <c r="J427">
        <f>IFERROR(VLOOKUP(E427,'CBS-week3.csv'!V:W,2,FALSE),0)</f>
        <v>2.0000000000000004E-2</v>
      </c>
      <c r="K427">
        <f>IFERROR(AVERAGEIF(F427:J427,"&gt;0"),0)</f>
        <v>2.0000000000000004E-2</v>
      </c>
      <c r="L427">
        <f>IFERROR(VLOOKUP(E427,'Final scoring'!W:X,2,FALSE),0)</f>
        <v>0</v>
      </c>
    </row>
    <row r="428" spans="1:12">
      <c r="A428" t="s">
        <v>442</v>
      </c>
      <c r="B428">
        <v>3000</v>
      </c>
      <c r="C428" t="s">
        <v>6</v>
      </c>
      <c r="D428" t="s">
        <v>11</v>
      </c>
      <c r="E428" t="e">
        <f>IFERROR(VLOOKUP(A428,'player index'!D:F,3,FALSE),VLOOKUP(A428,'player index'!E:F,2,FALSE))</f>
        <v>#N/A</v>
      </c>
      <c r="F428">
        <f>IFERROR(VLOOKUP(E428,'fftoday-week3.csv'!R:S,2,FALSE),0)</f>
        <v>0</v>
      </c>
      <c r="G428" t="e">
        <f>VLOOKUP(E428,'espn-week3.csv'!S:T,2,FALSE)</f>
        <v>#N/A</v>
      </c>
      <c r="H428">
        <f>IFERROR(VLOOKUP(E428,'fleaflicker-week3.csv'!AD:AE,2,FALSE),0)</f>
        <v>0</v>
      </c>
      <c r="I428">
        <f>IFERROR(VLOOKUP(E428,'nfl-week3.csv'!Q:R,2,FALSE),0)</f>
        <v>0</v>
      </c>
      <c r="J428">
        <f>IFERROR(VLOOKUP(E428,'CBS-week3.csv'!V:W,2,FALSE),0)</f>
        <v>0</v>
      </c>
      <c r="K428">
        <f>IFERROR(AVERAGEIF(F428:J428,"&gt;0"),0)</f>
        <v>0</v>
      </c>
      <c r="L428">
        <f>IFERROR(VLOOKUP(E428,'Final scoring'!W:X,2,FALSE),0)</f>
        <v>0</v>
      </c>
    </row>
    <row r="429" spans="1:12">
      <c r="A429" t="s">
        <v>443</v>
      </c>
      <c r="B429">
        <v>3000</v>
      </c>
      <c r="C429" t="s">
        <v>6</v>
      </c>
      <c r="D429" t="s">
        <v>28</v>
      </c>
      <c r="E429">
        <f>IFERROR(VLOOKUP(A429,'player index'!D:F,3,FALSE),VLOOKUP(A429,'player index'!E:F,2,FALSE))</f>
        <v>246</v>
      </c>
      <c r="F429">
        <f>IFERROR(VLOOKUP(E429,'fftoday-week3.csv'!R:S,2,FALSE),0)</f>
        <v>0</v>
      </c>
      <c r="G429">
        <f>VLOOKUP(E429,'espn-week3.csv'!S:T,2,FALSE)</f>
        <v>0</v>
      </c>
      <c r="H429">
        <f>IFERROR(VLOOKUP(E429,'fleaflicker-week3.csv'!AD:AE,2,FALSE),0)</f>
        <v>0</v>
      </c>
      <c r="I429">
        <f>IFERROR(VLOOKUP(E429,'nfl-week3.csv'!Q:R,2,FALSE),0)</f>
        <v>0</v>
      </c>
      <c r="J429">
        <f>IFERROR(VLOOKUP(E429,'CBS-week3.csv'!V:W,2,FALSE),0)</f>
        <v>0</v>
      </c>
      <c r="K429">
        <f>IFERROR(AVERAGEIF(F429:J429,"&gt;0"),0)</f>
        <v>0</v>
      </c>
      <c r="L429">
        <f>IFERROR(VLOOKUP(E429,'Final scoring'!W:X,2,FALSE),0)</f>
        <v>0</v>
      </c>
    </row>
    <row r="430" spans="1:12">
      <c r="A430" t="s">
        <v>446</v>
      </c>
      <c r="B430">
        <v>3000</v>
      </c>
      <c r="C430" t="s">
        <v>34</v>
      </c>
      <c r="D430" t="s">
        <v>73</v>
      </c>
      <c r="E430">
        <f>IFERROR(VLOOKUP(A430,'player index'!D:F,3,FALSE),VLOOKUP(A430,'player index'!E:F,2,FALSE))</f>
        <v>406</v>
      </c>
      <c r="F430">
        <f>IFERROR(VLOOKUP(E430,'fftoday-week3.csv'!R:S,2,FALSE),0)</f>
        <v>0</v>
      </c>
      <c r="G430">
        <f>VLOOKUP(E430,'espn-week3.csv'!S:T,2,FALSE)</f>
        <v>0.62</v>
      </c>
      <c r="H430">
        <f>IFERROR(VLOOKUP(E430,'fleaflicker-week3.csv'!AD:AE,2,FALSE),0)</f>
        <v>0</v>
      </c>
      <c r="I430">
        <f>IFERROR(VLOOKUP(E430,'nfl-week3.csv'!Q:R,2,FALSE),0)</f>
        <v>0</v>
      </c>
      <c r="J430">
        <f>IFERROR(VLOOKUP(E430,'CBS-week3.csv'!V:W,2,FALSE),0)</f>
        <v>0</v>
      </c>
      <c r="K430">
        <f>IFERROR(AVERAGEIF(F430:J430,"&gt;0"),0)</f>
        <v>0.62</v>
      </c>
      <c r="L430">
        <f>IFERROR(VLOOKUP(E430,'Final scoring'!W:X,2,FALSE),0)</f>
        <v>0</v>
      </c>
    </row>
    <row r="431" spans="1:12">
      <c r="A431" t="s">
        <v>447</v>
      </c>
      <c r="B431">
        <v>3000</v>
      </c>
      <c r="C431" t="s">
        <v>34</v>
      </c>
      <c r="D431" t="s">
        <v>25</v>
      </c>
      <c r="E431">
        <f>IFERROR(VLOOKUP(A431,'player index'!D:F,3,FALSE),VLOOKUP(A431,'player index'!E:F,2,FALSE))</f>
        <v>221</v>
      </c>
      <c r="F431">
        <f>IFERROR(VLOOKUP(E431,'fftoday-week3.csv'!R:S,2,FALSE),0)</f>
        <v>4</v>
      </c>
      <c r="G431">
        <f>VLOOKUP(E431,'espn-week3.csv'!S:T,2,FALSE)</f>
        <v>7.76</v>
      </c>
      <c r="H431">
        <f>IFERROR(VLOOKUP(E431,'fleaflicker-week3.csv'!AD:AE,2,FALSE),0)</f>
        <v>3</v>
      </c>
      <c r="I431">
        <f>IFERROR(VLOOKUP(E431,'nfl-week3.csv'!Q:R,2,FALSE),0)</f>
        <v>2.2000000000000002</v>
      </c>
      <c r="J431">
        <f>IFERROR(VLOOKUP(E431,'CBS-week3.csv'!V:W,2,FALSE),0)</f>
        <v>8.59</v>
      </c>
      <c r="K431">
        <f>IFERROR(AVERAGEIF(F431:J431,"&gt;0"),0)</f>
        <v>5.1100000000000003</v>
      </c>
      <c r="L431">
        <f>IFERROR(VLOOKUP(E431,'Final scoring'!W:X,2,FALSE),0)</f>
        <v>0</v>
      </c>
    </row>
    <row r="432" spans="1:12">
      <c r="A432" t="s">
        <v>449</v>
      </c>
      <c r="B432">
        <v>3000</v>
      </c>
      <c r="C432" t="s">
        <v>6</v>
      </c>
      <c r="D432" t="s">
        <v>20</v>
      </c>
      <c r="E432">
        <f>IFERROR(VLOOKUP(A432,'player index'!D:F,3,FALSE),VLOOKUP(A432,'player index'!E:F,2,FALSE))</f>
        <v>388</v>
      </c>
      <c r="F432">
        <f>IFERROR(VLOOKUP(E432,'fftoday-week3.csv'!R:S,2,FALSE),0)</f>
        <v>0</v>
      </c>
      <c r="G432">
        <f>VLOOKUP(E432,'espn-week3.csv'!S:T,2,FALSE)</f>
        <v>0.26</v>
      </c>
      <c r="H432">
        <f>IFERROR(VLOOKUP(E432,'fleaflicker-week3.csv'!AD:AE,2,FALSE),0)</f>
        <v>1.8</v>
      </c>
      <c r="I432">
        <f>IFERROR(VLOOKUP(E432,'nfl-week3.csv'!Q:R,2,FALSE),0)</f>
        <v>1.6</v>
      </c>
      <c r="J432">
        <f>IFERROR(VLOOKUP(E432,'CBS-week3.csv'!V:W,2,FALSE),0)</f>
        <v>3.68</v>
      </c>
      <c r="K432">
        <f>IFERROR(AVERAGEIF(F432:J432,"&gt;0"),0)</f>
        <v>1.835</v>
      </c>
      <c r="L432">
        <f>IFERROR(VLOOKUP(E432,'Final scoring'!W:X,2,FALSE),0)</f>
        <v>0</v>
      </c>
    </row>
    <row r="433" spans="1:12">
      <c r="A433" t="s">
        <v>450</v>
      </c>
      <c r="B433">
        <v>3000</v>
      </c>
      <c r="C433" t="s">
        <v>6</v>
      </c>
      <c r="D433" t="s">
        <v>48</v>
      </c>
      <c r="E433" t="e">
        <f>IFERROR(VLOOKUP(A433,'player index'!D:F,3,FALSE),VLOOKUP(A433,'player index'!E:F,2,FALSE))</f>
        <v>#N/A</v>
      </c>
      <c r="F433">
        <f>IFERROR(VLOOKUP(E433,'fftoday-week3.csv'!R:S,2,FALSE),0)</f>
        <v>0</v>
      </c>
      <c r="G433" t="e">
        <f>VLOOKUP(E433,'espn-week3.csv'!S:T,2,FALSE)</f>
        <v>#N/A</v>
      </c>
      <c r="H433">
        <f>IFERROR(VLOOKUP(E433,'fleaflicker-week3.csv'!AD:AE,2,FALSE),0)</f>
        <v>0</v>
      </c>
      <c r="I433">
        <f>IFERROR(VLOOKUP(E433,'nfl-week3.csv'!Q:R,2,FALSE),0)</f>
        <v>0</v>
      </c>
      <c r="J433">
        <f>IFERROR(VLOOKUP(E433,'CBS-week3.csv'!V:W,2,FALSE),0)</f>
        <v>0</v>
      </c>
      <c r="K433">
        <f>IFERROR(AVERAGEIF(F433:J433,"&gt;0"),0)</f>
        <v>0</v>
      </c>
      <c r="L433">
        <f>IFERROR(VLOOKUP(E433,'Final scoring'!W:X,2,FALSE),0)</f>
        <v>0</v>
      </c>
    </row>
    <row r="434" spans="1:12">
      <c r="A434" t="s">
        <v>451</v>
      </c>
      <c r="B434">
        <v>3000</v>
      </c>
      <c r="C434" t="s">
        <v>6</v>
      </c>
      <c r="D434" t="s">
        <v>77</v>
      </c>
      <c r="E434">
        <f>IFERROR(VLOOKUP(A434,'player index'!D:F,3,FALSE),VLOOKUP(A434,'player index'!E:F,2,FALSE))</f>
        <v>485</v>
      </c>
      <c r="F434">
        <f>IFERROR(VLOOKUP(E434,'fftoday-week3.csv'!R:S,2,FALSE),0)</f>
        <v>0</v>
      </c>
      <c r="G434">
        <f>VLOOKUP(E434,'espn-week3.csv'!S:T,2,FALSE)</f>
        <v>1.7600000000000002</v>
      </c>
      <c r="H434">
        <f>IFERROR(VLOOKUP(E434,'fleaflicker-week3.csv'!AD:AE,2,FALSE),0)</f>
        <v>0</v>
      </c>
      <c r="I434">
        <f>IFERROR(VLOOKUP(E434,'nfl-week3.csv'!Q:R,2,FALSE),0)</f>
        <v>0</v>
      </c>
      <c r="J434">
        <f>IFERROR(VLOOKUP(E434,'CBS-week3.csv'!V:W,2,FALSE),0)</f>
        <v>0</v>
      </c>
      <c r="K434">
        <f>IFERROR(AVERAGEIF(F434:J434,"&gt;0"),0)</f>
        <v>1.7600000000000002</v>
      </c>
      <c r="L434">
        <f>IFERROR(VLOOKUP(E434,'Final scoring'!W:X,2,FALSE),0)</f>
        <v>0</v>
      </c>
    </row>
    <row r="435" spans="1:12">
      <c r="A435" t="s">
        <v>452</v>
      </c>
      <c r="B435">
        <v>3000</v>
      </c>
      <c r="C435" t="s">
        <v>34</v>
      </c>
      <c r="D435" t="s">
        <v>25</v>
      </c>
      <c r="E435">
        <f>IFERROR(VLOOKUP(A435,'player index'!D:F,3,FALSE),VLOOKUP(A435,'player index'!E:F,2,FALSE))</f>
        <v>335</v>
      </c>
      <c r="F435">
        <f>IFERROR(VLOOKUP(E435,'fftoday-week3.csv'!R:S,2,FALSE),0)</f>
        <v>0</v>
      </c>
      <c r="G435">
        <f>VLOOKUP(E435,'espn-week3.csv'!S:T,2,FALSE)</f>
        <v>0.52</v>
      </c>
      <c r="H435">
        <f>IFERROR(VLOOKUP(E435,'fleaflicker-week3.csv'!AD:AE,2,FALSE),0)</f>
        <v>0</v>
      </c>
      <c r="I435">
        <f>IFERROR(VLOOKUP(E435,'nfl-week3.csv'!Q:R,2,FALSE),0)</f>
        <v>0</v>
      </c>
      <c r="J435">
        <f>IFERROR(VLOOKUP(E435,'CBS-week3.csv'!V:W,2,FALSE),0)</f>
        <v>8.0000000000000016E-2</v>
      </c>
      <c r="K435">
        <f>IFERROR(AVERAGEIF(F435:J435,"&gt;0"),0)</f>
        <v>0.30000000000000004</v>
      </c>
      <c r="L435">
        <f>IFERROR(VLOOKUP(E435,'Final scoring'!W:X,2,FALSE),0)</f>
        <v>0</v>
      </c>
    </row>
    <row r="436" spans="1:12">
      <c r="A436" t="s">
        <v>455</v>
      </c>
      <c r="B436">
        <v>3000</v>
      </c>
      <c r="C436" t="s">
        <v>6</v>
      </c>
      <c r="D436" t="s">
        <v>36</v>
      </c>
      <c r="E436">
        <f>IFERROR(VLOOKUP(A436,'player index'!D:F,3,FALSE),VLOOKUP(A436,'player index'!E:F,2,FALSE))</f>
        <v>676</v>
      </c>
      <c r="F436">
        <f>IFERROR(VLOOKUP(E436,'fftoday-week3.csv'!R:S,2,FALSE),0)</f>
        <v>0</v>
      </c>
      <c r="G436">
        <f>VLOOKUP(E436,'espn-week3.csv'!S:T,2,FALSE)</f>
        <v>0</v>
      </c>
      <c r="H436">
        <f>IFERROR(VLOOKUP(E436,'fleaflicker-week3.csv'!AD:AE,2,FALSE),0)</f>
        <v>0</v>
      </c>
      <c r="I436">
        <f>IFERROR(VLOOKUP(E436,'nfl-week3.csv'!Q:R,2,FALSE),0)</f>
        <v>0</v>
      </c>
      <c r="J436">
        <f>IFERROR(VLOOKUP(E436,'CBS-week3.csv'!V:W,2,FALSE),0)</f>
        <v>0.06</v>
      </c>
      <c r="K436">
        <f>IFERROR(AVERAGEIF(F436:J436,"&gt;0"),0)</f>
        <v>0.06</v>
      </c>
      <c r="L436">
        <f>IFERROR(VLOOKUP(E436,'Final scoring'!W:X,2,FALSE),0)</f>
        <v>0</v>
      </c>
    </row>
    <row r="437" spans="1:12">
      <c r="A437" t="s">
        <v>458</v>
      </c>
      <c r="B437">
        <v>3000</v>
      </c>
      <c r="C437" t="s">
        <v>34</v>
      </c>
      <c r="D437" t="s">
        <v>32</v>
      </c>
      <c r="E437">
        <f>IFERROR(VLOOKUP(A437,'player index'!D:F,3,FALSE),VLOOKUP(A437,'player index'!E:F,2,FALSE))</f>
        <v>680</v>
      </c>
      <c r="F437">
        <f>IFERROR(VLOOKUP(E437,'fftoday-week3.csv'!R:S,2,FALSE),0)</f>
        <v>0</v>
      </c>
      <c r="G437">
        <f>VLOOKUP(E437,'espn-week3.csv'!S:T,2,FALSE)</f>
        <v>0.31</v>
      </c>
      <c r="H437">
        <f>IFERROR(VLOOKUP(E437,'fleaflicker-week3.csv'!AD:AE,2,FALSE),0)</f>
        <v>2.6</v>
      </c>
      <c r="I437">
        <f>IFERROR(VLOOKUP(E437,'nfl-week3.csv'!Q:R,2,FALSE),0)</f>
        <v>2</v>
      </c>
      <c r="J437">
        <f>IFERROR(VLOOKUP(E437,'CBS-week3.csv'!V:W,2,FALSE),0)</f>
        <v>0.13</v>
      </c>
      <c r="K437">
        <f>IFERROR(AVERAGEIF(F437:J437,"&gt;0"),0)</f>
        <v>1.26</v>
      </c>
      <c r="L437">
        <f>IFERROR(VLOOKUP(E437,'Final scoring'!W:X,2,FALSE),0)</f>
        <v>0</v>
      </c>
    </row>
    <row r="438" spans="1:12">
      <c r="A438" t="s">
        <v>459</v>
      </c>
      <c r="B438">
        <v>3000</v>
      </c>
      <c r="C438" t="s">
        <v>6</v>
      </c>
      <c r="D438" t="s">
        <v>8</v>
      </c>
      <c r="E438">
        <f>IFERROR(VLOOKUP(A438,'player index'!D:F,3,FALSE),VLOOKUP(A438,'player index'!E:F,2,FALSE))</f>
        <v>373</v>
      </c>
      <c r="F438">
        <f>IFERROR(VLOOKUP(E438,'fftoday-week3.csv'!R:S,2,FALSE),0)</f>
        <v>0</v>
      </c>
      <c r="G438">
        <f>VLOOKUP(E438,'espn-week3.csv'!S:T,2,FALSE)</f>
        <v>0.45</v>
      </c>
      <c r="H438">
        <f>IFERROR(VLOOKUP(E438,'fleaflicker-week3.csv'!AD:AE,2,FALSE),0)</f>
        <v>0</v>
      </c>
      <c r="I438">
        <f>IFERROR(VLOOKUP(E438,'nfl-week3.csv'!Q:R,2,FALSE),0)</f>
        <v>0</v>
      </c>
      <c r="J438">
        <f>IFERROR(VLOOKUP(E438,'CBS-week3.csv'!V:W,2,FALSE),0)</f>
        <v>0</v>
      </c>
      <c r="K438">
        <f>IFERROR(AVERAGEIF(F438:J438,"&gt;0"),0)</f>
        <v>0.45</v>
      </c>
      <c r="L438">
        <f>IFERROR(VLOOKUP(E438,'Final scoring'!W:X,2,FALSE),0)</f>
        <v>0</v>
      </c>
    </row>
    <row r="439" spans="1:12">
      <c r="A439" t="s">
        <v>460</v>
      </c>
      <c r="B439">
        <v>3000</v>
      </c>
      <c r="C439" t="s">
        <v>6</v>
      </c>
      <c r="D439" t="s">
        <v>48</v>
      </c>
      <c r="E439">
        <f>IFERROR(VLOOKUP(A439,'player index'!D:F,3,FALSE),VLOOKUP(A439,'player index'!E:F,2,FALSE))</f>
        <v>681</v>
      </c>
      <c r="F439">
        <f>IFERROR(VLOOKUP(E439,'fftoday-week3.csv'!R:S,2,FALSE),0)</f>
        <v>0</v>
      </c>
      <c r="G439">
        <f>VLOOKUP(E439,'espn-week3.csv'!S:T,2,FALSE)</f>
        <v>0</v>
      </c>
      <c r="H439">
        <f>IFERROR(VLOOKUP(E439,'fleaflicker-week3.csv'!AD:AE,2,FALSE),0)</f>
        <v>6.9</v>
      </c>
      <c r="I439">
        <f>IFERROR(VLOOKUP(E439,'nfl-week3.csv'!Q:R,2,FALSE),0)</f>
        <v>7.8000000000000007</v>
      </c>
      <c r="J439">
        <f>IFERROR(VLOOKUP(E439,'CBS-week3.csv'!V:W,2,FALSE),0)</f>
        <v>6.3500000000000005</v>
      </c>
      <c r="K439">
        <f>IFERROR(AVERAGEIF(F439:J439,"&gt;0"),0)</f>
        <v>7.0166666666666666</v>
      </c>
      <c r="L439">
        <f>IFERROR(VLOOKUP(E439,'Final scoring'!W:X,2,FALSE),0)</f>
        <v>0</v>
      </c>
    </row>
    <row r="440" spans="1:12">
      <c r="A440" t="s">
        <v>463</v>
      </c>
      <c r="B440">
        <v>3000</v>
      </c>
      <c r="C440" t="s">
        <v>6</v>
      </c>
      <c r="D440" t="s">
        <v>54</v>
      </c>
      <c r="E440">
        <f>IFERROR(VLOOKUP(A440,'player index'!D:F,3,FALSE),VLOOKUP(A440,'player index'!E:F,2,FALSE))</f>
        <v>684</v>
      </c>
      <c r="F440">
        <f>IFERROR(VLOOKUP(E440,'fftoday-week3.csv'!R:S,2,FALSE),0)</f>
        <v>0</v>
      </c>
      <c r="G440">
        <f>VLOOKUP(E440,'espn-week3.csv'!S:T,2,FALSE)</f>
        <v>0</v>
      </c>
      <c r="H440">
        <f>IFERROR(VLOOKUP(E440,'fleaflicker-week3.csv'!AD:AE,2,FALSE),0)</f>
        <v>0</v>
      </c>
      <c r="I440">
        <f>IFERROR(VLOOKUP(E440,'nfl-week3.csv'!Q:R,2,FALSE),0)</f>
        <v>0</v>
      </c>
      <c r="J440">
        <f>IFERROR(VLOOKUP(E440,'CBS-week3.csv'!V:W,2,FALSE),0)</f>
        <v>0</v>
      </c>
      <c r="K440">
        <f>IFERROR(AVERAGEIF(F440:J440,"&gt;0"),0)</f>
        <v>0</v>
      </c>
      <c r="L440">
        <f>IFERROR(VLOOKUP(E440,'Final scoring'!W:X,2,FALSE),0)</f>
        <v>0</v>
      </c>
    </row>
    <row r="441" spans="1:12">
      <c r="A441" t="s">
        <v>465</v>
      </c>
      <c r="B441">
        <v>3000</v>
      </c>
      <c r="C441" t="s">
        <v>34</v>
      </c>
      <c r="D441" t="s">
        <v>17</v>
      </c>
      <c r="E441">
        <f>IFERROR(VLOOKUP(A441,'player index'!D:F,3,FALSE),VLOOKUP(A441,'player index'!E:F,2,FALSE))</f>
        <v>435</v>
      </c>
      <c r="F441">
        <f>IFERROR(VLOOKUP(E441,'fftoday-week3.csv'!R:S,2,FALSE),0)</f>
        <v>0</v>
      </c>
      <c r="G441">
        <f>VLOOKUP(E441,'espn-week3.csv'!S:T,2,FALSE)</f>
        <v>4.0000000000000008E-2</v>
      </c>
      <c r="H441">
        <f>IFERROR(VLOOKUP(E441,'fleaflicker-week3.csv'!AD:AE,2,FALSE),0)</f>
        <v>0</v>
      </c>
      <c r="I441">
        <f>IFERROR(VLOOKUP(E441,'nfl-week3.csv'!Q:R,2,FALSE),0)</f>
        <v>0</v>
      </c>
      <c r="J441">
        <f>IFERROR(VLOOKUP(E441,'CBS-week3.csv'!V:W,2,FALSE),0)</f>
        <v>7.0000000000000007E-2</v>
      </c>
      <c r="K441">
        <f>IFERROR(AVERAGEIF(F441:J441,"&gt;0"),0)</f>
        <v>5.5000000000000007E-2</v>
      </c>
      <c r="L441">
        <f>IFERROR(VLOOKUP(E441,'Final scoring'!W:X,2,FALSE),0)</f>
        <v>0</v>
      </c>
    </row>
    <row r="442" spans="1:12">
      <c r="A442" t="s">
        <v>466</v>
      </c>
      <c r="B442">
        <v>3000</v>
      </c>
      <c r="C442" t="s">
        <v>6</v>
      </c>
      <c r="D442" t="s">
        <v>17</v>
      </c>
      <c r="E442">
        <f>IFERROR(VLOOKUP(A442,'player index'!D:F,3,FALSE),VLOOKUP(A442,'player index'!E:F,2,FALSE))</f>
        <v>445</v>
      </c>
      <c r="F442">
        <f>IFERROR(VLOOKUP(E442,'fftoday-week3.csv'!R:S,2,FALSE),0)</f>
        <v>0</v>
      </c>
      <c r="G442">
        <f>VLOOKUP(E442,'espn-week3.csv'!S:T,2,FALSE)</f>
        <v>0</v>
      </c>
      <c r="H442">
        <f>IFERROR(VLOOKUP(E442,'fleaflicker-week3.csv'!AD:AE,2,FALSE),0)</f>
        <v>0</v>
      </c>
      <c r="I442">
        <f>IFERROR(VLOOKUP(E442,'nfl-week3.csv'!Q:R,2,FALSE),0)</f>
        <v>0</v>
      </c>
      <c r="J442">
        <f>IFERROR(VLOOKUP(E442,'CBS-week3.csv'!V:W,2,FALSE),0)</f>
        <v>0.06</v>
      </c>
      <c r="K442">
        <f>IFERROR(AVERAGEIF(F442:J442,"&gt;0"),0)</f>
        <v>0.06</v>
      </c>
      <c r="L442">
        <f>IFERROR(VLOOKUP(E442,'Final scoring'!W:X,2,FALSE),0)</f>
        <v>0</v>
      </c>
    </row>
    <row r="443" spans="1:12">
      <c r="A443" t="s">
        <v>1736</v>
      </c>
      <c r="B443">
        <v>2900</v>
      </c>
      <c r="C443" t="s">
        <v>251</v>
      </c>
      <c r="D443" t="s">
        <v>8</v>
      </c>
      <c r="E443">
        <f>IFERROR(VLOOKUP(A443,'player index'!D:F,3,FALSE),VLOOKUP(A443,'player index'!E:F,2,FALSE))</f>
        <v>276</v>
      </c>
      <c r="F443">
        <f>IFERROR(VLOOKUP(E443,'fftoday-week3.csv'!R:S,2,FALSE),0)</f>
        <v>0</v>
      </c>
      <c r="G443">
        <f>VLOOKUP(E443,'espn-week3.csv'!S:T,2,FALSE)</f>
        <v>0</v>
      </c>
      <c r="H443">
        <f>IFERROR(VLOOKUP(E443,'fleaflicker-week3.csv'!AD:AE,2,FALSE),0)</f>
        <v>5</v>
      </c>
      <c r="I443">
        <f>IFERROR(VLOOKUP(E443,'nfl-week3.csv'!Q:R,2,FALSE),0)</f>
        <v>0</v>
      </c>
      <c r="J443">
        <f>IFERROR(VLOOKUP(E443,'CBS-week3.csv'!V:W,2,FALSE),0)</f>
        <v>6.6</v>
      </c>
      <c r="K443">
        <f>IFERROR(AVERAGEIF(F443:J443,"&gt;0"),0)</f>
        <v>5.8</v>
      </c>
      <c r="L443">
        <f>IFERROR(VLOOKUP(E443,'Final scoring'!W:X,2,FALSE),0)</f>
        <v>0</v>
      </c>
    </row>
    <row r="444" spans="1:12">
      <c r="A444" t="s">
        <v>1737</v>
      </c>
      <c r="B444">
        <v>2900</v>
      </c>
      <c r="C444" t="s">
        <v>251</v>
      </c>
      <c r="D444" t="s">
        <v>97</v>
      </c>
      <c r="E444">
        <f>IFERROR(VLOOKUP(A444,'player index'!D:F,3,FALSE),VLOOKUP(A444,'player index'!E:F,2,FALSE))</f>
        <v>68</v>
      </c>
      <c r="F444">
        <f>IFERROR(VLOOKUP(E444,'fftoday-week3.csv'!R:S,2,FALSE),0)</f>
        <v>0</v>
      </c>
      <c r="G444">
        <f>VLOOKUP(E444,'espn-week3.csv'!S:T,2,FALSE)</f>
        <v>0</v>
      </c>
      <c r="H444">
        <f>IFERROR(VLOOKUP(E444,'fleaflicker-week3.csv'!AD:AE,2,FALSE),0)</f>
        <v>6</v>
      </c>
      <c r="I444">
        <f>IFERROR(VLOOKUP(E444,'nfl-week3.csv'!Q:R,2,FALSE),0)</f>
        <v>0</v>
      </c>
      <c r="J444">
        <f>IFERROR(VLOOKUP(E444,'CBS-week3.csv'!V:W,2,FALSE),0)</f>
        <v>9.3999999999999986</v>
      </c>
      <c r="K444">
        <f>IFERROR(AVERAGEIF(F444:J444,"&gt;0"),0)</f>
        <v>7.6999999999999993</v>
      </c>
      <c r="L444">
        <f>IFERROR(VLOOKUP(E444,'Final scoring'!W:X,2,FALSE),0)</f>
        <v>0</v>
      </c>
    </row>
    <row r="445" spans="1:12">
      <c r="A445" t="s">
        <v>1738</v>
      </c>
      <c r="B445">
        <v>2900</v>
      </c>
      <c r="C445" t="s">
        <v>251</v>
      </c>
      <c r="D445" t="s">
        <v>17</v>
      </c>
      <c r="E445">
        <f>IFERROR(VLOOKUP(A445,'player index'!D:F,3,FALSE),VLOOKUP(A445,'player index'!E:F,2,FALSE))</f>
        <v>211</v>
      </c>
      <c r="F445">
        <f>IFERROR(VLOOKUP(E445,'fftoday-week3.csv'!R:S,2,FALSE),0)</f>
        <v>0</v>
      </c>
      <c r="G445">
        <f>VLOOKUP(E445,'espn-week3.csv'!S:T,2,FALSE)</f>
        <v>0</v>
      </c>
      <c r="H445">
        <f>IFERROR(VLOOKUP(E445,'fleaflicker-week3.csv'!AD:AE,2,FALSE),0)</f>
        <v>5</v>
      </c>
      <c r="I445">
        <f>IFERROR(VLOOKUP(E445,'nfl-week3.csv'!Q:R,2,FALSE),0)</f>
        <v>0</v>
      </c>
      <c r="J445">
        <f>IFERROR(VLOOKUP(E445,'CBS-week3.csv'!V:W,2,FALSE),0)</f>
        <v>8.1</v>
      </c>
      <c r="K445">
        <f>IFERROR(AVERAGEIF(F445:J445,"&gt;0"),0)</f>
        <v>6.55</v>
      </c>
      <c r="L445">
        <f>IFERROR(VLOOKUP(E445,'Final scoring'!W:X,2,FALSE),0)</f>
        <v>0</v>
      </c>
    </row>
    <row r="446" spans="1:12">
      <c r="A446" t="s">
        <v>1739</v>
      </c>
      <c r="B446">
        <v>2900</v>
      </c>
      <c r="C446" t="s">
        <v>251</v>
      </c>
      <c r="D446" t="s">
        <v>25</v>
      </c>
      <c r="E446">
        <f>IFERROR(VLOOKUP(A446,'player index'!D:F,3,FALSE),VLOOKUP(A446,'player index'!E:F,2,FALSE))</f>
        <v>187</v>
      </c>
      <c r="F446">
        <f>IFERROR(VLOOKUP(E446,'fftoday-week3.csv'!R:S,2,FALSE),0)</f>
        <v>0</v>
      </c>
      <c r="G446">
        <f>VLOOKUP(E446,'espn-week3.csv'!S:T,2,FALSE)</f>
        <v>0</v>
      </c>
      <c r="H446">
        <f>IFERROR(VLOOKUP(E446,'fleaflicker-week3.csv'!AD:AE,2,FALSE),0)</f>
        <v>6</v>
      </c>
      <c r="I446">
        <f>IFERROR(VLOOKUP(E446,'nfl-week3.csv'!Q:R,2,FALSE),0)</f>
        <v>0</v>
      </c>
      <c r="J446">
        <f>IFERROR(VLOOKUP(E446,'CBS-week3.csv'!V:W,2,FALSE),0)</f>
        <v>7.6000000000000005</v>
      </c>
      <c r="K446">
        <f>IFERROR(AVERAGEIF(F446:J446,"&gt;0"),0)</f>
        <v>6.8000000000000007</v>
      </c>
      <c r="L446">
        <f>IFERROR(VLOOKUP(E446,'Final scoring'!W:X,2,FALSE),0)</f>
        <v>0</v>
      </c>
    </row>
    <row r="447" spans="1:12">
      <c r="A447" t="s">
        <v>1740</v>
      </c>
      <c r="B447">
        <v>2900</v>
      </c>
      <c r="C447" t="s">
        <v>251</v>
      </c>
      <c r="D447" t="s">
        <v>17</v>
      </c>
      <c r="E447">
        <f>IFERROR(VLOOKUP(A447,'player index'!D:F,3,FALSE),VLOOKUP(A447,'player index'!E:F,2,FALSE))</f>
        <v>266</v>
      </c>
      <c r="F447">
        <f>IFERROR(VLOOKUP(E447,'fftoday-week3.csv'!R:S,2,FALSE),0)</f>
        <v>0</v>
      </c>
      <c r="G447">
        <f>VLOOKUP(E447,'espn-week3.csv'!S:T,2,FALSE)</f>
        <v>0</v>
      </c>
      <c r="H447">
        <f>IFERROR(VLOOKUP(E447,'fleaflicker-week3.csv'!AD:AE,2,FALSE),0)</f>
        <v>5</v>
      </c>
      <c r="I447">
        <f>IFERROR(VLOOKUP(E447,'nfl-week3.csv'!Q:R,2,FALSE),0)</f>
        <v>0</v>
      </c>
      <c r="J447">
        <f>IFERROR(VLOOKUP(E447,'CBS-week3.csv'!V:W,2,FALSE),0)</f>
        <v>4.6999999999999993</v>
      </c>
      <c r="K447">
        <f>IFERROR(AVERAGEIF(F447:J447,"&gt;0"),0)</f>
        <v>4.8499999999999996</v>
      </c>
      <c r="L447">
        <f>IFERROR(VLOOKUP(E447,'Final scoring'!W:X,2,FALSE),0)</f>
        <v>0</v>
      </c>
    </row>
    <row r="448" spans="1:12">
      <c r="A448" t="s">
        <v>1741</v>
      </c>
      <c r="B448">
        <v>2900</v>
      </c>
      <c r="C448" t="s">
        <v>251</v>
      </c>
      <c r="D448" t="s">
        <v>11</v>
      </c>
      <c r="E448">
        <f>IFERROR(VLOOKUP(A448,'player index'!D:F,3,FALSE),VLOOKUP(A448,'player index'!E:F,2,FALSE))</f>
        <v>48</v>
      </c>
      <c r="F448">
        <f>IFERROR(VLOOKUP(E448,'fftoday-week3.csv'!R:S,2,FALSE),0)</f>
        <v>0</v>
      </c>
      <c r="G448">
        <f>VLOOKUP(E448,'espn-week3.csv'!S:T,2,FALSE)</f>
        <v>0</v>
      </c>
      <c r="H448">
        <f>IFERROR(VLOOKUP(E448,'fleaflicker-week3.csv'!AD:AE,2,FALSE),0)</f>
        <v>9</v>
      </c>
      <c r="I448">
        <f>IFERROR(VLOOKUP(E448,'nfl-week3.csv'!Q:R,2,FALSE),0)</f>
        <v>0</v>
      </c>
      <c r="J448">
        <f>IFERROR(VLOOKUP(E448,'CBS-week3.csv'!V:W,2,FALSE),0)</f>
        <v>7.5000000000000009</v>
      </c>
      <c r="K448">
        <f>IFERROR(AVERAGEIF(F448:J448,"&gt;0"),0)</f>
        <v>8.25</v>
      </c>
      <c r="L448">
        <f>IFERROR(VLOOKUP(E448,'Final scoring'!W:X,2,FALSE),0)</f>
        <v>0</v>
      </c>
    </row>
    <row r="449" spans="1:12">
      <c r="A449" t="s">
        <v>1742</v>
      </c>
      <c r="B449">
        <v>2900</v>
      </c>
      <c r="C449" t="s">
        <v>251</v>
      </c>
      <c r="D449" t="s">
        <v>73</v>
      </c>
      <c r="E449">
        <f>IFERROR(VLOOKUP(A449,'player index'!D:F,3,FALSE),VLOOKUP(A449,'player index'!E:F,2,FALSE))</f>
        <v>30</v>
      </c>
      <c r="F449">
        <f>IFERROR(VLOOKUP(E449,'fftoday-week3.csv'!R:S,2,FALSE),0)</f>
        <v>0</v>
      </c>
      <c r="G449">
        <f>VLOOKUP(E449,'espn-week3.csv'!S:T,2,FALSE)</f>
        <v>0</v>
      </c>
      <c r="H449">
        <f>IFERROR(VLOOKUP(E449,'fleaflicker-week3.csv'!AD:AE,2,FALSE),0)</f>
        <v>6</v>
      </c>
      <c r="I449">
        <f>IFERROR(VLOOKUP(E449,'nfl-week3.csv'!Q:R,2,FALSE),0)</f>
        <v>0</v>
      </c>
      <c r="J449">
        <f>IFERROR(VLOOKUP(E449,'CBS-week3.csv'!V:W,2,FALSE),0)</f>
        <v>7.6000000000000005</v>
      </c>
      <c r="K449">
        <f>IFERROR(AVERAGEIF(F449:J449,"&gt;0"),0)</f>
        <v>6.8000000000000007</v>
      </c>
      <c r="L449">
        <f>IFERROR(VLOOKUP(E449,'Final scoring'!W:X,2,FALSE),0)</f>
        <v>0</v>
      </c>
    </row>
    <row r="450" spans="1:12">
      <c r="A450" t="s">
        <v>1744</v>
      </c>
      <c r="B450">
        <v>2800</v>
      </c>
      <c r="C450" t="s">
        <v>251</v>
      </c>
      <c r="D450" t="s">
        <v>8</v>
      </c>
      <c r="E450">
        <f>IFERROR(VLOOKUP(A450,'player index'!D:F,3,FALSE),VLOOKUP(A450,'player index'!E:F,2,FALSE))</f>
        <v>261</v>
      </c>
      <c r="F450">
        <f>IFERROR(VLOOKUP(E450,'fftoday-week3.csv'!R:S,2,FALSE),0)</f>
        <v>0</v>
      </c>
      <c r="G450">
        <f>VLOOKUP(E450,'espn-week3.csv'!S:T,2,FALSE)</f>
        <v>0</v>
      </c>
      <c r="H450">
        <f>IFERROR(VLOOKUP(E450,'fleaflicker-week3.csv'!AD:AE,2,FALSE),0)</f>
        <v>4</v>
      </c>
      <c r="I450">
        <f>IFERROR(VLOOKUP(E450,'nfl-week3.csv'!Q:R,2,FALSE),0)</f>
        <v>0</v>
      </c>
      <c r="J450">
        <f>IFERROR(VLOOKUP(E450,'CBS-week3.csv'!V:W,2,FALSE),0)</f>
        <v>6.7</v>
      </c>
      <c r="K450">
        <f>IFERROR(AVERAGEIF(F450:J450,"&gt;0"),0)</f>
        <v>5.35</v>
      </c>
      <c r="L450">
        <f>IFERROR(VLOOKUP(E450,'Final scoring'!W:X,2,FALSE),0)</f>
        <v>0</v>
      </c>
    </row>
    <row r="451" spans="1:12">
      <c r="A451" t="s">
        <v>1747</v>
      </c>
      <c r="B451">
        <v>2800</v>
      </c>
      <c r="C451" t="s">
        <v>251</v>
      </c>
      <c r="D451" t="s">
        <v>36</v>
      </c>
      <c r="E451">
        <f>IFERROR(VLOOKUP(A451,'player index'!D:F,3,FALSE),VLOOKUP(A451,'player index'!E:F,2,FALSE))</f>
        <v>222</v>
      </c>
      <c r="F451">
        <f>IFERROR(VLOOKUP(E451,'fftoday-week3.csv'!R:S,2,FALSE),0)</f>
        <v>0</v>
      </c>
      <c r="G451">
        <f>VLOOKUP(E451,'espn-week3.csv'!S:T,2,FALSE)</f>
        <v>0</v>
      </c>
      <c r="H451">
        <f>IFERROR(VLOOKUP(E451,'fleaflicker-week3.csv'!AD:AE,2,FALSE),0)</f>
        <v>4</v>
      </c>
      <c r="I451">
        <f>IFERROR(VLOOKUP(E451,'nfl-week3.csv'!Q:R,2,FALSE),0)</f>
        <v>0</v>
      </c>
      <c r="J451">
        <f>IFERROR(VLOOKUP(E451,'CBS-week3.csv'!V:W,2,FALSE),0)</f>
        <v>7.4</v>
      </c>
      <c r="K451">
        <f>IFERROR(AVERAGEIF(F451:J451,"&gt;0"),0)</f>
        <v>5.7</v>
      </c>
      <c r="L451">
        <f>IFERROR(VLOOKUP(E451,'Final scoring'!W:X,2,FALSE),0)</f>
        <v>0</v>
      </c>
    </row>
    <row r="452" spans="1:12">
      <c r="A452" t="s">
        <v>1748</v>
      </c>
      <c r="B452">
        <v>2700</v>
      </c>
      <c r="C452" t="s">
        <v>251</v>
      </c>
      <c r="D452" t="s">
        <v>20</v>
      </c>
      <c r="E452">
        <f>IFERROR(VLOOKUP(A452,'player index'!D:F,3,FALSE),VLOOKUP(A452,'player index'!E:F,2,FALSE))</f>
        <v>53</v>
      </c>
      <c r="F452">
        <f>IFERROR(VLOOKUP(E452,'fftoday-week3.csv'!R:S,2,FALSE),0)</f>
        <v>0</v>
      </c>
      <c r="G452">
        <f>VLOOKUP(E452,'espn-week3.csv'!S:T,2,FALSE)</f>
        <v>0</v>
      </c>
      <c r="H452">
        <f>IFERROR(VLOOKUP(E452,'fleaflicker-week3.csv'!AD:AE,2,FALSE),0)</f>
        <v>5</v>
      </c>
      <c r="I452">
        <f>IFERROR(VLOOKUP(E452,'nfl-week3.csv'!Q:R,2,FALSE),0)</f>
        <v>0</v>
      </c>
      <c r="J452">
        <f>IFERROR(VLOOKUP(E452,'CBS-week3.csv'!V:W,2,FALSE),0)</f>
        <v>7.1</v>
      </c>
      <c r="K452">
        <f>IFERROR(AVERAGEIF(F452:J452,"&gt;0"),0)</f>
        <v>6.05</v>
      </c>
      <c r="L452">
        <f>IFERROR(VLOOKUP(E452,'Final scoring'!W:X,2,FALSE),0)</f>
        <v>0</v>
      </c>
    </row>
    <row r="453" spans="1:12">
      <c r="A453" t="s">
        <v>1749</v>
      </c>
      <c r="B453">
        <v>2700</v>
      </c>
      <c r="C453" t="s">
        <v>251</v>
      </c>
      <c r="D453" t="s">
        <v>97</v>
      </c>
      <c r="E453">
        <f>IFERROR(VLOOKUP(A453,'player index'!D:F,3,FALSE),VLOOKUP(A453,'player index'!E:F,2,FALSE))</f>
        <v>307</v>
      </c>
      <c r="F453">
        <f>IFERROR(VLOOKUP(E453,'fftoday-week3.csv'!R:S,2,FALSE),0)</f>
        <v>0</v>
      </c>
      <c r="G453">
        <f>VLOOKUP(E453,'espn-week3.csv'!S:T,2,FALSE)</f>
        <v>0</v>
      </c>
      <c r="H453">
        <f>IFERROR(VLOOKUP(E453,'fleaflicker-week3.csv'!AD:AE,2,FALSE),0)</f>
        <v>6</v>
      </c>
      <c r="I453">
        <f>IFERROR(VLOOKUP(E453,'nfl-week3.csv'!Q:R,2,FALSE),0)</f>
        <v>0</v>
      </c>
      <c r="J453">
        <f>IFERROR(VLOOKUP(E453,'CBS-week3.csv'!V:W,2,FALSE),0)</f>
        <v>5.3000000000000007</v>
      </c>
      <c r="K453">
        <f>IFERROR(AVERAGEIF(F453:J453,"&gt;0"),0)</f>
        <v>5.65</v>
      </c>
      <c r="L453">
        <f>IFERROR(VLOOKUP(E453,'Final scoring'!W:X,2,FALSE),0)</f>
        <v>0</v>
      </c>
    </row>
    <row r="454" spans="1:12">
      <c r="A454" t="s">
        <v>1752</v>
      </c>
      <c r="B454">
        <v>2700</v>
      </c>
      <c r="C454" t="s">
        <v>251</v>
      </c>
      <c r="D454" t="s">
        <v>77</v>
      </c>
      <c r="E454">
        <f>IFERROR(VLOOKUP(A454,'player index'!D:F,3,FALSE),VLOOKUP(A454,'player index'!E:F,2,FALSE))</f>
        <v>202</v>
      </c>
      <c r="F454">
        <f>IFERROR(VLOOKUP(E454,'fftoday-week3.csv'!R:S,2,FALSE),0)</f>
        <v>0</v>
      </c>
      <c r="G454">
        <f>VLOOKUP(E454,'espn-week3.csv'!S:T,2,FALSE)</f>
        <v>0</v>
      </c>
      <c r="H454">
        <f>IFERROR(VLOOKUP(E454,'fleaflicker-week3.csv'!AD:AE,2,FALSE),0)</f>
        <v>4</v>
      </c>
      <c r="I454">
        <f>IFERROR(VLOOKUP(E454,'nfl-week3.csv'!Q:R,2,FALSE),0)</f>
        <v>0</v>
      </c>
      <c r="J454">
        <f>IFERROR(VLOOKUP(E454,'CBS-week3.csv'!V:W,2,FALSE),0)</f>
        <v>6.5000000000000009</v>
      </c>
      <c r="K454">
        <f>IFERROR(AVERAGEIF(F454:J454,"&gt;0"),0)</f>
        <v>5.25</v>
      </c>
      <c r="L454">
        <f>IFERROR(VLOOKUP(E454,'Final scoring'!W:X,2,FALSE),0)</f>
        <v>0</v>
      </c>
    </row>
    <row r="455" spans="1:12">
      <c r="A455" t="s">
        <v>1753</v>
      </c>
      <c r="B455">
        <v>2600</v>
      </c>
      <c r="C455" t="s">
        <v>251</v>
      </c>
      <c r="D455" t="s">
        <v>41</v>
      </c>
      <c r="E455">
        <f>IFERROR(VLOOKUP(A455,'player index'!D:F,3,FALSE),VLOOKUP(A455,'player index'!E:F,2,FALSE))</f>
        <v>184</v>
      </c>
      <c r="F455">
        <f>IFERROR(VLOOKUP(E455,'fftoday-week3.csv'!R:S,2,FALSE),0)</f>
        <v>0</v>
      </c>
      <c r="G455">
        <f>VLOOKUP(E455,'espn-week3.csv'!S:T,2,FALSE)</f>
        <v>0</v>
      </c>
      <c r="H455">
        <f>IFERROR(VLOOKUP(E455,'fleaflicker-week3.csv'!AD:AE,2,FALSE),0)</f>
        <v>5</v>
      </c>
      <c r="I455">
        <f>IFERROR(VLOOKUP(E455,'nfl-week3.csv'!Q:R,2,FALSE),0)</f>
        <v>0</v>
      </c>
      <c r="J455">
        <f>IFERROR(VLOOKUP(E455,'CBS-week3.csv'!V:W,2,FALSE),0)</f>
        <v>6.2</v>
      </c>
      <c r="K455">
        <f>IFERROR(AVERAGEIF(F455:J455,"&gt;0"),0)</f>
        <v>5.6</v>
      </c>
      <c r="L455">
        <f>IFERROR(VLOOKUP(E455,'Final scoring'!W:X,2,FALSE),0)</f>
        <v>0</v>
      </c>
    </row>
    <row r="456" spans="1:12">
      <c r="A456" t="s">
        <v>1754</v>
      </c>
      <c r="B456">
        <v>2600</v>
      </c>
      <c r="C456" t="s">
        <v>251</v>
      </c>
      <c r="D456" t="s">
        <v>28</v>
      </c>
      <c r="E456">
        <f>IFERROR(VLOOKUP(A456,'player index'!D:F,3,FALSE),VLOOKUP(A456,'player index'!E:F,2,FALSE))</f>
        <v>123</v>
      </c>
      <c r="F456">
        <f>IFERROR(VLOOKUP(E456,'fftoday-week3.csv'!R:S,2,FALSE),0)</f>
        <v>0</v>
      </c>
      <c r="G456">
        <f>VLOOKUP(E456,'espn-week3.csv'!S:T,2,FALSE)</f>
        <v>0</v>
      </c>
      <c r="H456">
        <f>IFERROR(VLOOKUP(E456,'fleaflicker-week3.csv'!AD:AE,2,FALSE),0)</f>
        <v>5</v>
      </c>
      <c r="I456">
        <f>IFERROR(VLOOKUP(E456,'nfl-week3.csv'!Q:R,2,FALSE),0)</f>
        <v>0</v>
      </c>
      <c r="J456">
        <f>IFERROR(VLOOKUP(E456,'CBS-week3.csv'!V:W,2,FALSE),0)</f>
        <v>4.0999999999999996</v>
      </c>
      <c r="K456">
        <f>IFERROR(AVERAGEIF(F456:J456,"&gt;0"),0)</f>
        <v>4.55</v>
      </c>
      <c r="L456">
        <f>IFERROR(VLOOKUP(E456,'Final scoring'!W:X,2,FALSE),0)</f>
        <v>0</v>
      </c>
    </row>
    <row r="457" spans="1:12">
      <c r="A457" t="s">
        <v>492</v>
      </c>
      <c r="B457">
        <v>2600</v>
      </c>
      <c r="C457" t="s">
        <v>45</v>
      </c>
      <c r="D457" t="s">
        <v>25</v>
      </c>
      <c r="E457">
        <f>IFERROR(VLOOKUP(A457,'player index'!D:F,3,FALSE),VLOOKUP(A457,'player index'!E:F,2,FALSE))</f>
        <v>364</v>
      </c>
      <c r="F457">
        <f>IFERROR(VLOOKUP(E457,'fftoday-week3.csv'!R:S,2,FALSE),0)</f>
        <v>0</v>
      </c>
      <c r="G457">
        <f>VLOOKUP(E457,'espn-week3.csv'!S:T,2,FALSE)</f>
        <v>0</v>
      </c>
      <c r="H457">
        <f>IFERROR(VLOOKUP(E457,'fleaflicker-week3.csv'!AD:AE,2,FALSE),0)</f>
        <v>0</v>
      </c>
      <c r="I457">
        <f>IFERROR(VLOOKUP(E457,'nfl-week3.csv'!Q:R,2,FALSE),0)</f>
        <v>0</v>
      </c>
      <c r="J457">
        <f>IFERROR(VLOOKUP(E457,'CBS-week3.csv'!V:W,2,FALSE),0)</f>
        <v>0</v>
      </c>
      <c r="K457">
        <f>IFERROR(AVERAGEIF(F457:J457,"&gt;0"),0)</f>
        <v>0</v>
      </c>
      <c r="L457">
        <f>IFERROR(VLOOKUP(E457,'Final scoring'!W:X,2,FALSE),0)</f>
        <v>0</v>
      </c>
    </row>
    <row r="458" spans="1:12">
      <c r="A458" t="s">
        <v>493</v>
      </c>
      <c r="B458">
        <v>2600</v>
      </c>
      <c r="C458" t="s">
        <v>45</v>
      </c>
      <c r="D458" t="s">
        <v>8</v>
      </c>
      <c r="E458">
        <f>IFERROR(VLOOKUP(A458,'player index'!D:F,3,FALSE),VLOOKUP(A458,'player index'!E:F,2,FALSE))</f>
        <v>292</v>
      </c>
      <c r="F458">
        <f>IFERROR(VLOOKUP(E458,'fftoday-week3.csv'!R:S,2,FALSE),0)</f>
        <v>4</v>
      </c>
      <c r="G458">
        <f>VLOOKUP(E458,'espn-week3.csv'!S:T,2,FALSE)</f>
        <v>4.74</v>
      </c>
      <c r="H458">
        <f>IFERROR(VLOOKUP(E458,'fleaflicker-week3.csv'!AD:AE,2,FALSE),0)</f>
        <v>4.5</v>
      </c>
      <c r="I458">
        <f>IFERROR(VLOOKUP(E458,'nfl-week3.csv'!Q:R,2,FALSE),0)</f>
        <v>5</v>
      </c>
      <c r="J458">
        <f>IFERROR(VLOOKUP(E458,'CBS-week3.csv'!V:W,2,FALSE),0)</f>
        <v>6.0600000000000005</v>
      </c>
      <c r="K458">
        <f>IFERROR(AVERAGEIF(F458:J458,"&gt;0"),0)</f>
        <v>4.8600000000000012</v>
      </c>
      <c r="L458">
        <f>IFERROR(VLOOKUP(E458,'Final scoring'!W:X,2,FALSE),0)</f>
        <v>0</v>
      </c>
    </row>
    <row r="459" spans="1:12">
      <c r="A459" t="s">
        <v>1755</v>
      </c>
      <c r="B459">
        <v>2500</v>
      </c>
      <c r="C459" t="s">
        <v>251</v>
      </c>
      <c r="D459" t="s">
        <v>48</v>
      </c>
      <c r="E459">
        <f>IFERROR(VLOOKUP(A459,'player index'!D:F,3,FALSE),VLOOKUP(A459,'player index'!E:F,2,FALSE))</f>
        <v>243</v>
      </c>
      <c r="F459">
        <f>IFERROR(VLOOKUP(E459,'fftoday-week3.csv'!R:S,2,FALSE),0)</f>
        <v>0</v>
      </c>
      <c r="G459">
        <f>VLOOKUP(E459,'espn-week3.csv'!S:T,2,FALSE)</f>
        <v>0</v>
      </c>
      <c r="H459">
        <f>IFERROR(VLOOKUP(E459,'fleaflicker-week3.csv'!AD:AE,2,FALSE),0)</f>
        <v>5</v>
      </c>
      <c r="I459">
        <f>IFERROR(VLOOKUP(E459,'nfl-week3.csv'!Q:R,2,FALSE),0)</f>
        <v>0</v>
      </c>
      <c r="J459">
        <f>IFERROR(VLOOKUP(E459,'CBS-week3.csv'!V:W,2,FALSE),0)</f>
        <v>8.5</v>
      </c>
      <c r="K459">
        <f>IFERROR(AVERAGEIF(F459:J459,"&gt;0"),0)</f>
        <v>6.75</v>
      </c>
      <c r="L459">
        <f>IFERROR(VLOOKUP(E459,'Final scoring'!W:X,2,FALSE),0)</f>
        <v>0</v>
      </c>
    </row>
    <row r="460" spans="1:12">
      <c r="A460" t="s">
        <v>495</v>
      </c>
      <c r="B460">
        <v>2500</v>
      </c>
      <c r="C460" t="s">
        <v>45</v>
      </c>
      <c r="D460" t="s">
        <v>77</v>
      </c>
      <c r="E460" t="e">
        <f>IFERROR(VLOOKUP(A460,'player index'!D:F,3,FALSE),VLOOKUP(A460,'player index'!E:F,2,FALSE))</f>
        <v>#N/A</v>
      </c>
      <c r="F460">
        <f>IFERROR(VLOOKUP(E460,'fftoday-week3.csv'!R:S,2,FALSE),0)</f>
        <v>0</v>
      </c>
      <c r="G460" t="e">
        <f>VLOOKUP(E460,'espn-week3.csv'!S:T,2,FALSE)</f>
        <v>#N/A</v>
      </c>
      <c r="H460">
        <f>IFERROR(VLOOKUP(E460,'fleaflicker-week3.csv'!AD:AE,2,FALSE),0)</f>
        <v>0</v>
      </c>
      <c r="I460">
        <f>IFERROR(VLOOKUP(E460,'nfl-week3.csv'!Q:R,2,FALSE),0)</f>
        <v>0</v>
      </c>
      <c r="J460">
        <f>IFERROR(VLOOKUP(E460,'CBS-week3.csv'!V:W,2,FALSE),0)</f>
        <v>0</v>
      </c>
      <c r="K460">
        <f>IFERROR(AVERAGEIF(F460:J460,"&gt;0"),0)</f>
        <v>0</v>
      </c>
      <c r="L460">
        <f>IFERROR(VLOOKUP(E460,'Final scoring'!W:X,2,FALSE),0)</f>
        <v>0</v>
      </c>
    </row>
    <row r="461" spans="1:12">
      <c r="A461" t="s">
        <v>497</v>
      </c>
      <c r="B461">
        <v>2500</v>
      </c>
      <c r="C461" t="s">
        <v>45</v>
      </c>
      <c r="D461" t="s">
        <v>28</v>
      </c>
      <c r="E461">
        <f>IFERROR(VLOOKUP(A461,'player index'!D:F,3,FALSE),VLOOKUP(A461,'player index'!E:F,2,FALSE))</f>
        <v>271</v>
      </c>
      <c r="F461">
        <f>IFERROR(VLOOKUP(E461,'fftoday-week3.csv'!R:S,2,FALSE),0)</f>
        <v>4</v>
      </c>
      <c r="G461">
        <f>VLOOKUP(E461,'espn-week3.csv'!S:T,2,FALSE)</f>
        <v>6.5600000000000005</v>
      </c>
      <c r="H461">
        <f>IFERROR(VLOOKUP(E461,'fleaflicker-week3.csv'!AD:AE,2,FALSE),0)</f>
        <v>8.5</v>
      </c>
      <c r="I461">
        <f>IFERROR(VLOOKUP(E461,'nfl-week3.csv'!Q:R,2,FALSE),0)</f>
        <v>9</v>
      </c>
      <c r="J461">
        <f>IFERROR(VLOOKUP(E461,'CBS-week3.csv'!V:W,2,FALSE),0)</f>
        <v>4.870000000000001</v>
      </c>
      <c r="K461">
        <f>IFERROR(AVERAGEIF(F461:J461,"&gt;0"),0)</f>
        <v>6.5860000000000012</v>
      </c>
      <c r="L461">
        <f>IFERROR(VLOOKUP(E461,'Final scoring'!W:X,2,FALSE),0)</f>
        <v>0</v>
      </c>
    </row>
    <row r="462" spans="1:12">
      <c r="A462" t="s">
        <v>498</v>
      </c>
      <c r="B462">
        <v>2500</v>
      </c>
      <c r="C462" t="s">
        <v>45</v>
      </c>
      <c r="D462" t="s">
        <v>11</v>
      </c>
      <c r="E462">
        <f>IFERROR(VLOOKUP(A462,'player index'!D:F,3,FALSE),VLOOKUP(A462,'player index'!E:F,2,FALSE))</f>
        <v>360</v>
      </c>
      <c r="F462">
        <f>IFERROR(VLOOKUP(E462,'fftoday-week3.csv'!R:S,2,FALSE),0)</f>
        <v>0</v>
      </c>
      <c r="G462">
        <f>VLOOKUP(E462,'espn-week3.csv'!S:T,2,FALSE)</f>
        <v>0.25</v>
      </c>
      <c r="H462">
        <f>IFERROR(VLOOKUP(E462,'fleaflicker-week3.csv'!AD:AE,2,FALSE),0)</f>
        <v>0</v>
      </c>
      <c r="I462">
        <f>IFERROR(VLOOKUP(E462,'nfl-week3.csv'!Q:R,2,FALSE),0)</f>
        <v>0</v>
      </c>
      <c r="J462">
        <f>IFERROR(VLOOKUP(E462,'CBS-week3.csv'!V:W,2,FALSE),0)</f>
        <v>0.16999999999999998</v>
      </c>
      <c r="K462">
        <f>IFERROR(AVERAGEIF(F462:J462,"&gt;0"),0)</f>
        <v>0.21</v>
      </c>
      <c r="L462">
        <f>IFERROR(VLOOKUP(E462,'Final scoring'!W:X,2,FALSE),0)</f>
        <v>0</v>
      </c>
    </row>
    <row r="463" spans="1:12">
      <c r="A463" t="s">
        <v>499</v>
      </c>
      <c r="B463">
        <v>2500</v>
      </c>
      <c r="C463" t="s">
        <v>45</v>
      </c>
      <c r="D463" t="s">
        <v>54</v>
      </c>
      <c r="E463" t="e">
        <f>IFERROR(VLOOKUP(A463,'player index'!D:F,3,FALSE),VLOOKUP(A463,'player index'!E:F,2,FALSE))</f>
        <v>#N/A</v>
      </c>
      <c r="F463">
        <f>IFERROR(VLOOKUP(E463,'fftoday-week3.csv'!R:S,2,FALSE),0)</f>
        <v>0</v>
      </c>
      <c r="G463" t="e">
        <f>VLOOKUP(E463,'espn-week3.csv'!S:T,2,FALSE)</f>
        <v>#N/A</v>
      </c>
      <c r="H463">
        <f>IFERROR(VLOOKUP(E463,'fleaflicker-week3.csv'!AD:AE,2,FALSE),0)</f>
        <v>0</v>
      </c>
      <c r="I463">
        <f>IFERROR(VLOOKUP(E463,'nfl-week3.csv'!Q:R,2,FALSE),0)</f>
        <v>0</v>
      </c>
      <c r="J463">
        <f>IFERROR(VLOOKUP(E463,'CBS-week3.csv'!V:W,2,FALSE),0)</f>
        <v>0</v>
      </c>
      <c r="K463">
        <f>IFERROR(AVERAGEIF(F463:J463,"&gt;0"),0)</f>
        <v>0</v>
      </c>
      <c r="L463">
        <f>IFERROR(VLOOKUP(E463,'Final scoring'!W:X,2,FALSE),0)</f>
        <v>0</v>
      </c>
    </row>
    <row r="464" spans="1:12">
      <c r="A464" t="s">
        <v>500</v>
      </c>
      <c r="B464">
        <v>2500</v>
      </c>
      <c r="C464" t="s">
        <v>45</v>
      </c>
      <c r="D464" t="s">
        <v>66</v>
      </c>
      <c r="E464">
        <f>IFERROR(VLOOKUP(A464,'player index'!D:F,3,FALSE),VLOOKUP(A464,'player index'!E:F,2,FALSE))</f>
        <v>306</v>
      </c>
      <c r="F464">
        <f>IFERROR(VLOOKUP(E464,'fftoday-week3.csv'!R:S,2,FALSE),0)</f>
        <v>2</v>
      </c>
      <c r="G464">
        <f>VLOOKUP(E464,'espn-week3.csv'!S:T,2,FALSE)</f>
        <v>2.06</v>
      </c>
      <c r="H464">
        <f>IFERROR(VLOOKUP(E464,'fleaflicker-week3.csv'!AD:AE,2,FALSE),0)</f>
        <v>5.6</v>
      </c>
      <c r="I464">
        <f>IFERROR(VLOOKUP(E464,'nfl-week3.csv'!Q:R,2,FALSE),0)</f>
        <v>5.2</v>
      </c>
      <c r="J464">
        <f>IFERROR(VLOOKUP(E464,'CBS-week3.csv'!V:W,2,FALSE),0)</f>
        <v>4.370000000000001</v>
      </c>
      <c r="K464">
        <f>IFERROR(AVERAGEIF(F464:J464,"&gt;0"),0)</f>
        <v>3.8460000000000001</v>
      </c>
      <c r="L464">
        <f>IFERROR(VLOOKUP(E464,'Final scoring'!W:X,2,FALSE),0)</f>
        <v>0</v>
      </c>
    </row>
    <row r="465" spans="1:12">
      <c r="A465" t="s">
        <v>502</v>
      </c>
      <c r="B465">
        <v>2500</v>
      </c>
      <c r="C465" t="s">
        <v>45</v>
      </c>
      <c r="D465" t="s">
        <v>20</v>
      </c>
      <c r="E465">
        <f>IFERROR(VLOOKUP(A465,'player index'!D:F,3,FALSE),VLOOKUP(A465,'player index'!E:F,2,FALSE))</f>
        <v>506</v>
      </c>
      <c r="F465">
        <f>IFERROR(VLOOKUP(E465,'fftoday-week3.csv'!R:S,2,FALSE),0)</f>
        <v>0</v>
      </c>
      <c r="G465">
        <f>VLOOKUP(E465,'espn-week3.csv'!S:T,2,FALSE)</f>
        <v>0</v>
      </c>
      <c r="H465">
        <f>IFERROR(VLOOKUP(E465,'fleaflicker-week3.csv'!AD:AE,2,FALSE),0)</f>
        <v>0</v>
      </c>
      <c r="I465">
        <f>IFERROR(VLOOKUP(E465,'nfl-week3.csv'!Q:R,2,FALSE),0)</f>
        <v>0</v>
      </c>
      <c r="J465">
        <f>IFERROR(VLOOKUP(E465,'CBS-week3.csv'!V:W,2,FALSE),0)</f>
        <v>0</v>
      </c>
      <c r="K465">
        <f>IFERROR(AVERAGEIF(F465:J465,"&gt;0"),0)</f>
        <v>0</v>
      </c>
      <c r="L465">
        <f>IFERROR(VLOOKUP(E465,'Final scoring'!W:X,2,FALSE),0)</f>
        <v>0</v>
      </c>
    </row>
    <row r="466" spans="1:12">
      <c r="A466" t="s">
        <v>503</v>
      </c>
      <c r="B466">
        <v>2500</v>
      </c>
      <c r="C466" t="s">
        <v>45</v>
      </c>
      <c r="D466" t="s">
        <v>66</v>
      </c>
      <c r="E466">
        <f>IFERROR(VLOOKUP(A466,'player index'!D:F,3,FALSE),VLOOKUP(A466,'player index'!E:F,2,FALSE))</f>
        <v>351</v>
      </c>
      <c r="F466">
        <f>IFERROR(VLOOKUP(E466,'fftoday-week3.csv'!R:S,2,FALSE),0)</f>
        <v>2</v>
      </c>
      <c r="G466">
        <f>VLOOKUP(E466,'espn-week3.csv'!S:T,2,FALSE)</f>
        <v>0.66</v>
      </c>
      <c r="H466">
        <f>IFERROR(VLOOKUP(E466,'fleaflicker-week3.csv'!AD:AE,2,FALSE),0)</f>
        <v>0</v>
      </c>
      <c r="I466">
        <f>IFERROR(VLOOKUP(E466,'nfl-week3.csv'!Q:R,2,FALSE),0)</f>
        <v>0</v>
      </c>
      <c r="J466">
        <f>IFERROR(VLOOKUP(E466,'CBS-week3.csv'!V:W,2,FALSE),0)</f>
        <v>5.41</v>
      </c>
      <c r="K466">
        <f>IFERROR(AVERAGEIF(F466:J466,"&gt;0"),0)</f>
        <v>2.69</v>
      </c>
      <c r="L466">
        <f>IFERROR(VLOOKUP(E466,'Final scoring'!W:X,2,FALSE),0)</f>
        <v>0</v>
      </c>
    </row>
    <row r="467" spans="1:12">
      <c r="A467" t="s">
        <v>510</v>
      </c>
      <c r="B467">
        <v>2500</v>
      </c>
      <c r="C467" t="s">
        <v>45</v>
      </c>
      <c r="D467" t="s">
        <v>48</v>
      </c>
      <c r="E467" t="e">
        <f>IFERROR(VLOOKUP(A467,'player index'!D:F,3,FALSE),VLOOKUP(A467,'player index'!E:F,2,FALSE))</f>
        <v>#N/A</v>
      </c>
      <c r="F467">
        <f>IFERROR(VLOOKUP(E467,'fftoday-week3.csv'!R:S,2,FALSE),0)</f>
        <v>0</v>
      </c>
      <c r="G467" t="e">
        <f>VLOOKUP(E467,'espn-week3.csv'!S:T,2,FALSE)</f>
        <v>#N/A</v>
      </c>
      <c r="H467">
        <f>IFERROR(VLOOKUP(E467,'fleaflicker-week3.csv'!AD:AE,2,FALSE),0)</f>
        <v>0</v>
      </c>
      <c r="I467">
        <f>IFERROR(VLOOKUP(E467,'nfl-week3.csv'!Q:R,2,FALSE),0)</f>
        <v>0</v>
      </c>
      <c r="J467">
        <f>IFERROR(VLOOKUP(E467,'CBS-week3.csv'!V:W,2,FALSE),0)</f>
        <v>0</v>
      </c>
      <c r="K467">
        <f>IFERROR(AVERAGEIF(F467:J467,"&gt;0"),0)</f>
        <v>0</v>
      </c>
      <c r="L467">
        <f>IFERROR(VLOOKUP(E467,'Final scoring'!W:X,2,FALSE),0)</f>
        <v>0</v>
      </c>
    </row>
    <row r="468" spans="1:12">
      <c r="A468" t="s">
        <v>511</v>
      </c>
      <c r="B468">
        <v>2500</v>
      </c>
      <c r="C468" t="s">
        <v>45</v>
      </c>
      <c r="D468" t="s">
        <v>32</v>
      </c>
      <c r="E468" t="e">
        <f>IFERROR(VLOOKUP(A468,'player index'!D:F,3,FALSE),VLOOKUP(A468,'player index'!E:F,2,FALSE))</f>
        <v>#N/A</v>
      </c>
      <c r="F468">
        <f>IFERROR(VLOOKUP(E468,'fftoday-week3.csv'!R:S,2,FALSE),0)</f>
        <v>0</v>
      </c>
      <c r="G468" t="e">
        <f>VLOOKUP(E468,'espn-week3.csv'!S:T,2,FALSE)</f>
        <v>#N/A</v>
      </c>
      <c r="H468">
        <f>IFERROR(VLOOKUP(E468,'fleaflicker-week3.csv'!AD:AE,2,FALSE),0)</f>
        <v>0</v>
      </c>
      <c r="I468">
        <f>IFERROR(VLOOKUP(E468,'nfl-week3.csv'!Q:R,2,FALSE),0)</f>
        <v>0</v>
      </c>
      <c r="J468">
        <f>IFERROR(VLOOKUP(E468,'CBS-week3.csv'!V:W,2,FALSE),0)</f>
        <v>0</v>
      </c>
      <c r="K468">
        <f>IFERROR(AVERAGEIF(F468:J468,"&gt;0"),0)</f>
        <v>0</v>
      </c>
      <c r="L468">
        <f>IFERROR(VLOOKUP(E468,'Final scoring'!W:X,2,FALSE),0)</f>
        <v>0</v>
      </c>
    </row>
    <row r="469" spans="1:12">
      <c r="A469" t="s">
        <v>512</v>
      </c>
      <c r="B469">
        <v>2500</v>
      </c>
      <c r="C469" t="s">
        <v>45</v>
      </c>
      <c r="D469" t="s">
        <v>97</v>
      </c>
      <c r="E469">
        <f>IFERROR(VLOOKUP(A469,'player index'!D:F,3,FALSE),VLOOKUP(A469,'player index'!E:F,2,FALSE))</f>
        <v>353</v>
      </c>
      <c r="F469">
        <f>IFERROR(VLOOKUP(E469,'fftoday-week3.csv'!R:S,2,FALSE),0)</f>
        <v>0</v>
      </c>
      <c r="G469">
        <f>VLOOKUP(E469,'espn-week3.csv'!S:T,2,FALSE)</f>
        <v>2.1100000000000003</v>
      </c>
      <c r="H469">
        <f>IFERROR(VLOOKUP(E469,'fleaflicker-week3.csv'!AD:AE,2,FALSE),0)</f>
        <v>0</v>
      </c>
      <c r="I469">
        <f>IFERROR(VLOOKUP(E469,'nfl-week3.csv'!Q:R,2,FALSE),0)</f>
        <v>0</v>
      </c>
      <c r="J469">
        <f>IFERROR(VLOOKUP(E469,'CBS-week3.csv'!V:W,2,FALSE),0)</f>
        <v>4.26</v>
      </c>
      <c r="K469">
        <f>IFERROR(AVERAGEIF(F469:J469,"&gt;0"),0)</f>
        <v>3.1850000000000001</v>
      </c>
      <c r="L469">
        <f>IFERROR(VLOOKUP(E469,'Final scoring'!W:X,2,FALSE),0)</f>
        <v>0</v>
      </c>
    </row>
    <row r="470" spans="1:12">
      <c r="A470" t="s">
        <v>515</v>
      </c>
      <c r="B470">
        <v>2500</v>
      </c>
      <c r="C470" t="s">
        <v>45</v>
      </c>
      <c r="D470" t="s">
        <v>97</v>
      </c>
      <c r="E470">
        <f>IFERROR(VLOOKUP(A470,'player index'!D:F,3,FALSE),VLOOKUP(A470,'player index'!E:F,2,FALSE))</f>
        <v>387</v>
      </c>
      <c r="F470">
        <f>IFERROR(VLOOKUP(E470,'fftoday-week3.csv'!R:S,2,FALSE),0)</f>
        <v>0</v>
      </c>
      <c r="G470">
        <f>VLOOKUP(E470,'espn-week3.csv'!S:T,2,FALSE)</f>
        <v>0.83000000000000007</v>
      </c>
      <c r="H470">
        <f>IFERROR(VLOOKUP(E470,'fleaflicker-week3.csv'!AD:AE,2,FALSE),0)</f>
        <v>4.0999999999999996</v>
      </c>
      <c r="I470">
        <f>IFERROR(VLOOKUP(E470,'nfl-week3.csv'!Q:R,2,FALSE),0)</f>
        <v>4.2</v>
      </c>
      <c r="J470">
        <f>IFERROR(VLOOKUP(E470,'CBS-week3.csv'!V:W,2,FALSE),0)</f>
        <v>4.24</v>
      </c>
      <c r="K470">
        <f>IFERROR(AVERAGEIF(F470:J470,"&gt;0"),0)</f>
        <v>3.3424999999999998</v>
      </c>
      <c r="L470">
        <f>IFERROR(VLOOKUP(E470,'Final scoring'!W:X,2,FALSE),0)</f>
        <v>0</v>
      </c>
    </row>
    <row r="471" spans="1:12">
      <c r="A471" t="s">
        <v>516</v>
      </c>
      <c r="B471">
        <v>2500</v>
      </c>
      <c r="C471" t="s">
        <v>45</v>
      </c>
      <c r="D471" t="s">
        <v>77</v>
      </c>
      <c r="E471" t="e">
        <f>IFERROR(VLOOKUP(A471,'player index'!D:F,3,FALSE),VLOOKUP(A471,'player index'!E:F,2,FALSE))</f>
        <v>#N/A</v>
      </c>
      <c r="F471">
        <f>IFERROR(VLOOKUP(E471,'fftoday-week3.csv'!R:S,2,FALSE),0)</f>
        <v>0</v>
      </c>
      <c r="G471" t="e">
        <f>VLOOKUP(E471,'espn-week3.csv'!S:T,2,FALSE)</f>
        <v>#N/A</v>
      </c>
      <c r="H471">
        <f>IFERROR(VLOOKUP(E471,'fleaflicker-week3.csv'!AD:AE,2,FALSE),0)</f>
        <v>0</v>
      </c>
      <c r="I471">
        <f>IFERROR(VLOOKUP(E471,'nfl-week3.csv'!Q:R,2,FALSE),0)</f>
        <v>0</v>
      </c>
      <c r="J471">
        <f>IFERROR(VLOOKUP(E471,'CBS-week3.csv'!V:W,2,FALSE),0)</f>
        <v>0</v>
      </c>
      <c r="K471">
        <f>IFERROR(AVERAGEIF(F471:J471,"&gt;0"),0)</f>
        <v>0</v>
      </c>
      <c r="L471">
        <f>IFERROR(VLOOKUP(E471,'Final scoring'!W:X,2,FALSE),0)</f>
        <v>0</v>
      </c>
    </row>
    <row r="472" spans="1:12">
      <c r="A472" t="s">
        <v>517</v>
      </c>
      <c r="B472">
        <v>2500</v>
      </c>
      <c r="C472" t="s">
        <v>45</v>
      </c>
      <c r="D472" t="s">
        <v>73</v>
      </c>
      <c r="E472">
        <f>IFERROR(VLOOKUP(A472,'player index'!D:F,3,FALSE),VLOOKUP(A472,'player index'!E:F,2,FALSE))</f>
        <v>410</v>
      </c>
      <c r="F472">
        <f>IFERROR(VLOOKUP(E472,'fftoday-week3.csv'!R:S,2,FALSE),0)</f>
        <v>0</v>
      </c>
      <c r="G472">
        <f>VLOOKUP(E472,'espn-week3.csv'!S:T,2,FALSE)</f>
        <v>0.6100000000000001</v>
      </c>
      <c r="H472">
        <f>IFERROR(VLOOKUP(E472,'fleaflicker-week3.csv'!AD:AE,2,FALSE),0)</f>
        <v>0</v>
      </c>
      <c r="I472">
        <f>IFERROR(VLOOKUP(E472,'nfl-week3.csv'!Q:R,2,FALSE),0)</f>
        <v>0</v>
      </c>
      <c r="J472">
        <f>IFERROR(VLOOKUP(E472,'CBS-week3.csv'!V:W,2,FALSE),0)</f>
        <v>2.0000000000000004E-2</v>
      </c>
      <c r="K472">
        <f>IFERROR(AVERAGEIF(F472:J472,"&gt;0"),0)</f>
        <v>0.31500000000000006</v>
      </c>
      <c r="L472">
        <f>IFERROR(VLOOKUP(E472,'Final scoring'!W:X,2,FALSE),0)</f>
        <v>0</v>
      </c>
    </row>
    <row r="473" spans="1:12">
      <c r="A473" t="s">
        <v>520</v>
      </c>
      <c r="B473">
        <v>2500</v>
      </c>
      <c r="C473" t="s">
        <v>45</v>
      </c>
      <c r="D473" t="s">
        <v>28</v>
      </c>
      <c r="E473">
        <f>IFERROR(VLOOKUP(A473,'player index'!D:F,3,FALSE),VLOOKUP(A473,'player index'!E:F,2,FALSE))</f>
        <v>417</v>
      </c>
      <c r="F473">
        <f>IFERROR(VLOOKUP(E473,'fftoday-week3.csv'!R:S,2,FALSE),0)</f>
        <v>0</v>
      </c>
      <c r="G473">
        <f>VLOOKUP(E473,'espn-week3.csv'!S:T,2,FALSE)</f>
        <v>0.24</v>
      </c>
      <c r="H473">
        <f>IFERROR(VLOOKUP(E473,'fleaflicker-week3.csv'!AD:AE,2,FALSE),0)</f>
        <v>0</v>
      </c>
      <c r="I473">
        <f>IFERROR(VLOOKUP(E473,'nfl-week3.csv'!Q:R,2,FALSE),0)</f>
        <v>0</v>
      </c>
      <c r="J473">
        <f>IFERROR(VLOOKUP(E473,'CBS-week3.csv'!V:W,2,FALSE),0)</f>
        <v>0.18000000000000002</v>
      </c>
      <c r="K473">
        <f>IFERROR(AVERAGEIF(F473:J473,"&gt;0"),0)</f>
        <v>0.21000000000000002</v>
      </c>
      <c r="L473">
        <f>IFERROR(VLOOKUP(E473,'Final scoring'!W:X,2,FALSE),0)</f>
        <v>0</v>
      </c>
    </row>
    <row r="474" spans="1:12">
      <c r="A474" t="s">
        <v>522</v>
      </c>
      <c r="B474">
        <v>2500</v>
      </c>
      <c r="C474" t="s">
        <v>45</v>
      </c>
      <c r="D474" t="s">
        <v>48</v>
      </c>
      <c r="E474">
        <f>IFERROR(VLOOKUP(A474,'player index'!D:F,3,FALSE),VLOOKUP(A474,'player index'!E:F,2,FALSE))</f>
        <v>378</v>
      </c>
      <c r="F474">
        <f>IFERROR(VLOOKUP(E474,'fftoday-week3.csv'!R:S,2,FALSE),0)</f>
        <v>0</v>
      </c>
      <c r="G474">
        <f>VLOOKUP(E474,'espn-week3.csv'!S:T,2,FALSE)</f>
        <v>3.18</v>
      </c>
      <c r="H474">
        <f>IFERROR(VLOOKUP(E474,'fleaflicker-week3.csv'!AD:AE,2,FALSE),0)</f>
        <v>0</v>
      </c>
      <c r="I474">
        <f>IFERROR(VLOOKUP(E474,'nfl-week3.csv'!Q:R,2,FALSE),0)</f>
        <v>0</v>
      </c>
      <c r="J474">
        <f>IFERROR(VLOOKUP(E474,'CBS-week3.csv'!V:W,2,FALSE),0)</f>
        <v>2.2300000000000004</v>
      </c>
      <c r="K474">
        <f>IFERROR(AVERAGEIF(F474:J474,"&gt;0"),0)</f>
        <v>2.7050000000000001</v>
      </c>
      <c r="L474">
        <f>IFERROR(VLOOKUP(E474,'Final scoring'!W:X,2,FALSE),0)</f>
        <v>0</v>
      </c>
    </row>
    <row r="475" spans="1:12">
      <c r="A475" t="s">
        <v>524</v>
      </c>
      <c r="B475">
        <v>2500</v>
      </c>
      <c r="C475" t="s">
        <v>45</v>
      </c>
      <c r="D475" t="s">
        <v>20</v>
      </c>
      <c r="E475">
        <f>IFERROR(VLOOKUP(A475,'player index'!D:F,3,FALSE),VLOOKUP(A475,'player index'!E:F,2,FALSE))</f>
        <v>375</v>
      </c>
      <c r="F475">
        <f>IFERROR(VLOOKUP(E475,'fftoday-week3.csv'!R:S,2,FALSE),0)</f>
        <v>0</v>
      </c>
      <c r="G475">
        <f>VLOOKUP(E475,'espn-week3.csv'!S:T,2,FALSE)</f>
        <v>0.25</v>
      </c>
      <c r="H475">
        <f>IFERROR(VLOOKUP(E475,'fleaflicker-week3.csv'!AD:AE,2,FALSE),0)</f>
        <v>0</v>
      </c>
      <c r="I475">
        <f>IFERROR(VLOOKUP(E475,'nfl-week3.csv'!Q:R,2,FALSE),0)</f>
        <v>0</v>
      </c>
      <c r="J475">
        <f>IFERROR(VLOOKUP(E475,'CBS-week3.csv'!V:W,2,FALSE),0)</f>
        <v>2.1900000000000004</v>
      </c>
      <c r="K475">
        <f>IFERROR(AVERAGEIF(F475:J475,"&gt;0"),0)</f>
        <v>1.2200000000000002</v>
      </c>
      <c r="L475">
        <f>IFERROR(VLOOKUP(E475,'Final scoring'!W:X,2,FALSE),0)</f>
        <v>0</v>
      </c>
    </row>
    <row r="476" spans="1:12">
      <c r="A476" t="s">
        <v>525</v>
      </c>
      <c r="B476">
        <v>2500</v>
      </c>
      <c r="C476" t="s">
        <v>45</v>
      </c>
      <c r="D476" t="s">
        <v>36</v>
      </c>
      <c r="E476">
        <f>IFERROR(VLOOKUP(A476,'player index'!D:F,3,FALSE),VLOOKUP(A476,'player index'!E:F,2,FALSE))</f>
        <v>361</v>
      </c>
      <c r="F476">
        <f>IFERROR(VLOOKUP(E476,'fftoday-week3.csv'!R:S,2,FALSE),0)</f>
        <v>0</v>
      </c>
      <c r="G476">
        <f>VLOOKUP(E476,'espn-week3.csv'!S:T,2,FALSE)</f>
        <v>1.8900000000000001</v>
      </c>
      <c r="H476">
        <f>IFERROR(VLOOKUP(E476,'fleaflicker-week3.csv'!AD:AE,2,FALSE),0)</f>
        <v>0</v>
      </c>
      <c r="I476">
        <f>IFERROR(VLOOKUP(E476,'nfl-week3.csv'!Q:R,2,FALSE),0)</f>
        <v>0</v>
      </c>
      <c r="J476">
        <f>IFERROR(VLOOKUP(E476,'CBS-week3.csv'!V:W,2,FALSE),0)</f>
        <v>4.0500000000000007</v>
      </c>
      <c r="K476">
        <f>IFERROR(AVERAGEIF(F476:J476,"&gt;0"),0)</f>
        <v>2.9700000000000006</v>
      </c>
      <c r="L476">
        <f>IFERROR(VLOOKUP(E476,'Final scoring'!W:X,2,FALSE),0)</f>
        <v>0</v>
      </c>
    </row>
    <row r="477" spans="1:12">
      <c r="A477" t="s">
        <v>527</v>
      </c>
      <c r="B477">
        <v>2500</v>
      </c>
      <c r="C477" t="s">
        <v>45</v>
      </c>
      <c r="D477" t="s">
        <v>8</v>
      </c>
      <c r="E477">
        <f>IFERROR(VLOOKUP(A477,'player index'!D:F,3,FALSE),VLOOKUP(A477,'player index'!E:F,2,FALSE))</f>
        <v>540</v>
      </c>
      <c r="F477">
        <f>IFERROR(VLOOKUP(E477,'fftoday-week3.csv'!R:S,2,FALSE),0)</f>
        <v>0</v>
      </c>
      <c r="G477">
        <f>VLOOKUP(E477,'espn-week3.csv'!S:T,2,FALSE)</f>
        <v>0</v>
      </c>
      <c r="H477">
        <f>IFERROR(VLOOKUP(E477,'fleaflicker-week3.csv'!AD:AE,2,FALSE),0)</f>
        <v>0</v>
      </c>
      <c r="I477">
        <f>IFERROR(VLOOKUP(E477,'nfl-week3.csv'!Q:R,2,FALSE),0)</f>
        <v>0</v>
      </c>
      <c r="J477">
        <f>IFERROR(VLOOKUP(E477,'CBS-week3.csv'!V:W,2,FALSE),0)</f>
        <v>0.03</v>
      </c>
      <c r="K477">
        <f>IFERROR(AVERAGEIF(F477:J477,"&gt;0"),0)</f>
        <v>0.03</v>
      </c>
      <c r="L477">
        <f>IFERROR(VLOOKUP(E477,'Final scoring'!W:X,2,FALSE),0)</f>
        <v>0</v>
      </c>
    </row>
    <row r="478" spans="1:12">
      <c r="A478" t="s">
        <v>529</v>
      </c>
      <c r="B478">
        <v>2500</v>
      </c>
      <c r="C478" t="s">
        <v>45</v>
      </c>
      <c r="D478" t="s">
        <v>97</v>
      </c>
      <c r="E478">
        <f>IFERROR(VLOOKUP(A478,'player index'!D:F,3,FALSE),VLOOKUP(A478,'player index'!E:F,2,FALSE))</f>
        <v>279</v>
      </c>
      <c r="F478">
        <f>IFERROR(VLOOKUP(E478,'fftoday-week3.csv'!R:S,2,FALSE),0)</f>
        <v>4.5</v>
      </c>
      <c r="G478">
        <f>VLOOKUP(E478,'espn-week3.csv'!S:T,2,FALSE)</f>
        <v>6.12</v>
      </c>
      <c r="H478">
        <f>IFERROR(VLOOKUP(E478,'fleaflicker-week3.csv'!AD:AE,2,FALSE),0)</f>
        <v>5.9</v>
      </c>
      <c r="I478">
        <f>IFERROR(VLOOKUP(E478,'nfl-week3.csv'!Q:R,2,FALSE),0)</f>
        <v>5.8000000000000007</v>
      </c>
      <c r="J478">
        <f>IFERROR(VLOOKUP(E478,'CBS-week3.csv'!V:W,2,FALSE),0)</f>
        <v>5.8500000000000005</v>
      </c>
      <c r="K478">
        <f>IFERROR(AVERAGEIF(F478:J478,"&gt;0"),0)</f>
        <v>5.6340000000000012</v>
      </c>
      <c r="L478">
        <f>IFERROR(VLOOKUP(E478,'Final scoring'!W:X,2,FALSE),0)</f>
        <v>0</v>
      </c>
    </row>
    <row r="479" spans="1:12">
      <c r="A479" t="s">
        <v>530</v>
      </c>
      <c r="B479">
        <v>2500</v>
      </c>
      <c r="C479" t="s">
        <v>45</v>
      </c>
      <c r="D479" t="s">
        <v>11</v>
      </c>
      <c r="E479">
        <f>IFERROR(VLOOKUP(A479,'player index'!D:F,3,FALSE),VLOOKUP(A479,'player index'!E:F,2,FALSE))</f>
        <v>411</v>
      </c>
      <c r="F479">
        <f>IFERROR(VLOOKUP(E479,'fftoday-week3.csv'!R:S,2,FALSE),0)</f>
        <v>0</v>
      </c>
      <c r="G479">
        <f>VLOOKUP(E479,'espn-week3.csv'!S:T,2,FALSE)</f>
        <v>0.41000000000000003</v>
      </c>
      <c r="H479">
        <f>IFERROR(VLOOKUP(E479,'fleaflicker-week3.csv'!AD:AE,2,FALSE),0)</f>
        <v>0</v>
      </c>
      <c r="I479">
        <f>IFERROR(VLOOKUP(E479,'nfl-week3.csv'!Q:R,2,FALSE),0)</f>
        <v>0</v>
      </c>
      <c r="J479">
        <f>IFERROR(VLOOKUP(E479,'CBS-week3.csv'!V:W,2,FALSE),0)</f>
        <v>0.15000000000000002</v>
      </c>
      <c r="K479">
        <f>IFERROR(AVERAGEIF(F479:J479,"&gt;0"),0)</f>
        <v>0.28000000000000003</v>
      </c>
      <c r="L479">
        <f>IFERROR(VLOOKUP(E479,'Final scoring'!W:X,2,FALSE),0)</f>
        <v>0</v>
      </c>
    </row>
    <row r="480" spans="1:12">
      <c r="A480" t="s">
        <v>531</v>
      </c>
      <c r="B480">
        <v>2500</v>
      </c>
      <c r="C480" t="s">
        <v>45</v>
      </c>
      <c r="D480" t="s">
        <v>25</v>
      </c>
      <c r="E480" t="e">
        <f>IFERROR(VLOOKUP(A480,'player index'!D:F,3,FALSE),VLOOKUP(A480,'player index'!E:F,2,FALSE))</f>
        <v>#N/A</v>
      </c>
      <c r="F480">
        <f>IFERROR(VLOOKUP(E480,'fftoday-week3.csv'!R:S,2,FALSE),0)</f>
        <v>0</v>
      </c>
      <c r="G480" t="e">
        <f>VLOOKUP(E480,'espn-week3.csv'!S:T,2,FALSE)</f>
        <v>#N/A</v>
      </c>
      <c r="H480">
        <f>IFERROR(VLOOKUP(E480,'fleaflicker-week3.csv'!AD:AE,2,FALSE),0)</f>
        <v>0</v>
      </c>
      <c r="I480">
        <f>IFERROR(VLOOKUP(E480,'nfl-week3.csv'!Q:R,2,FALSE),0)</f>
        <v>0</v>
      </c>
      <c r="J480">
        <f>IFERROR(VLOOKUP(E480,'CBS-week3.csv'!V:W,2,FALSE),0)</f>
        <v>0</v>
      </c>
      <c r="K480">
        <f>IFERROR(AVERAGEIF(F480:J480,"&gt;0"),0)</f>
        <v>0</v>
      </c>
      <c r="L480">
        <f>IFERROR(VLOOKUP(E480,'Final scoring'!W:X,2,FALSE),0)</f>
        <v>0</v>
      </c>
    </row>
    <row r="481" spans="1:12">
      <c r="A481" t="s">
        <v>532</v>
      </c>
      <c r="B481">
        <v>2500</v>
      </c>
      <c r="C481" t="s">
        <v>45</v>
      </c>
      <c r="D481" t="s">
        <v>36</v>
      </c>
      <c r="E481" t="e">
        <f>IFERROR(VLOOKUP(A481,'player index'!D:F,3,FALSE),VLOOKUP(A481,'player index'!E:F,2,FALSE))</f>
        <v>#N/A</v>
      </c>
      <c r="F481">
        <f>IFERROR(VLOOKUP(E481,'fftoday-week3.csv'!R:S,2,FALSE),0)</f>
        <v>0</v>
      </c>
      <c r="G481" t="e">
        <f>VLOOKUP(E481,'espn-week3.csv'!S:T,2,FALSE)</f>
        <v>#N/A</v>
      </c>
      <c r="H481">
        <f>IFERROR(VLOOKUP(E481,'fleaflicker-week3.csv'!AD:AE,2,FALSE),0)</f>
        <v>0</v>
      </c>
      <c r="I481">
        <f>IFERROR(VLOOKUP(E481,'nfl-week3.csv'!Q:R,2,FALSE),0)</f>
        <v>0</v>
      </c>
      <c r="J481">
        <f>IFERROR(VLOOKUP(E481,'CBS-week3.csv'!V:W,2,FALSE),0)</f>
        <v>0</v>
      </c>
      <c r="K481">
        <f>IFERROR(AVERAGEIF(F481:J481,"&gt;0"),0)</f>
        <v>0</v>
      </c>
      <c r="L481">
        <f>IFERROR(VLOOKUP(E481,'Final scoring'!W:X,2,FALSE),0)</f>
        <v>0</v>
      </c>
    </row>
    <row r="482" spans="1:12">
      <c r="A482" t="s">
        <v>533</v>
      </c>
      <c r="B482">
        <v>2500</v>
      </c>
      <c r="C482" t="s">
        <v>45</v>
      </c>
      <c r="D482" t="s">
        <v>73</v>
      </c>
      <c r="E482">
        <f>IFERROR(VLOOKUP(A482,'player index'!D:F,3,FALSE),VLOOKUP(A482,'player index'!E:F,2,FALSE))</f>
        <v>429</v>
      </c>
      <c r="F482">
        <f>IFERROR(VLOOKUP(E482,'fftoday-week3.csv'!R:S,2,FALSE),0)</f>
        <v>0</v>
      </c>
      <c r="G482">
        <f>VLOOKUP(E482,'espn-week3.csv'!S:T,2,FALSE)</f>
        <v>0.41000000000000003</v>
      </c>
      <c r="H482">
        <f>IFERROR(VLOOKUP(E482,'fleaflicker-week3.csv'!AD:AE,2,FALSE),0)</f>
        <v>0</v>
      </c>
      <c r="I482">
        <f>IFERROR(VLOOKUP(E482,'nfl-week3.csv'!Q:R,2,FALSE),0)</f>
        <v>0</v>
      </c>
      <c r="J482">
        <f>IFERROR(VLOOKUP(E482,'CBS-week3.csv'!V:W,2,FALSE),0)</f>
        <v>1.45</v>
      </c>
      <c r="K482">
        <f>IFERROR(AVERAGEIF(F482:J482,"&gt;0"),0)</f>
        <v>0.92999999999999994</v>
      </c>
      <c r="L482">
        <f>IFERROR(VLOOKUP(E482,'Final scoring'!W:X,2,FALSE),0)</f>
        <v>0</v>
      </c>
    </row>
    <row r="483" spans="1:12">
      <c r="A483" t="s">
        <v>534</v>
      </c>
      <c r="B483">
        <v>2500</v>
      </c>
      <c r="C483" t="s">
        <v>45</v>
      </c>
      <c r="D483" t="s">
        <v>20</v>
      </c>
      <c r="E483">
        <f>IFERROR(VLOOKUP(A483,'player index'!D:F,3,FALSE),VLOOKUP(A483,'player index'!E:F,2,FALSE))</f>
        <v>420</v>
      </c>
      <c r="F483">
        <f>IFERROR(VLOOKUP(E483,'fftoday-week3.csv'!R:S,2,FALSE),0)</f>
        <v>0</v>
      </c>
      <c r="G483">
        <f>VLOOKUP(E483,'espn-week3.csv'!S:T,2,FALSE)</f>
        <v>0.59</v>
      </c>
      <c r="H483">
        <f>IFERROR(VLOOKUP(E483,'fleaflicker-week3.csv'!AD:AE,2,FALSE),0)</f>
        <v>4.3000000000000007</v>
      </c>
      <c r="I483">
        <f>IFERROR(VLOOKUP(E483,'nfl-week3.csv'!Q:R,2,FALSE),0)</f>
        <v>4.5999999999999996</v>
      </c>
      <c r="J483">
        <f>IFERROR(VLOOKUP(E483,'CBS-week3.csv'!V:W,2,FALSE),0)</f>
        <v>0.24</v>
      </c>
      <c r="K483">
        <f>IFERROR(AVERAGEIF(F483:J483,"&gt;0"),0)</f>
        <v>2.4325000000000001</v>
      </c>
      <c r="L483">
        <f>IFERROR(VLOOKUP(E483,'Final scoring'!W:X,2,FALSE),0)</f>
        <v>0</v>
      </c>
    </row>
    <row r="484" spans="1:12">
      <c r="A484" t="s">
        <v>535</v>
      </c>
      <c r="B484">
        <v>2500</v>
      </c>
      <c r="C484" t="s">
        <v>45</v>
      </c>
      <c r="D484" t="s">
        <v>28</v>
      </c>
      <c r="E484">
        <f>IFERROR(VLOOKUP(A484,'player index'!D:F,3,FALSE),VLOOKUP(A484,'player index'!E:F,2,FALSE))</f>
        <v>440</v>
      </c>
      <c r="F484">
        <f>IFERROR(VLOOKUP(E484,'fftoday-week3.csv'!R:S,2,FALSE),0)</f>
        <v>0</v>
      </c>
      <c r="G484">
        <f>VLOOKUP(E484,'espn-week3.csv'!S:T,2,FALSE)</f>
        <v>0.23</v>
      </c>
      <c r="H484">
        <f>IFERROR(VLOOKUP(E484,'fleaflicker-week3.csv'!AD:AE,2,FALSE),0)</f>
        <v>0</v>
      </c>
      <c r="I484">
        <f>IFERROR(VLOOKUP(E484,'nfl-week3.csv'!Q:R,2,FALSE),0)</f>
        <v>0</v>
      </c>
      <c r="J484">
        <f>IFERROR(VLOOKUP(E484,'CBS-week3.csv'!V:W,2,FALSE),0)</f>
        <v>0</v>
      </c>
      <c r="K484">
        <f>IFERROR(AVERAGEIF(F484:J484,"&gt;0"),0)</f>
        <v>0.23</v>
      </c>
      <c r="L484">
        <f>IFERROR(VLOOKUP(E484,'Final scoring'!W:X,2,FALSE),0)</f>
        <v>0</v>
      </c>
    </row>
    <row r="485" spans="1:12">
      <c r="A485" t="s">
        <v>536</v>
      </c>
      <c r="B485">
        <v>2500</v>
      </c>
      <c r="C485" t="s">
        <v>45</v>
      </c>
      <c r="D485" t="s">
        <v>73</v>
      </c>
      <c r="E485">
        <f>IFERROR(VLOOKUP(A485,'player index'!D:F,3,FALSE),VLOOKUP(A485,'player index'!E:F,2,FALSE))</f>
        <v>572</v>
      </c>
      <c r="F485">
        <f>IFERROR(VLOOKUP(E485,'fftoday-week3.csv'!R:S,2,FALSE),0)</f>
        <v>0</v>
      </c>
      <c r="G485">
        <f>VLOOKUP(E485,'espn-week3.csv'!S:T,2,FALSE)</f>
        <v>0</v>
      </c>
      <c r="H485">
        <f>IFERROR(VLOOKUP(E485,'fleaflicker-week3.csv'!AD:AE,2,FALSE),0)</f>
        <v>0</v>
      </c>
      <c r="I485">
        <f>IFERROR(VLOOKUP(E485,'nfl-week3.csv'!Q:R,2,FALSE),0)</f>
        <v>0</v>
      </c>
      <c r="J485">
        <f>IFERROR(VLOOKUP(E485,'CBS-week3.csv'!V:W,2,FALSE),0)</f>
        <v>4.8899999999999997</v>
      </c>
      <c r="K485">
        <f>IFERROR(AVERAGEIF(F485:J485,"&gt;0"),0)</f>
        <v>4.8899999999999997</v>
      </c>
      <c r="L485">
        <f>IFERROR(VLOOKUP(E485,'Final scoring'!W:X,2,FALSE),0)</f>
        <v>0</v>
      </c>
    </row>
    <row r="486" spans="1:12">
      <c r="A486" t="s">
        <v>537</v>
      </c>
      <c r="B486">
        <v>2500</v>
      </c>
      <c r="C486" t="s">
        <v>45</v>
      </c>
      <c r="D486" t="s">
        <v>41</v>
      </c>
      <c r="E486">
        <f>IFERROR(VLOOKUP(A486,'player index'!D:F,3,FALSE),VLOOKUP(A486,'player index'!E:F,2,FALSE))</f>
        <v>357</v>
      </c>
      <c r="F486">
        <f>IFERROR(VLOOKUP(E486,'fftoday-week3.csv'!R:S,2,FALSE),0)</f>
        <v>0</v>
      </c>
      <c r="G486">
        <f>VLOOKUP(E486,'espn-week3.csv'!S:T,2,FALSE)</f>
        <v>2.33</v>
      </c>
      <c r="H486">
        <f>IFERROR(VLOOKUP(E486,'fleaflicker-week3.csv'!AD:AE,2,FALSE),0)</f>
        <v>3.5</v>
      </c>
      <c r="I486">
        <f>IFERROR(VLOOKUP(E486,'nfl-week3.csv'!Q:R,2,FALSE),0)</f>
        <v>3</v>
      </c>
      <c r="J486">
        <f>IFERROR(VLOOKUP(E486,'CBS-week3.csv'!V:W,2,FALSE),0)</f>
        <v>5.7100000000000009</v>
      </c>
      <c r="K486">
        <f>IFERROR(AVERAGEIF(F486:J486,"&gt;0"),0)</f>
        <v>3.6350000000000002</v>
      </c>
      <c r="L486">
        <f>IFERROR(VLOOKUP(E486,'Final scoring'!W:X,2,FALSE),0)</f>
        <v>0</v>
      </c>
    </row>
    <row r="487" spans="1:12">
      <c r="A487" t="s">
        <v>539</v>
      </c>
      <c r="B487">
        <v>2500</v>
      </c>
      <c r="C487" t="s">
        <v>45</v>
      </c>
      <c r="D487" t="s">
        <v>17</v>
      </c>
      <c r="E487" t="e">
        <f>IFERROR(VLOOKUP(A487,'player index'!D:F,3,FALSE),VLOOKUP(A487,'player index'!E:F,2,FALSE))</f>
        <v>#N/A</v>
      </c>
      <c r="F487">
        <f>IFERROR(VLOOKUP(E487,'fftoday-week3.csv'!R:S,2,FALSE),0)</f>
        <v>0</v>
      </c>
      <c r="G487" t="e">
        <f>VLOOKUP(E487,'espn-week3.csv'!S:T,2,FALSE)</f>
        <v>#N/A</v>
      </c>
      <c r="H487">
        <f>IFERROR(VLOOKUP(E487,'fleaflicker-week3.csv'!AD:AE,2,FALSE),0)</f>
        <v>0</v>
      </c>
      <c r="I487">
        <f>IFERROR(VLOOKUP(E487,'nfl-week3.csv'!Q:R,2,FALSE),0)</f>
        <v>0</v>
      </c>
      <c r="J487">
        <f>IFERROR(VLOOKUP(E487,'CBS-week3.csv'!V:W,2,FALSE),0)</f>
        <v>0</v>
      </c>
      <c r="K487">
        <f>IFERROR(AVERAGEIF(F487:J487,"&gt;0"),0)</f>
        <v>0</v>
      </c>
      <c r="L487">
        <f>IFERROR(VLOOKUP(E487,'Final scoring'!W:X,2,FALSE),0)</f>
        <v>0</v>
      </c>
    </row>
    <row r="488" spans="1:12">
      <c r="A488" t="s">
        <v>541</v>
      </c>
      <c r="B488">
        <v>2500</v>
      </c>
      <c r="C488" t="s">
        <v>45</v>
      </c>
      <c r="D488" t="s">
        <v>77</v>
      </c>
      <c r="E488">
        <f>IFERROR(VLOOKUP(A488,'player index'!D:F,3,FALSE),VLOOKUP(A488,'player index'!E:F,2,FALSE))</f>
        <v>379</v>
      </c>
      <c r="F488">
        <f>IFERROR(VLOOKUP(E488,'fftoday-week3.csv'!R:S,2,FALSE),0)</f>
        <v>0</v>
      </c>
      <c r="G488">
        <f>VLOOKUP(E488,'espn-week3.csv'!S:T,2,FALSE)</f>
        <v>1.31</v>
      </c>
      <c r="H488">
        <f>IFERROR(VLOOKUP(E488,'fleaflicker-week3.csv'!AD:AE,2,FALSE),0)</f>
        <v>0</v>
      </c>
      <c r="I488">
        <f>IFERROR(VLOOKUP(E488,'nfl-week3.csv'!Q:R,2,FALSE),0)</f>
        <v>0</v>
      </c>
      <c r="J488">
        <f>IFERROR(VLOOKUP(E488,'CBS-week3.csv'!V:W,2,FALSE),0)</f>
        <v>3.17</v>
      </c>
      <c r="K488">
        <f>IFERROR(AVERAGEIF(F488:J488,"&gt;0"),0)</f>
        <v>2.2400000000000002</v>
      </c>
      <c r="L488">
        <f>IFERROR(VLOOKUP(E488,'Final scoring'!W:X,2,FALSE),0)</f>
        <v>0</v>
      </c>
    </row>
    <row r="489" spans="1:12">
      <c r="A489" t="s">
        <v>542</v>
      </c>
      <c r="B489">
        <v>2500</v>
      </c>
      <c r="C489" t="s">
        <v>45</v>
      </c>
      <c r="D489" t="s">
        <v>54</v>
      </c>
      <c r="E489">
        <f>IFERROR(VLOOKUP(A489,'player index'!D:F,3,FALSE),VLOOKUP(A489,'player index'!E:F,2,FALSE))</f>
        <v>407</v>
      </c>
      <c r="F489">
        <f>IFERROR(VLOOKUP(E489,'fftoday-week3.csv'!R:S,2,FALSE),0)</f>
        <v>0</v>
      </c>
      <c r="G489">
        <f>VLOOKUP(E489,'espn-week3.csv'!S:T,2,FALSE)</f>
        <v>0.90999999999999992</v>
      </c>
      <c r="H489">
        <f>IFERROR(VLOOKUP(E489,'fleaflicker-week3.csv'!AD:AE,2,FALSE),0)</f>
        <v>0</v>
      </c>
      <c r="I489">
        <f>IFERROR(VLOOKUP(E489,'nfl-week3.csv'!Q:R,2,FALSE),0)</f>
        <v>0</v>
      </c>
      <c r="J489">
        <f>IFERROR(VLOOKUP(E489,'CBS-week3.csv'!V:W,2,FALSE),0)</f>
        <v>3.47</v>
      </c>
      <c r="K489">
        <f>IFERROR(AVERAGEIF(F489:J489,"&gt;0"),0)</f>
        <v>2.19</v>
      </c>
      <c r="L489">
        <f>IFERROR(VLOOKUP(E489,'Final scoring'!W:X,2,FALSE),0)</f>
        <v>0</v>
      </c>
    </row>
    <row r="490" spans="1:12">
      <c r="A490" t="s">
        <v>544</v>
      </c>
      <c r="B490">
        <v>2500</v>
      </c>
      <c r="C490" t="s">
        <v>45</v>
      </c>
      <c r="D490" t="s">
        <v>73</v>
      </c>
      <c r="E490">
        <f>IFERROR(VLOOKUP(A490,'player index'!D:F,3,FALSE),VLOOKUP(A490,'player index'!E:F,2,FALSE))</f>
        <v>576</v>
      </c>
      <c r="F490">
        <f>IFERROR(VLOOKUP(E490,'fftoday-week3.csv'!R:S,2,FALSE),0)</f>
        <v>0</v>
      </c>
      <c r="G490">
        <f>VLOOKUP(E490,'espn-week3.csv'!S:T,2,FALSE)</f>
        <v>0</v>
      </c>
      <c r="H490">
        <f>IFERROR(VLOOKUP(E490,'fleaflicker-week3.csv'!AD:AE,2,FALSE),0)</f>
        <v>1.7000000000000002</v>
      </c>
      <c r="I490">
        <f>IFERROR(VLOOKUP(E490,'nfl-week3.csv'!Q:R,2,FALSE),0)</f>
        <v>1.4</v>
      </c>
      <c r="J490">
        <f>IFERROR(VLOOKUP(E490,'CBS-week3.csv'!V:W,2,FALSE),0)</f>
        <v>0</v>
      </c>
      <c r="K490">
        <f>IFERROR(AVERAGEIF(F490:J490,"&gt;0"),0)</f>
        <v>1.55</v>
      </c>
      <c r="L490">
        <f>IFERROR(VLOOKUP(E490,'Final scoring'!W:X,2,FALSE),0)</f>
        <v>0</v>
      </c>
    </row>
    <row r="491" spans="1:12">
      <c r="A491" t="s">
        <v>545</v>
      </c>
      <c r="B491">
        <v>2500</v>
      </c>
      <c r="C491" t="s">
        <v>45</v>
      </c>
      <c r="D491" t="s">
        <v>28</v>
      </c>
      <c r="E491">
        <f>IFERROR(VLOOKUP(A491,'player index'!D:F,3,FALSE),VLOOKUP(A491,'player index'!E:F,2,FALSE))</f>
        <v>437</v>
      </c>
      <c r="F491">
        <f>IFERROR(VLOOKUP(E491,'fftoday-week3.csv'!R:S,2,FALSE),0)</f>
        <v>0</v>
      </c>
      <c r="G491">
        <f>VLOOKUP(E491,'espn-week3.csv'!S:T,2,FALSE)</f>
        <v>0.46</v>
      </c>
      <c r="H491">
        <f>IFERROR(VLOOKUP(E491,'fleaflicker-week3.csv'!AD:AE,2,FALSE),0)</f>
        <v>0</v>
      </c>
      <c r="I491">
        <f>IFERROR(VLOOKUP(E491,'nfl-week3.csv'!Q:R,2,FALSE),0)</f>
        <v>0</v>
      </c>
      <c r="J491">
        <f>IFERROR(VLOOKUP(E491,'CBS-week3.csv'!V:W,2,FALSE),0)</f>
        <v>4.0000000000000008E-2</v>
      </c>
      <c r="K491">
        <f>IFERROR(AVERAGEIF(F491:J491,"&gt;0"),0)</f>
        <v>0.25</v>
      </c>
      <c r="L491">
        <f>IFERROR(VLOOKUP(E491,'Final scoring'!W:X,2,FALSE),0)</f>
        <v>0</v>
      </c>
    </row>
    <row r="492" spans="1:12">
      <c r="A492" t="s">
        <v>546</v>
      </c>
      <c r="B492">
        <v>2500</v>
      </c>
      <c r="C492" t="s">
        <v>45</v>
      </c>
      <c r="D492" t="s">
        <v>32</v>
      </c>
      <c r="E492">
        <f>IFERROR(VLOOKUP(A492,'player index'!D:F,3,FALSE),VLOOKUP(A492,'player index'!E:F,2,FALSE))</f>
        <v>446</v>
      </c>
      <c r="F492">
        <f>IFERROR(VLOOKUP(E492,'fftoday-week3.csv'!R:S,2,FALSE),0)</f>
        <v>0</v>
      </c>
      <c r="G492">
        <f>VLOOKUP(E492,'espn-week3.csv'!S:T,2,FALSE)</f>
        <v>0.21000000000000002</v>
      </c>
      <c r="H492">
        <f>IFERROR(VLOOKUP(E492,'fleaflicker-week3.csv'!AD:AE,2,FALSE),0)</f>
        <v>0</v>
      </c>
      <c r="I492">
        <f>IFERROR(VLOOKUP(E492,'nfl-week3.csv'!Q:R,2,FALSE),0)</f>
        <v>0</v>
      </c>
      <c r="J492">
        <f>IFERROR(VLOOKUP(E492,'CBS-week3.csv'!V:W,2,FALSE),0)</f>
        <v>0.05</v>
      </c>
      <c r="K492">
        <f>IFERROR(AVERAGEIF(F492:J492,"&gt;0"),0)</f>
        <v>0.13</v>
      </c>
      <c r="L492">
        <f>IFERROR(VLOOKUP(E492,'Final scoring'!W:X,2,FALSE),0)</f>
        <v>0</v>
      </c>
    </row>
    <row r="493" spans="1:12">
      <c r="A493" t="s">
        <v>547</v>
      </c>
      <c r="B493">
        <v>2500</v>
      </c>
      <c r="C493" t="s">
        <v>45</v>
      </c>
      <c r="D493" t="s">
        <v>41</v>
      </c>
      <c r="E493">
        <f>IFERROR(VLOOKUP(A493,'player index'!D:F,3,FALSE),VLOOKUP(A493,'player index'!E:F,2,FALSE))</f>
        <v>441</v>
      </c>
      <c r="F493">
        <f>IFERROR(VLOOKUP(E493,'fftoday-week3.csv'!R:S,2,FALSE),0)</f>
        <v>0</v>
      </c>
      <c r="G493">
        <f>VLOOKUP(E493,'espn-week3.csv'!S:T,2,FALSE)</f>
        <v>0.19</v>
      </c>
      <c r="H493">
        <f>IFERROR(VLOOKUP(E493,'fleaflicker-week3.csv'!AD:AE,2,FALSE),0)</f>
        <v>0</v>
      </c>
      <c r="I493">
        <f>IFERROR(VLOOKUP(E493,'nfl-week3.csv'!Q:R,2,FALSE),0)</f>
        <v>0</v>
      </c>
      <c r="J493">
        <f>IFERROR(VLOOKUP(E493,'CBS-week3.csv'!V:W,2,FALSE),0)</f>
        <v>0</v>
      </c>
      <c r="K493">
        <f>IFERROR(AVERAGEIF(F493:J493,"&gt;0"),0)</f>
        <v>0.19</v>
      </c>
      <c r="L493">
        <f>IFERROR(VLOOKUP(E493,'Final scoring'!W:X,2,FALSE),0)</f>
        <v>0</v>
      </c>
    </row>
    <row r="494" spans="1:12">
      <c r="A494" t="s">
        <v>548</v>
      </c>
      <c r="B494">
        <v>2500</v>
      </c>
      <c r="C494" t="s">
        <v>45</v>
      </c>
      <c r="D494" t="s">
        <v>66</v>
      </c>
      <c r="E494">
        <f>IFERROR(VLOOKUP(A494,'player index'!D:F,3,FALSE),VLOOKUP(A494,'player index'!E:F,2,FALSE))</f>
        <v>622</v>
      </c>
      <c r="F494">
        <f>IFERROR(VLOOKUP(E494,'fftoday-week3.csv'!R:S,2,FALSE),0)</f>
        <v>0</v>
      </c>
      <c r="G494">
        <f>VLOOKUP(E494,'espn-week3.csv'!S:T,2,FALSE)</f>
        <v>0</v>
      </c>
      <c r="H494">
        <f>IFERROR(VLOOKUP(E494,'fleaflicker-week3.csv'!AD:AE,2,FALSE),0)</f>
        <v>0</v>
      </c>
      <c r="I494">
        <f>IFERROR(VLOOKUP(E494,'nfl-week3.csv'!Q:R,2,FALSE),0)</f>
        <v>0</v>
      </c>
      <c r="J494">
        <f>IFERROR(VLOOKUP(E494,'CBS-week3.csv'!V:W,2,FALSE),0)</f>
        <v>1.0000000000000002E-2</v>
      </c>
      <c r="K494">
        <f>IFERROR(AVERAGEIF(F494:J494,"&gt;0"),0)</f>
        <v>1.0000000000000002E-2</v>
      </c>
      <c r="L494">
        <f>IFERROR(VLOOKUP(E494,'Final scoring'!W:X,2,FALSE),0)</f>
        <v>0</v>
      </c>
    </row>
    <row r="495" spans="1:12">
      <c r="A495" t="s">
        <v>549</v>
      </c>
      <c r="B495">
        <v>2500</v>
      </c>
      <c r="C495" t="s">
        <v>45</v>
      </c>
      <c r="D495" t="s">
        <v>77</v>
      </c>
      <c r="E495">
        <f>IFERROR(VLOOKUP(A495,'player index'!D:F,3,FALSE),VLOOKUP(A495,'player index'!E:F,2,FALSE))</f>
        <v>653</v>
      </c>
      <c r="F495">
        <f>IFERROR(VLOOKUP(E495,'fftoday-week3.csv'!R:S,2,FALSE),0)</f>
        <v>0</v>
      </c>
      <c r="G495">
        <f>VLOOKUP(E495,'espn-week3.csv'!S:T,2,FALSE)</f>
        <v>0.87000000000000011</v>
      </c>
      <c r="H495">
        <f>IFERROR(VLOOKUP(E495,'fleaflicker-week3.csv'!AD:AE,2,FALSE),0)</f>
        <v>0</v>
      </c>
      <c r="I495">
        <f>IFERROR(VLOOKUP(E495,'nfl-week3.csv'!Q:R,2,FALSE),0)</f>
        <v>0</v>
      </c>
      <c r="J495">
        <f>IFERROR(VLOOKUP(E495,'CBS-week3.csv'!V:W,2,FALSE),0)</f>
        <v>0</v>
      </c>
      <c r="K495">
        <f>IFERROR(AVERAGEIF(F495:J495,"&gt;0"),0)</f>
        <v>0.87000000000000011</v>
      </c>
      <c r="L495">
        <f>IFERROR(VLOOKUP(E495,'Final scoring'!W:X,2,FALSE),0)</f>
        <v>0</v>
      </c>
    </row>
    <row r="496" spans="1:12">
      <c r="A496" t="s">
        <v>550</v>
      </c>
      <c r="B496">
        <v>2500</v>
      </c>
      <c r="C496" t="s">
        <v>45</v>
      </c>
      <c r="D496" t="s">
        <v>17</v>
      </c>
      <c r="E496">
        <f>IFERROR(VLOOKUP(A496,'player index'!D:F,3,FALSE),VLOOKUP(A496,'player index'!E:F,2,FALSE))</f>
        <v>425</v>
      </c>
      <c r="F496">
        <f>IFERROR(VLOOKUP(E496,'fftoday-week3.csv'!R:S,2,FALSE),0)</f>
        <v>0</v>
      </c>
      <c r="G496">
        <f>VLOOKUP(E496,'espn-week3.csv'!S:T,2,FALSE)</f>
        <v>2.54</v>
      </c>
      <c r="H496">
        <f>IFERROR(VLOOKUP(E496,'fleaflicker-week3.csv'!AD:AE,2,FALSE),0)</f>
        <v>0</v>
      </c>
      <c r="I496">
        <f>IFERROR(VLOOKUP(E496,'nfl-week3.csv'!Q:R,2,FALSE),0)</f>
        <v>0</v>
      </c>
      <c r="J496">
        <f>IFERROR(VLOOKUP(E496,'CBS-week3.csv'!V:W,2,FALSE),0)</f>
        <v>4.18</v>
      </c>
      <c r="K496">
        <f>IFERROR(AVERAGEIF(F496:J496,"&gt;0"),0)</f>
        <v>3.36</v>
      </c>
      <c r="L496">
        <f>IFERROR(VLOOKUP(E496,'Final scoring'!W:X,2,FALSE),0)</f>
        <v>0</v>
      </c>
    </row>
    <row r="497" spans="1:12">
      <c r="A497" t="s">
        <v>551</v>
      </c>
      <c r="B497">
        <v>2500</v>
      </c>
      <c r="C497" t="s">
        <v>45</v>
      </c>
      <c r="D497" t="s">
        <v>36</v>
      </c>
      <c r="E497">
        <f>IFERROR(VLOOKUP(A497,'player index'!D:F,3,FALSE),VLOOKUP(A497,'player index'!E:F,2,FALSE))</f>
        <v>428</v>
      </c>
      <c r="F497">
        <f>IFERROR(VLOOKUP(E497,'fftoday-week3.csv'!R:S,2,FALSE),0)</f>
        <v>0</v>
      </c>
      <c r="G497">
        <f>VLOOKUP(E497,'espn-week3.csv'!S:T,2,FALSE)</f>
        <v>0.22</v>
      </c>
      <c r="H497">
        <f>IFERROR(VLOOKUP(E497,'fleaflicker-week3.csv'!AD:AE,2,FALSE),0)</f>
        <v>1.6</v>
      </c>
      <c r="I497">
        <f>IFERROR(VLOOKUP(E497,'nfl-week3.csv'!Q:R,2,FALSE),0)</f>
        <v>1.2000000000000002</v>
      </c>
      <c r="J497">
        <f>IFERROR(VLOOKUP(E497,'CBS-week3.csv'!V:W,2,FALSE),0)</f>
        <v>4.0000000000000008E-2</v>
      </c>
      <c r="K497">
        <f>IFERROR(AVERAGEIF(F497:J497,"&gt;0"),0)</f>
        <v>0.76500000000000012</v>
      </c>
      <c r="L497">
        <f>IFERROR(VLOOKUP(E497,'Final scoring'!W:X,2,FALSE),0)</f>
        <v>0</v>
      </c>
    </row>
    <row r="498" spans="1:12">
      <c r="A498" t="s">
        <v>552</v>
      </c>
      <c r="B498">
        <v>2500</v>
      </c>
      <c r="C498" t="s">
        <v>45</v>
      </c>
      <c r="D498" t="s">
        <v>36</v>
      </c>
      <c r="E498">
        <f>IFERROR(VLOOKUP(A498,'player index'!D:F,3,FALSE),VLOOKUP(A498,'player index'!E:F,2,FALSE))</f>
        <v>556</v>
      </c>
      <c r="F498">
        <f>IFERROR(VLOOKUP(E498,'fftoday-week3.csv'!R:S,2,FALSE),0)</f>
        <v>0</v>
      </c>
      <c r="G498">
        <f>VLOOKUP(E498,'espn-week3.csv'!S:T,2,FALSE)</f>
        <v>0</v>
      </c>
      <c r="H498">
        <f>IFERROR(VLOOKUP(E498,'fleaflicker-week3.csv'!AD:AE,2,FALSE),0)</f>
        <v>1.8</v>
      </c>
      <c r="I498">
        <f>IFERROR(VLOOKUP(E498,'nfl-week3.csv'!Q:R,2,FALSE),0)</f>
        <v>1.6</v>
      </c>
      <c r="J498">
        <f>IFERROR(VLOOKUP(E498,'CBS-week3.csv'!V:W,2,FALSE),0)</f>
        <v>0.22</v>
      </c>
      <c r="K498">
        <f>IFERROR(AVERAGEIF(F498:J498,"&gt;0"),0)</f>
        <v>1.2066666666666668</v>
      </c>
      <c r="L498">
        <f>IFERROR(VLOOKUP(E498,'Final scoring'!W:X,2,FALSE),0)</f>
        <v>0</v>
      </c>
    </row>
    <row r="499" spans="1:12">
      <c r="A499" t="s">
        <v>553</v>
      </c>
      <c r="B499">
        <v>2500</v>
      </c>
      <c r="C499" t="s">
        <v>45</v>
      </c>
      <c r="D499" t="s">
        <v>97</v>
      </c>
      <c r="E499">
        <f>IFERROR(VLOOKUP(A499,'player index'!D:F,3,FALSE),VLOOKUP(A499,'player index'!E:F,2,FALSE))</f>
        <v>317</v>
      </c>
      <c r="F499">
        <f>IFERROR(VLOOKUP(E499,'fftoday-week3.csv'!R:S,2,FALSE),0)</f>
        <v>2</v>
      </c>
      <c r="G499">
        <f>VLOOKUP(E499,'espn-week3.csv'!S:T,2,FALSE)</f>
        <v>3.54</v>
      </c>
      <c r="H499">
        <f>IFERROR(VLOOKUP(E499,'fleaflicker-week3.csv'!AD:AE,2,FALSE),0)</f>
        <v>1.7000000000000002</v>
      </c>
      <c r="I499">
        <f>IFERROR(VLOOKUP(E499,'nfl-week3.csv'!Q:R,2,FALSE),0)</f>
        <v>1.4</v>
      </c>
      <c r="J499">
        <f>IFERROR(VLOOKUP(E499,'CBS-week3.csv'!V:W,2,FALSE),0)</f>
        <v>0.13</v>
      </c>
      <c r="K499">
        <f>IFERROR(AVERAGEIF(F499:J499,"&gt;0"),0)</f>
        <v>1.7540000000000002</v>
      </c>
      <c r="L499">
        <f>IFERROR(VLOOKUP(E499,'Final scoring'!W:X,2,FALSE),0)</f>
        <v>0</v>
      </c>
    </row>
    <row r="500" spans="1:12">
      <c r="A500" t="s">
        <v>554</v>
      </c>
      <c r="B500">
        <v>2500</v>
      </c>
      <c r="C500" t="s">
        <v>45</v>
      </c>
      <c r="D500" t="s">
        <v>48</v>
      </c>
      <c r="E500">
        <f>IFERROR(VLOOKUP(A500,'player index'!D:F,3,FALSE),VLOOKUP(A500,'player index'!E:F,2,FALSE))</f>
        <v>331</v>
      </c>
      <c r="F500">
        <f>IFERROR(VLOOKUP(E500,'fftoday-week3.csv'!R:S,2,FALSE),0)</f>
        <v>0.5</v>
      </c>
      <c r="G500">
        <f>VLOOKUP(E500,'espn-week3.csv'!S:T,2,FALSE)</f>
        <v>2.0499999999999998</v>
      </c>
      <c r="H500">
        <f>IFERROR(VLOOKUP(E500,'fleaflicker-week3.csv'!AD:AE,2,FALSE),0)</f>
        <v>2.2999999999999998</v>
      </c>
      <c r="I500">
        <f>IFERROR(VLOOKUP(E500,'nfl-week3.csv'!Q:R,2,FALSE),0)</f>
        <v>2.6</v>
      </c>
      <c r="J500">
        <f>IFERROR(VLOOKUP(E500,'CBS-week3.csv'!V:W,2,FALSE),0)</f>
        <v>4.4800000000000004</v>
      </c>
      <c r="K500">
        <f>IFERROR(AVERAGEIF(F500:J500,"&gt;0"),0)</f>
        <v>2.3860000000000001</v>
      </c>
      <c r="L500">
        <f>IFERROR(VLOOKUP(E500,'Final scoring'!W:X,2,FALSE),0)</f>
        <v>0</v>
      </c>
    </row>
    <row r="501" spans="1:12">
      <c r="A501" t="s">
        <v>555</v>
      </c>
      <c r="B501">
        <v>2500</v>
      </c>
      <c r="C501" t="s">
        <v>45</v>
      </c>
      <c r="D501" t="s">
        <v>17</v>
      </c>
      <c r="E501" t="e">
        <f>IFERROR(VLOOKUP(A501,'player index'!D:F,3,FALSE),VLOOKUP(A501,'player index'!E:F,2,FALSE))</f>
        <v>#N/A</v>
      </c>
      <c r="F501">
        <f>IFERROR(VLOOKUP(E501,'fftoday-week3.csv'!R:S,2,FALSE),0)</f>
        <v>0</v>
      </c>
      <c r="G501" t="e">
        <f>VLOOKUP(E501,'espn-week3.csv'!S:T,2,FALSE)</f>
        <v>#N/A</v>
      </c>
      <c r="H501">
        <f>IFERROR(VLOOKUP(E501,'fleaflicker-week3.csv'!AD:AE,2,FALSE),0)</f>
        <v>0</v>
      </c>
      <c r="I501">
        <f>IFERROR(VLOOKUP(E501,'nfl-week3.csv'!Q:R,2,FALSE),0)</f>
        <v>0</v>
      </c>
      <c r="J501">
        <f>IFERROR(VLOOKUP(E501,'CBS-week3.csv'!V:W,2,FALSE),0)</f>
        <v>0</v>
      </c>
      <c r="K501">
        <f>IFERROR(AVERAGEIF(F501:J501,"&gt;0"),0)</f>
        <v>0</v>
      </c>
      <c r="L501">
        <f>IFERROR(VLOOKUP(E501,'Final scoring'!W:X,2,FALSE),0)</f>
        <v>0</v>
      </c>
    </row>
    <row r="502" spans="1:12">
      <c r="A502" t="s">
        <v>556</v>
      </c>
      <c r="B502">
        <v>2500</v>
      </c>
      <c r="C502" t="s">
        <v>45</v>
      </c>
      <c r="D502" t="s">
        <v>54</v>
      </c>
      <c r="E502">
        <f>IFERROR(VLOOKUP(A502,'player index'!D:F,3,FALSE),VLOOKUP(A502,'player index'!E:F,2,FALSE))</f>
        <v>427</v>
      </c>
      <c r="F502">
        <f>IFERROR(VLOOKUP(E502,'fftoday-week3.csv'!R:S,2,FALSE),0)</f>
        <v>0</v>
      </c>
      <c r="G502">
        <f>VLOOKUP(E502,'espn-week3.csv'!S:T,2,FALSE)</f>
        <v>0.23</v>
      </c>
      <c r="H502">
        <f>IFERROR(VLOOKUP(E502,'fleaflicker-week3.csv'!AD:AE,2,FALSE),0)</f>
        <v>1.7000000000000002</v>
      </c>
      <c r="I502">
        <f>IFERROR(VLOOKUP(E502,'nfl-week3.csv'!Q:R,2,FALSE),0)</f>
        <v>1.4</v>
      </c>
      <c r="J502">
        <f>IFERROR(VLOOKUP(E502,'CBS-week3.csv'!V:W,2,FALSE),0)</f>
        <v>2.7100000000000004</v>
      </c>
      <c r="K502">
        <f>IFERROR(AVERAGEIF(F502:J502,"&gt;0"),0)</f>
        <v>1.5100000000000002</v>
      </c>
      <c r="L502">
        <f>IFERROR(VLOOKUP(E502,'Final scoring'!W:X,2,FALSE),0)</f>
        <v>0</v>
      </c>
    </row>
    <row r="503" spans="1:12">
      <c r="A503" t="s">
        <v>557</v>
      </c>
      <c r="B503">
        <v>2500</v>
      </c>
      <c r="C503" t="s">
        <v>45</v>
      </c>
      <c r="D503" t="s">
        <v>54</v>
      </c>
      <c r="E503">
        <f>IFERROR(VLOOKUP(A503,'player index'!D:F,3,FALSE),VLOOKUP(A503,'player index'!E:F,2,FALSE))</f>
        <v>665</v>
      </c>
      <c r="F503">
        <f>IFERROR(VLOOKUP(E503,'fftoday-week3.csv'!R:S,2,FALSE),0)</f>
        <v>0</v>
      </c>
      <c r="G503">
        <f>VLOOKUP(E503,'espn-week3.csv'!S:T,2,FALSE)</f>
        <v>0</v>
      </c>
      <c r="H503">
        <f>IFERROR(VLOOKUP(E503,'fleaflicker-week3.csv'!AD:AE,2,FALSE),0)</f>
        <v>0</v>
      </c>
      <c r="I503">
        <f>IFERROR(VLOOKUP(E503,'nfl-week3.csv'!Q:R,2,FALSE),0)</f>
        <v>0</v>
      </c>
      <c r="J503">
        <f>IFERROR(VLOOKUP(E503,'CBS-week3.csv'!V:W,2,FALSE),0)</f>
        <v>0</v>
      </c>
      <c r="K503">
        <f>IFERROR(AVERAGEIF(F503:J503,"&gt;0"),0)</f>
        <v>0</v>
      </c>
      <c r="L503">
        <f>IFERROR(VLOOKUP(E503,'Final scoring'!W:X,2,FALSE),0)</f>
        <v>0</v>
      </c>
    </row>
    <row r="504" spans="1:12">
      <c r="A504" t="s">
        <v>558</v>
      </c>
      <c r="B504">
        <v>2500</v>
      </c>
      <c r="C504" t="s">
        <v>45</v>
      </c>
      <c r="D504" t="s">
        <v>17</v>
      </c>
      <c r="E504">
        <f>IFERROR(VLOOKUP(A504,'player index'!D:F,3,FALSE),VLOOKUP(A504,'player index'!E:F,2,FALSE))</f>
        <v>402</v>
      </c>
      <c r="F504">
        <f>IFERROR(VLOOKUP(E504,'fftoday-week3.csv'!R:S,2,FALSE),0)</f>
        <v>0</v>
      </c>
      <c r="G504">
        <f>VLOOKUP(E504,'espn-week3.csv'!S:T,2,FALSE)</f>
        <v>0.23</v>
      </c>
      <c r="H504">
        <f>IFERROR(VLOOKUP(E504,'fleaflicker-week3.csv'!AD:AE,2,FALSE),0)</f>
        <v>0</v>
      </c>
      <c r="I504">
        <f>IFERROR(VLOOKUP(E504,'nfl-week3.csv'!Q:R,2,FALSE),0)</f>
        <v>0</v>
      </c>
      <c r="J504">
        <f>IFERROR(VLOOKUP(E504,'CBS-week3.csv'!V:W,2,FALSE),0)</f>
        <v>0.03</v>
      </c>
      <c r="K504">
        <f>IFERROR(AVERAGEIF(F504:J504,"&gt;0"),0)</f>
        <v>0.13</v>
      </c>
      <c r="L504">
        <f>IFERROR(VLOOKUP(E504,'Final scoring'!W:X,2,FALSE),0)</f>
        <v>0</v>
      </c>
    </row>
    <row r="505" spans="1:12">
      <c r="A505" t="s">
        <v>559</v>
      </c>
      <c r="B505">
        <v>2500</v>
      </c>
      <c r="C505" t="s">
        <v>45</v>
      </c>
      <c r="D505" t="s">
        <v>20</v>
      </c>
      <c r="E505" t="e">
        <f>IFERROR(VLOOKUP(A505,'player index'!D:F,3,FALSE),VLOOKUP(A505,'player index'!E:F,2,FALSE))</f>
        <v>#N/A</v>
      </c>
      <c r="F505">
        <f>IFERROR(VLOOKUP(E505,'fftoday-week3.csv'!R:S,2,FALSE),0)</f>
        <v>0</v>
      </c>
      <c r="G505" t="e">
        <f>VLOOKUP(E505,'espn-week3.csv'!S:T,2,FALSE)</f>
        <v>#N/A</v>
      </c>
      <c r="H505">
        <f>IFERROR(VLOOKUP(E505,'fleaflicker-week3.csv'!AD:AE,2,FALSE),0)</f>
        <v>0</v>
      </c>
      <c r="I505">
        <f>IFERROR(VLOOKUP(E505,'nfl-week3.csv'!Q:R,2,FALSE),0)</f>
        <v>0</v>
      </c>
      <c r="J505">
        <f>IFERROR(VLOOKUP(E505,'CBS-week3.csv'!V:W,2,FALSE),0)</f>
        <v>0</v>
      </c>
      <c r="K505">
        <f>IFERROR(AVERAGEIF(F505:J505,"&gt;0"),0)</f>
        <v>0</v>
      </c>
      <c r="L505">
        <f>IFERROR(VLOOKUP(E505,'Final scoring'!W:X,2,FALSE),0)</f>
        <v>0</v>
      </c>
    </row>
    <row r="506" spans="1:12">
      <c r="A506" t="s">
        <v>562</v>
      </c>
      <c r="B506">
        <v>2500</v>
      </c>
      <c r="C506" t="s">
        <v>45</v>
      </c>
      <c r="D506" t="s">
        <v>17</v>
      </c>
      <c r="E506">
        <f>IFERROR(VLOOKUP(A506,'player index'!D:F,3,FALSE),VLOOKUP(A506,'player index'!E:F,2,FALSE))</f>
        <v>439</v>
      </c>
      <c r="F506">
        <f>IFERROR(VLOOKUP(E506,'fftoday-week3.csv'!R:S,2,FALSE),0)</f>
        <v>0</v>
      </c>
      <c r="G506">
        <f>VLOOKUP(E506,'espn-week3.csv'!S:T,2,FALSE)</f>
        <v>0</v>
      </c>
      <c r="H506">
        <f>IFERROR(VLOOKUP(E506,'fleaflicker-week3.csv'!AD:AE,2,FALSE),0)</f>
        <v>0</v>
      </c>
      <c r="I506">
        <f>IFERROR(VLOOKUP(E506,'nfl-week3.csv'!Q:R,2,FALSE),0)</f>
        <v>0</v>
      </c>
      <c r="J506">
        <f>IFERROR(VLOOKUP(E506,'CBS-week3.csv'!V:W,2,FALSE),0)</f>
        <v>0</v>
      </c>
      <c r="K506">
        <f>IFERROR(AVERAGEIF(F506:J506,"&gt;0"),0)</f>
        <v>0</v>
      </c>
      <c r="L506">
        <f>IFERROR(VLOOKUP(E506,'Final scoring'!W:X,2,FALSE),0)</f>
        <v>0</v>
      </c>
    </row>
    <row r="507" spans="1:12">
      <c r="A507" t="s">
        <v>563</v>
      </c>
      <c r="B507">
        <v>2500</v>
      </c>
      <c r="C507" t="s">
        <v>45</v>
      </c>
      <c r="D507" t="s">
        <v>77</v>
      </c>
      <c r="E507">
        <f>IFERROR(VLOOKUP(A507,'player index'!D:F,3,FALSE),VLOOKUP(A507,'player index'!E:F,2,FALSE))</f>
        <v>416</v>
      </c>
      <c r="F507">
        <f>IFERROR(VLOOKUP(E507,'fftoday-week3.csv'!R:S,2,FALSE),0)</f>
        <v>0</v>
      </c>
      <c r="G507">
        <f>VLOOKUP(E507,'espn-week3.csv'!S:T,2,FALSE)</f>
        <v>0.23</v>
      </c>
      <c r="H507">
        <f>IFERROR(VLOOKUP(E507,'fleaflicker-week3.csv'!AD:AE,2,FALSE),0)</f>
        <v>0</v>
      </c>
      <c r="I507">
        <f>IFERROR(VLOOKUP(E507,'nfl-week3.csv'!Q:R,2,FALSE),0)</f>
        <v>0</v>
      </c>
      <c r="J507">
        <f>IFERROR(VLOOKUP(E507,'CBS-week3.csv'!V:W,2,FALSE),0)</f>
        <v>0.05</v>
      </c>
      <c r="K507">
        <f>IFERROR(AVERAGEIF(F507:J507,"&gt;0"),0)</f>
        <v>0.14000000000000001</v>
      </c>
      <c r="L507">
        <f>IFERROR(VLOOKUP(E507,'Final scoring'!W:X,2,FALSE),0)</f>
        <v>0</v>
      </c>
    </row>
    <row r="508" spans="1:12">
      <c r="A508" t="s">
        <v>564</v>
      </c>
      <c r="B508">
        <v>2500</v>
      </c>
      <c r="C508" t="s">
        <v>45</v>
      </c>
      <c r="D508" t="s">
        <v>25</v>
      </c>
      <c r="E508">
        <f>IFERROR(VLOOKUP(A508,'player index'!D:F,3,FALSE),VLOOKUP(A508,'player index'!E:F,2,FALSE))</f>
        <v>549</v>
      </c>
      <c r="F508">
        <f>IFERROR(VLOOKUP(E508,'fftoday-week3.csv'!R:S,2,FALSE),0)</f>
        <v>0</v>
      </c>
      <c r="G508">
        <f>VLOOKUP(E508,'espn-week3.csv'!S:T,2,FALSE)</f>
        <v>0</v>
      </c>
      <c r="H508">
        <f>IFERROR(VLOOKUP(E508,'fleaflicker-week3.csv'!AD:AE,2,FALSE),0)</f>
        <v>0</v>
      </c>
      <c r="I508">
        <f>IFERROR(VLOOKUP(E508,'nfl-week3.csv'!Q:R,2,FALSE),0)</f>
        <v>0</v>
      </c>
      <c r="J508">
        <f>IFERROR(VLOOKUP(E508,'CBS-week3.csv'!V:W,2,FALSE),0)</f>
        <v>0</v>
      </c>
      <c r="K508">
        <f>IFERROR(AVERAGEIF(F508:J508,"&gt;0"),0)</f>
        <v>0</v>
      </c>
      <c r="L508">
        <f>IFERROR(VLOOKUP(E508,'Final scoring'!W:X,2,FALSE),0)</f>
        <v>0</v>
      </c>
    </row>
    <row r="509" spans="1:12">
      <c r="A509" t="s">
        <v>566</v>
      </c>
      <c r="B509">
        <v>2500</v>
      </c>
      <c r="C509" t="s">
        <v>45</v>
      </c>
      <c r="D509" t="s">
        <v>11</v>
      </c>
      <c r="E509">
        <f>IFERROR(VLOOKUP(A509,'player index'!D:F,3,FALSE),VLOOKUP(A509,'player index'!E:F,2,FALSE))</f>
        <v>678</v>
      </c>
      <c r="F509">
        <f>IFERROR(VLOOKUP(E509,'fftoday-week3.csv'!R:S,2,FALSE),0)</f>
        <v>0</v>
      </c>
      <c r="G509">
        <f>VLOOKUP(E509,'espn-week3.csv'!S:T,2,FALSE)</f>
        <v>0</v>
      </c>
      <c r="H509">
        <f>IFERROR(VLOOKUP(E509,'fleaflicker-week3.csv'!AD:AE,2,FALSE),0)</f>
        <v>0</v>
      </c>
      <c r="I509">
        <f>IFERROR(VLOOKUP(E509,'nfl-week3.csv'!Q:R,2,FALSE),0)</f>
        <v>0</v>
      </c>
      <c r="J509">
        <f>IFERROR(VLOOKUP(E509,'CBS-week3.csv'!V:W,2,FALSE),0)</f>
        <v>0.05</v>
      </c>
      <c r="K509">
        <f>IFERROR(AVERAGEIF(F509:J509,"&gt;0"),0)</f>
        <v>0.05</v>
      </c>
      <c r="L509">
        <f>IFERROR(VLOOKUP(E509,'Final scoring'!W:X,2,FALSE),0)</f>
        <v>0</v>
      </c>
    </row>
    <row r="510" spans="1:12">
      <c r="A510" t="s">
        <v>567</v>
      </c>
      <c r="B510">
        <v>2500</v>
      </c>
      <c r="C510" t="s">
        <v>45</v>
      </c>
      <c r="D510" t="s">
        <v>8</v>
      </c>
      <c r="E510">
        <f>IFERROR(VLOOKUP(A510,'player index'!D:F,3,FALSE),VLOOKUP(A510,'player index'!E:F,2,FALSE))</f>
        <v>682</v>
      </c>
      <c r="F510">
        <f>IFERROR(VLOOKUP(E510,'fftoday-week3.csv'!R:S,2,FALSE),0)</f>
        <v>0</v>
      </c>
      <c r="G510">
        <f>VLOOKUP(E510,'espn-week3.csv'!S:T,2,FALSE)</f>
        <v>0.44</v>
      </c>
      <c r="H510">
        <f>IFERROR(VLOOKUP(E510,'fleaflicker-week3.csv'!AD:AE,2,FALSE),0)</f>
        <v>0</v>
      </c>
      <c r="I510">
        <f>IFERROR(VLOOKUP(E510,'nfl-week3.csv'!Q:R,2,FALSE),0)</f>
        <v>0</v>
      </c>
      <c r="J510">
        <f>IFERROR(VLOOKUP(E510,'CBS-week3.csv'!V:W,2,FALSE),0)</f>
        <v>0</v>
      </c>
      <c r="K510">
        <f>IFERROR(AVERAGEIF(F510:J510,"&gt;0"),0)</f>
        <v>0.44</v>
      </c>
      <c r="L510">
        <f>IFERROR(VLOOKUP(E510,'Final scoring'!W:X,2,FALSE),0)</f>
        <v>0</v>
      </c>
    </row>
    <row r="511" spans="1:12">
      <c r="A511" t="s">
        <v>568</v>
      </c>
      <c r="B511">
        <v>2500</v>
      </c>
      <c r="C511" t="s">
        <v>45</v>
      </c>
      <c r="D511" t="s">
        <v>97</v>
      </c>
      <c r="E511">
        <f>IFERROR(VLOOKUP(A511,'player index'!D:F,3,FALSE),VLOOKUP(A511,'player index'!E:F,2,FALSE))</f>
        <v>694</v>
      </c>
      <c r="F511">
        <f>IFERROR(VLOOKUP(E511,'fftoday-week3.csv'!R:S,2,FALSE),0)</f>
        <v>0</v>
      </c>
      <c r="G511">
        <f>VLOOKUP(E511,'espn-week3.csv'!S:T,2,FALSE)</f>
        <v>0</v>
      </c>
      <c r="H511">
        <f>IFERROR(VLOOKUP(E511,'fleaflicker-week3.csv'!AD:AE,2,FALSE),0)</f>
        <v>0</v>
      </c>
      <c r="I511">
        <f>IFERROR(VLOOKUP(E511,'nfl-week3.csv'!Q:R,2,FALSE),0)</f>
        <v>0</v>
      </c>
      <c r="J511">
        <f>IFERROR(VLOOKUP(E511,'CBS-week3.csv'!V:W,2,FALSE),0)</f>
        <v>0</v>
      </c>
      <c r="K511">
        <f>IFERROR(AVERAGEIF(F511:J511,"&gt;0"),0)</f>
        <v>0</v>
      </c>
      <c r="L511">
        <f>IFERROR(VLOOKUP(E511,'Final scoring'!W:X,2,FALSE),0)</f>
        <v>0</v>
      </c>
    </row>
    <row r="512" spans="1:12">
      <c r="A512" t="s">
        <v>569</v>
      </c>
      <c r="B512">
        <v>2500</v>
      </c>
      <c r="C512" t="s">
        <v>45</v>
      </c>
      <c r="D512" t="s">
        <v>41</v>
      </c>
      <c r="E512">
        <f>IFERROR(VLOOKUP(A512,'player index'!D:F,3,FALSE),VLOOKUP(A512,'player index'!E:F,2,FALSE))</f>
        <v>419</v>
      </c>
      <c r="F512">
        <f>IFERROR(VLOOKUP(E512,'fftoday-week3.csv'!R:S,2,FALSE),0)</f>
        <v>0</v>
      </c>
      <c r="G512">
        <f>VLOOKUP(E512,'espn-week3.csv'!S:T,2,FALSE)</f>
        <v>0.22</v>
      </c>
      <c r="H512">
        <f>IFERROR(VLOOKUP(E512,'fleaflicker-week3.csv'!AD:AE,2,FALSE),0)</f>
        <v>0</v>
      </c>
      <c r="I512">
        <f>IFERROR(VLOOKUP(E512,'nfl-week3.csv'!Q:R,2,FALSE),0)</f>
        <v>0</v>
      </c>
      <c r="J512">
        <f>IFERROR(VLOOKUP(E512,'CBS-week3.csv'!V:W,2,FALSE),0)</f>
        <v>0</v>
      </c>
      <c r="K512">
        <f>IFERROR(AVERAGEIF(F512:J512,"&gt;0"),0)</f>
        <v>0.22</v>
      </c>
      <c r="L512">
        <f>IFERROR(VLOOKUP(E512,'Final scoring'!W:X,2,FALSE),0)</f>
        <v>0</v>
      </c>
    </row>
    <row r="513" spans="1:12">
      <c r="A513" t="s">
        <v>336</v>
      </c>
      <c r="B513">
        <v>3000</v>
      </c>
      <c r="C513" t="s">
        <v>34</v>
      </c>
      <c r="D513" t="s">
        <v>73</v>
      </c>
      <c r="E513">
        <f>IFERROR(VLOOKUP(A513,'player index'!D:F,3,FALSE),VLOOKUP(A513,'player index'!E:F,2,FALSE))</f>
        <v>336</v>
      </c>
      <c r="F513">
        <f>IFERROR(VLOOKUP(E513,'fftoday-week3.csv'!R:S,2,FALSE),0)</f>
        <v>2</v>
      </c>
      <c r="G513">
        <f>VLOOKUP(E513,'espn-week3.csv'!S:T,2,FALSE)</f>
        <v>0.70000000000000007</v>
      </c>
      <c r="H513">
        <f>IFERROR(VLOOKUP(E513,'fleaflicker-week3.csv'!AD:AE,2,FALSE),0)</f>
        <v>0</v>
      </c>
      <c r="I513">
        <f>IFERROR(VLOOKUP(E513,'nfl-week3.csv'!Q:R,2,FALSE),0)</f>
        <v>0.6</v>
      </c>
      <c r="J513">
        <f>IFERROR(VLOOKUP(E513,'CBS-week3.csv'!V:W,2,FALSE),0)</f>
        <v>2.7900000000000005</v>
      </c>
      <c r="K513">
        <f>IFERROR(AVERAGEIF(F513:J513,"&gt;0"),0)</f>
        <v>1.5225000000000002</v>
      </c>
      <c r="L513">
        <f>IFERROR(VLOOKUP(E513,'Final scoring'!W:X,2,FALSE),0)</f>
        <v>-0.1</v>
      </c>
    </row>
    <row r="514" spans="1:12">
      <c r="A514" t="s">
        <v>168</v>
      </c>
      <c r="B514">
        <v>5000</v>
      </c>
      <c r="C514" t="s">
        <v>15</v>
      </c>
      <c r="D514" t="s">
        <v>73</v>
      </c>
      <c r="E514">
        <f>IFERROR(VLOOKUP(A514,'player index'!D:F,3,FALSE),VLOOKUP(A514,'player index'!E:F,2,FALSE))</f>
        <v>561</v>
      </c>
      <c r="F514">
        <f>IFERROR(VLOOKUP(E514,'fftoday-week3.csv'!R:S,2,FALSE),0)</f>
        <v>0</v>
      </c>
      <c r="G514">
        <f>VLOOKUP(E514,'espn-week3.csv'!S:T,2,FALSE)</f>
        <v>0.04</v>
      </c>
      <c r="H514">
        <f>IFERROR(VLOOKUP(E514,'fleaflicker-week3.csv'!AD:AE,2,FALSE),0)</f>
        <v>0</v>
      </c>
      <c r="I514">
        <f>IFERROR(VLOOKUP(E514,'nfl-week3.csv'!Q:R,2,FALSE),0)</f>
        <v>0</v>
      </c>
      <c r="J514">
        <f>IFERROR(VLOOKUP(E514,'CBS-week3.csv'!V:W,2,FALSE),0)</f>
        <v>0.254</v>
      </c>
      <c r="K514">
        <f>IFERROR(AVERAGEIF(F514:J514,"&gt;0"),0)</f>
        <v>0.14699999999999999</v>
      </c>
      <c r="L514">
        <f>IFERROR(VLOOKUP(E514,'Final scoring'!W:X,2,FALSE),0)</f>
        <v>-0.2</v>
      </c>
    </row>
    <row r="515" spans="1:12">
      <c r="A515" t="s">
        <v>184</v>
      </c>
      <c r="B515">
        <v>5000</v>
      </c>
      <c r="C515" t="s">
        <v>15</v>
      </c>
      <c r="D515" t="s">
        <v>28</v>
      </c>
      <c r="E515">
        <f>IFERROR(VLOOKUP(A515,'player index'!D:F,3,FALSE),VLOOKUP(A515,'player index'!E:F,2,FALSE))</f>
        <v>477</v>
      </c>
      <c r="F515">
        <f>IFERROR(VLOOKUP(E515,'fftoday-week3.csv'!R:S,2,FALSE),0)</f>
        <v>0</v>
      </c>
      <c r="G515">
        <f>VLOOKUP(E515,'espn-week3.csv'!S:T,2,FALSE)</f>
        <v>4.4000000000000004E-2</v>
      </c>
      <c r="H515">
        <f>IFERROR(VLOOKUP(E515,'fleaflicker-week3.csv'!AD:AE,2,FALSE),0)</f>
        <v>0</v>
      </c>
      <c r="I515">
        <f>IFERROR(VLOOKUP(E515,'nfl-week3.csv'!Q:R,2,FALSE),0)</f>
        <v>0</v>
      </c>
      <c r="J515">
        <f>IFERROR(VLOOKUP(E515,'CBS-week3.csv'!V:W,2,FALSE),0)</f>
        <v>3.4000000000000002E-2</v>
      </c>
      <c r="K515">
        <f>IFERROR(AVERAGEIF(F515:J515,"&gt;0"),0)</f>
        <v>3.9000000000000007E-2</v>
      </c>
      <c r="L515">
        <f>IFERROR(VLOOKUP(E515,'Final scoring'!W:X,2,FALSE),0)</f>
        <v>-0.2</v>
      </c>
    </row>
    <row r="516" spans="1:12">
      <c r="A516" t="s">
        <v>150</v>
      </c>
      <c r="B516">
        <v>5000</v>
      </c>
      <c r="C516" t="s">
        <v>15</v>
      </c>
      <c r="D516" t="s">
        <v>77</v>
      </c>
      <c r="E516">
        <f>IFERROR(VLOOKUP(A516,'player index'!D:F,3,FALSE),VLOOKUP(A516,'player index'!E:F,2,FALSE))</f>
        <v>464</v>
      </c>
      <c r="F516">
        <f>IFERROR(VLOOKUP(E516,'fftoday-week3.csv'!R:S,2,FALSE),0)</f>
        <v>0</v>
      </c>
      <c r="G516">
        <f>VLOOKUP(E516,'espn-week3.csv'!S:T,2,FALSE)</f>
        <v>4.8000000000000001E-2</v>
      </c>
      <c r="H516">
        <f>IFERROR(VLOOKUP(E516,'fleaflicker-week3.csv'!AD:AE,2,FALSE),0)</f>
        <v>0</v>
      </c>
      <c r="I516">
        <f>IFERROR(VLOOKUP(E516,'nfl-week3.csv'!Q:R,2,FALSE),0)</f>
        <v>0</v>
      </c>
      <c r="J516">
        <f>IFERROR(VLOOKUP(E516,'CBS-week3.csv'!V:W,2,FALSE),0)</f>
        <v>0.25</v>
      </c>
      <c r="K516">
        <f>IFERROR(AVERAGEIF(F516:J516,"&gt;0"),0)</f>
        <v>0.14899999999999999</v>
      </c>
      <c r="L516">
        <f>IFERROR(VLOOKUP(E516,'Final scoring'!W:X,2,FALSE),0)</f>
        <v>-0.30000000000000004</v>
      </c>
    </row>
  </sheetData>
  <autoFilter ref="A1:L516">
    <sortState ref="A2:L516">
      <sortCondition descending="1" ref="L1:L5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8"/>
  <sheetViews>
    <sheetView topLeftCell="J944" workbookViewId="0">
      <selection activeCell="S959" sqref="S959"/>
    </sheetView>
  </sheetViews>
  <sheetFormatPr baseColWidth="10" defaultRowHeight="15" x14ac:dyDescent="0"/>
  <sheetData>
    <row r="2" spans="1:24">
      <c r="A2" t="s">
        <v>759</v>
      </c>
      <c r="B2" t="s">
        <v>760</v>
      </c>
      <c r="C2" t="s">
        <v>761</v>
      </c>
      <c r="D2" t="s">
        <v>762</v>
      </c>
      <c r="E2" t="s">
        <v>763</v>
      </c>
      <c r="F2" t="s">
        <v>735</v>
      </c>
      <c r="G2" t="s">
        <v>736</v>
      </c>
      <c r="H2" t="s">
        <v>764</v>
      </c>
      <c r="I2" t="s">
        <v>763</v>
      </c>
      <c r="J2" t="s">
        <v>735</v>
      </c>
      <c r="K2" t="s">
        <v>765</v>
      </c>
      <c r="L2" t="s">
        <v>763</v>
      </c>
      <c r="M2" t="s">
        <v>735</v>
      </c>
      <c r="N2" t="s">
        <v>2830</v>
      </c>
      <c r="O2" t="s">
        <v>2829</v>
      </c>
      <c r="P2" t="s">
        <v>2828</v>
      </c>
      <c r="Q2" t="s">
        <v>735</v>
      </c>
      <c r="R2" t="s">
        <v>766</v>
      </c>
      <c r="S2" t="s">
        <v>1723</v>
      </c>
      <c r="W2" t="s">
        <v>2784</v>
      </c>
      <c r="X2" t="s">
        <v>2783</v>
      </c>
    </row>
    <row r="3" spans="1:24">
      <c r="A3" t="s">
        <v>2998</v>
      </c>
      <c r="B3" t="s">
        <v>801</v>
      </c>
      <c r="C3" t="s">
        <v>2813</v>
      </c>
      <c r="D3" t="s">
        <v>809</v>
      </c>
      <c r="E3">
        <v>0</v>
      </c>
      <c r="F3">
        <v>0</v>
      </c>
      <c r="G3">
        <v>0</v>
      </c>
      <c r="H3">
        <v>30</v>
      </c>
      <c r="I3">
        <v>141</v>
      </c>
      <c r="J3">
        <v>3</v>
      </c>
      <c r="K3">
        <v>5</v>
      </c>
      <c r="L3">
        <v>52</v>
      </c>
      <c r="M3">
        <v>0</v>
      </c>
      <c r="N3">
        <v>5</v>
      </c>
      <c r="O3">
        <v>0</v>
      </c>
      <c r="P3">
        <v>0</v>
      </c>
      <c r="Q3">
        <v>0</v>
      </c>
      <c r="R3">
        <v>37</v>
      </c>
      <c r="S3">
        <f t="shared" ref="S3:S66" si="0">E3*0.04+F3*4-G3+I3*0.1+J3*6+K3+L3*0.1+M3*6+O3*2-P3+Q3*6+IF(E3&gt;=300,3,0)+IF(I3&gt;=100,3,0)+IF(L3&gt;=100,3,0)</f>
        <v>45.300000000000004</v>
      </c>
      <c r="T3" t="str">
        <f>A3</f>
        <v>Devonta Freeman, AtlRBQ</v>
      </c>
      <c r="U3" t="str">
        <f>LEFT(T3,IFERROR(FIND(",",T3),LEN(T3)-8)-1)</f>
        <v>Devonta Freeman</v>
      </c>
      <c r="V3" t="str">
        <f>LEFT(U3,IFERROR(FIND("*",U3),LEN(U3)+1)-1)</f>
        <v>Devonta Freeman</v>
      </c>
      <c r="W3">
        <f>VLOOKUP(V3,'player index'!D:F,3,FALSE)</f>
        <v>160</v>
      </c>
      <c r="X3">
        <f>S3</f>
        <v>45.300000000000004</v>
      </c>
    </row>
    <row r="4" spans="1:24">
      <c r="A4" t="s">
        <v>770</v>
      </c>
      <c r="B4" t="s">
        <v>44</v>
      </c>
      <c r="C4" t="s">
        <v>2999</v>
      </c>
      <c r="D4" t="s">
        <v>675</v>
      </c>
      <c r="E4">
        <v>333</v>
      </c>
      <c r="F4">
        <v>5</v>
      </c>
      <c r="G4">
        <v>0</v>
      </c>
      <c r="H4">
        <v>2</v>
      </c>
      <c r="I4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34</v>
      </c>
      <c r="S4">
        <f t="shared" si="0"/>
        <v>37.92</v>
      </c>
      <c r="T4" t="str">
        <f t="shared" ref="T4:T67" si="1">A4</f>
        <v>Aaron Rodgers, GBQB</v>
      </c>
      <c r="U4" t="str">
        <f t="shared" ref="U4:U67" si="2">LEFT(T4,IFERROR(FIND(",",T4),LEN(T4)-8)-1)</f>
        <v>Aaron Rodgers</v>
      </c>
      <c r="V4" t="str">
        <f t="shared" ref="V4:V67" si="3">LEFT(U4,IFERROR(FIND("*",U4),LEN(U4)+1)-1)</f>
        <v>Aaron Rodgers</v>
      </c>
      <c r="W4">
        <f>VLOOKUP(V4,'player index'!D:F,3,FALSE)</f>
        <v>7</v>
      </c>
      <c r="X4">
        <f t="shared" ref="X4:X67" si="4">S4</f>
        <v>37.92</v>
      </c>
    </row>
    <row r="5" spans="1:24">
      <c r="A5" t="s">
        <v>1603</v>
      </c>
      <c r="B5" t="s">
        <v>842</v>
      </c>
      <c r="C5" t="s">
        <v>2831</v>
      </c>
      <c r="D5" t="s">
        <v>809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</v>
      </c>
      <c r="L5">
        <v>227</v>
      </c>
      <c r="M5">
        <v>2</v>
      </c>
      <c r="N5">
        <v>13</v>
      </c>
      <c r="O5">
        <v>0</v>
      </c>
      <c r="P5">
        <v>0</v>
      </c>
      <c r="Q5">
        <v>0</v>
      </c>
      <c r="R5">
        <v>34</v>
      </c>
      <c r="S5">
        <f t="shared" si="0"/>
        <v>47.7</v>
      </c>
      <c r="T5" t="str">
        <f t="shared" si="1"/>
        <v>A.J. Green, CinWR</v>
      </c>
      <c r="U5" t="str">
        <f t="shared" si="2"/>
        <v>A.J. Green</v>
      </c>
      <c r="V5" t="str">
        <f t="shared" si="3"/>
        <v>A.J. Green</v>
      </c>
      <c r="W5">
        <f>VLOOKUP(V5,'player index'!D:F,3,FALSE)</f>
        <v>57</v>
      </c>
      <c r="X5">
        <f t="shared" si="4"/>
        <v>47.7</v>
      </c>
    </row>
    <row r="6" spans="1:24">
      <c r="A6" t="s">
        <v>912</v>
      </c>
      <c r="B6" t="s">
        <v>55</v>
      </c>
      <c r="C6" t="s">
        <v>2815</v>
      </c>
      <c r="D6" t="s">
        <v>809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</v>
      </c>
      <c r="L6">
        <v>186</v>
      </c>
      <c r="M6">
        <v>2</v>
      </c>
      <c r="N6">
        <v>17</v>
      </c>
      <c r="O6">
        <v>0</v>
      </c>
      <c r="P6">
        <v>0</v>
      </c>
      <c r="Q6">
        <v>0</v>
      </c>
      <c r="R6">
        <v>30</v>
      </c>
      <c r="S6">
        <f t="shared" si="0"/>
        <v>46.6</v>
      </c>
      <c r="T6" t="str">
        <f t="shared" si="1"/>
        <v>Steve Smith Sr., BalWR</v>
      </c>
      <c r="U6" t="str">
        <f t="shared" si="2"/>
        <v>Steve Smith Sr.</v>
      </c>
      <c r="V6" t="str">
        <f t="shared" si="3"/>
        <v>Steve Smith Sr.</v>
      </c>
      <c r="W6">
        <f>VLOOKUP(V6,'player index'!D:F,3,FALSE)</f>
        <v>142</v>
      </c>
      <c r="X6">
        <f t="shared" si="4"/>
        <v>46.6</v>
      </c>
    </row>
    <row r="7" spans="1:24">
      <c r="A7" t="s">
        <v>841</v>
      </c>
      <c r="B7" t="s">
        <v>842</v>
      </c>
      <c r="C7" t="s">
        <v>2831</v>
      </c>
      <c r="D7" t="s">
        <v>681</v>
      </c>
      <c r="E7">
        <v>383</v>
      </c>
      <c r="F7">
        <v>3</v>
      </c>
      <c r="G7">
        <v>1</v>
      </c>
      <c r="H7">
        <v>5</v>
      </c>
      <c r="I7">
        <v>10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30</v>
      </c>
      <c r="S7">
        <f t="shared" si="0"/>
        <v>35.32</v>
      </c>
      <c r="T7" t="str">
        <f t="shared" si="1"/>
        <v>Andy Dalton, CinQB</v>
      </c>
      <c r="U7" t="str">
        <f t="shared" si="2"/>
        <v>Andy Dalton</v>
      </c>
      <c r="V7" t="str">
        <f t="shared" si="3"/>
        <v>Andy Dalton</v>
      </c>
      <c r="W7">
        <f>VLOOKUP(V7,'player index'!D:F,3,FALSE)</f>
        <v>31</v>
      </c>
      <c r="X7">
        <f t="shared" si="4"/>
        <v>35.32</v>
      </c>
    </row>
    <row r="8" spans="1:24">
      <c r="A8" t="s">
        <v>922</v>
      </c>
      <c r="B8" t="s">
        <v>89</v>
      </c>
      <c r="C8" t="s">
        <v>2986</v>
      </c>
      <c r="D8" t="s">
        <v>809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30</v>
      </c>
      <c r="S8">
        <f t="shared" si="0"/>
        <v>12</v>
      </c>
      <c r="T8" t="str">
        <f t="shared" si="1"/>
        <v>Cardinals D/STD/ST</v>
      </c>
      <c r="U8" t="str">
        <f t="shared" si="2"/>
        <v>Cardinals</v>
      </c>
      <c r="V8" t="str">
        <f t="shared" si="3"/>
        <v>Cardinals</v>
      </c>
      <c r="W8">
        <f>VLOOKUP(V8,'player index'!D:F,3,FALSE)</f>
        <v>63</v>
      </c>
      <c r="X8">
        <f t="shared" si="4"/>
        <v>12</v>
      </c>
    </row>
    <row r="9" spans="1:24">
      <c r="A9" t="s">
        <v>780</v>
      </c>
      <c r="B9" t="s">
        <v>33</v>
      </c>
      <c r="C9" t="s">
        <v>2839</v>
      </c>
      <c r="D9" t="s">
        <v>2982</v>
      </c>
      <c r="E9">
        <v>315</v>
      </c>
      <c r="F9">
        <v>2</v>
      </c>
      <c r="G9">
        <v>0</v>
      </c>
      <c r="H9">
        <v>7</v>
      </c>
      <c r="I9">
        <v>33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29</v>
      </c>
      <c r="S9">
        <f t="shared" si="0"/>
        <v>32.900000000000006</v>
      </c>
      <c r="T9" t="str">
        <f t="shared" si="1"/>
        <v>Cam Newton, CarQB</v>
      </c>
      <c r="U9" t="str">
        <f t="shared" si="2"/>
        <v>Cam Newton</v>
      </c>
      <c r="V9" t="str">
        <f t="shared" si="3"/>
        <v>Cam Newton</v>
      </c>
      <c r="W9">
        <f>VLOOKUP(V9,'player index'!D:F,3,FALSE)</f>
        <v>11</v>
      </c>
      <c r="X9">
        <f t="shared" si="4"/>
        <v>32.900000000000006</v>
      </c>
    </row>
    <row r="10" spans="1:24">
      <c r="A10" t="s">
        <v>3000</v>
      </c>
      <c r="B10" t="s">
        <v>801</v>
      </c>
      <c r="C10" t="s">
        <v>2813</v>
      </c>
      <c r="D10" t="s">
        <v>809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164</v>
      </c>
      <c r="M10">
        <v>2</v>
      </c>
      <c r="N10">
        <v>20</v>
      </c>
      <c r="O10">
        <v>0</v>
      </c>
      <c r="P10">
        <v>0</v>
      </c>
      <c r="Q10">
        <v>0</v>
      </c>
      <c r="R10">
        <v>28</v>
      </c>
      <c r="S10">
        <f t="shared" si="0"/>
        <v>43.400000000000006</v>
      </c>
      <c r="T10" t="str">
        <f t="shared" si="1"/>
        <v>Julio Jones, AtlWRQ</v>
      </c>
      <c r="U10" t="str">
        <f t="shared" si="2"/>
        <v>Julio Jones</v>
      </c>
      <c r="V10" t="str">
        <f t="shared" si="3"/>
        <v>Julio Jones</v>
      </c>
      <c r="W10">
        <f>VLOOKUP(V10,'player index'!D:F,3,FALSE)</f>
        <v>41</v>
      </c>
      <c r="X10">
        <f t="shared" si="4"/>
        <v>43.400000000000006</v>
      </c>
    </row>
    <row r="11" spans="1:24">
      <c r="A11" t="s">
        <v>854</v>
      </c>
      <c r="B11" t="s">
        <v>44</v>
      </c>
      <c r="C11" t="s">
        <v>2999</v>
      </c>
      <c r="D11" t="s">
        <v>809</v>
      </c>
      <c r="E11">
        <v>0</v>
      </c>
      <c r="F11">
        <v>0</v>
      </c>
      <c r="G11">
        <v>0</v>
      </c>
      <c r="H11">
        <v>1</v>
      </c>
      <c r="I11">
        <v>12</v>
      </c>
      <c r="J11">
        <v>0</v>
      </c>
      <c r="K11">
        <v>7</v>
      </c>
      <c r="L11">
        <v>91</v>
      </c>
      <c r="M11">
        <v>3</v>
      </c>
      <c r="N11">
        <v>12</v>
      </c>
      <c r="O11">
        <v>0</v>
      </c>
      <c r="P11">
        <v>0</v>
      </c>
      <c r="Q11">
        <v>0</v>
      </c>
      <c r="R11">
        <v>28</v>
      </c>
      <c r="S11">
        <f t="shared" si="0"/>
        <v>35.299999999999997</v>
      </c>
      <c r="T11" t="str">
        <f t="shared" si="1"/>
        <v>Randall Cobb, GBWRP</v>
      </c>
      <c r="U11" t="str">
        <f t="shared" si="2"/>
        <v>Randall Cobb</v>
      </c>
      <c r="V11" t="str">
        <f t="shared" si="3"/>
        <v>Randall Cobb</v>
      </c>
      <c r="W11">
        <f>VLOOKUP(V11,'player index'!D:F,3,FALSE)</f>
        <v>86</v>
      </c>
      <c r="X11">
        <f t="shared" si="4"/>
        <v>35.299999999999997</v>
      </c>
    </row>
    <row r="12" spans="1:24">
      <c r="A12" t="s">
        <v>883</v>
      </c>
      <c r="B12" t="s">
        <v>89</v>
      </c>
      <c r="C12" t="s">
        <v>2986</v>
      </c>
      <c r="D12" t="s">
        <v>809</v>
      </c>
      <c r="E12">
        <v>0</v>
      </c>
      <c r="F12">
        <v>0</v>
      </c>
      <c r="G12">
        <v>0</v>
      </c>
      <c r="H12">
        <v>22</v>
      </c>
      <c r="I12">
        <v>110</v>
      </c>
      <c r="J12">
        <v>2</v>
      </c>
      <c r="K12">
        <v>1</v>
      </c>
      <c r="L12">
        <v>40</v>
      </c>
      <c r="M12">
        <v>0</v>
      </c>
      <c r="N12">
        <v>2</v>
      </c>
      <c r="O12">
        <v>0</v>
      </c>
      <c r="P12">
        <v>0</v>
      </c>
      <c r="Q12">
        <v>0</v>
      </c>
      <c r="R12">
        <v>27</v>
      </c>
      <c r="S12">
        <f t="shared" si="0"/>
        <v>31</v>
      </c>
      <c r="T12" t="str">
        <f t="shared" si="1"/>
        <v>Chris Johnson, AriRB</v>
      </c>
      <c r="U12" t="str">
        <f t="shared" si="2"/>
        <v>Chris Johnson</v>
      </c>
      <c r="V12" t="str">
        <f t="shared" si="3"/>
        <v>Chris Johnson</v>
      </c>
      <c r="W12">
        <f>VLOOKUP(V12,'player index'!D:F,3,FALSE)</f>
        <v>71</v>
      </c>
      <c r="X12">
        <f t="shared" si="4"/>
        <v>31</v>
      </c>
    </row>
    <row r="13" spans="1:24">
      <c r="A13" t="s">
        <v>881</v>
      </c>
      <c r="B13" t="s">
        <v>9</v>
      </c>
      <c r="C13" t="s">
        <v>2816</v>
      </c>
      <c r="D13" t="s">
        <v>809</v>
      </c>
      <c r="E13">
        <v>0</v>
      </c>
      <c r="F13">
        <v>0</v>
      </c>
      <c r="G13">
        <v>0</v>
      </c>
      <c r="H13">
        <v>14</v>
      </c>
      <c r="I13">
        <v>87</v>
      </c>
      <c r="J13">
        <v>3</v>
      </c>
      <c r="K13">
        <v>2</v>
      </c>
      <c r="L13">
        <v>18</v>
      </c>
      <c r="M13">
        <v>0</v>
      </c>
      <c r="N13">
        <v>2</v>
      </c>
      <c r="O13">
        <v>0</v>
      </c>
      <c r="P13">
        <v>0</v>
      </c>
      <c r="Q13">
        <v>0</v>
      </c>
      <c r="R13">
        <v>27</v>
      </c>
      <c r="S13">
        <f t="shared" si="0"/>
        <v>30.500000000000004</v>
      </c>
      <c r="T13" t="str">
        <f t="shared" si="1"/>
        <v>Joseph Randle, DalRB</v>
      </c>
      <c r="U13" t="str">
        <f t="shared" si="2"/>
        <v>Joseph Randle</v>
      </c>
      <c r="V13" t="str">
        <f t="shared" si="3"/>
        <v>Joseph Randle</v>
      </c>
      <c r="W13">
        <f>VLOOKUP(V13,'player index'!D:F,3,FALSE)</f>
        <v>61</v>
      </c>
      <c r="X13">
        <f t="shared" si="4"/>
        <v>30.500000000000004</v>
      </c>
    </row>
    <row r="14" spans="1:24">
      <c r="A14" t="s">
        <v>899</v>
      </c>
      <c r="B14" t="s">
        <v>130</v>
      </c>
      <c r="C14" t="s">
        <v>2843</v>
      </c>
      <c r="D14" t="s">
        <v>809</v>
      </c>
      <c r="E14">
        <v>0</v>
      </c>
      <c r="F14">
        <v>0</v>
      </c>
      <c r="G14">
        <v>0</v>
      </c>
      <c r="H14">
        <v>18</v>
      </c>
      <c r="I14">
        <v>78</v>
      </c>
      <c r="J14">
        <v>3</v>
      </c>
      <c r="K14">
        <v>1</v>
      </c>
      <c r="L14">
        <v>14</v>
      </c>
      <c r="M14">
        <v>0</v>
      </c>
      <c r="N14">
        <v>1</v>
      </c>
      <c r="O14">
        <v>0</v>
      </c>
      <c r="P14">
        <v>0</v>
      </c>
      <c r="Q14">
        <v>0</v>
      </c>
      <c r="R14">
        <v>26</v>
      </c>
      <c r="S14">
        <f t="shared" si="0"/>
        <v>28.2</v>
      </c>
      <c r="T14" t="str">
        <f t="shared" si="1"/>
        <v>LeGarrette Blount, NERB</v>
      </c>
      <c r="U14" t="str">
        <f t="shared" si="2"/>
        <v>LeGarrette Blount</v>
      </c>
      <c r="V14" t="str">
        <f t="shared" si="3"/>
        <v>LeGarrette Blount</v>
      </c>
      <c r="W14">
        <f>VLOOKUP(V14,'player index'!D:F,3,FALSE)</f>
        <v>104</v>
      </c>
      <c r="X14">
        <f t="shared" si="4"/>
        <v>28.2</v>
      </c>
    </row>
    <row r="15" spans="1:24">
      <c r="A15" t="s">
        <v>893</v>
      </c>
      <c r="B15" t="s">
        <v>89</v>
      </c>
      <c r="C15" t="s">
        <v>2986</v>
      </c>
      <c r="D15" t="s">
        <v>809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134</v>
      </c>
      <c r="M15">
        <v>2</v>
      </c>
      <c r="N15">
        <v>11</v>
      </c>
      <c r="O15">
        <v>0</v>
      </c>
      <c r="P15">
        <v>0</v>
      </c>
      <c r="Q15">
        <v>0</v>
      </c>
      <c r="R15">
        <v>25</v>
      </c>
      <c r="S15">
        <f t="shared" si="0"/>
        <v>37.4</v>
      </c>
      <c r="T15" t="str">
        <f t="shared" si="1"/>
        <v>Larry Fitzgerald, AriWR</v>
      </c>
      <c r="U15" t="str">
        <f t="shared" si="2"/>
        <v>Larry Fitzgerald</v>
      </c>
      <c r="V15" t="str">
        <f t="shared" si="3"/>
        <v>Larry Fitzgerald</v>
      </c>
      <c r="W15">
        <f>VLOOKUP(V15,'player index'!D:F,3,FALSE)</f>
        <v>132</v>
      </c>
      <c r="X15">
        <f t="shared" si="4"/>
        <v>37.4</v>
      </c>
    </row>
    <row r="16" spans="1:24">
      <c r="A16" t="s">
        <v>966</v>
      </c>
      <c r="B16" t="s">
        <v>33</v>
      </c>
      <c r="C16" t="s">
        <v>2839</v>
      </c>
      <c r="D16" t="s">
        <v>809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134</v>
      </c>
      <c r="M16">
        <v>2</v>
      </c>
      <c r="N16">
        <v>11</v>
      </c>
      <c r="O16">
        <v>0</v>
      </c>
      <c r="P16">
        <v>0</v>
      </c>
      <c r="Q16">
        <v>0</v>
      </c>
      <c r="R16">
        <v>25</v>
      </c>
      <c r="S16">
        <f t="shared" si="0"/>
        <v>36.4</v>
      </c>
      <c r="T16" t="str">
        <f t="shared" si="1"/>
        <v>Greg Olsen, CarTE</v>
      </c>
      <c r="U16" t="str">
        <f t="shared" si="2"/>
        <v>Greg Olsen</v>
      </c>
      <c r="V16" t="str">
        <f t="shared" si="3"/>
        <v>Greg Olsen</v>
      </c>
      <c r="W16">
        <f>VLOOKUP(V16,'player index'!D:F,3,FALSE)</f>
        <v>159</v>
      </c>
      <c r="X16">
        <f t="shared" si="4"/>
        <v>36.4</v>
      </c>
    </row>
    <row r="17" spans="1:24">
      <c r="A17" t="s">
        <v>834</v>
      </c>
      <c r="B17" t="s">
        <v>746</v>
      </c>
      <c r="C17" t="s">
        <v>3001</v>
      </c>
      <c r="D17" t="s">
        <v>809</v>
      </c>
      <c r="E17">
        <v>0</v>
      </c>
      <c r="F17">
        <v>0</v>
      </c>
      <c r="G17">
        <v>0</v>
      </c>
      <c r="H17">
        <v>11</v>
      </c>
      <c r="I17">
        <v>49</v>
      </c>
      <c r="J17">
        <v>3</v>
      </c>
      <c r="K17">
        <v>5</v>
      </c>
      <c r="L17">
        <v>33</v>
      </c>
      <c r="M17">
        <v>0</v>
      </c>
      <c r="N17">
        <v>7</v>
      </c>
      <c r="O17">
        <v>0</v>
      </c>
      <c r="P17">
        <v>0</v>
      </c>
      <c r="Q17">
        <v>0</v>
      </c>
      <c r="R17">
        <v>25</v>
      </c>
      <c r="S17">
        <f t="shared" si="0"/>
        <v>31.2</v>
      </c>
      <c r="T17" t="str">
        <f t="shared" si="1"/>
        <v>Jamaal Charles, KCRB</v>
      </c>
      <c r="U17" t="str">
        <f t="shared" si="2"/>
        <v>Jamaal Charles</v>
      </c>
      <c r="V17" t="str">
        <f t="shared" si="3"/>
        <v>Jamaal Charles</v>
      </c>
      <c r="W17">
        <f>VLOOKUP(V17,'player index'!D:F,3,FALSE)</f>
        <v>44</v>
      </c>
      <c r="X17">
        <f t="shared" si="4"/>
        <v>31.2</v>
      </c>
    </row>
    <row r="18" spans="1:24">
      <c r="A18" t="s">
        <v>927</v>
      </c>
      <c r="B18" t="s">
        <v>804</v>
      </c>
      <c r="C18" t="s">
        <v>2860</v>
      </c>
      <c r="D18" t="s">
        <v>809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</v>
      </c>
      <c r="L18">
        <v>133</v>
      </c>
      <c r="M18">
        <v>2</v>
      </c>
      <c r="N18">
        <v>18</v>
      </c>
      <c r="O18">
        <v>0</v>
      </c>
      <c r="P18">
        <v>0</v>
      </c>
      <c r="Q18">
        <v>0</v>
      </c>
      <c r="R18">
        <v>25</v>
      </c>
      <c r="S18">
        <f t="shared" si="0"/>
        <v>40.299999999999997</v>
      </c>
      <c r="T18" t="str">
        <f t="shared" si="1"/>
        <v>Keenan Allen, SDWR</v>
      </c>
      <c r="U18" t="str">
        <f t="shared" si="2"/>
        <v>Keenan Allen</v>
      </c>
      <c r="V18" t="str">
        <f t="shared" si="3"/>
        <v>Keenan Allen</v>
      </c>
      <c r="W18">
        <f>VLOOKUP(V18,'player index'!D:F,3,FALSE)</f>
        <v>79</v>
      </c>
      <c r="X18">
        <f t="shared" si="4"/>
        <v>40.299999999999997</v>
      </c>
    </row>
    <row r="19" spans="1:24">
      <c r="A19" t="s">
        <v>808</v>
      </c>
      <c r="B19" t="s">
        <v>71</v>
      </c>
      <c r="C19" t="s">
        <v>2847</v>
      </c>
      <c r="D19" t="s">
        <v>809</v>
      </c>
      <c r="E19">
        <v>0</v>
      </c>
      <c r="F19">
        <v>0</v>
      </c>
      <c r="G19">
        <v>0</v>
      </c>
      <c r="H19">
        <v>20</v>
      </c>
      <c r="I19">
        <v>126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24</v>
      </c>
      <c r="S19">
        <f t="shared" si="0"/>
        <v>27.6</v>
      </c>
      <c r="T19" t="str">
        <f t="shared" si="1"/>
        <v>Adrian Peterson, MinRB</v>
      </c>
      <c r="U19" t="str">
        <f t="shared" si="2"/>
        <v>Adrian Peterson</v>
      </c>
      <c r="V19" t="str">
        <f t="shared" si="3"/>
        <v>Adrian Peterson</v>
      </c>
      <c r="W19">
        <f>VLOOKUP(V19,'player index'!D:F,3,FALSE)</f>
        <v>29</v>
      </c>
      <c r="X19">
        <f t="shared" si="4"/>
        <v>27.6</v>
      </c>
    </row>
    <row r="20" spans="1:24">
      <c r="A20" t="s">
        <v>829</v>
      </c>
      <c r="B20" t="s">
        <v>830</v>
      </c>
      <c r="C20" t="s">
        <v>2987</v>
      </c>
      <c r="D20" t="s">
        <v>2988</v>
      </c>
      <c r="E20">
        <v>277</v>
      </c>
      <c r="F20">
        <v>3</v>
      </c>
      <c r="G20">
        <v>0</v>
      </c>
      <c r="H20">
        <v>3</v>
      </c>
      <c r="I20">
        <v>12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24</v>
      </c>
      <c r="S20">
        <f t="shared" si="0"/>
        <v>24.279999999999998</v>
      </c>
      <c r="T20" t="str">
        <f t="shared" si="1"/>
        <v>Tyrod Taylor, BufQBP</v>
      </c>
      <c r="U20" t="str">
        <f t="shared" si="2"/>
        <v>Tyrod Taylor</v>
      </c>
      <c r="V20" t="str">
        <f t="shared" si="3"/>
        <v>Tyrod Taylor</v>
      </c>
      <c r="W20">
        <f>VLOOKUP(V20,'player index'!D:F,3,FALSE)</f>
        <v>34</v>
      </c>
      <c r="X20">
        <f t="shared" si="4"/>
        <v>24.279999999999998</v>
      </c>
    </row>
    <row r="21" spans="1:24">
      <c r="A21" t="s">
        <v>1013</v>
      </c>
      <c r="B21" t="s">
        <v>100</v>
      </c>
      <c r="C21" t="s">
        <v>2989</v>
      </c>
      <c r="D21" t="s">
        <v>809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</v>
      </c>
      <c r="L21">
        <v>113</v>
      </c>
      <c r="M21">
        <v>2</v>
      </c>
      <c r="N21">
        <v>10</v>
      </c>
      <c r="O21">
        <v>0</v>
      </c>
      <c r="P21">
        <v>0</v>
      </c>
      <c r="Q21">
        <v>0</v>
      </c>
      <c r="R21">
        <v>23</v>
      </c>
      <c r="S21">
        <f t="shared" si="0"/>
        <v>32.299999999999997</v>
      </c>
      <c r="T21" t="str">
        <f t="shared" si="1"/>
        <v>Rishard Matthews, MiaWR</v>
      </c>
      <c r="U21" t="str">
        <f t="shared" si="2"/>
        <v>Rishard Matthews</v>
      </c>
      <c r="V21" t="str">
        <f t="shared" si="3"/>
        <v>Rishard Matthews</v>
      </c>
      <c r="W21">
        <f>VLOOKUP(V21,'player index'!D:F,3,FALSE)</f>
        <v>231</v>
      </c>
      <c r="X21">
        <f t="shared" si="4"/>
        <v>32.299999999999997</v>
      </c>
    </row>
    <row r="22" spans="1:24">
      <c r="A22" t="s">
        <v>773</v>
      </c>
      <c r="B22" t="s">
        <v>130</v>
      </c>
      <c r="C22" t="s">
        <v>2843</v>
      </c>
      <c r="D22" t="s">
        <v>2981</v>
      </c>
      <c r="E22">
        <v>358</v>
      </c>
      <c r="F22">
        <v>2</v>
      </c>
      <c r="G22">
        <v>0</v>
      </c>
      <c r="H22">
        <v>2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22</v>
      </c>
      <c r="S22">
        <f t="shared" si="0"/>
        <v>25.72</v>
      </c>
      <c r="T22" t="str">
        <f t="shared" si="1"/>
        <v>Tom Brady, NEQB</v>
      </c>
      <c r="U22" t="str">
        <f t="shared" si="2"/>
        <v>Tom Brady</v>
      </c>
      <c r="V22" t="str">
        <f t="shared" si="3"/>
        <v>Tom Brady</v>
      </c>
      <c r="W22">
        <f>VLOOKUP(V22,'player index'!D:F,3,FALSE)</f>
        <v>14</v>
      </c>
      <c r="X22">
        <f t="shared" si="4"/>
        <v>25.72</v>
      </c>
    </row>
    <row r="23" spans="1:24">
      <c r="A23" t="s">
        <v>800</v>
      </c>
      <c r="B23" t="s">
        <v>801</v>
      </c>
      <c r="C23" t="s">
        <v>2813</v>
      </c>
      <c r="D23" t="s">
        <v>2980</v>
      </c>
      <c r="E23">
        <v>285</v>
      </c>
      <c r="F23">
        <v>2</v>
      </c>
      <c r="G23">
        <v>0</v>
      </c>
      <c r="H23">
        <v>2</v>
      </c>
      <c r="I23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22</v>
      </c>
      <c r="S23">
        <f t="shared" si="0"/>
        <v>23.099999999999998</v>
      </c>
      <c r="T23" t="str">
        <f t="shared" si="1"/>
        <v>Matt Ryan, AtlQB</v>
      </c>
      <c r="U23" t="str">
        <f t="shared" si="2"/>
        <v>Matt Ryan</v>
      </c>
      <c r="V23" t="str">
        <f t="shared" si="3"/>
        <v>Matt Ryan</v>
      </c>
      <c r="W23">
        <f>VLOOKUP(V23,'player index'!D:F,3,FALSE)</f>
        <v>12</v>
      </c>
      <c r="X23">
        <f t="shared" si="4"/>
        <v>23.099999999999998</v>
      </c>
    </row>
    <row r="24" spans="1:24">
      <c r="A24" t="s">
        <v>880</v>
      </c>
      <c r="B24" t="s">
        <v>778</v>
      </c>
      <c r="C24" t="s">
        <v>2879</v>
      </c>
      <c r="D24" t="s">
        <v>809</v>
      </c>
      <c r="E24">
        <v>0</v>
      </c>
      <c r="F24">
        <v>0</v>
      </c>
      <c r="G24">
        <v>0</v>
      </c>
      <c r="H24">
        <v>14</v>
      </c>
      <c r="I24">
        <v>86</v>
      </c>
      <c r="J24">
        <v>2</v>
      </c>
      <c r="K24">
        <v>1</v>
      </c>
      <c r="L24">
        <v>8</v>
      </c>
      <c r="M24">
        <v>0</v>
      </c>
      <c r="N24">
        <v>2</v>
      </c>
      <c r="O24">
        <v>0</v>
      </c>
      <c r="P24">
        <v>0</v>
      </c>
      <c r="Q24">
        <v>0</v>
      </c>
      <c r="R24">
        <v>20</v>
      </c>
      <c r="S24">
        <f t="shared" si="0"/>
        <v>22.400000000000002</v>
      </c>
      <c r="T24" t="str">
        <f t="shared" si="1"/>
        <v>Frank Gore, IndRB</v>
      </c>
      <c r="U24" t="str">
        <f t="shared" si="2"/>
        <v>Frank Gore</v>
      </c>
      <c r="V24" t="str">
        <f t="shared" si="3"/>
        <v>Frank Gore</v>
      </c>
      <c r="W24">
        <f>VLOOKUP(V24,'player index'!D:F,3,FALSE)</f>
        <v>60</v>
      </c>
      <c r="X24">
        <f t="shared" si="4"/>
        <v>22.400000000000002</v>
      </c>
    </row>
    <row r="25" spans="1:24">
      <c r="A25" t="s">
        <v>814</v>
      </c>
      <c r="B25" t="s">
        <v>55</v>
      </c>
      <c r="C25" t="s">
        <v>2815</v>
      </c>
      <c r="D25" t="s">
        <v>2979</v>
      </c>
      <c r="E25">
        <v>362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20</v>
      </c>
      <c r="S25">
        <f t="shared" si="0"/>
        <v>24.48</v>
      </c>
      <c r="T25" t="str">
        <f t="shared" si="1"/>
        <v>Joe Flacco, BalQB</v>
      </c>
      <c r="U25" t="str">
        <f t="shared" si="2"/>
        <v>Joe Flacco</v>
      </c>
      <c r="V25" t="str">
        <f t="shared" si="3"/>
        <v>Joe Flacco</v>
      </c>
      <c r="W25">
        <f>VLOOKUP(V25,'player index'!D:F,3,FALSE)</f>
        <v>20</v>
      </c>
      <c r="X25">
        <f t="shared" si="4"/>
        <v>24.48</v>
      </c>
    </row>
    <row r="26" spans="1:24">
      <c r="A26" t="s">
        <v>3002</v>
      </c>
      <c r="B26" t="s">
        <v>746</v>
      </c>
      <c r="C26" t="s">
        <v>3001</v>
      </c>
      <c r="D26" t="s">
        <v>809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141</v>
      </c>
      <c r="M26">
        <v>1</v>
      </c>
      <c r="N26">
        <v>11</v>
      </c>
      <c r="O26">
        <v>0</v>
      </c>
      <c r="P26">
        <v>0</v>
      </c>
      <c r="Q26">
        <v>0</v>
      </c>
      <c r="R26">
        <v>20</v>
      </c>
      <c r="S26">
        <f t="shared" si="0"/>
        <v>31.1</v>
      </c>
      <c r="T26" t="str">
        <f t="shared" si="1"/>
        <v>Jeremy Maclin, KCWR</v>
      </c>
      <c r="U26" t="str">
        <f t="shared" si="2"/>
        <v>Jeremy Maclin</v>
      </c>
      <c r="V26" t="str">
        <f t="shared" si="3"/>
        <v>Jeremy Maclin</v>
      </c>
      <c r="W26">
        <f>VLOOKUP(V26,'player index'!D:F,3,FALSE)</f>
        <v>100</v>
      </c>
      <c r="X26">
        <f t="shared" si="4"/>
        <v>31.1</v>
      </c>
    </row>
    <row r="27" spans="1:24">
      <c r="A27" t="s">
        <v>839</v>
      </c>
      <c r="B27" t="s">
        <v>840</v>
      </c>
      <c r="C27" t="s">
        <v>2853</v>
      </c>
      <c r="D27" t="s">
        <v>809</v>
      </c>
      <c r="E27">
        <v>0</v>
      </c>
      <c r="F27">
        <v>0</v>
      </c>
      <c r="G27">
        <v>0</v>
      </c>
      <c r="H27">
        <v>26</v>
      </c>
      <c r="I27">
        <v>139</v>
      </c>
      <c r="J27">
        <v>1</v>
      </c>
      <c r="K27">
        <v>1</v>
      </c>
      <c r="L27">
        <v>10</v>
      </c>
      <c r="M27">
        <v>0</v>
      </c>
      <c r="N27">
        <v>1</v>
      </c>
      <c r="O27">
        <v>0</v>
      </c>
      <c r="P27">
        <v>0</v>
      </c>
      <c r="Q27">
        <v>0</v>
      </c>
      <c r="R27">
        <v>20</v>
      </c>
      <c r="S27">
        <f t="shared" si="0"/>
        <v>24.9</v>
      </c>
      <c r="T27" t="str">
        <f t="shared" si="1"/>
        <v>Latavius Murray, OakRB</v>
      </c>
      <c r="U27" t="str">
        <f t="shared" si="2"/>
        <v>Latavius Murray</v>
      </c>
      <c r="V27" t="str">
        <f t="shared" si="3"/>
        <v>Latavius Murray</v>
      </c>
      <c r="W27">
        <f>VLOOKUP(V27,'player index'!D:F,3,FALSE)</f>
        <v>73</v>
      </c>
      <c r="X27">
        <f t="shared" si="4"/>
        <v>24.9</v>
      </c>
    </row>
    <row r="28" spans="1:24">
      <c r="A28" t="s">
        <v>844</v>
      </c>
      <c r="B28" t="s">
        <v>840</v>
      </c>
      <c r="C28" t="s">
        <v>2853</v>
      </c>
      <c r="D28" t="s">
        <v>681</v>
      </c>
      <c r="E28">
        <v>314</v>
      </c>
      <c r="F28">
        <v>2</v>
      </c>
      <c r="G28">
        <v>0</v>
      </c>
      <c r="H28">
        <v>1</v>
      </c>
      <c r="I28">
        <v>-1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20</v>
      </c>
      <c r="S28">
        <f t="shared" si="0"/>
        <v>23.46</v>
      </c>
      <c r="T28" t="str">
        <f t="shared" si="1"/>
        <v>Derek Carr, OakQB</v>
      </c>
      <c r="U28" t="str">
        <f t="shared" si="2"/>
        <v>Derek Carr</v>
      </c>
      <c r="V28" t="str">
        <f t="shared" si="3"/>
        <v>Derek Carr</v>
      </c>
      <c r="W28">
        <f>VLOOKUP(V28,'player index'!D:F,3,FALSE)</f>
        <v>32</v>
      </c>
      <c r="X28">
        <f t="shared" si="4"/>
        <v>23.46</v>
      </c>
    </row>
    <row r="29" spans="1:24">
      <c r="A29" t="s">
        <v>850</v>
      </c>
      <c r="B29" t="s">
        <v>98</v>
      </c>
      <c r="C29" t="s">
        <v>2821</v>
      </c>
      <c r="D29" t="s">
        <v>2978</v>
      </c>
      <c r="E29">
        <v>341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19</v>
      </c>
      <c r="S29">
        <f t="shared" si="0"/>
        <v>23.64</v>
      </c>
      <c r="T29" t="str">
        <f t="shared" si="1"/>
        <v>Josh McCown, CleQBP</v>
      </c>
      <c r="U29" t="str">
        <f t="shared" si="2"/>
        <v>Josh McCown</v>
      </c>
      <c r="V29" t="str">
        <f t="shared" si="3"/>
        <v>Josh McCown</v>
      </c>
      <c r="W29">
        <f>VLOOKUP(V29,'player index'!D:F,3,FALSE)</f>
        <v>493</v>
      </c>
      <c r="X29">
        <f t="shared" si="4"/>
        <v>23.64</v>
      </c>
    </row>
    <row r="30" spans="1:24">
      <c r="A30" t="s">
        <v>794</v>
      </c>
      <c r="B30" t="s">
        <v>795</v>
      </c>
      <c r="C30" t="s">
        <v>796</v>
      </c>
      <c r="D30" t="s">
        <v>2977</v>
      </c>
      <c r="E30">
        <v>279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19</v>
      </c>
      <c r="S30">
        <f t="shared" si="0"/>
        <v>19.16</v>
      </c>
      <c r="T30" t="str">
        <f t="shared" si="1"/>
        <v>Eli Manning, NYGQB</v>
      </c>
      <c r="U30" t="str">
        <f t="shared" si="2"/>
        <v>Eli Manning</v>
      </c>
      <c r="V30" t="str">
        <f t="shared" si="3"/>
        <v>Eli Manning</v>
      </c>
      <c r="W30">
        <f>VLOOKUP(V30,'player index'!D:F,3,FALSE)</f>
        <v>6</v>
      </c>
      <c r="X30">
        <f t="shared" si="4"/>
        <v>19.16</v>
      </c>
    </row>
    <row r="31" spans="1:24">
      <c r="A31" t="s">
        <v>943</v>
      </c>
      <c r="B31" t="s">
        <v>44</v>
      </c>
      <c r="C31" t="s">
        <v>2999</v>
      </c>
      <c r="D31" t="s">
        <v>809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7</v>
      </c>
      <c r="L31">
        <v>139</v>
      </c>
      <c r="M31">
        <v>1</v>
      </c>
      <c r="N31">
        <v>8</v>
      </c>
      <c r="O31">
        <v>0</v>
      </c>
      <c r="P31">
        <v>0</v>
      </c>
      <c r="Q31">
        <v>0</v>
      </c>
      <c r="R31">
        <v>19</v>
      </c>
      <c r="S31">
        <f t="shared" si="0"/>
        <v>29.9</v>
      </c>
      <c r="T31" t="str">
        <f t="shared" si="1"/>
        <v>James Jones, GBWR</v>
      </c>
      <c r="U31" t="str">
        <f t="shared" si="2"/>
        <v>James Jones</v>
      </c>
      <c r="V31" t="str">
        <f t="shared" si="3"/>
        <v>James Jones</v>
      </c>
      <c r="W31">
        <f>VLOOKUP(V31,'player index'!D:F,3,FALSE)</f>
        <v>136</v>
      </c>
      <c r="X31">
        <f t="shared" si="4"/>
        <v>29.9</v>
      </c>
    </row>
    <row r="32" spans="1:24">
      <c r="A32" t="s">
        <v>828</v>
      </c>
      <c r="B32" t="s">
        <v>783</v>
      </c>
      <c r="C32" t="s">
        <v>2820</v>
      </c>
      <c r="D32" t="s">
        <v>809</v>
      </c>
      <c r="E32">
        <v>0</v>
      </c>
      <c r="F32">
        <v>0</v>
      </c>
      <c r="G32">
        <v>0</v>
      </c>
      <c r="H32">
        <v>19</v>
      </c>
      <c r="I32">
        <v>62</v>
      </c>
      <c r="J32">
        <v>1</v>
      </c>
      <c r="K32">
        <v>7</v>
      </c>
      <c r="L32">
        <v>70</v>
      </c>
      <c r="M32">
        <v>0</v>
      </c>
      <c r="N32">
        <v>8</v>
      </c>
      <c r="O32">
        <v>0</v>
      </c>
      <c r="P32">
        <v>0</v>
      </c>
      <c r="Q32">
        <v>0</v>
      </c>
      <c r="R32">
        <v>19</v>
      </c>
      <c r="S32">
        <f t="shared" si="0"/>
        <v>26.2</v>
      </c>
      <c r="T32" t="str">
        <f t="shared" si="1"/>
        <v>Le'Veon Bell, PitRB</v>
      </c>
      <c r="U32" t="str">
        <f t="shared" si="2"/>
        <v>Le'Veon Bell</v>
      </c>
      <c r="V32" t="str">
        <f t="shared" si="3"/>
        <v>Le'Veon Bell</v>
      </c>
      <c r="W32">
        <f>VLOOKUP(V32,'player index'!D:F,3,FALSE)</f>
        <v>562</v>
      </c>
      <c r="X32">
        <f t="shared" si="4"/>
        <v>26.2</v>
      </c>
    </row>
    <row r="33" spans="1:24">
      <c r="A33" t="s">
        <v>994</v>
      </c>
      <c r="B33" t="s">
        <v>81</v>
      </c>
      <c r="C33" t="s">
        <v>2826</v>
      </c>
      <c r="D33" t="s">
        <v>809</v>
      </c>
      <c r="E33">
        <v>0</v>
      </c>
      <c r="F33">
        <v>0</v>
      </c>
      <c r="G33">
        <v>0</v>
      </c>
      <c r="H33">
        <v>31</v>
      </c>
      <c r="I33">
        <v>139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19</v>
      </c>
      <c r="S33">
        <f t="shared" si="0"/>
        <v>22.9</v>
      </c>
      <c r="T33" t="str">
        <f t="shared" si="1"/>
        <v>Alfred Blue, HouRB</v>
      </c>
      <c r="U33" t="str">
        <f t="shared" si="2"/>
        <v>Alfred Blue</v>
      </c>
      <c r="V33" t="str">
        <f t="shared" si="3"/>
        <v>Alfred Blue</v>
      </c>
      <c r="W33">
        <f>VLOOKUP(V33,'player index'!D:F,3,FALSE)</f>
        <v>164</v>
      </c>
      <c r="X33">
        <f t="shared" si="4"/>
        <v>22.9</v>
      </c>
    </row>
    <row r="34" spans="1:24">
      <c r="A34" t="s">
        <v>785</v>
      </c>
      <c r="B34" t="s">
        <v>786</v>
      </c>
      <c r="C34" t="s">
        <v>3003</v>
      </c>
      <c r="D34" t="s">
        <v>3004</v>
      </c>
      <c r="E34">
        <v>324</v>
      </c>
      <c r="F34">
        <v>2</v>
      </c>
      <c r="G34">
        <v>1</v>
      </c>
      <c r="H34">
        <v>1</v>
      </c>
      <c r="I34">
        <v>-1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18</v>
      </c>
      <c r="S34">
        <f t="shared" si="0"/>
        <v>22.86</v>
      </c>
      <c r="T34" t="str">
        <f t="shared" si="1"/>
        <v>Peyton Manning, DenQBP</v>
      </c>
      <c r="U34" t="str">
        <f t="shared" si="2"/>
        <v>Peyton Manning</v>
      </c>
      <c r="V34" t="str">
        <f t="shared" si="3"/>
        <v>Peyton Manning</v>
      </c>
      <c r="W34">
        <f>VLOOKUP(V34,'player index'!D:F,3,FALSE)</f>
        <v>9</v>
      </c>
      <c r="X34">
        <f t="shared" si="4"/>
        <v>22.86</v>
      </c>
    </row>
    <row r="35" spans="1:24">
      <c r="A35" t="s">
        <v>789</v>
      </c>
      <c r="B35" t="s">
        <v>89</v>
      </c>
      <c r="C35" t="s">
        <v>2986</v>
      </c>
      <c r="D35" t="s">
        <v>681</v>
      </c>
      <c r="E35">
        <v>311</v>
      </c>
      <c r="F35">
        <v>2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18</v>
      </c>
      <c r="S35">
        <f t="shared" si="0"/>
        <v>22.54</v>
      </c>
      <c r="T35" t="str">
        <f t="shared" si="1"/>
        <v>Carson Palmer, AriQB</v>
      </c>
      <c r="U35" t="str">
        <f t="shared" si="2"/>
        <v>Carson Palmer</v>
      </c>
      <c r="V35" t="str">
        <f t="shared" si="3"/>
        <v>Carson Palmer</v>
      </c>
      <c r="W35">
        <f>VLOOKUP(V35,'player index'!D:F,3,FALSE)</f>
        <v>16</v>
      </c>
      <c r="X35">
        <f t="shared" si="4"/>
        <v>22.54</v>
      </c>
    </row>
    <row r="36" spans="1:24">
      <c r="A36" t="s">
        <v>820</v>
      </c>
      <c r="B36" t="s">
        <v>746</v>
      </c>
      <c r="C36" t="s">
        <v>3001</v>
      </c>
      <c r="D36" t="s">
        <v>3005</v>
      </c>
      <c r="E36">
        <v>290</v>
      </c>
      <c r="F36">
        <v>1</v>
      </c>
      <c r="G36">
        <v>1</v>
      </c>
      <c r="H36">
        <v>6</v>
      </c>
      <c r="I36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18</v>
      </c>
      <c r="S36">
        <f t="shared" si="0"/>
        <v>19.899999999999999</v>
      </c>
      <c r="T36" t="str">
        <f t="shared" si="1"/>
        <v>Alex Smith, KCQB</v>
      </c>
      <c r="U36" t="str">
        <f t="shared" si="2"/>
        <v>Alex Smith</v>
      </c>
      <c r="V36" t="str">
        <f t="shared" si="3"/>
        <v>Alex Smith</v>
      </c>
      <c r="W36">
        <f>VLOOKUP(V36,'player index'!D:F,3,FALSE)</f>
        <v>18</v>
      </c>
      <c r="X36">
        <f t="shared" si="4"/>
        <v>19.899999999999999</v>
      </c>
    </row>
    <row r="37" spans="1:24">
      <c r="A37" t="s">
        <v>806</v>
      </c>
      <c r="B37" t="s">
        <v>26</v>
      </c>
      <c r="C37" t="s">
        <v>2823</v>
      </c>
      <c r="D37" t="s">
        <v>669</v>
      </c>
      <c r="E37">
        <v>367</v>
      </c>
      <c r="F37">
        <v>2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18</v>
      </c>
      <c r="S37">
        <f t="shared" si="0"/>
        <v>23.68</v>
      </c>
      <c r="T37" t="str">
        <f t="shared" si="1"/>
        <v>Marcus Mariota, TenQB</v>
      </c>
      <c r="U37" t="str">
        <f t="shared" si="2"/>
        <v>Marcus Mariota</v>
      </c>
      <c r="V37" t="str">
        <f t="shared" si="3"/>
        <v>Marcus Mariota</v>
      </c>
      <c r="W37">
        <f>VLOOKUP(V37,'player index'!D:F,3,FALSE)</f>
        <v>22</v>
      </c>
      <c r="X37">
        <f t="shared" si="4"/>
        <v>23.68</v>
      </c>
    </row>
    <row r="38" spans="1:24">
      <c r="A38" t="s">
        <v>892</v>
      </c>
      <c r="B38" t="s">
        <v>130</v>
      </c>
      <c r="C38" t="s">
        <v>2843</v>
      </c>
      <c r="D38" t="s">
        <v>809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17</v>
      </c>
      <c r="S38">
        <f t="shared" si="0"/>
        <v>0</v>
      </c>
      <c r="T38" t="str">
        <f t="shared" si="1"/>
        <v>Stephen Gostkowski, NEK</v>
      </c>
      <c r="U38" t="str">
        <f t="shared" si="2"/>
        <v>Stephen Gostkowski</v>
      </c>
      <c r="V38" t="str">
        <f t="shared" si="3"/>
        <v>Stephen Gostkowski</v>
      </c>
      <c r="W38">
        <f>VLOOKUP(V38,'player index'!D:F,3,FALSE)</f>
        <v>98</v>
      </c>
      <c r="X38">
        <f t="shared" si="4"/>
        <v>0</v>
      </c>
    </row>
    <row r="39" spans="1:24">
      <c r="A39" t="s">
        <v>978</v>
      </c>
      <c r="B39" t="s">
        <v>795</v>
      </c>
      <c r="C39" t="s">
        <v>796</v>
      </c>
      <c r="D39" t="s">
        <v>809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</v>
      </c>
      <c r="L39">
        <v>116</v>
      </c>
      <c r="M39">
        <v>1</v>
      </c>
      <c r="N39">
        <v>7</v>
      </c>
      <c r="O39">
        <v>0</v>
      </c>
      <c r="P39">
        <v>0</v>
      </c>
      <c r="Q39">
        <v>0</v>
      </c>
      <c r="R39">
        <v>17</v>
      </c>
      <c r="S39">
        <f t="shared" si="0"/>
        <v>27.6</v>
      </c>
      <c r="T39" t="str">
        <f t="shared" si="1"/>
        <v>Rueben Randle, NYGWR</v>
      </c>
      <c r="U39" t="str">
        <f t="shared" si="2"/>
        <v>Rueben Randle</v>
      </c>
      <c r="V39" t="str">
        <f t="shared" si="3"/>
        <v>Rueben Randle</v>
      </c>
      <c r="W39">
        <f>VLOOKUP(V39,'player index'!D:F,3,FALSE)</f>
        <v>150</v>
      </c>
      <c r="X39">
        <f t="shared" si="4"/>
        <v>27.6</v>
      </c>
    </row>
    <row r="40" spans="1:24">
      <c r="A40" t="s">
        <v>1073</v>
      </c>
      <c r="B40" t="s">
        <v>830</v>
      </c>
      <c r="C40" t="s">
        <v>2987</v>
      </c>
      <c r="D40" t="s">
        <v>809</v>
      </c>
      <c r="E40">
        <v>0</v>
      </c>
      <c r="F40">
        <v>0</v>
      </c>
      <c r="G40">
        <v>0</v>
      </c>
      <c r="H40">
        <v>12</v>
      </c>
      <c r="I40">
        <v>110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f t="shared" si="0"/>
        <v>20</v>
      </c>
      <c r="T40" t="str">
        <f t="shared" si="1"/>
        <v>Karlos Williams, BufRB</v>
      </c>
      <c r="U40" t="str">
        <f t="shared" si="2"/>
        <v>Karlos Williams</v>
      </c>
      <c r="V40" t="str">
        <f t="shared" si="3"/>
        <v>Karlos Williams</v>
      </c>
      <c r="W40">
        <f>VLOOKUP(V40,'player index'!D:F,3,FALSE)</f>
        <v>256</v>
      </c>
      <c r="X40">
        <f t="shared" si="4"/>
        <v>20</v>
      </c>
    </row>
    <row r="41" spans="1:24">
      <c r="A41" t="s">
        <v>906</v>
      </c>
      <c r="B41" t="s">
        <v>786</v>
      </c>
      <c r="C41" t="s">
        <v>3003</v>
      </c>
      <c r="D41" t="s">
        <v>809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17</v>
      </c>
      <c r="S41">
        <f t="shared" si="0"/>
        <v>0</v>
      </c>
      <c r="T41" t="str">
        <f t="shared" si="1"/>
        <v>Broncos D/STD/ST</v>
      </c>
      <c r="U41" t="str">
        <f t="shared" si="2"/>
        <v>Broncos</v>
      </c>
      <c r="V41" t="str">
        <f t="shared" si="3"/>
        <v>Broncos</v>
      </c>
      <c r="W41">
        <f>VLOOKUP(V41,'player index'!D:F,3,FALSE)</f>
        <v>62</v>
      </c>
      <c r="X41">
        <f t="shared" si="4"/>
        <v>0</v>
      </c>
    </row>
    <row r="42" spans="1:24">
      <c r="A42" t="s">
        <v>1093</v>
      </c>
      <c r="B42" t="s">
        <v>98</v>
      </c>
      <c r="C42" t="s">
        <v>2821</v>
      </c>
      <c r="D42" t="s">
        <v>809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6</v>
      </c>
      <c r="L42">
        <v>105</v>
      </c>
      <c r="M42">
        <v>1</v>
      </c>
      <c r="N42">
        <v>10</v>
      </c>
      <c r="O42">
        <v>0</v>
      </c>
      <c r="P42">
        <v>0</v>
      </c>
      <c r="Q42">
        <v>0</v>
      </c>
      <c r="R42">
        <v>16</v>
      </c>
      <c r="S42">
        <f t="shared" si="0"/>
        <v>25.5</v>
      </c>
      <c r="T42" t="str">
        <f t="shared" si="1"/>
        <v>Gary Barnidge, CleTE</v>
      </c>
      <c r="U42" t="str">
        <f t="shared" si="2"/>
        <v>Gary Barnidge</v>
      </c>
      <c r="V42" t="str">
        <f t="shared" si="3"/>
        <v>Gary Barnidge</v>
      </c>
      <c r="W42">
        <f>VLOOKUP(V42,'player index'!D:F,3,FALSE)</f>
        <v>288</v>
      </c>
      <c r="X42">
        <f t="shared" si="4"/>
        <v>25.5</v>
      </c>
    </row>
    <row r="43" spans="1:24">
      <c r="A43" t="s">
        <v>921</v>
      </c>
      <c r="B43" t="s">
        <v>51</v>
      </c>
      <c r="C43" t="s">
        <v>2990</v>
      </c>
      <c r="D43" t="s">
        <v>809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16</v>
      </c>
      <c r="S43">
        <f t="shared" si="0"/>
        <v>0</v>
      </c>
      <c r="T43" t="str">
        <f t="shared" si="1"/>
        <v>Steven Hauschka, SeaK</v>
      </c>
      <c r="U43" t="str">
        <f t="shared" si="2"/>
        <v>Steven Hauschka</v>
      </c>
      <c r="V43" t="str">
        <f t="shared" si="3"/>
        <v>Steven Hauschka</v>
      </c>
      <c r="W43">
        <f>VLOOKUP(V43,'player index'!D:F,3,FALSE)</f>
        <v>128</v>
      </c>
      <c r="X43">
        <f t="shared" si="4"/>
        <v>0</v>
      </c>
    </row>
    <row r="44" spans="1:24">
      <c r="A44" t="s">
        <v>1123</v>
      </c>
      <c r="B44" t="s">
        <v>749</v>
      </c>
      <c r="C44" t="s">
        <v>2817</v>
      </c>
      <c r="D44" t="s">
        <v>809</v>
      </c>
      <c r="E44">
        <v>0</v>
      </c>
      <c r="F44">
        <v>0</v>
      </c>
      <c r="G44">
        <v>0</v>
      </c>
      <c r="H44">
        <v>25</v>
      </c>
      <c r="I44">
        <v>108</v>
      </c>
      <c r="J44">
        <v>0</v>
      </c>
      <c r="K44">
        <v>2</v>
      </c>
      <c r="L44">
        <v>20</v>
      </c>
      <c r="M44">
        <v>1</v>
      </c>
      <c r="N44">
        <v>4</v>
      </c>
      <c r="O44">
        <v>0</v>
      </c>
      <c r="P44">
        <v>1</v>
      </c>
      <c r="Q44">
        <v>0</v>
      </c>
      <c r="R44">
        <v>16</v>
      </c>
      <c r="S44">
        <f t="shared" si="0"/>
        <v>22.8</v>
      </c>
      <c r="T44" t="str">
        <f t="shared" si="1"/>
        <v>Ryan Mathews, PhiRB</v>
      </c>
      <c r="U44" t="str">
        <f t="shared" si="2"/>
        <v>Ryan Mathews</v>
      </c>
      <c r="V44" t="str">
        <f t="shared" si="3"/>
        <v>Ryan Mathews</v>
      </c>
      <c r="W44">
        <f>VLOOKUP(V44,'player index'!D:F,3,FALSE)</f>
        <v>230</v>
      </c>
      <c r="X44">
        <f t="shared" si="4"/>
        <v>22.8</v>
      </c>
    </row>
    <row r="45" spans="1:24">
      <c r="A45" t="s">
        <v>3006</v>
      </c>
      <c r="B45" t="s">
        <v>778</v>
      </c>
      <c r="C45" t="s">
        <v>2879</v>
      </c>
      <c r="D45" t="s">
        <v>2976</v>
      </c>
      <c r="E45">
        <v>260</v>
      </c>
      <c r="F45">
        <v>2</v>
      </c>
      <c r="G45">
        <v>2</v>
      </c>
      <c r="H45">
        <v>6</v>
      </c>
      <c r="I45">
        <v>21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16</v>
      </c>
      <c r="S45">
        <f t="shared" si="0"/>
        <v>18.5</v>
      </c>
      <c r="T45" t="str">
        <f t="shared" si="1"/>
        <v>Andrew Luck, IndQBQ</v>
      </c>
      <c r="U45" t="str">
        <f t="shared" si="2"/>
        <v>Andrew Luck</v>
      </c>
      <c r="V45" t="str">
        <f t="shared" si="3"/>
        <v>Andrew Luck</v>
      </c>
      <c r="W45">
        <f>VLOOKUP(V45,'player index'!D:F,3,FALSE)</f>
        <v>2</v>
      </c>
      <c r="X45">
        <f t="shared" si="4"/>
        <v>18.5</v>
      </c>
    </row>
    <row r="46" spans="1:24">
      <c r="A46" t="s">
        <v>970</v>
      </c>
      <c r="B46" t="s">
        <v>26</v>
      </c>
      <c r="C46" t="s">
        <v>2823</v>
      </c>
      <c r="D46" t="s">
        <v>809</v>
      </c>
      <c r="E46">
        <v>0</v>
      </c>
      <c r="F46">
        <v>0</v>
      </c>
      <c r="G46">
        <v>0</v>
      </c>
      <c r="H46">
        <v>1</v>
      </c>
      <c r="I46">
        <v>13</v>
      </c>
      <c r="J46">
        <v>0</v>
      </c>
      <c r="K46">
        <v>7</v>
      </c>
      <c r="L46">
        <v>95</v>
      </c>
      <c r="M46">
        <v>1</v>
      </c>
      <c r="N46">
        <v>12</v>
      </c>
      <c r="O46">
        <v>0</v>
      </c>
      <c r="P46">
        <v>0</v>
      </c>
      <c r="Q46">
        <v>0</v>
      </c>
      <c r="R46">
        <v>16</v>
      </c>
      <c r="S46">
        <f t="shared" si="0"/>
        <v>23.8</v>
      </c>
      <c r="T46" t="str">
        <f t="shared" si="1"/>
        <v>Kendall Wright, TenWR</v>
      </c>
      <c r="U46" t="str">
        <f t="shared" si="2"/>
        <v>Kendall Wright</v>
      </c>
      <c r="V46" t="str">
        <f t="shared" si="3"/>
        <v>Kendall Wright</v>
      </c>
      <c r="W46">
        <f>VLOOKUP(V46,'player index'!D:F,3,FALSE)</f>
        <v>166</v>
      </c>
      <c r="X46">
        <f t="shared" si="4"/>
        <v>23.8</v>
      </c>
    </row>
    <row r="47" spans="1:24">
      <c r="A47" t="s">
        <v>1605</v>
      </c>
      <c r="B47" t="s">
        <v>81</v>
      </c>
      <c r="C47" t="s">
        <v>2826</v>
      </c>
      <c r="D47" t="s">
        <v>809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</v>
      </c>
      <c r="L47">
        <v>101</v>
      </c>
      <c r="M47">
        <v>1</v>
      </c>
      <c r="N47">
        <v>15</v>
      </c>
      <c r="O47">
        <v>0</v>
      </c>
      <c r="P47">
        <v>0</v>
      </c>
      <c r="Q47">
        <v>0</v>
      </c>
      <c r="R47">
        <v>16</v>
      </c>
      <c r="S47">
        <f t="shared" si="0"/>
        <v>27.1</v>
      </c>
      <c r="T47" t="str">
        <f t="shared" si="1"/>
        <v>DeAndre Hopkins, HouWR</v>
      </c>
      <c r="U47" t="str">
        <f t="shared" si="2"/>
        <v>DeAndre Hopkins</v>
      </c>
      <c r="V47" t="str">
        <f t="shared" si="3"/>
        <v>DeAndre Hopkins</v>
      </c>
      <c r="W47">
        <f>VLOOKUP(V47,'player index'!D:F,3,FALSE)</f>
        <v>66</v>
      </c>
      <c r="X47">
        <f t="shared" si="4"/>
        <v>27.1</v>
      </c>
    </row>
    <row r="48" spans="1:24">
      <c r="A48" t="s">
        <v>924</v>
      </c>
      <c r="B48" t="s">
        <v>749</v>
      </c>
      <c r="C48" t="s">
        <v>2817</v>
      </c>
      <c r="D48" t="s">
        <v>809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16</v>
      </c>
      <c r="S48">
        <f t="shared" si="0"/>
        <v>6</v>
      </c>
      <c r="T48" t="str">
        <f t="shared" si="1"/>
        <v>Eagles D/STD/ST</v>
      </c>
      <c r="U48" t="str">
        <f t="shared" si="2"/>
        <v>Eagles</v>
      </c>
      <c r="V48" t="str">
        <f t="shared" si="3"/>
        <v>Eagles</v>
      </c>
      <c r="W48">
        <f>VLOOKUP(V48,'player index'!D:F,3,FALSE)</f>
        <v>253</v>
      </c>
      <c r="X48">
        <f t="shared" si="4"/>
        <v>6</v>
      </c>
    </row>
    <row r="49" spans="1:24">
      <c r="A49" t="s">
        <v>835</v>
      </c>
      <c r="B49" t="s">
        <v>51</v>
      </c>
      <c r="C49" t="s">
        <v>2990</v>
      </c>
      <c r="D49" t="s">
        <v>809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16</v>
      </c>
      <c r="S49">
        <f t="shared" si="0"/>
        <v>6</v>
      </c>
      <c r="T49" t="str">
        <f t="shared" si="1"/>
        <v>Seahawks D/STD/ST</v>
      </c>
      <c r="U49" t="str">
        <f t="shared" si="2"/>
        <v>Seahawks</v>
      </c>
      <c r="V49" t="str">
        <f t="shared" si="3"/>
        <v>Seahawks</v>
      </c>
      <c r="W49">
        <f>VLOOKUP(V49,'player index'!D:F,3,FALSE)</f>
        <v>85</v>
      </c>
      <c r="X49">
        <f t="shared" si="4"/>
        <v>6</v>
      </c>
    </row>
    <row r="50" spans="1:24">
      <c r="A50" t="s">
        <v>952</v>
      </c>
      <c r="B50" t="s">
        <v>859</v>
      </c>
      <c r="C50" t="s">
        <v>2834</v>
      </c>
      <c r="D50" t="s">
        <v>809</v>
      </c>
      <c r="E50">
        <v>0</v>
      </c>
      <c r="F50">
        <v>0</v>
      </c>
      <c r="G50">
        <v>0</v>
      </c>
      <c r="H50">
        <v>14</v>
      </c>
      <c r="I50">
        <v>50</v>
      </c>
      <c r="J50">
        <v>1</v>
      </c>
      <c r="K50">
        <v>5</v>
      </c>
      <c r="L50">
        <v>49</v>
      </c>
      <c r="M50">
        <v>0</v>
      </c>
      <c r="N50">
        <v>5</v>
      </c>
      <c r="O50">
        <v>0</v>
      </c>
      <c r="P50">
        <v>0</v>
      </c>
      <c r="Q50">
        <v>0</v>
      </c>
      <c r="R50">
        <v>15</v>
      </c>
      <c r="S50">
        <f t="shared" si="0"/>
        <v>20.9</v>
      </c>
      <c r="T50" t="str">
        <f t="shared" si="1"/>
        <v>Mark Ingram, NORB</v>
      </c>
      <c r="U50" t="str">
        <f t="shared" si="2"/>
        <v>Mark Ingram</v>
      </c>
      <c r="V50" t="str">
        <f t="shared" si="3"/>
        <v>Mark Ingram</v>
      </c>
      <c r="W50">
        <f>VLOOKUP(V50,'player index'!D:F,3,FALSE)</f>
        <v>43</v>
      </c>
      <c r="X50">
        <f t="shared" si="4"/>
        <v>20.9</v>
      </c>
    </row>
    <row r="51" spans="1:24">
      <c r="A51" t="s">
        <v>3007</v>
      </c>
      <c r="B51" t="s">
        <v>100</v>
      </c>
      <c r="C51" t="s">
        <v>2989</v>
      </c>
      <c r="D51" t="s">
        <v>2991</v>
      </c>
      <c r="E51">
        <v>297</v>
      </c>
      <c r="F51">
        <v>2</v>
      </c>
      <c r="G51">
        <v>3</v>
      </c>
      <c r="H51">
        <v>1</v>
      </c>
      <c r="I51">
        <v>-1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15</v>
      </c>
      <c r="S51">
        <f t="shared" si="0"/>
        <v>18.78</v>
      </c>
      <c r="T51" t="str">
        <f t="shared" si="1"/>
        <v>Ryan Tannehill, MiaQB</v>
      </c>
      <c r="U51" t="str">
        <f t="shared" si="2"/>
        <v>Ryan Tannehill</v>
      </c>
      <c r="V51" t="str">
        <f t="shared" si="3"/>
        <v>Ryan Tannehill</v>
      </c>
      <c r="W51">
        <f>VLOOKUP(V51,'player index'!D:F,3,FALSE)</f>
        <v>10</v>
      </c>
      <c r="X51">
        <f t="shared" si="4"/>
        <v>18.78</v>
      </c>
    </row>
    <row r="52" spans="1:24">
      <c r="A52" t="s">
        <v>767</v>
      </c>
      <c r="B52" t="s">
        <v>51</v>
      </c>
      <c r="C52" t="s">
        <v>2990</v>
      </c>
      <c r="D52" t="s">
        <v>665</v>
      </c>
      <c r="E52">
        <v>235</v>
      </c>
      <c r="F52">
        <v>1</v>
      </c>
      <c r="G52">
        <v>0</v>
      </c>
      <c r="H52">
        <v>6</v>
      </c>
      <c r="I52">
        <v>28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15</v>
      </c>
      <c r="S52">
        <f t="shared" si="0"/>
        <v>16.2</v>
      </c>
      <c r="T52" t="str">
        <f t="shared" si="1"/>
        <v>Russell Wilson, SeaQB</v>
      </c>
      <c r="U52" t="str">
        <f t="shared" si="2"/>
        <v>Russell Wilson</v>
      </c>
      <c r="V52" t="str">
        <f t="shared" si="3"/>
        <v>Russell Wilson</v>
      </c>
      <c r="W52">
        <f>VLOOKUP(V52,'player index'!D:F,3,FALSE)</f>
        <v>4</v>
      </c>
      <c r="X52">
        <f t="shared" si="4"/>
        <v>16.2</v>
      </c>
    </row>
    <row r="53" spans="1:24">
      <c r="S53">
        <f t="shared" si="0"/>
        <v>0</v>
      </c>
      <c r="T53">
        <f t="shared" si="1"/>
        <v>0</v>
      </c>
      <c r="U53" t="e">
        <f t="shared" si="2"/>
        <v>#VALUE!</v>
      </c>
      <c r="V53" t="e">
        <f t="shared" si="3"/>
        <v>#VALUE!</v>
      </c>
      <c r="W53" t="e">
        <f>VLOOKUP(V53,'player index'!D:F,3,FALSE)</f>
        <v>#VALUE!</v>
      </c>
      <c r="X53">
        <f t="shared" si="4"/>
        <v>0</v>
      </c>
    </row>
    <row r="54" spans="1:24">
      <c r="A54" t="s">
        <v>759</v>
      </c>
      <c r="B54" t="s">
        <v>760</v>
      </c>
      <c r="C54" t="s">
        <v>761</v>
      </c>
      <c r="D54" t="s">
        <v>762</v>
      </c>
      <c r="E54" t="s">
        <v>763</v>
      </c>
      <c r="F54" t="s">
        <v>735</v>
      </c>
      <c r="G54" t="s">
        <v>736</v>
      </c>
      <c r="H54" t="s">
        <v>764</v>
      </c>
      <c r="I54" t="s">
        <v>763</v>
      </c>
      <c r="J54" t="s">
        <v>735</v>
      </c>
      <c r="K54" t="s">
        <v>765</v>
      </c>
      <c r="L54" t="s">
        <v>763</v>
      </c>
      <c r="M54" t="s">
        <v>735</v>
      </c>
      <c r="N54" t="s">
        <v>2830</v>
      </c>
      <c r="O54" t="s">
        <v>2829</v>
      </c>
      <c r="P54" t="s">
        <v>2828</v>
      </c>
      <c r="Q54" t="s">
        <v>735</v>
      </c>
      <c r="R54" t="s">
        <v>766</v>
      </c>
      <c r="S54" t="e">
        <f t="shared" si="0"/>
        <v>#VALUE!</v>
      </c>
      <c r="T54" t="str">
        <f t="shared" si="1"/>
        <v>PLAYER, TEAM POS</v>
      </c>
      <c r="U54" t="str">
        <f t="shared" si="2"/>
        <v>PLAYER</v>
      </c>
      <c r="V54" t="str">
        <f t="shared" si="3"/>
        <v>PLAYER</v>
      </c>
      <c r="W54" t="e">
        <f>VLOOKUP(V54,'player index'!D:F,3,FALSE)</f>
        <v>#N/A</v>
      </c>
      <c r="X54" t="e">
        <f t="shared" si="4"/>
        <v>#VALUE!</v>
      </c>
    </row>
    <row r="55" spans="1:24">
      <c r="A55" t="s">
        <v>1055</v>
      </c>
      <c r="B55" t="s">
        <v>842</v>
      </c>
      <c r="C55" t="s">
        <v>2831</v>
      </c>
      <c r="D55" t="s">
        <v>809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</v>
      </c>
      <c r="L55">
        <v>94</v>
      </c>
      <c r="M55">
        <v>1</v>
      </c>
      <c r="N55">
        <v>7</v>
      </c>
      <c r="O55">
        <v>0</v>
      </c>
      <c r="P55">
        <v>0</v>
      </c>
      <c r="Q55">
        <v>0</v>
      </c>
      <c r="R55">
        <v>15</v>
      </c>
      <c r="S55">
        <f t="shared" si="0"/>
        <v>20.399999999999999</v>
      </c>
      <c r="T55" t="str">
        <f t="shared" si="1"/>
        <v>Marvin Jones, CinWR</v>
      </c>
      <c r="U55" t="str">
        <f t="shared" si="2"/>
        <v>Marvin Jones</v>
      </c>
      <c r="V55" t="str">
        <f t="shared" si="3"/>
        <v>Marvin Jones</v>
      </c>
      <c r="W55">
        <f>VLOOKUP(V55,'player index'!D:F,3,FALSE)</f>
        <v>232</v>
      </c>
      <c r="X55">
        <f t="shared" si="4"/>
        <v>20.399999999999999</v>
      </c>
    </row>
    <row r="56" spans="1:24">
      <c r="A56" t="s">
        <v>3008</v>
      </c>
      <c r="B56" t="s">
        <v>741</v>
      </c>
      <c r="C56" t="s">
        <v>2818</v>
      </c>
      <c r="D56" t="s">
        <v>2975</v>
      </c>
      <c r="E56">
        <v>242</v>
      </c>
      <c r="F56">
        <v>2</v>
      </c>
      <c r="G56">
        <v>1</v>
      </c>
      <c r="H56">
        <v>3</v>
      </c>
      <c r="I56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</v>
      </c>
      <c r="S56">
        <f t="shared" si="0"/>
        <v>17.38</v>
      </c>
      <c r="T56" t="str">
        <f t="shared" si="1"/>
        <v>Blake Bortles, JaxQB</v>
      </c>
      <c r="U56" t="str">
        <f t="shared" si="2"/>
        <v>Blake Bortles</v>
      </c>
      <c r="V56" t="str">
        <f t="shared" si="3"/>
        <v>Blake Bortles</v>
      </c>
      <c r="W56">
        <f>VLOOKUP(V56,'player index'!D:F,3,FALSE)</f>
        <v>27</v>
      </c>
      <c r="X56">
        <f t="shared" si="4"/>
        <v>17.38</v>
      </c>
    </row>
    <row r="57" spans="1:24">
      <c r="A57" t="s">
        <v>1062</v>
      </c>
      <c r="B57" t="s">
        <v>749</v>
      </c>
      <c r="C57" t="s">
        <v>2817</v>
      </c>
      <c r="D57" t="s">
        <v>809</v>
      </c>
      <c r="E57">
        <v>0</v>
      </c>
      <c r="F57">
        <v>0</v>
      </c>
      <c r="G57">
        <v>0</v>
      </c>
      <c r="H57">
        <v>11</v>
      </c>
      <c r="I57">
        <v>17</v>
      </c>
      <c r="J57">
        <v>1</v>
      </c>
      <c r="K57">
        <v>4</v>
      </c>
      <c r="L57">
        <v>19</v>
      </c>
      <c r="M57">
        <v>0</v>
      </c>
      <c r="N57">
        <v>6</v>
      </c>
      <c r="O57">
        <v>0</v>
      </c>
      <c r="P57">
        <v>0</v>
      </c>
      <c r="Q57">
        <v>1</v>
      </c>
      <c r="R57">
        <v>14</v>
      </c>
      <c r="S57">
        <f t="shared" si="0"/>
        <v>19.600000000000001</v>
      </c>
      <c r="T57" t="str">
        <f t="shared" si="1"/>
        <v>Darren Sproles, PhiRB</v>
      </c>
      <c r="U57" t="str">
        <f t="shared" si="2"/>
        <v>Darren Sproles</v>
      </c>
      <c r="V57" t="str">
        <f t="shared" si="3"/>
        <v>Darren Sproles</v>
      </c>
      <c r="W57">
        <f>VLOOKUP(V57,'player index'!D:F,3,FALSE)</f>
        <v>183</v>
      </c>
      <c r="X57">
        <f t="shared" si="4"/>
        <v>19.600000000000001</v>
      </c>
    </row>
    <row r="58" spans="1:24">
      <c r="A58" t="s">
        <v>822</v>
      </c>
      <c r="B58" t="s">
        <v>67</v>
      </c>
      <c r="C58" t="s">
        <v>2814</v>
      </c>
      <c r="D58" t="s">
        <v>2974</v>
      </c>
      <c r="E58">
        <v>283</v>
      </c>
      <c r="F58">
        <v>2</v>
      </c>
      <c r="G58">
        <v>3</v>
      </c>
      <c r="H58">
        <v>4</v>
      </c>
      <c r="I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14</v>
      </c>
      <c r="S58">
        <f t="shared" si="0"/>
        <v>17.62</v>
      </c>
      <c r="T58" t="str">
        <f t="shared" si="1"/>
        <v>Ryan Fitzpatrick, NYJQB</v>
      </c>
      <c r="U58" t="str">
        <f t="shared" si="2"/>
        <v>Ryan Fitzpatrick</v>
      </c>
      <c r="V58" t="str">
        <f t="shared" si="3"/>
        <v>Ryan Fitzpatrick</v>
      </c>
      <c r="W58">
        <f>VLOOKUP(V58,'player index'!D:F,3,FALSE)</f>
        <v>13</v>
      </c>
      <c r="X58">
        <f t="shared" si="4"/>
        <v>17.62</v>
      </c>
    </row>
    <row r="59" spans="1:24">
      <c r="A59" t="s">
        <v>874</v>
      </c>
      <c r="B59" t="s">
        <v>67</v>
      </c>
      <c r="C59" t="s">
        <v>2814</v>
      </c>
      <c r="D59" t="s">
        <v>809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</v>
      </c>
      <c r="L59">
        <v>109</v>
      </c>
      <c r="M59">
        <v>1</v>
      </c>
      <c r="N59">
        <v>14</v>
      </c>
      <c r="O59">
        <v>0</v>
      </c>
      <c r="P59">
        <v>1</v>
      </c>
      <c r="Q59">
        <v>0</v>
      </c>
      <c r="R59">
        <v>14</v>
      </c>
      <c r="S59">
        <f t="shared" si="0"/>
        <v>28.9</v>
      </c>
      <c r="T59" t="str">
        <f t="shared" si="1"/>
        <v>Brandon Marshall, NYJWR</v>
      </c>
      <c r="U59" t="str">
        <f t="shared" si="2"/>
        <v>Brandon Marshall</v>
      </c>
      <c r="V59" t="str">
        <f t="shared" si="3"/>
        <v>Brandon Marshall</v>
      </c>
      <c r="W59">
        <f>VLOOKUP(V59,'player index'!D:F,3,FALSE)</f>
        <v>124</v>
      </c>
      <c r="X59">
        <f t="shared" si="4"/>
        <v>28.9</v>
      </c>
    </row>
    <row r="60" spans="1:24">
      <c r="A60" t="s">
        <v>948</v>
      </c>
      <c r="B60" t="s">
        <v>51</v>
      </c>
      <c r="C60" t="s">
        <v>2990</v>
      </c>
      <c r="D60" t="s">
        <v>809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</v>
      </c>
      <c r="L60">
        <v>83</v>
      </c>
      <c r="M60">
        <v>1</v>
      </c>
      <c r="N60">
        <v>8</v>
      </c>
      <c r="O60">
        <v>0</v>
      </c>
      <c r="P60">
        <v>0</v>
      </c>
      <c r="Q60">
        <v>0</v>
      </c>
      <c r="R60">
        <v>14</v>
      </c>
      <c r="S60">
        <f t="shared" si="0"/>
        <v>21.3</v>
      </c>
      <c r="T60" t="str">
        <f t="shared" si="1"/>
        <v>Jimmy Graham, SeaTE</v>
      </c>
      <c r="U60" t="str">
        <f t="shared" si="2"/>
        <v>Jimmy Graham</v>
      </c>
      <c r="V60" t="str">
        <f t="shared" si="3"/>
        <v>Jimmy Graham</v>
      </c>
      <c r="W60">
        <f>VLOOKUP(V60,'player index'!D:F,3,FALSE)</f>
        <v>137</v>
      </c>
      <c r="X60">
        <f t="shared" si="4"/>
        <v>21.3</v>
      </c>
    </row>
    <row r="61" spans="1:24">
      <c r="A61" t="s">
        <v>1048</v>
      </c>
      <c r="B61" t="s">
        <v>830</v>
      </c>
      <c r="C61" t="s">
        <v>2987</v>
      </c>
      <c r="D61" t="s">
        <v>809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82</v>
      </c>
      <c r="M61">
        <v>1</v>
      </c>
      <c r="N61">
        <v>7</v>
      </c>
      <c r="O61">
        <v>0</v>
      </c>
      <c r="P61">
        <v>0</v>
      </c>
      <c r="Q61">
        <v>0</v>
      </c>
      <c r="R61">
        <v>14</v>
      </c>
      <c r="S61">
        <f t="shared" si="0"/>
        <v>19.200000000000003</v>
      </c>
      <c r="T61" t="str">
        <f t="shared" si="1"/>
        <v>Charles Clay, BufTE</v>
      </c>
      <c r="U61" t="str">
        <f t="shared" si="2"/>
        <v>Charles Clay</v>
      </c>
      <c r="V61" t="str">
        <f t="shared" si="3"/>
        <v>Charles Clay</v>
      </c>
      <c r="W61">
        <f>VLOOKUP(V61,'player index'!D:F,3,FALSE)</f>
        <v>216</v>
      </c>
      <c r="X61">
        <f t="shared" si="4"/>
        <v>19.200000000000003</v>
      </c>
    </row>
    <row r="62" spans="1:24">
      <c r="A62" t="s">
        <v>868</v>
      </c>
      <c r="B62" t="s">
        <v>616</v>
      </c>
      <c r="C62" t="s">
        <v>869</v>
      </c>
      <c r="D62" t="s">
        <v>2973</v>
      </c>
      <c r="E62">
        <v>316</v>
      </c>
      <c r="F62">
        <v>1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14</v>
      </c>
      <c r="S62">
        <f t="shared" si="0"/>
        <v>19.64</v>
      </c>
      <c r="T62" t="str">
        <f t="shared" si="1"/>
        <v>Kirk Cousins, WshQB</v>
      </c>
      <c r="U62" t="str">
        <f t="shared" si="2"/>
        <v>Kirk Cousins</v>
      </c>
      <c r="V62" t="str">
        <f t="shared" si="3"/>
        <v>Kirk Cousins</v>
      </c>
      <c r="W62">
        <f>VLOOKUP(V62,'player index'!D:F,3,FALSE)</f>
        <v>42</v>
      </c>
      <c r="X62">
        <f t="shared" si="4"/>
        <v>19.64</v>
      </c>
    </row>
    <row r="63" spans="1:24">
      <c r="A63" t="s">
        <v>862</v>
      </c>
      <c r="B63" t="s">
        <v>830</v>
      </c>
      <c r="C63" t="s">
        <v>2987</v>
      </c>
      <c r="D63" t="s">
        <v>809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14</v>
      </c>
      <c r="S63">
        <f t="shared" si="0"/>
        <v>6</v>
      </c>
      <c r="T63" t="str">
        <f t="shared" si="1"/>
        <v>Bills D/STD/ST</v>
      </c>
      <c r="U63" t="str">
        <f t="shared" si="2"/>
        <v>Bills</v>
      </c>
      <c r="V63" t="str">
        <f t="shared" si="3"/>
        <v>Bills</v>
      </c>
      <c r="W63">
        <f>VLOOKUP(V63,'player index'!D:F,3,FALSE)</f>
        <v>175</v>
      </c>
      <c r="X63">
        <f t="shared" si="4"/>
        <v>6</v>
      </c>
    </row>
    <row r="64" spans="1:24">
      <c r="A64" t="s">
        <v>990</v>
      </c>
      <c r="B64" t="s">
        <v>71</v>
      </c>
      <c r="C64" t="s">
        <v>2847</v>
      </c>
      <c r="D64" t="s">
        <v>809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14</v>
      </c>
      <c r="S64">
        <f t="shared" si="0"/>
        <v>6</v>
      </c>
      <c r="T64" t="str">
        <f t="shared" si="1"/>
        <v>Vikings D/STD/ST</v>
      </c>
      <c r="U64" t="str">
        <f t="shared" si="2"/>
        <v>Vikings</v>
      </c>
      <c r="V64" t="str">
        <f t="shared" si="3"/>
        <v>Vikings</v>
      </c>
      <c r="W64">
        <f>VLOOKUP(V64,'player index'!D:F,3,FALSE)</f>
        <v>139</v>
      </c>
      <c r="X64">
        <f t="shared" si="4"/>
        <v>6</v>
      </c>
    </row>
    <row r="65" spans="1:24">
      <c r="A65" t="s">
        <v>907</v>
      </c>
      <c r="B65" t="s">
        <v>795</v>
      </c>
      <c r="C65" t="s">
        <v>796</v>
      </c>
      <c r="D65" t="s">
        <v>809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13</v>
      </c>
      <c r="S65">
        <f t="shared" si="0"/>
        <v>0</v>
      </c>
      <c r="T65" t="str">
        <f t="shared" si="1"/>
        <v>Josh Brown, NYGK</v>
      </c>
      <c r="U65" t="str">
        <f t="shared" si="2"/>
        <v>Josh Brown</v>
      </c>
      <c r="V65" t="str">
        <f t="shared" si="3"/>
        <v>Josh Brown</v>
      </c>
      <c r="W65">
        <f>VLOOKUP(V65,'player index'!D:F,3,FALSE)</f>
        <v>89</v>
      </c>
      <c r="X65">
        <f t="shared" si="4"/>
        <v>0</v>
      </c>
    </row>
    <row r="66" spans="1:24">
      <c r="A66" t="s">
        <v>849</v>
      </c>
      <c r="B66" t="s">
        <v>786</v>
      </c>
      <c r="C66" t="s">
        <v>3003</v>
      </c>
      <c r="D66" t="s">
        <v>809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9</v>
      </c>
      <c r="L66">
        <v>92</v>
      </c>
      <c r="M66">
        <v>1</v>
      </c>
      <c r="N66">
        <v>13</v>
      </c>
      <c r="O66">
        <v>0</v>
      </c>
      <c r="P66">
        <v>1</v>
      </c>
      <c r="Q66">
        <v>0</v>
      </c>
      <c r="R66">
        <v>13</v>
      </c>
      <c r="S66">
        <f t="shared" si="0"/>
        <v>23.200000000000003</v>
      </c>
      <c r="T66" t="str">
        <f t="shared" si="1"/>
        <v>Demaryius Thomas, DenWR</v>
      </c>
      <c r="U66" t="str">
        <f t="shared" si="2"/>
        <v>Demaryius Thomas</v>
      </c>
      <c r="V66" t="str">
        <f t="shared" si="3"/>
        <v>Demaryius Thomas</v>
      </c>
      <c r="W66">
        <f>VLOOKUP(V66,'player index'!D:F,3,FALSE)</f>
        <v>54</v>
      </c>
      <c r="X66">
        <f t="shared" si="4"/>
        <v>23.200000000000003</v>
      </c>
    </row>
    <row r="67" spans="1:24">
      <c r="A67" t="s">
        <v>1138</v>
      </c>
      <c r="B67" t="s">
        <v>616</v>
      </c>
      <c r="C67" t="s">
        <v>869</v>
      </c>
      <c r="D67" t="s">
        <v>809</v>
      </c>
      <c r="E67">
        <v>0</v>
      </c>
      <c r="F67">
        <v>0</v>
      </c>
      <c r="G67">
        <v>0</v>
      </c>
      <c r="H67">
        <v>2</v>
      </c>
      <c r="I67">
        <v>29</v>
      </c>
      <c r="J67">
        <v>0</v>
      </c>
      <c r="K67">
        <v>8</v>
      </c>
      <c r="L67">
        <v>57</v>
      </c>
      <c r="M67">
        <v>1</v>
      </c>
      <c r="N67">
        <v>11</v>
      </c>
      <c r="O67">
        <v>0</v>
      </c>
      <c r="P67">
        <v>0</v>
      </c>
      <c r="Q67">
        <v>0</v>
      </c>
      <c r="R67">
        <v>13</v>
      </c>
      <c r="S67">
        <f t="shared" ref="S67:S79" si="5">E67*0.04+F67*4-G67+I67*0.1+J67*6+K67+L67*0.1+M67*6+O67*2-P67+Q67*6+IF(E67&gt;=300,3,0)+IF(I67&gt;=100,3,0)+IF(L67&gt;=100,3,0)</f>
        <v>22.6</v>
      </c>
      <c r="T67" t="str">
        <f t="shared" si="1"/>
        <v>Chris Thompson, WshRB</v>
      </c>
      <c r="U67" t="str">
        <f t="shared" si="2"/>
        <v>Chris Thompson</v>
      </c>
      <c r="V67" t="str">
        <f t="shared" si="3"/>
        <v>Chris Thompson</v>
      </c>
      <c r="W67">
        <f>VLOOKUP(V67,'player index'!D:F,3,FALSE)</f>
        <v>327</v>
      </c>
      <c r="X67">
        <f t="shared" si="4"/>
        <v>22.6</v>
      </c>
    </row>
    <row r="68" spans="1:24">
      <c r="A68" t="s">
        <v>864</v>
      </c>
      <c r="B68" t="s">
        <v>795</v>
      </c>
      <c r="C68" t="s">
        <v>796</v>
      </c>
      <c r="D68" t="s">
        <v>809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</v>
      </c>
      <c r="L68">
        <v>79</v>
      </c>
      <c r="M68">
        <v>1</v>
      </c>
      <c r="N68">
        <v>9</v>
      </c>
      <c r="O68">
        <v>0</v>
      </c>
      <c r="P68">
        <v>0</v>
      </c>
      <c r="Q68">
        <v>0</v>
      </c>
      <c r="R68">
        <v>13</v>
      </c>
      <c r="S68">
        <f t="shared" si="5"/>
        <v>20.9</v>
      </c>
      <c r="T68" t="str">
        <f t="shared" ref="T68:T131" si="6">A68</f>
        <v>Odell Beckham Jr., NYGWR</v>
      </c>
      <c r="U68" t="str">
        <f t="shared" ref="U68:U131" si="7">LEFT(T68,IFERROR(FIND(",",T68),LEN(T68)-8)-1)</f>
        <v>Odell Beckham Jr.</v>
      </c>
      <c r="V68" t="str">
        <f t="shared" ref="V68:V131" si="8">LEFT(U68,IFERROR(FIND("*",U68),LEN(U68)+1)-1)</f>
        <v>Odell Beckham Jr.</v>
      </c>
      <c r="W68">
        <f>VLOOKUP(V68,'player index'!D:F,3,FALSE)</f>
        <v>46</v>
      </c>
      <c r="X68">
        <f t="shared" ref="X68:X131" si="9">S68</f>
        <v>20.9</v>
      </c>
    </row>
    <row r="69" spans="1:24">
      <c r="A69" t="s">
        <v>3009</v>
      </c>
      <c r="B69" t="s">
        <v>741</v>
      </c>
      <c r="C69" t="s">
        <v>2818</v>
      </c>
      <c r="D69" t="s">
        <v>809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70</v>
      </c>
      <c r="M69">
        <v>1</v>
      </c>
      <c r="N69">
        <v>4</v>
      </c>
      <c r="O69">
        <v>0</v>
      </c>
      <c r="P69">
        <v>0</v>
      </c>
      <c r="Q69">
        <v>0</v>
      </c>
      <c r="R69">
        <v>13</v>
      </c>
      <c r="S69">
        <f t="shared" si="5"/>
        <v>15</v>
      </c>
      <c r="T69" t="str">
        <f t="shared" si="6"/>
        <v>Allen Hurns, JaxWRQ</v>
      </c>
      <c r="U69" t="str">
        <f t="shared" si="7"/>
        <v>Allen Hurns</v>
      </c>
      <c r="V69" t="str">
        <f t="shared" si="8"/>
        <v>Allen Hurns</v>
      </c>
      <c r="W69">
        <f>VLOOKUP(V69,'player index'!D:F,3,FALSE)</f>
        <v>204</v>
      </c>
      <c r="X69">
        <f t="shared" si="9"/>
        <v>15</v>
      </c>
    </row>
    <row r="70" spans="1:24">
      <c r="A70" t="s">
        <v>3010</v>
      </c>
      <c r="B70" t="s">
        <v>830</v>
      </c>
      <c r="C70" t="s">
        <v>2987</v>
      </c>
      <c r="D70" t="s">
        <v>809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12</v>
      </c>
      <c r="S70">
        <f t="shared" si="5"/>
        <v>0</v>
      </c>
      <c r="T70" t="str">
        <f t="shared" si="6"/>
        <v>Dan Carpenter, BufKQ</v>
      </c>
      <c r="U70" t="str">
        <f t="shared" si="7"/>
        <v>Dan Carpenter</v>
      </c>
      <c r="V70" t="str">
        <f t="shared" si="8"/>
        <v>Dan Carpenter</v>
      </c>
      <c r="W70">
        <f>VLOOKUP(V70,'player index'!D:F,3,FALSE)</f>
        <v>129</v>
      </c>
      <c r="X70">
        <f t="shared" si="9"/>
        <v>0</v>
      </c>
    </row>
    <row r="71" spans="1:24">
      <c r="A71" t="s">
        <v>882</v>
      </c>
      <c r="B71" t="s">
        <v>130</v>
      </c>
      <c r="C71" t="s">
        <v>2843</v>
      </c>
      <c r="D71" t="s">
        <v>809</v>
      </c>
      <c r="E71">
        <v>0</v>
      </c>
      <c r="F71">
        <v>0</v>
      </c>
      <c r="G71">
        <v>0</v>
      </c>
      <c r="H71">
        <v>8</v>
      </c>
      <c r="I71">
        <v>37</v>
      </c>
      <c r="J71">
        <v>1</v>
      </c>
      <c r="K71">
        <v>5</v>
      </c>
      <c r="L71">
        <v>30</v>
      </c>
      <c r="M71">
        <v>0</v>
      </c>
      <c r="N71">
        <v>5</v>
      </c>
      <c r="O71">
        <v>0</v>
      </c>
      <c r="P71">
        <v>0</v>
      </c>
      <c r="Q71">
        <v>0</v>
      </c>
      <c r="R71">
        <v>12</v>
      </c>
      <c r="S71">
        <f t="shared" si="5"/>
        <v>17.7</v>
      </c>
      <c r="T71" t="str">
        <f t="shared" si="6"/>
        <v>Dion Lewis, NERB</v>
      </c>
      <c r="U71" t="str">
        <f t="shared" si="7"/>
        <v>Dion Lewis</v>
      </c>
      <c r="V71" t="str">
        <f t="shared" si="8"/>
        <v>Dion Lewis</v>
      </c>
      <c r="W71">
        <f>VLOOKUP(V71,'player index'!D:F,3,FALSE)</f>
        <v>143</v>
      </c>
      <c r="X71">
        <f t="shared" si="9"/>
        <v>17.7</v>
      </c>
    </row>
    <row r="72" spans="1:24">
      <c r="A72" t="s">
        <v>836</v>
      </c>
      <c r="B72" t="s">
        <v>837</v>
      </c>
      <c r="C72" t="s">
        <v>2812</v>
      </c>
      <c r="D72" t="s">
        <v>2972</v>
      </c>
      <c r="E72">
        <v>261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12</v>
      </c>
      <c r="S72">
        <f t="shared" si="5"/>
        <v>13.44</v>
      </c>
      <c r="T72" t="str">
        <f t="shared" si="6"/>
        <v>Jameis Winston, TBQB</v>
      </c>
      <c r="U72" t="str">
        <f t="shared" si="7"/>
        <v>Jameis Winston</v>
      </c>
      <c r="V72" t="str">
        <f t="shared" si="8"/>
        <v>Jameis Winston</v>
      </c>
      <c r="W72">
        <f>VLOOKUP(V72,'player index'!D:F,3,FALSE)</f>
        <v>25</v>
      </c>
      <c r="X72">
        <f t="shared" si="9"/>
        <v>13.44</v>
      </c>
    </row>
    <row r="73" spans="1:24">
      <c r="A73" t="s">
        <v>961</v>
      </c>
      <c r="B73" t="s">
        <v>12</v>
      </c>
      <c r="C73" t="s">
        <v>2819</v>
      </c>
      <c r="D73" t="s">
        <v>809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12</v>
      </c>
      <c r="S73">
        <f t="shared" si="5"/>
        <v>0</v>
      </c>
      <c r="T73" t="str">
        <f t="shared" si="6"/>
        <v>Rams D/STD/ST</v>
      </c>
      <c r="U73" t="str">
        <f t="shared" si="7"/>
        <v>Rams</v>
      </c>
      <c r="V73" t="str">
        <f t="shared" si="8"/>
        <v>Rams</v>
      </c>
      <c r="W73">
        <f>VLOOKUP(V73,'player index'!D:F,3,FALSE)</f>
        <v>48</v>
      </c>
      <c r="X73">
        <f t="shared" si="9"/>
        <v>0</v>
      </c>
    </row>
    <row r="74" spans="1:24">
      <c r="A74" t="s">
        <v>3011</v>
      </c>
      <c r="B74" t="s">
        <v>81</v>
      </c>
      <c r="C74" t="s">
        <v>2826</v>
      </c>
      <c r="D74" t="s">
        <v>2971</v>
      </c>
      <c r="E74">
        <v>228</v>
      </c>
      <c r="F74">
        <v>1</v>
      </c>
      <c r="G74">
        <v>1</v>
      </c>
      <c r="H74">
        <v>1</v>
      </c>
      <c r="I74">
        <v>-1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11</v>
      </c>
      <c r="S74">
        <f t="shared" si="5"/>
        <v>12.020000000000001</v>
      </c>
      <c r="T74" t="str">
        <f t="shared" si="6"/>
        <v>Ryan Mallett, HouQBQ</v>
      </c>
      <c r="U74" t="str">
        <f t="shared" si="7"/>
        <v>Ryan Mallett</v>
      </c>
      <c r="V74" t="str">
        <f t="shared" si="8"/>
        <v>Ryan Mallett</v>
      </c>
      <c r="W74">
        <f>VLOOKUP(V74,'player index'!D:F,3,FALSE)</f>
        <v>40</v>
      </c>
      <c r="X74">
        <f t="shared" si="9"/>
        <v>12.020000000000001</v>
      </c>
    </row>
    <row r="75" spans="1:24">
      <c r="A75" t="s">
        <v>1026</v>
      </c>
      <c r="B75" t="s">
        <v>837</v>
      </c>
      <c r="C75" t="s">
        <v>2812</v>
      </c>
      <c r="D75" t="s">
        <v>809</v>
      </c>
      <c r="E75">
        <v>0</v>
      </c>
      <c r="F75">
        <v>0</v>
      </c>
      <c r="G75">
        <v>0</v>
      </c>
      <c r="H75">
        <v>6</v>
      </c>
      <c r="I75">
        <v>11</v>
      </c>
      <c r="J75">
        <v>0</v>
      </c>
      <c r="K75">
        <v>2</v>
      </c>
      <c r="L75">
        <v>41</v>
      </c>
      <c r="M75">
        <v>1</v>
      </c>
      <c r="N75">
        <v>2</v>
      </c>
      <c r="O75">
        <v>0</v>
      </c>
      <c r="P75">
        <v>0</v>
      </c>
      <c r="Q75">
        <v>0</v>
      </c>
      <c r="R75">
        <v>11</v>
      </c>
      <c r="S75">
        <f t="shared" si="5"/>
        <v>13.200000000000001</v>
      </c>
      <c r="T75" t="str">
        <f t="shared" si="6"/>
        <v>Charles Sims, TBRB</v>
      </c>
      <c r="U75" t="str">
        <f t="shared" si="7"/>
        <v>Charles Sims</v>
      </c>
      <c r="V75" t="str">
        <f t="shared" si="8"/>
        <v>Charles Sims</v>
      </c>
      <c r="W75">
        <f>VLOOKUP(V75,'player index'!D:F,3,FALSE)</f>
        <v>244</v>
      </c>
      <c r="X75">
        <f t="shared" si="9"/>
        <v>13.200000000000001</v>
      </c>
    </row>
    <row r="76" spans="1:24">
      <c r="A76" t="s">
        <v>3012</v>
      </c>
      <c r="B76" t="s">
        <v>26</v>
      </c>
      <c r="C76" t="s">
        <v>2823</v>
      </c>
      <c r="D76" t="s">
        <v>809</v>
      </c>
      <c r="E76">
        <v>0</v>
      </c>
      <c r="F76">
        <v>0</v>
      </c>
      <c r="G76">
        <v>0</v>
      </c>
      <c r="H76">
        <v>12</v>
      </c>
      <c r="I76">
        <v>49</v>
      </c>
      <c r="J76">
        <v>1</v>
      </c>
      <c r="K76">
        <v>1</v>
      </c>
      <c r="L76">
        <v>12</v>
      </c>
      <c r="M76">
        <v>0</v>
      </c>
      <c r="N76">
        <v>2</v>
      </c>
      <c r="O76">
        <v>0</v>
      </c>
      <c r="P76">
        <v>0</v>
      </c>
      <c r="Q76">
        <v>0</v>
      </c>
      <c r="R76">
        <v>11</v>
      </c>
      <c r="S76">
        <f t="shared" si="5"/>
        <v>13.100000000000001</v>
      </c>
      <c r="T76" t="str">
        <f t="shared" si="6"/>
        <v>Antonio Andrews, TenRB</v>
      </c>
      <c r="U76" t="str">
        <f t="shared" si="7"/>
        <v>Antonio Andrews</v>
      </c>
      <c r="V76" t="str">
        <f t="shared" si="8"/>
        <v>Antonio Andrews</v>
      </c>
      <c r="W76">
        <f>VLOOKUP(V76,'player index'!D:F,3,FALSE)</f>
        <v>615</v>
      </c>
      <c r="X76">
        <f t="shared" si="9"/>
        <v>13.100000000000001</v>
      </c>
    </row>
    <row r="77" spans="1:24">
      <c r="A77" t="s">
        <v>969</v>
      </c>
      <c r="B77" t="s">
        <v>840</v>
      </c>
      <c r="C77" t="s">
        <v>2853</v>
      </c>
      <c r="D77" t="s">
        <v>809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8</v>
      </c>
      <c r="L77">
        <v>134</v>
      </c>
      <c r="M77">
        <v>0</v>
      </c>
      <c r="N77">
        <v>11</v>
      </c>
      <c r="O77">
        <v>0</v>
      </c>
      <c r="P77">
        <v>1</v>
      </c>
      <c r="Q77">
        <v>0</v>
      </c>
      <c r="R77">
        <v>11</v>
      </c>
      <c r="S77">
        <f t="shared" si="5"/>
        <v>23.4</v>
      </c>
      <c r="T77" t="str">
        <f t="shared" si="6"/>
        <v>Amari Cooper, OakWR</v>
      </c>
      <c r="U77" t="str">
        <f t="shared" si="7"/>
        <v>Amari Cooper</v>
      </c>
      <c r="V77" t="str">
        <f t="shared" si="8"/>
        <v>Amari Cooper</v>
      </c>
      <c r="W77">
        <f>VLOOKUP(V77,'player index'!D:F,3,FALSE)</f>
        <v>114</v>
      </c>
      <c r="X77">
        <f t="shared" si="9"/>
        <v>23.4</v>
      </c>
    </row>
    <row r="78" spans="1:24">
      <c r="A78" t="s">
        <v>1105</v>
      </c>
      <c r="B78" t="s">
        <v>840</v>
      </c>
      <c r="C78" t="s">
        <v>2853</v>
      </c>
      <c r="D78" t="s">
        <v>809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56</v>
      </c>
      <c r="M78">
        <v>1</v>
      </c>
      <c r="N78">
        <v>5</v>
      </c>
      <c r="O78">
        <v>0</v>
      </c>
      <c r="P78">
        <v>0</v>
      </c>
      <c r="Q78">
        <v>0</v>
      </c>
      <c r="R78">
        <v>11</v>
      </c>
      <c r="S78">
        <f t="shared" si="5"/>
        <v>14.600000000000001</v>
      </c>
      <c r="T78" t="str">
        <f t="shared" si="6"/>
        <v>Seth Roberts, OakWR</v>
      </c>
      <c r="U78" t="str">
        <f t="shared" si="7"/>
        <v>Seth Roberts</v>
      </c>
      <c r="V78" t="str">
        <f t="shared" si="8"/>
        <v>Seth Roberts</v>
      </c>
      <c r="W78">
        <f>VLOOKUP(V78,'player index'!D:F,3,FALSE)</f>
        <v>329</v>
      </c>
      <c r="X78">
        <f t="shared" si="9"/>
        <v>14.600000000000001</v>
      </c>
    </row>
    <row r="79" spans="1:24">
      <c r="A79" t="s">
        <v>858</v>
      </c>
      <c r="B79" t="s">
        <v>859</v>
      </c>
      <c r="C79" t="s">
        <v>2834</v>
      </c>
      <c r="D79" t="s">
        <v>2970</v>
      </c>
      <c r="E79">
        <v>310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</v>
      </c>
      <c r="S79">
        <f t="shared" si="5"/>
        <v>14.4</v>
      </c>
      <c r="T79" t="str">
        <f t="shared" si="6"/>
        <v>Luke McCown, NOQB</v>
      </c>
      <c r="U79" t="str">
        <f t="shared" si="7"/>
        <v>Luke McCown</v>
      </c>
      <c r="V79" t="str">
        <f t="shared" si="8"/>
        <v>Luke McCown</v>
      </c>
      <c r="W79">
        <f>VLOOKUP(V79,'player index'!D:F,3,FALSE)</f>
        <v>461</v>
      </c>
      <c r="X79">
        <f t="shared" si="9"/>
        <v>14.4</v>
      </c>
    </row>
    <row r="80" spans="1:24">
      <c r="A80" t="s">
        <v>920</v>
      </c>
      <c r="B80" t="s">
        <v>33</v>
      </c>
      <c r="C80" t="s">
        <v>2839</v>
      </c>
      <c r="D80" t="s">
        <v>809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10</v>
      </c>
      <c r="S80">
        <f>E80*0.04+F80*4-G80+I80*0.1+J80*6+K80+L80*0.1+M80*6+O80*2-P80+Q80*6+IF(E80&gt;=300,3,0)+IF(I80&gt;=100,3,0)+IF(L80&gt;=100,3,0)</f>
        <v>0</v>
      </c>
      <c r="T80" t="str">
        <f t="shared" si="6"/>
        <v>Graham Gano, CarK</v>
      </c>
      <c r="U80" t="str">
        <f t="shared" si="7"/>
        <v>Graham Gano</v>
      </c>
      <c r="V80" t="str">
        <f t="shared" si="8"/>
        <v>Graham Gano</v>
      </c>
      <c r="W80">
        <f>VLOOKUP(V80,'player index'!D:F,3,FALSE)</f>
        <v>115</v>
      </c>
      <c r="X80">
        <f t="shared" si="9"/>
        <v>0</v>
      </c>
    </row>
    <row r="81" spans="1:24">
      <c r="A81" t="s">
        <v>3013</v>
      </c>
      <c r="B81" t="s">
        <v>12</v>
      </c>
      <c r="C81" t="s">
        <v>2819</v>
      </c>
      <c r="D81" t="s">
        <v>809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</v>
      </c>
      <c r="L81">
        <v>102</v>
      </c>
      <c r="M81">
        <v>0</v>
      </c>
      <c r="N81">
        <v>10</v>
      </c>
      <c r="O81">
        <v>0</v>
      </c>
      <c r="P81">
        <v>0</v>
      </c>
      <c r="Q81">
        <v>0</v>
      </c>
      <c r="R81">
        <v>10</v>
      </c>
      <c r="S81">
        <f t="shared" ref="S81:S144" si="10">E81*0.04+F81*4-G81+I81*0.1+J81*6+K81+L81*0.1+M81*6+O81*2-P81+Q81*6+IF(E81&gt;=300,3,0)+IF(I81&gt;=100,3,0)+IF(L81&gt;=100,3,0)</f>
        <v>20.200000000000003</v>
      </c>
      <c r="T81" t="str">
        <f t="shared" si="6"/>
        <v>Kenny Britt, StLWRQ</v>
      </c>
      <c r="U81" t="str">
        <f t="shared" si="7"/>
        <v>Kenny Britt</v>
      </c>
      <c r="V81" t="str">
        <f t="shared" si="8"/>
        <v>Kenny Britt</v>
      </c>
      <c r="W81">
        <f>VLOOKUP(V81,'player index'!D:F,3,FALSE)</f>
        <v>192</v>
      </c>
      <c r="X81">
        <f t="shared" si="9"/>
        <v>20.200000000000003</v>
      </c>
    </row>
    <row r="82" spans="1:24">
      <c r="A82" t="s">
        <v>877</v>
      </c>
      <c r="B82" t="s">
        <v>130</v>
      </c>
      <c r="C82" t="s">
        <v>2843</v>
      </c>
      <c r="D82" t="s">
        <v>809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</v>
      </c>
      <c r="L82">
        <v>101</v>
      </c>
      <c r="M82">
        <v>0</v>
      </c>
      <c r="N82">
        <v>7</v>
      </c>
      <c r="O82">
        <v>0</v>
      </c>
      <c r="P82">
        <v>0</v>
      </c>
      <c r="Q82">
        <v>0</v>
      </c>
      <c r="R82">
        <v>10</v>
      </c>
      <c r="S82">
        <f t="shared" si="10"/>
        <v>17.100000000000001</v>
      </c>
      <c r="T82" t="str">
        <f t="shared" si="6"/>
        <v>Rob Gronkowski, NETE</v>
      </c>
      <c r="U82" t="str">
        <f t="shared" si="7"/>
        <v>Rob Gronkowski</v>
      </c>
      <c r="V82" t="str">
        <f t="shared" si="8"/>
        <v>Rob Gronkowski</v>
      </c>
      <c r="W82">
        <f>VLOOKUP(V82,'player index'!D:F,3,FALSE)</f>
        <v>56</v>
      </c>
      <c r="X82">
        <f t="shared" si="9"/>
        <v>17.100000000000001</v>
      </c>
    </row>
    <row r="83" spans="1:24">
      <c r="A83" t="s">
        <v>3014</v>
      </c>
      <c r="B83" t="s">
        <v>741</v>
      </c>
      <c r="C83" t="s">
        <v>2818</v>
      </c>
      <c r="D83" t="s">
        <v>809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43</v>
      </c>
      <c r="M83">
        <v>1</v>
      </c>
      <c r="N83">
        <v>5</v>
      </c>
      <c r="O83">
        <v>0</v>
      </c>
      <c r="P83">
        <v>0</v>
      </c>
      <c r="Q83">
        <v>0</v>
      </c>
      <c r="R83">
        <v>10</v>
      </c>
      <c r="S83">
        <f t="shared" si="10"/>
        <v>13.3</v>
      </c>
      <c r="T83" t="str">
        <f t="shared" si="6"/>
        <v>Clay Harbor, JaxTE</v>
      </c>
      <c r="U83" t="str">
        <f t="shared" si="7"/>
        <v>Clay Harbor</v>
      </c>
      <c r="V83" t="str">
        <f t="shared" si="8"/>
        <v>Clay Harbor</v>
      </c>
      <c r="W83">
        <f>VLOOKUP(V83,'player index'!D:F,3,FALSE)</f>
        <v>324</v>
      </c>
      <c r="X83">
        <f t="shared" si="9"/>
        <v>13.3</v>
      </c>
    </row>
    <row r="84" spans="1:24">
      <c r="A84" t="s">
        <v>825</v>
      </c>
      <c r="B84" t="s">
        <v>783</v>
      </c>
      <c r="C84" t="s">
        <v>2820</v>
      </c>
      <c r="D84" t="s">
        <v>809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11</v>
      </c>
      <c r="L84">
        <v>108</v>
      </c>
      <c r="M84">
        <v>0</v>
      </c>
      <c r="N84">
        <v>13</v>
      </c>
      <c r="O84">
        <v>0</v>
      </c>
      <c r="P84">
        <v>0</v>
      </c>
      <c r="Q84">
        <v>0</v>
      </c>
      <c r="R84">
        <v>10</v>
      </c>
      <c r="S84">
        <f t="shared" si="10"/>
        <v>24.8</v>
      </c>
      <c r="T84" t="str">
        <f t="shared" si="6"/>
        <v>Antonio Brown, PitWR</v>
      </c>
      <c r="U84" t="str">
        <f t="shared" si="7"/>
        <v>Antonio Brown</v>
      </c>
      <c r="V84" t="str">
        <f t="shared" si="8"/>
        <v>Antonio Brown</v>
      </c>
      <c r="W84">
        <f>VLOOKUP(V84,'player index'!D:F,3,FALSE)</f>
        <v>26</v>
      </c>
      <c r="X84">
        <f t="shared" si="9"/>
        <v>24.8</v>
      </c>
    </row>
    <row r="85" spans="1:24">
      <c r="A85" t="s">
        <v>1254</v>
      </c>
      <c r="B85" t="s">
        <v>830</v>
      </c>
      <c r="C85" t="s">
        <v>2987</v>
      </c>
      <c r="D85" t="s">
        <v>809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42</v>
      </c>
      <c r="M85">
        <v>1</v>
      </c>
      <c r="N85">
        <v>4</v>
      </c>
      <c r="O85">
        <v>0</v>
      </c>
      <c r="P85">
        <v>0</v>
      </c>
      <c r="Q85">
        <v>0</v>
      </c>
      <c r="R85">
        <v>10</v>
      </c>
      <c r="S85">
        <f t="shared" si="10"/>
        <v>13.2</v>
      </c>
      <c r="T85" t="str">
        <f t="shared" si="6"/>
        <v>Chris Hogan, BufWR</v>
      </c>
      <c r="U85" t="str">
        <f t="shared" si="7"/>
        <v>Chris Hogan</v>
      </c>
      <c r="V85" t="str">
        <f t="shared" si="8"/>
        <v>Chris Hogan</v>
      </c>
      <c r="W85">
        <f>VLOOKUP(V85,'player index'!D:F,3,FALSE)</f>
        <v>408</v>
      </c>
      <c r="X85">
        <f t="shared" si="9"/>
        <v>13.2</v>
      </c>
    </row>
    <row r="86" spans="1:24">
      <c r="A86" t="s">
        <v>1067</v>
      </c>
      <c r="B86" t="s">
        <v>9</v>
      </c>
      <c r="C86" t="s">
        <v>2816</v>
      </c>
      <c r="D86" t="s">
        <v>809</v>
      </c>
      <c r="E86">
        <v>0</v>
      </c>
      <c r="F86">
        <v>0</v>
      </c>
      <c r="G86">
        <v>0</v>
      </c>
      <c r="H86">
        <v>1</v>
      </c>
      <c r="I86">
        <v>5</v>
      </c>
      <c r="J86">
        <v>0</v>
      </c>
      <c r="K86">
        <v>10</v>
      </c>
      <c r="L86">
        <v>100</v>
      </c>
      <c r="M86">
        <v>0</v>
      </c>
      <c r="N86">
        <v>10</v>
      </c>
      <c r="O86">
        <v>0</v>
      </c>
      <c r="P86">
        <v>0</v>
      </c>
      <c r="Q86">
        <v>0</v>
      </c>
      <c r="R86">
        <v>10</v>
      </c>
      <c r="S86">
        <f t="shared" si="10"/>
        <v>23.5</v>
      </c>
      <c r="T86" t="str">
        <f t="shared" si="6"/>
        <v>Lance Dunbar, DalRB</v>
      </c>
      <c r="U86" t="str">
        <f t="shared" si="7"/>
        <v>Lance Dunbar</v>
      </c>
      <c r="V86" t="str">
        <f t="shared" si="8"/>
        <v>Lance Dunbar</v>
      </c>
      <c r="W86">
        <f>VLOOKUP(V86,'player index'!D:F,3,FALSE)</f>
        <v>238</v>
      </c>
      <c r="X86">
        <f t="shared" si="9"/>
        <v>23.5</v>
      </c>
    </row>
    <row r="87" spans="1:24">
      <c r="A87" t="s">
        <v>950</v>
      </c>
      <c r="B87" t="s">
        <v>746</v>
      </c>
      <c r="C87" t="s">
        <v>3001</v>
      </c>
      <c r="D87" t="s">
        <v>809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</v>
      </c>
      <c r="L87">
        <v>80</v>
      </c>
      <c r="M87">
        <v>0</v>
      </c>
      <c r="N87">
        <v>10</v>
      </c>
      <c r="O87">
        <v>1</v>
      </c>
      <c r="P87">
        <v>0</v>
      </c>
      <c r="Q87">
        <v>0</v>
      </c>
      <c r="R87">
        <v>10</v>
      </c>
      <c r="S87">
        <f t="shared" si="10"/>
        <v>16</v>
      </c>
      <c r="T87" t="str">
        <f t="shared" si="6"/>
        <v>Travis Kelce, KCTE</v>
      </c>
      <c r="U87" t="str">
        <f t="shared" si="7"/>
        <v>Travis Kelce</v>
      </c>
      <c r="V87" t="str">
        <f t="shared" si="8"/>
        <v>Travis Kelce</v>
      </c>
      <c r="W87">
        <f>VLOOKUP(V87,'player index'!D:F,3,FALSE)</f>
        <v>140</v>
      </c>
      <c r="X87">
        <f t="shared" si="9"/>
        <v>16</v>
      </c>
    </row>
    <row r="88" spans="1:24">
      <c r="A88" t="s">
        <v>3015</v>
      </c>
      <c r="B88" t="s">
        <v>837</v>
      </c>
      <c r="C88" t="s">
        <v>2812</v>
      </c>
      <c r="D88" t="s">
        <v>809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</v>
      </c>
      <c r="L88">
        <v>101</v>
      </c>
      <c r="M88">
        <v>0</v>
      </c>
      <c r="N88">
        <v>17</v>
      </c>
      <c r="O88">
        <v>0</v>
      </c>
      <c r="P88">
        <v>0</v>
      </c>
      <c r="Q88">
        <v>0</v>
      </c>
      <c r="R88">
        <v>10</v>
      </c>
      <c r="S88">
        <f t="shared" si="10"/>
        <v>20.100000000000001</v>
      </c>
      <c r="T88" t="str">
        <f t="shared" si="6"/>
        <v>Mike Evans, TBWR</v>
      </c>
      <c r="U88" t="str">
        <f t="shared" si="7"/>
        <v>Mike Evans</v>
      </c>
      <c r="V88" t="str">
        <f t="shared" si="8"/>
        <v>Mike Evans</v>
      </c>
      <c r="W88">
        <f>VLOOKUP(V88,'player index'!D:F,3,FALSE)</f>
        <v>74</v>
      </c>
      <c r="X88">
        <f t="shared" si="9"/>
        <v>20.100000000000001</v>
      </c>
    </row>
    <row r="89" spans="1:24">
      <c r="A89" t="s">
        <v>1080</v>
      </c>
      <c r="B89" t="s">
        <v>778</v>
      </c>
      <c r="C89" t="s">
        <v>2879</v>
      </c>
      <c r="D89" t="s">
        <v>809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43</v>
      </c>
      <c r="M89">
        <v>1</v>
      </c>
      <c r="N89">
        <v>3</v>
      </c>
      <c r="O89">
        <v>0</v>
      </c>
      <c r="P89">
        <v>0</v>
      </c>
      <c r="Q89">
        <v>0</v>
      </c>
      <c r="R89">
        <v>10</v>
      </c>
      <c r="S89">
        <f t="shared" si="10"/>
        <v>12.3</v>
      </c>
      <c r="T89" t="str">
        <f t="shared" si="6"/>
        <v>Phillip Dorsett, IndWR</v>
      </c>
      <c r="U89" t="str">
        <f t="shared" si="7"/>
        <v>Phillip Dorsett</v>
      </c>
      <c r="V89" t="str">
        <f t="shared" si="8"/>
        <v>Phillip Dorsett</v>
      </c>
      <c r="W89">
        <f>VLOOKUP(V89,'player index'!D:F,3,FALSE)</f>
        <v>262</v>
      </c>
      <c r="X89">
        <f t="shared" si="9"/>
        <v>12.3</v>
      </c>
    </row>
    <row r="90" spans="1:24">
      <c r="A90" t="s">
        <v>1174</v>
      </c>
      <c r="B90" t="s">
        <v>51</v>
      </c>
      <c r="C90" t="s">
        <v>2990</v>
      </c>
      <c r="D90" t="s">
        <v>809</v>
      </c>
      <c r="E90">
        <v>0</v>
      </c>
      <c r="F90">
        <v>0</v>
      </c>
      <c r="G90">
        <v>0</v>
      </c>
      <c r="H90">
        <v>16</v>
      </c>
      <c r="I90">
        <v>104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10</v>
      </c>
      <c r="S90">
        <f t="shared" si="10"/>
        <v>13.4</v>
      </c>
      <c r="T90" t="str">
        <f t="shared" si="6"/>
        <v>Thomas Rawls, SeaRB</v>
      </c>
      <c r="U90" t="str">
        <f t="shared" si="7"/>
        <v>Thomas Rawls</v>
      </c>
      <c r="V90" t="str">
        <f t="shared" si="8"/>
        <v>Thomas Rawls</v>
      </c>
      <c r="W90">
        <f>VLOOKUP(V90,'player index'!D:F,3,FALSE)</f>
        <v>345</v>
      </c>
      <c r="X90">
        <f t="shared" si="9"/>
        <v>13.4</v>
      </c>
    </row>
    <row r="91" spans="1:24">
      <c r="A91" t="s">
        <v>981</v>
      </c>
      <c r="B91" t="s">
        <v>783</v>
      </c>
      <c r="C91" t="s">
        <v>2820</v>
      </c>
      <c r="D91" t="s">
        <v>809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</v>
      </c>
      <c r="S91">
        <f t="shared" si="10"/>
        <v>0</v>
      </c>
      <c r="T91" t="str">
        <f t="shared" si="6"/>
        <v>Steelers D/STD/ST</v>
      </c>
      <c r="U91" t="str">
        <f t="shared" si="7"/>
        <v>Steelers</v>
      </c>
      <c r="V91" t="str">
        <f t="shared" si="8"/>
        <v>Steelers</v>
      </c>
      <c r="W91">
        <f>VLOOKUP(V91,'player index'!D:F,3,FALSE)</f>
        <v>153</v>
      </c>
      <c r="X91">
        <f t="shared" si="9"/>
        <v>0</v>
      </c>
    </row>
    <row r="92" spans="1:24">
      <c r="A92" t="s">
        <v>941</v>
      </c>
      <c r="B92" t="s">
        <v>840</v>
      </c>
      <c r="C92" t="s">
        <v>2853</v>
      </c>
      <c r="D92" t="s">
        <v>809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9</v>
      </c>
      <c r="S92">
        <f t="shared" si="10"/>
        <v>0</v>
      </c>
      <c r="T92" t="str">
        <f t="shared" si="6"/>
        <v>Sebastian Janikowski, OakK</v>
      </c>
      <c r="U92" t="str">
        <f t="shared" si="7"/>
        <v>Sebastian Janikowski</v>
      </c>
      <c r="V92" t="str">
        <f t="shared" si="8"/>
        <v>Sebastian Janikowski</v>
      </c>
      <c r="W92">
        <f>VLOOKUP(V92,'player index'!D:F,3,FALSE)</f>
        <v>119</v>
      </c>
      <c r="X92">
        <f t="shared" si="9"/>
        <v>0</v>
      </c>
    </row>
    <row r="93" spans="1:24">
      <c r="A93" t="s">
        <v>803</v>
      </c>
      <c r="B93" t="s">
        <v>804</v>
      </c>
      <c r="C93" t="s">
        <v>2860</v>
      </c>
      <c r="D93" t="s">
        <v>676</v>
      </c>
      <c r="E93">
        <v>246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9</v>
      </c>
      <c r="S93">
        <f t="shared" si="10"/>
        <v>11.84</v>
      </c>
      <c r="T93" t="str">
        <f t="shared" si="6"/>
        <v>Philip Rivers, SDQB</v>
      </c>
      <c r="U93" t="str">
        <f t="shared" si="7"/>
        <v>Philip Rivers</v>
      </c>
      <c r="V93" t="str">
        <f t="shared" si="8"/>
        <v>Philip Rivers</v>
      </c>
      <c r="W93">
        <f>VLOOKUP(V93,'player index'!D:F,3,FALSE)</f>
        <v>17</v>
      </c>
      <c r="X93">
        <f t="shared" si="9"/>
        <v>11.84</v>
      </c>
    </row>
    <row r="94" spans="1:24">
      <c r="A94" t="s">
        <v>996</v>
      </c>
      <c r="B94" t="s">
        <v>33</v>
      </c>
      <c r="C94" t="s">
        <v>2839</v>
      </c>
      <c r="D94" t="s">
        <v>809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</v>
      </c>
      <c r="L94">
        <v>93</v>
      </c>
      <c r="M94">
        <v>0</v>
      </c>
      <c r="N94">
        <v>6</v>
      </c>
      <c r="O94">
        <v>0</v>
      </c>
      <c r="P94">
        <v>0</v>
      </c>
      <c r="Q94">
        <v>0</v>
      </c>
      <c r="R94">
        <v>9</v>
      </c>
      <c r="S94">
        <f t="shared" si="10"/>
        <v>13.3</v>
      </c>
      <c r="T94" t="str">
        <f t="shared" si="6"/>
        <v>Ted Ginn Jr., CarWR</v>
      </c>
      <c r="U94" t="str">
        <f t="shared" si="7"/>
        <v>Ted Ginn Jr.</v>
      </c>
      <c r="V94" t="str">
        <f t="shared" si="8"/>
        <v>Ted Ginn Jr.</v>
      </c>
      <c r="W94">
        <f>VLOOKUP(V94,'player index'!D:F,3,FALSE)</f>
        <v>226</v>
      </c>
      <c r="X94">
        <f t="shared" si="9"/>
        <v>13.3</v>
      </c>
    </row>
    <row r="95" spans="1:24">
      <c r="A95" t="s">
        <v>915</v>
      </c>
      <c r="B95" t="s">
        <v>44</v>
      </c>
      <c r="C95" t="s">
        <v>2999</v>
      </c>
      <c r="D95" t="s">
        <v>809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9</v>
      </c>
      <c r="S95">
        <f t="shared" si="10"/>
        <v>0</v>
      </c>
      <c r="T95" t="str">
        <f t="shared" si="6"/>
        <v>Mason Crosby, GBK</v>
      </c>
      <c r="U95" t="str">
        <f t="shared" si="7"/>
        <v>Mason Crosby</v>
      </c>
      <c r="V95" t="str">
        <f t="shared" si="8"/>
        <v>Mason Crosby</v>
      </c>
      <c r="W95">
        <f>VLOOKUP(V95,'player index'!D:F,3,FALSE)</f>
        <v>109</v>
      </c>
      <c r="X95">
        <f t="shared" si="9"/>
        <v>0</v>
      </c>
    </row>
    <row r="96" spans="1:24">
      <c r="A96" t="s">
        <v>1035</v>
      </c>
      <c r="B96" t="s">
        <v>9</v>
      </c>
      <c r="C96" t="s">
        <v>2816</v>
      </c>
      <c r="D96" t="s">
        <v>809</v>
      </c>
      <c r="E96">
        <v>0</v>
      </c>
      <c r="F96">
        <v>0</v>
      </c>
      <c r="G96">
        <v>0</v>
      </c>
      <c r="H96">
        <v>6</v>
      </c>
      <c r="I96">
        <v>35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9</v>
      </c>
      <c r="S96">
        <f t="shared" si="10"/>
        <v>9.5</v>
      </c>
      <c r="T96" t="str">
        <f t="shared" si="6"/>
        <v>Darren McFadden, DalRB</v>
      </c>
      <c r="U96" t="str">
        <f t="shared" si="7"/>
        <v>Darren McFadden</v>
      </c>
      <c r="V96" t="str">
        <f t="shared" si="8"/>
        <v>Darren McFadden</v>
      </c>
      <c r="W96">
        <f>VLOOKUP(V96,'player index'!D:F,3,FALSE)</f>
        <v>214</v>
      </c>
      <c r="X96">
        <f t="shared" si="9"/>
        <v>9.5</v>
      </c>
    </row>
    <row r="97" spans="1:24">
      <c r="A97" t="s">
        <v>1077</v>
      </c>
      <c r="B97" t="s">
        <v>130</v>
      </c>
      <c r="C97" t="s">
        <v>2843</v>
      </c>
      <c r="D97" t="s">
        <v>809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5</v>
      </c>
      <c r="L97">
        <v>39</v>
      </c>
      <c r="M97">
        <v>1</v>
      </c>
      <c r="N97">
        <v>5</v>
      </c>
      <c r="O97">
        <v>0</v>
      </c>
      <c r="P97">
        <v>0</v>
      </c>
      <c r="Q97">
        <v>0</v>
      </c>
      <c r="R97">
        <v>9</v>
      </c>
      <c r="S97">
        <f t="shared" si="10"/>
        <v>14.9</v>
      </c>
      <c r="T97" t="str">
        <f t="shared" si="6"/>
        <v>Danny Amendola, NEWR</v>
      </c>
      <c r="U97" t="str">
        <f t="shared" si="7"/>
        <v>Danny Amendola</v>
      </c>
      <c r="V97" t="str">
        <f t="shared" si="8"/>
        <v>Danny Amendola</v>
      </c>
      <c r="W97">
        <f>VLOOKUP(V97,'player index'!D:F,3,FALSE)</f>
        <v>195</v>
      </c>
      <c r="X97">
        <f t="shared" si="9"/>
        <v>14.9</v>
      </c>
    </row>
    <row r="98" spans="1:24">
      <c r="A98" t="s">
        <v>3016</v>
      </c>
      <c r="B98" t="s">
        <v>21</v>
      </c>
      <c r="C98" t="s">
        <v>3017</v>
      </c>
      <c r="D98" t="s">
        <v>3018</v>
      </c>
      <c r="E98">
        <v>282</v>
      </c>
      <c r="F98">
        <v>1</v>
      </c>
      <c r="G98">
        <v>2</v>
      </c>
      <c r="H98">
        <v>1</v>
      </c>
      <c r="I98">
        <v>-1</v>
      </c>
      <c r="J98">
        <v>0</v>
      </c>
      <c r="K98">
        <v>1</v>
      </c>
      <c r="L98">
        <v>-6</v>
      </c>
      <c r="M98">
        <v>0</v>
      </c>
      <c r="N98">
        <v>1</v>
      </c>
      <c r="O98">
        <v>0</v>
      </c>
      <c r="P98">
        <v>1</v>
      </c>
      <c r="Q98">
        <v>0</v>
      </c>
      <c r="R98">
        <v>9</v>
      </c>
      <c r="S98">
        <f t="shared" si="10"/>
        <v>12.58</v>
      </c>
      <c r="T98" t="str">
        <f t="shared" si="6"/>
        <v>Matthew Stafford, DetQB</v>
      </c>
      <c r="U98" t="str">
        <f t="shared" si="7"/>
        <v>Matthew Stafford</v>
      </c>
      <c r="V98" t="str">
        <f t="shared" si="8"/>
        <v>Matthew Stafford</v>
      </c>
      <c r="W98">
        <f>VLOOKUP(V98,'player index'!D:F,3,FALSE)</f>
        <v>24</v>
      </c>
      <c r="X98">
        <f t="shared" si="9"/>
        <v>12.58</v>
      </c>
    </row>
    <row r="99" spans="1:24">
      <c r="A99" t="s">
        <v>1064</v>
      </c>
      <c r="B99" t="s">
        <v>98</v>
      </c>
      <c r="C99" t="s">
        <v>2821</v>
      </c>
      <c r="D99" t="s">
        <v>809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5</v>
      </c>
      <c r="L99">
        <v>96</v>
      </c>
      <c r="M99">
        <v>0</v>
      </c>
      <c r="N99">
        <v>7</v>
      </c>
      <c r="O99">
        <v>0</v>
      </c>
      <c r="P99">
        <v>0</v>
      </c>
      <c r="Q99">
        <v>0</v>
      </c>
      <c r="R99">
        <v>9</v>
      </c>
      <c r="S99">
        <f t="shared" si="10"/>
        <v>14.600000000000001</v>
      </c>
      <c r="T99" t="str">
        <f t="shared" si="6"/>
        <v>Brian Hartline, CleWR</v>
      </c>
      <c r="U99" t="str">
        <f t="shared" si="7"/>
        <v>Brian Hartline</v>
      </c>
      <c r="V99" t="str">
        <f t="shared" si="8"/>
        <v>Brian Hartline</v>
      </c>
      <c r="W99">
        <f>VLOOKUP(V99,'player index'!D:F,3,FALSE)</f>
        <v>278</v>
      </c>
      <c r="X99">
        <f t="shared" si="9"/>
        <v>14.600000000000001</v>
      </c>
    </row>
    <row r="100" spans="1:24">
      <c r="A100" t="s">
        <v>945</v>
      </c>
      <c r="B100" t="s">
        <v>26</v>
      </c>
      <c r="C100" t="s">
        <v>2823</v>
      </c>
      <c r="D100" t="s">
        <v>809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</v>
      </c>
      <c r="S100">
        <f t="shared" si="10"/>
        <v>0</v>
      </c>
      <c r="T100" t="str">
        <f t="shared" si="6"/>
        <v>Ryan Succop, TenK</v>
      </c>
      <c r="U100" t="str">
        <f t="shared" si="7"/>
        <v>Ryan Succop</v>
      </c>
      <c r="V100" t="str">
        <f t="shared" si="8"/>
        <v>Ryan Succop</v>
      </c>
      <c r="W100">
        <f>VLOOKUP(V100,'player index'!D:F,3,FALSE)</f>
        <v>130</v>
      </c>
      <c r="X100">
        <f t="shared" si="9"/>
        <v>0</v>
      </c>
    </row>
    <row r="101" spans="1:24">
      <c r="A101" t="s">
        <v>1078</v>
      </c>
      <c r="B101" t="s">
        <v>67</v>
      </c>
      <c r="C101" t="s">
        <v>2814</v>
      </c>
      <c r="D101" t="s">
        <v>809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</v>
      </c>
      <c r="L101">
        <v>33</v>
      </c>
      <c r="M101">
        <v>1</v>
      </c>
      <c r="N101">
        <v>11</v>
      </c>
      <c r="O101">
        <v>0</v>
      </c>
      <c r="P101">
        <v>0</v>
      </c>
      <c r="Q101">
        <v>0</v>
      </c>
      <c r="R101">
        <v>9</v>
      </c>
      <c r="S101">
        <f t="shared" si="10"/>
        <v>15.3</v>
      </c>
      <c r="T101" t="str">
        <f t="shared" si="6"/>
        <v>Jeremy Kerley, NYJWR</v>
      </c>
      <c r="U101" t="str">
        <f t="shared" si="7"/>
        <v>Jeremy Kerley</v>
      </c>
      <c r="V101" t="str">
        <f t="shared" si="8"/>
        <v>Jeremy Kerley</v>
      </c>
      <c r="W101">
        <f>VLOOKUP(V101,'player index'!D:F,3,FALSE)</f>
        <v>415</v>
      </c>
      <c r="X101">
        <f t="shared" si="9"/>
        <v>15.3</v>
      </c>
    </row>
    <row r="102" spans="1:24">
      <c r="A102" t="s">
        <v>1246</v>
      </c>
      <c r="B102" t="s">
        <v>130</v>
      </c>
      <c r="C102" t="s">
        <v>2843</v>
      </c>
      <c r="D102" t="s">
        <v>809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33</v>
      </c>
      <c r="M102">
        <v>1</v>
      </c>
      <c r="N102">
        <v>3</v>
      </c>
      <c r="O102">
        <v>0</v>
      </c>
      <c r="P102">
        <v>0</v>
      </c>
      <c r="Q102">
        <v>0</v>
      </c>
      <c r="R102">
        <v>9</v>
      </c>
      <c r="S102">
        <f t="shared" si="10"/>
        <v>12.3</v>
      </c>
      <c r="T102" t="str">
        <f t="shared" si="6"/>
        <v>Keshawn Martin, NEWR</v>
      </c>
      <c r="U102" t="str">
        <f t="shared" si="7"/>
        <v>Keshawn Martin</v>
      </c>
      <c r="V102" t="str">
        <f t="shared" si="8"/>
        <v>Keshawn Martin</v>
      </c>
      <c r="W102">
        <f>VLOOKUP(V102,'player index'!D:F,3,FALSE)</f>
        <v>482</v>
      </c>
      <c r="X102">
        <f t="shared" si="9"/>
        <v>12.3</v>
      </c>
    </row>
    <row r="103" spans="1:24">
      <c r="A103" t="s">
        <v>900</v>
      </c>
      <c r="B103" t="s">
        <v>778</v>
      </c>
      <c r="C103" t="s">
        <v>2879</v>
      </c>
      <c r="D103" t="s">
        <v>809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94</v>
      </c>
      <c r="M103">
        <v>0</v>
      </c>
      <c r="N103">
        <v>7</v>
      </c>
      <c r="O103">
        <v>0</v>
      </c>
      <c r="P103">
        <v>0</v>
      </c>
      <c r="Q103">
        <v>0</v>
      </c>
      <c r="R103">
        <v>9</v>
      </c>
      <c r="S103">
        <f t="shared" si="10"/>
        <v>13.4</v>
      </c>
      <c r="T103" t="str">
        <f t="shared" si="6"/>
        <v>T.Y. Hilton, IndWR</v>
      </c>
      <c r="U103" t="str">
        <f t="shared" si="7"/>
        <v>T.Y. Hilton</v>
      </c>
      <c r="V103" t="str">
        <f t="shared" si="8"/>
        <v>T.Y. Hilton</v>
      </c>
      <c r="W103">
        <f>VLOOKUP(V103,'player index'!D:F,3,FALSE)</f>
        <v>218</v>
      </c>
      <c r="X103">
        <f t="shared" si="9"/>
        <v>13.4</v>
      </c>
    </row>
    <row r="104" spans="1:24">
      <c r="A104" t="s">
        <v>1010</v>
      </c>
      <c r="B104" t="s">
        <v>616</v>
      </c>
      <c r="C104" t="s">
        <v>869</v>
      </c>
      <c r="D104" t="s">
        <v>809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</v>
      </c>
      <c r="L104">
        <v>96</v>
      </c>
      <c r="M104">
        <v>0</v>
      </c>
      <c r="N104">
        <v>9</v>
      </c>
      <c r="O104">
        <v>0</v>
      </c>
      <c r="P104">
        <v>0</v>
      </c>
      <c r="Q104">
        <v>0</v>
      </c>
      <c r="R104">
        <v>9</v>
      </c>
      <c r="S104">
        <f t="shared" si="10"/>
        <v>15.600000000000001</v>
      </c>
      <c r="T104" t="str">
        <f t="shared" si="6"/>
        <v>Jordan Reed, WshTE</v>
      </c>
      <c r="U104" t="str">
        <f t="shared" si="7"/>
        <v>Jordan Reed</v>
      </c>
      <c r="V104" t="str">
        <f t="shared" si="8"/>
        <v>Jordan Reed</v>
      </c>
      <c r="W104">
        <f>VLOOKUP(V104,'player index'!D:F,3,FALSE)</f>
        <v>199</v>
      </c>
      <c r="X104">
        <f t="shared" si="9"/>
        <v>15.600000000000001</v>
      </c>
    </row>
    <row r="105" spans="1:24">
      <c r="S105">
        <f t="shared" si="10"/>
        <v>0</v>
      </c>
      <c r="T105">
        <f t="shared" si="6"/>
        <v>0</v>
      </c>
      <c r="U105" t="e">
        <f t="shared" si="7"/>
        <v>#VALUE!</v>
      </c>
      <c r="V105" t="e">
        <f t="shared" si="8"/>
        <v>#VALUE!</v>
      </c>
      <c r="W105" t="e">
        <f>VLOOKUP(V105,'player index'!D:F,3,FALSE)</f>
        <v>#VALUE!</v>
      </c>
      <c r="X105">
        <f t="shared" si="9"/>
        <v>0</v>
      </c>
    </row>
    <row r="106" spans="1:24">
      <c r="A106" t="s">
        <v>759</v>
      </c>
      <c r="B106" t="s">
        <v>760</v>
      </c>
      <c r="C106" t="s">
        <v>761</v>
      </c>
      <c r="D106" t="s">
        <v>762</v>
      </c>
      <c r="E106" t="s">
        <v>763</v>
      </c>
      <c r="F106" t="s">
        <v>735</v>
      </c>
      <c r="G106" t="s">
        <v>736</v>
      </c>
      <c r="H106" t="s">
        <v>764</v>
      </c>
      <c r="I106" t="s">
        <v>763</v>
      </c>
      <c r="J106" t="s">
        <v>735</v>
      </c>
      <c r="K106" t="s">
        <v>765</v>
      </c>
      <c r="L106" t="s">
        <v>763</v>
      </c>
      <c r="M106" t="s">
        <v>735</v>
      </c>
      <c r="N106" t="s">
        <v>2830</v>
      </c>
      <c r="O106" t="s">
        <v>2829</v>
      </c>
      <c r="P106" t="s">
        <v>2828</v>
      </c>
      <c r="Q106" t="s">
        <v>735</v>
      </c>
      <c r="R106" t="s">
        <v>766</v>
      </c>
      <c r="S106" t="e">
        <f t="shared" si="10"/>
        <v>#VALUE!</v>
      </c>
      <c r="T106" t="str">
        <f t="shared" si="6"/>
        <v>PLAYER, TEAM POS</v>
      </c>
      <c r="U106" t="str">
        <f t="shared" si="7"/>
        <v>PLAYER</v>
      </c>
      <c r="V106" t="str">
        <f t="shared" si="8"/>
        <v>PLAYER</v>
      </c>
      <c r="W106" t="e">
        <f>VLOOKUP(V106,'player index'!D:F,3,FALSE)</f>
        <v>#N/A</v>
      </c>
      <c r="X106" t="e">
        <f t="shared" si="9"/>
        <v>#VALUE!</v>
      </c>
    </row>
    <row r="107" spans="1:24">
      <c r="A107" t="s">
        <v>932</v>
      </c>
      <c r="B107" t="s">
        <v>778</v>
      </c>
      <c r="C107" t="s">
        <v>2879</v>
      </c>
      <c r="D107" t="s">
        <v>809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</v>
      </c>
      <c r="L107">
        <v>32</v>
      </c>
      <c r="M107">
        <v>1</v>
      </c>
      <c r="N107">
        <v>7</v>
      </c>
      <c r="O107">
        <v>0</v>
      </c>
      <c r="P107">
        <v>0</v>
      </c>
      <c r="Q107">
        <v>0</v>
      </c>
      <c r="R107">
        <v>9</v>
      </c>
      <c r="S107">
        <f t="shared" si="10"/>
        <v>13.2</v>
      </c>
      <c r="T107" t="str">
        <f t="shared" si="6"/>
        <v>Donte Moncrief, IndWR</v>
      </c>
      <c r="U107" t="str">
        <f t="shared" si="7"/>
        <v>Donte Moncrief</v>
      </c>
      <c r="V107" t="str">
        <f t="shared" si="8"/>
        <v>Donte Moncrief</v>
      </c>
      <c r="W107">
        <f>VLOOKUP(V107,'player index'!D:F,3,FALSE)</f>
        <v>167</v>
      </c>
      <c r="X107">
        <f t="shared" si="9"/>
        <v>13.2</v>
      </c>
    </row>
    <row r="108" spans="1:24">
      <c r="A108" t="s">
        <v>949</v>
      </c>
      <c r="B108" t="s">
        <v>98</v>
      </c>
      <c r="C108" t="s">
        <v>2821</v>
      </c>
      <c r="D108" t="s">
        <v>809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</v>
      </c>
      <c r="S108">
        <f t="shared" si="10"/>
        <v>0</v>
      </c>
      <c r="T108" t="str">
        <f t="shared" si="6"/>
        <v>Travis Coons, CleK</v>
      </c>
      <c r="U108" t="str">
        <f t="shared" si="7"/>
        <v>Travis Coons</v>
      </c>
      <c r="V108" t="str">
        <f t="shared" si="8"/>
        <v>Travis Coons</v>
      </c>
      <c r="W108">
        <f>VLOOKUP(V108,'player index'!D:F,3,FALSE)</f>
        <v>146</v>
      </c>
      <c r="X108">
        <f t="shared" si="9"/>
        <v>0</v>
      </c>
    </row>
    <row r="109" spans="1:24">
      <c r="A109" t="s">
        <v>909</v>
      </c>
      <c r="B109" t="s">
        <v>89</v>
      </c>
      <c r="C109" t="s">
        <v>2986</v>
      </c>
      <c r="D109" t="s">
        <v>809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</v>
      </c>
      <c r="S109">
        <f t="shared" si="10"/>
        <v>0</v>
      </c>
      <c r="T109" t="str">
        <f t="shared" si="6"/>
        <v>Chandler Catanzaro, AriK</v>
      </c>
      <c r="U109" t="str">
        <f t="shared" si="7"/>
        <v>Chandler Catanzaro</v>
      </c>
      <c r="V109" t="str">
        <f t="shared" si="8"/>
        <v>Chandler Catanzaro</v>
      </c>
      <c r="W109">
        <f>VLOOKUP(V109,'player index'!D:F,3,FALSE)</f>
        <v>111</v>
      </c>
      <c r="X109">
        <f t="shared" si="9"/>
        <v>0</v>
      </c>
    </row>
    <row r="110" spans="1:24">
      <c r="A110" t="s">
        <v>886</v>
      </c>
      <c r="B110" t="s">
        <v>21</v>
      </c>
      <c r="C110" t="s">
        <v>3017</v>
      </c>
      <c r="D110" t="s">
        <v>809</v>
      </c>
      <c r="E110">
        <v>0</v>
      </c>
      <c r="F110">
        <v>0</v>
      </c>
      <c r="G110">
        <v>0</v>
      </c>
      <c r="H110">
        <v>8</v>
      </c>
      <c r="I110">
        <v>23</v>
      </c>
      <c r="J110">
        <v>0</v>
      </c>
      <c r="K110">
        <v>2</v>
      </c>
      <c r="L110">
        <v>19</v>
      </c>
      <c r="M110">
        <v>1</v>
      </c>
      <c r="N110">
        <v>5</v>
      </c>
      <c r="O110">
        <v>0</v>
      </c>
      <c r="P110">
        <v>0</v>
      </c>
      <c r="Q110">
        <v>0</v>
      </c>
      <c r="R110">
        <v>9</v>
      </c>
      <c r="S110">
        <f t="shared" si="10"/>
        <v>12.200000000000001</v>
      </c>
      <c r="T110" t="str">
        <f t="shared" si="6"/>
        <v>Ameer Abdullah, DetRB</v>
      </c>
      <c r="U110" t="str">
        <f t="shared" si="7"/>
        <v>Ameer Abdullah</v>
      </c>
      <c r="V110" t="str">
        <f t="shared" si="8"/>
        <v>Ameer Abdullah</v>
      </c>
      <c r="W110">
        <f>VLOOKUP(V110,'player index'!D:F,3,FALSE)</f>
        <v>55</v>
      </c>
      <c r="X110">
        <f t="shared" si="9"/>
        <v>12.200000000000001</v>
      </c>
    </row>
    <row r="111" spans="1:24">
      <c r="A111" t="s">
        <v>902</v>
      </c>
      <c r="B111" t="s">
        <v>778</v>
      </c>
      <c r="C111" t="s">
        <v>2879</v>
      </c>
      <c r="D111" t="s">
        <v>809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9</v>
      </c>
      <c r="S111">
        <f t="shared" si="10"/>
        <v>6</v>
      </c>
      <c r="T111" t="str">
        <f t="shared" si="6"/>
        <v>Colts D/STD/ST</v>
      </c>
      <c r="U111" t="str">
        <f t="shared" si="7"/>
        <v>Colts</v>
      </c>
      <c r="V111" t="str">
        <f t="shared" si="8"/>
        <v>Colts</v>
      </c>
      <c r="W111">
        <f>VLOOKUP(V111,'player index'!D:F,3,FALSE)</f>
        <v>135</v>
      </c>
      <c r="X111">
        <f t="shared" si="9"/>
        <v>6</v>
      </c>
    </row>
    <row r="112" spans="1:24">
      <c r="A112" t="s">
        <v>1037</v>
      </c>
      <c r="B112" t="s">
        <v>786</v>
      </c>
      <c r="C112" t="s">
        <v>3003</v>
      </c>
      <c r="D112" t="s">
        <v>809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28</v>
      </c>
      <c r="M112">
        <v>1</v>
      </c>
      <c r="N112">
        <v>9</v>
      </c>
      <c r="O112">
        <v>0</v>
      </c>
      <c r="P112">
        <v>0</v>
      </c>
      <c r="Q112">
        <v>0</v>
      </c>
      <c r="R112">
        <v>8</v>
      </c>
      <c r="S112">
        <f t="shared" si="10"/>
        <v>13.8</v>
      </c>
      <c r="T112" t="str">
        <f t="shared" si="6"/>
        <v>Owen Daniels, DenTE</v>
      </c>
      <c r="U112" t="str">
        <f t="shared" si="7"/>
        <v>Owen Daniels</v>
      </c>
      <c r="V112" t="str">
        <f t="shared" si="8"/>
        <v>Owen Daniels</v>
      </c>
      <c r="W112">
        <f>VLOOKUP(V112,'player index'!D:F,3,FALSE)</f>
        <v>255</v>
      </c>
      <c r="X112">
        <f t="shared" si="9"/>
        <v>13.8</v>
      </c>
    </row>
    <row r="113" spans="1:24">
      <c r="A113" t="s">
        <v>2992</v>
      </c>
      <c r="B113" t="s">
        <v>830</v>
      </c>
      <c r="C113" t="s">
        <v>2987</v>
      </c>
      <c r="D113" t="s">
        <v>809</v>
      </c>
      <c r="E113">
        <v>0</v>
      </c>
      <c r="F113">
        <v>0</v>
      </c>
      <c r="G113">
        <v>0</v>
      </c>
      <c r="H113">
        <v>11</v>
      </c>
      <c r="I113">
        <v>16</v>
      </c>
      <c r="J113">
        <v>0</v>
      </c>
      <c r="K113">
        <v>1</v>
      </c>
      <c r="L113">
        <v>10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8</v>
      </c>
      <c r="S113">
        <f t="shared" si="10"/>
        <v>9.6</v>
      </c>
      <c r="T113" t="str">
        <f t="shared" si="6"/>
        <v>LeSean McCoy, BufRBQ</v>
      </c>
      <c r="U113" t="str">
        <f t="shared" si="7"/>
        <v>LeSean McCoy</v>
      </c>
      <c r="V113" t="str">
        <f t="shared" si="8"/>
        <v>LeSean McCoy</v>
      </c>
      <c r="W113">
        <f>VLOOKUP(V113,'player index'!D:F,3,FALSE)</f>
        <v>67</v>
      </c>
      <c r="X113">
        <f t="shared" si="9"/>
        <v>9.6</v>
      </c>
    </row>
    <row r="114" spans="1:24">
      <c r="A114" t="s">
        <v>895</v>
      </c>
      <c r="B114" t="s">
        <v>130</v>
      </c>
      <c r="C114" t="s">
        <v>2843</v>
      </c>
      <c r="D114" t="s">
        <v>809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</v>
      </c>
      <c r="L114">
        <v>85</v>
      </c>
      <c r="M114">
        <v>0</v>
      </c>
      <c r="N114">
        <v>11</v>
      </c>
      <c r="O114">
        <v>0</v>
      </c>
      <c r="P114">
        <v>0</v>
      </c>
      <c r="Q114">
        <v>0</v>
      </c>
      <c r="R114">
        <v>8</v>
      </c>
      <c r="S114">
        <f t="shared" si="10"/>
        <v>16.5</v>
      </c>
      <c r="T114" t="str">
        <f t="shared" si="6"/>
        <v>Julian Edelman, NEWR</v>
      </c>
      <c r="U114" t="str">
        <f t="shared" si="7"/>
        <v>Julian Edelman</v>
      </c>
      <c r="V114" t="str">
        <f t="shared" si="8"/>
        <v>Julian Edelman</v>
      </c>
      <c r="W114">
        <f>VLOOKUP(V114,'player index'!D:F,3,FALSE)</f>
        <v>75</v>
      </c>
      <c r="X114">
        <f t="shared" si="9"/>
        <v>16.5</v>
      </c>
    </row>
    <row r="115" spans="1:24">
      <c r="A115" t="s">
        <v>847</v>
      </c>
      <c r="B115" t="s">
        <v>749</v>
      </c>
      <c r="C115" t="s">
        <v>2817</v>
      </c>
      <c r="D115" t="s">
        <v>684</v>
      </c>
      <c r="E115">
        <v>118</v>
      </c>
      <c r="F115">
        <v>1</v>
      </c>
      <c r="G115">
        <v>0</v>
      </c>
      <c r="H115">
        <v>3</v>
      </c>
      <c r="I115">
        <v>-2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f t="shared" si="10"/>
        <v>8.52</v>
      </c>
      <c r="T115" t="str">
        <f t="shared" si="6"/>
        <v>Sam Bradford, PhiQB</v>
      </c>
      <c r="U115" t="str">
        <f t="shared" si="7"/>
        <v>Sam Bradford</v>
      </c>
      <c r="V115" t="str">
        <f t="shared" si="8"/>
        <v>Sam Bradford</v>
      </c>
      <c r="W115">
        <f>VLOOKUP(V115,'player index'!D:F,3,FALSE)</f>
        <v>15</v>
      </c>
      <c r="X115">
        <f t="shared" si="9"/>
        <v>8.52</v>
      </c>
    </row>
    <row r="116" spans="1:24">
      <c r="A116" t="s">
        <v>863</v>
      </c>
      <c r="B116" t="s">
        <v>786</v>
      </c>
      <c r="C116" t="s">
        <v>3003</v>
      </c>
      <c r="D116" t="s">
        <v>809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87</v>
      </c>
      <c r="M116">
        <v>0</v>
      </c>
      <c r="N116">
        <v>9</v>
      </c>
      <c r="O116">
        <v>0</v>
      </c>
      <c r="P116">
        <v>0</v>
      </c>
      <c r="Q116">
        <v>0</v>
      </c>
      <c r="R116">
        <v>8</v>
      </c>
      <c r="S116">
        <f t="shared" si="10"/>
        <v>14.700000000000001</v>
      </c>
      <c r="T116" t="str">
        <f t="shared" si="6"/>
        <v>Emmanuel Sanders, DenWR</v>
      </c>
      <c r="U116" t="str">
        <f t="shared" si="7"/>
        <v>Emmanuel Sanders</v>
      </c>
      <c r="V116" t="str">
        <f t="shared" si="8"/>
        <v>Emmanuel Sanders</v>
      </c>
      <c r="W116">
        <f>VLOOKUP(V116,'player index'!D:F,3,FALSE)</f>
        <v>70</v>
      </c>
      <c r="X116">
        <f t="shared" si="9"/>
        <v>14.700000000000001</v>
      </c>
    </row>
    <row r="117" spans="1:24">
      <c r="A117" t="s">
        <v>3019</v>
      </c>
      <c r="B117" t="s">
        <v>98</v>
      </c>
      <c r="C117" t="s">
        <v>2821</v>
      </c>
      <c r="D117" t="s">
        <v>809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45</v>
      </c>
      <c r="M117">
        <v>1</v>
      </c>
      <c r="N117">
        <v>10</v>
      </c>
      <c r="O117">
        <v>0</v>
      </c>
      <c r="P117">
        <v>1</v>
      </c>
      <c r="Q117">
        <v>0</v>
      </c>
      <c r="R117">
        <v>8</v>
      </c>
      <c r="S117">
        <f t="shared" si="10"/>
        <v>13.5</v>
      </c>
      <c r="T117" t="str">
        <f t="shared" si="6"/>
        <v>Travis Benjamin, CleWRQ</v>
      </c>
      <c r="U117" t="str">
        <f t="shared" si="7"/>
        <v>Travis Benjamin</v>
      </c>
      <c r="V117" t="str">
        <f t="shared" si="8"/>
        <v>Travis Benjamin</v>
      </c>
      <c r="W117">
        <f>VLOOKUP(V117,'player index'!D:F,3,FALSE)</f>
        <v>259</v>
      </c>
      <c r="X117">
        <f t="shared" si="9"/>
        <v>13.5</v>
      </c>
    </row>
    <row r="118" spans="1:24">
      <c r="A118" t="s">
        <v>3020</v>
      </c>
      <c r="B118" t="s">
        <v>44</v>
      </c>
      <c r="C118" t="s">
        <v>2999</v>
      </c>
      <c r="D118" t="s">
        <v>809</v>
      </c>
      <c r="E118">
        <v>0</v>
      </c>
      <c r="F118">
        <v>0</v>
      </c>
      <c r="G118">
        <v>0</v>
      </c>
      <c r="H118">
        <v>10</v>
      </c>
      <c r="I118">
        <v>46</v>
      </c>
      <c r="J118">
        <v>0</v>
      </c>
      <c r="K118">
        <v>3</v>
      </c>
      <c r="L118">
        <v>41</v>
      </c>
      <c r="M118">
        <v>0</v>
      </c>
      <c r="N118">
        <v>3</v>
      </c>
      <c r="O118">
        <v>0</v>
      </c>
      <c r="P118">
        <v>0</v>
      </c>
      <c r="Q118">
        <v>0</v>
      </c>
      <c r="R118">
        <v>8</v>
      </c>
      <c r="S118">
        <f t="shared" si="10"/>
        <v>11.700000000000001</v>
      </c>
      <c r="T118" t="str">
        <f t="shared" si="6"/>
        <v>Eddie Lacy, GBRBP</v>
      </c>
      <c r="U118" t="str">
        <f t="shared" si="7"/>
        <v>Eddie Lacy</v>
      </c>
      <c r="V118" t="str">
        <f t="shared" si="8"/>
        <v>Eddie Lacy</v>
      </c>
      <c r="W118">
        <f>VLOOKUP(V118,'player index'!D:F,3,FALSE)</f>
        <v>28</v>
      </c>
      <c r="X118">
        <f t="shared" si="9"/>
        <v>11.700000000000001</v>
      </c>
    </row>
    <row r="119" spans="1:24">
      <c r="A119" t="s">
        <v>953</v>
      </c>
      <c r="B119" t="s">
        <v>616</v>
      </c>
      <c r="C119" t="s">
        <v>869</v>
      </c>
      <c r="D119" t="s">
        <v>809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</v>
      </c>
      <c r="S119">
        <f t="shared" si="10"/>
        <v>0</v>
      </c>
      <c r="T119" t="str">
        <f t="shared" si="6"/>
        <v>Dustin Hopkins, WshK</v>
      </c>
      <c r="U119" t="str">
        <f t="shared" si="7"/>
        <v>Dustin Hopkins</v>
      </c>
      <c r="V119" t="str">
        <f t="shared" si="8"/>
        <v>Dustin Hopkins</v>
      </c>
      <c r="W119">
        <f>VLOOKUP(V119,'player index'!D:F,3,FALSE)</f>
        <v>134</v>
      </c>
      <c r="X119">
        <f t="shared" si="9"/>
        <v>0</v>
      </c>
    </row>
    <row r="120" spans="1:24">
      <c r="A120" t="s">
        <v>914</v>
      </c>
      <c r="B120" t="s">
        <v>100</v>
      </c>
      <c r="C120" t="s">
        <v>2989</v>
      </c>
      <c r="D120" t="s">
        <v>809</v>
      </c>
      <c r="E120">
        <v>0</v>
      </c>
      <c r="F120">
        <v>0</v>
      </c>
      <c r="G120">
        <v>0</v>
      </c>
      <c r="H120">
        <v>1</v>
      </c>
      <c r="I120">
        <v>-1</v>
      </c>
      <c r="J120">
        <v>0</v>
      </c>
      <c r="K120">
        <v>8</v>
      </c>
      <c r="L120">
        <v>67</v>
      </c>
      <c r="M120">
        <v>0</v>
      </c>
      <c r="N120">
        <v>13</v>
      </c>
      <c r="O120">
        <v>1</v>
      </c>
      <c r="P120">
        <v>0</v>
      </c>
      <c r="Q120">
        <v>0</v>
      </c>
      <c r="R120">
        <v>8</v>
      </c>
      <c r="S120">
        <f t="shared" si="10"/>
        <v>16.600000000000001</v>
      </c>
      <c r="T120" t="str">
        <f t="shared" si="6"/>
        <v>Jarvis Landry, MiaWR</v>
      </c>
      <c r="U120" t="str">
        <f t="shared" si="7"/>
        <v>Jarvis Landry</v>
      </c>
      <c r="V120" t="str">
        <f t="shared" si="8"/>
        <v>Jarvis Landry</v>
      </c>
      <c r="W120">
        <f>VLOOKUP(V120,'player index'!D:F,3,FALSE)</f>
        <v>94</v>
      </c>
      <c r="X120">
        <f t="shared" si="9"/>
        <v>16.600000000000001</v>
      </c>
    </row>
    <row r="121" spans="1:24">
      <c r="A121" t="s">
        <v>1040</v>
      </c>
      <c r="B121" t="s">
        <v>795</v>
      </c>
      <c r="C121" t="s">
        <v>796</v>
      </c>
      <c r="D121" t="s">
        <v>809</v>
      </c>
      <c r="E121">
        <v>0</v>
      </c>
      <c r="F121">
        <v>0</v>
      </c>
      <c r="G121">
        <v>0</v>
      </c>
      <c r="H121">
        <v>14</v>
      </c>
      <c r="I121">
        <v>29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</v>
      </c>
      <c r="S121">
        <f t="shared" si="10"/>
        <v>8.9</v>
      </c>
      <c r="T121" t="str">
        <f t="shared" si="6"/>
        <v>Andre Williams, NYGRB</v>
      </c>
      <c r="U121" t="str">
        <f t="shared" si="7"/>
        <v>Andre Williams</v>
      </c>
      <c r="V121" t="str">
        <f t="shared" si="8"/>
        <v>Andre Williams</v>
      </c>
      <c r="W121">
        <f>VLOOKUP(V121,'player index'!D:F,3,FALSE)</f>
        <v>257</v>
      </c>
      <c r="X121">
        <f t="shared" si="9"/>
        <v>8.9</v>
      </c>
    </row>
    <row r="122" spans="1:24">
      <c r="A122" t="s">
        <v>1271</v>
      </c>
      <c r="B122" t="s">
        <v>616</v>
      </c>
      <c r="C122" t="s">
        <v>869</v>
      </c>
      <c r="D122" t="s">
        <v>809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27</v>
      </c>
      <c r="M122">
        <v>0</v>
      </c>
      <c r="N122">
        <v>2</v>
      </c>
      <c r="O122">
        <v>0</v>
      </c>
      <c r="P122">
        <v>0</v>
      </c>
      <c r="Q122">
        <v>1</v>
      </c>
      <c r="R122">
        <v>8</v>
      </c>
      <c r="S122">
        <f t="shared" si="10"/>
        <v>10.7</v>
      </c>
      <c r="T122" t="str">
        <f t="shared" si="6"/>
        <v>Rashad Ross, WshWR</v>
      </c>
      <c r="U122" t="str">
        <f t="shared" si="7"/>
        <v>Rashad Ross</v>
      </c>
      <c r="V122" t="str">
        <f t="shared" si="8"/>
        <v>Rashad Ross</v>
      </c>
      <c r="W122">
        <f>VLOOKUP(V122,'player index'!D:F,3,FALSE)</f>
        <v>414</v>
      </c>
      <c r="X122">
        <f t="shared" si="9"/>
        <v>10.7</v>
      </c>
    </row>
    <row r="123" spans="1:24">
      <c r="A123" t="s">
        <v>1121</v>
      </c>
      <c r="B123" t="s">
        <v>26</v>
      </c>
      <c r="C123" t="s">
        <v>2823</v>
      </c>
      <c r="D123" t="s">
        <v>809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22</v>
      </c>
      <c r="M123">
        <v>1</v>
      </c>
      <c r="N123">
        <v>3</v>
      </c>
      <c r="O123">
        <v>0</v>
      </c>
      <c r="P123">
        <v>0</v>
      </c>
      <c r="Q123">
        <v>0</v>
      </c>
      <c r="R123">
        <v>8</v>
      </c>
      <c r="S123">
        <f t="shared" si="10"/>
        <v>10.199999999999999</v>
      </c>
      <c r="T123" t="str">
        <f t="shared" si="6"/>
        <v>Dorial Green-Beckham, TenWR</v>
      </c>
      <c r="U123" t="str">
        <f t="shared" si="7"/>
        <v>Dorial Green-Beckham</v>
      </c>
      <c r="V123" t="str">
        <f t="shared" si="8"/>
        <v>Dorial Green-Beckham</v>
      </c>
      <c r="W123">
        <f>VLOOKUP(V123,'player index'!D:F,3,FALSE)</f>
        <v>315</v>
      </c>
      <c r="X123">
        <f t="shared" si="9"/>
        <v>10.199999999999999</v>
      </c>
    </row>
    <row r="124" spans="1:24">
      <c r="A124" t="s">
        <v>983</v>
      </c>
      <c r="B124" t="s">
        <v>44</v>
      </c>
      <c r="C124" t="s">
        <v>2999</v>
      </c>
      <c r="D124" t="s">
        <v>809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</v>
      </c>
      <c r="S124">
        <f t="shared" si="10"/>
        <v>0</v>
      </c>
      <c r="T124" t="str">
        <f t="shared" si="6"/>
        <v>Packers D/STD/ST</v>
      </c>
      <c r="U124" t="str">
        <f t="shared" si="7"/>
        <v>Packers</v>
      </c>
      <c r="V124" t="str">
        <f t="shared" si="8"/>
        <v>Packers</v>
      </c>
      <c r="W124">
        <f>VLOOKUP(V124,'player index'!D:F,3,FALSE)</f>
        <v>211</v>
      </c>
      <c r="X124">
        <f t="shared" si="9"/>
        <v>0</v>
      </c>
    </row>
    <row r="125" spans="1:24">
      <c r="A125" t="s">
        <v>1047</v>
      </c>
      <c r="B125" t="s">
        <v>840</v>
      </c>
      <c r="C125" t="s">
        <v>2853</v>
      </c>
      <c r="D125" t="s">
        <v>809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8</v>
      </c>
      <c r="S125">
        <f t="shared" si="10"/>
        <v>0</v>
      </c>
      <c r="T125" t="str">
        <f t="shared" si="6"/>
        <v>Raiders D/STD/ST</v>
      </c>
      <c r="U125" t="str">
        <f t="shared" si="7"/>
        <v>Raiders</v>
      </c>
      <c r="V125" t="str">
        <f t="shared" si="8"/>
        <v>Raiders</v>
      </c>
      <c r="W125">
        <f>VLOOKUP(V125,'player index'!D:F,3,FALSE)</f>
        <v>307</v>
      </c>
      <c r="X125">
        <f t="shared" si="9"/>
        <v>0</v>
      </c>
    </row>
    <row r="126" spans="1:24">
      <c r="A126" t="s">
        <v>977</v>
      </c>
      <c r="B126" t="s">
        <v>795</v>
      </c>
      <c r="C126" t="s">
        <v>796</v>
      </c>
      <c r="D126" t="s">
        <v>809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</v>
      </c>
      <c r="S126">
        <f t="shared" si="10"/>
        <v>0</v>
      </c>
      <c r="T126" t="str">
        <f t="shared" si="6"/>
        <v>Giants D/STD/ST</v>
      </c>
      <c r="U126" t="str">
        <f t="shared" si="7"/>
        <v>Giants</v>
      </c>
      <c r="V126" t="str">
        <f t="shared" si="8"/>
        <v>Giants</v>
      </c>
      <c r="W126">
        <f>VLOOKUP(V126,'player index'!D:F,3,FALSE)</f>
        <v>272</v>
      </c>
      <c r="X126">
        <f t="shared" si="9"/>
        <v>0</v>
      </c>
    </row>
    <row r="127" spans="1:24">
      <c r="A127" t="s">
        <v>904</v>
      </c>
      <c r="B127" t="s">
        <v>801</v>
      </c>
      <c r="C127" t="s">
        <v>2813</v>
      </c>
      <c r="D127" t="s">
        <v>809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7</v>
      </c>
      <c r="S127">
        <f t="shared" si="10"/>
        <v>0</v>
      </c>
      <c r="T127" t="str">
        <f t="shared" si="6"/>
        <v>Matt Bryant, AtlK</v>
      </c>
      <c r="U127" t="str">
        <f t="shared" si="7"/>
        <v>Matt Bryant</v>
      </c>
      <c r="V127" t="str">
        <f t="shared" si="8"/>
        <v>Matt Bryant</v>
      </c>
      <c r="W127">
        <f>VLOOKUP(V127,'player index'!D:F,3,FALSE)</f>
        <v>88</v>
      </c>
      <c r="X127">
        <f t="shared" si="9"/>
        <v>0</v>
      </c>
    </row>
    <row r="128" spans="1:24">
      <c r="A128" t="s">
        <v>897</v>
      </c>
      <c r="B128" t="s">
        <v>783</v>
      </c>
      <c r="C128" t="s">
        <v>2820</v>
      </c>
      <c r="D128" t="s">
        <v>809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</v>
      </c>
      <c r="S128">
        <f t="shared" si="10"/>
        <v>0</v>
      </c>
      <c r="T128" t="str">
        <f t="shared" si="6"/>
        <v>Josh Scobee, PitK</v>
      </c>
      <c r="U128" t="str">
        <f t="shared" si="7"/>
        <v>Josh Scobee</v>
      </c>
      <c r="V128" t="str">
        <f t="shared" si="8"/>
        <v>Josh Scobee</v>
      </c>
      <c r="W128">
        <f>VLOOKUP(V128,'player index'!D:F,3,FALSE)</f>
        <v>116</v>
      </c>
      <c r="X128">
        <f t="shared" si="9"/>
        <v>0</v>
      </c>
    </row>
    <row r="129" spans="1:24">
      <c r="A129" t="s">
        <v>853</v>
      </c>
      <c r="B129" t="s">
        <v>21</v>
      </c>
      <c r="C129" t="s">
        <v>3017</v>
      </c>
      <c r="D129" t="s">
        <v>809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8</v>
      </c>
      <c r="L129">
        <v>77</v>
      </c>
      <c r="M129">
        <v>0</v>
      </c>
      <c r="N129">
        <v>13</v>
      </c>
      <c r="O129">
        <v>0</v>
      </c>
      <c r="P129">
        <v>0</v>
      </c>
      <c r="Q129">
        <v>0</v>
      </c>
      <c r="R129">
        <v>7</v>
      </c>
      <c r="S129">
        <f t="shared" si="10"/>
        <v>15.7</v>
      </c>
      <c r="T129" t="str">
        <f t="shared" si="6"/>
        <v>Calvin Johnson, DetWR</v>
      </c>
      <c r="U129" t="str">
        <f t="shared" si="7"/>
        <v>Calvin Johnson</v>
      </c>
      <c r="V129" t="str">
        <f t="shared" si="8"/>
        <v>Calvin Johnson</v>
      </c>
      <c r="W129">
        <f>VLOOKUP(V129,'player index'!D:F,3,FALSE)</f>
        <v>58</v>
      </c>
      <c r="X129">
        <f t="shared" si="9"/>
        <v>15.7</v>
      </c>
    </row>
    <row r="130" spans="1:24">
      <c r="A130" t="s">
        <v>930</v>
      </c>
      <c r="B130" t="s">
        <v>67</v>
      </c>
      <c r="C130" t="s">
        <v>2814</v>
      </c>
      <c r="D130" t="s">
        <v>809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7</v>
      </c>
      <c r="S130">
        <f t="shared" si="10"/>
        <v>0</v>
      </c>
      <c r="T130" t="str">
        <f t="shared" si="6"/>
        <v>Nick Folk, NYJK</v>
      </c>
      <c r="U130" t="str">
        <f t="shared" si="7"/>
        <v>Nick Folk</v>
      </c>
      <c r="V130" t="str">
        <f t="shared" si="8"/>
        <v>Nick Folk</v>
      </c>
      <c r="W130">
        <f>VLOOKUP(V130,'player index'!D:F,3,FALSE)</f>
        <v>97</v>
      </c>
      <c r="X130">
        <f t="shared" si="9"/>
        <v>0</v>
      </c>
    </row>
    <row r="131" spans="1:24">
      <c r="A131" t="s">
        <v>1592</v>
      </c>
      <c r="B131" t="s">
        <v>856</v>
      </c>
      <c r="C131" t="s">
        <v>2993</v>
      </c>
      <c r="D131" t="s">
        <v>809</v>
      </c>
      <c r="E131">
        <v>0</v>
      </c>
      <c r="F131">
        <v>0</v>
      </c>
      <c r="G131">
        <v>0</v>
      </c>
      <c r="H131">
        <v>20</v>
      </c>
      <c r="I131">
        <v>74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0</v>
      </c>
      <c r="R131">
        <v>7</v>
      </c>
      <c r="S131">
        <f t="shared" si="10"/>
        <v>7.4</v>
      </c>
      <c r="T131" t="str">
        <f t="shared" si="6"/>
        <v>Matt Forte, ChiRB</v>
      </c>
      <c r="U131" t="str">
        <f t="shared" si="7"/>
        <v>Matt Forte</v>
      </c>
      <c r="V131" t="str">
        <f t="shared" si="8"/>
        <v>Matt Forte</v>
      </c>
      <c r="W131">
        <f>VLOOKUP(V131,'player index'!D:F,3,FALSE)</f>
        <v>19</v>
      </c>
      <c r="X131">
        <f t="shared" si="9"/>
        <v>7.4</v>
      </c>
    </row>
    <row r="132" spans="1:24">
      <c r="A132" t="s">
        <v>3021</v>
      </c>
      <c r="B132" t="s">
        <v>830</v>
      </c>
      <c r="C132" t="s">
        <v>2987</v>
      </c>
      <c r="D132" t="s">
        <v>809</v>
      </c>
      <c r="E132">
        <v>0</v>
      </c>
      <c r="F132">
        <v>0</v>
      </c>
      <c r="G132">
        <v>0</v>
      </c>
      <c r="H132">
        <v>2</v>
      </c>
      <c r="I132">
        <v>16</v>
      </c>
      <c r="J132">
        <v>0</v>
      </c>
      <c r="K132">
        <v>7</v>
      </c>
      <c r="L132">
        <v>66</v>
      </c>
      <c r="M132">
        <v>0</v>
      </c>
      <c r="N132">
        <v>8</v>
      </c>
      <c r="O132">
        <v>0</v>
      </c>
      <c r="P132">
        <v>0</v>
      </c>
      <c r="Q132">
        <v>0</v>
      </c>
      <c r="R132">
        <v>7</v>
      </c>
      <c r="S132">
        <f t="shared" si="10"/>
        <v>15.2</v>
      </c>
      <c r="T132" t="str">
        <f t="shared" ref="T132:T195" si="11">A132</f>
        <v>Percy Harvin, BufWR</v>
      </c>
      <c r="U132" t="str">
        <f t="shared" ref="U132:U195" si="12">LEFT(T132,IFERROR(FIND(",",T132),LEN(T132)-8)-1)</f>
        <v>Percy Harvin</v>
      </c>
      <c r="V132" t="str">
        <f t="shared" ref="V132:V195" si="13">LEFT(U132,IFERROR(FIND("*",U132),LEN(U132)+1)-1)</f>
        <v>Percy Harvin</v>
      </c>
      <c r="W132">
        <f>VLOOKUP(V132,'player index'!D:F,3,FALSE)</f>
        <v>219</v>
      </c>
      <c r="X132">
        <f t="shared" ref="X132:X195" si="14">S132</f>
        <v>15.2</v>
      </c>
    </row>
    <row r="133" spans="1:24">
      <c r="A133" t="s">
        <v>885</v>
      </c>
      <c r="B133" t="s">
        <v>67</v>
      </c>
      <c r="C133" t="s">
        <v>2814</v>
      </c>
      <c r="D133" t="s">
        <v>809</v>
      </c>
      <c r="E133">
        <v>0</v>
      </c>
      <c r="F133">
        <v>0</v>
      </c>
      <c r="G133">
        <v>0</v>
      </c>
      <c r="H133">
        <v>10</v>
      </c>
      <c r="I133">
        <v>31</v>
      </c>
      <c r="J133">
        <v>0</v>
      </c>
      <c r="K133">
        <v>7</v>
      </c>
      <c r="L133">
        <v>44</v>
      </c>
      <c r="M133">
        <v>0</v>
      </c>
      <c r="N133">
        <v>8</v>
      </c>
      <c r="O133">
        <v>0</v>
      </c>
      <c r="P133">
        <v>0</v>
      </c>
      <c r="Q133">
        <v>0</v>
      </c>
      <c r="R133">
        <v>7</v>
      </c>
      <c r="S133">
        <f t="shared" si="10"/>
        <v>14.5</v>
      </c>
      <c r="T133" t="str">
        <f t="shared" si="11"/>
        <v>Bilal Powell, NYJRB</v>
      </c>
      <c r="U133" t="str">
        <f t="shared" si="12"/>
        <v>Bilal Powell</v>
      </c>
      <c r="V133" t="str">
        <f t="shared" si="13"/>
        <v>Bilal Powell</v>
      </c>
      <c r="W133">
        <f>VLOOKUP(V133,'player index'!D:F,3,FALSE)</f>
        <v>203</v>
      </c>
      <c r="X133">
        <f t="shared" si="14"/>
        <v>14.5</v>
      </c>
    </row>
    <row r="134" spans="1:24">
      <c r="A134" t="s">
        <v>832</v>
      </c>
      <c r="B134" t="s">
        <v>9</v>
      </c>
      <c r="C134" t="s">
        <v>2816</v>
      </c>
      <c r="D134" t="s">
        <v>2969</v>
      </c>
      <c r="E134">
        <v>232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7</v>
      </c>
      <c r="S134">
        <f t="shared" si="10"/>
        <v>8.2799999999999994</v>
      </c>
      <c r="T134" t="str">
        <f t="shared" si="11"/>
        <v>Brandon Weeden, DalQB</v>
      </c>
      <c r="U134" t="str">
        <f t="shared" si="12"/>
        <v>Brandon Weeden</v>
      </c>
      <c r="V134" t="str">
        <f t="shared" si="13"/>
        <v>Brandon Weeden</v>
      </c>
      <c r="W134">
        <f>VLOOKUP(V134,'player index'!D:F,3,FALSE)</f>
        <v>459</v>
      </c>
      <c r="X134">
        <f t="shared" si="14"/>
        <v>8.2799999999999994</v>
      </c>
    </row>
    <row r="135" spans="1:24">
      <c r="A135" t="s">
        <v>985</v>
      </c>
      <c r="B135" t="s">
        <v>786</v>
      </c>
      <c r="C135" t="s">
        <v>3003</v>
      </c>
      <c r="D135" t="s">
        <v>809</v>
      </c>
      <c r="E135">
        <v>0</v>
      </c>
      <c r="F135">
        <v>0</v>
      </c>
      <c r="G135">
        <v>0</v>
      </c>
      <c r="H135">
        <v>7</v>
      </c>
      <c r="I135">
        <v>13</v>
      </c>
      <c r="J135">
        <v>1</v>
      </c>
      <c r="K135">
        <v>1</v>
      </c>
      <c r="L135">
        <v>3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7</v>
      </c>
      <c r="S135">
        <f t="shared" si="10"/>
        <v>8.6000000000000014</v>
      </c>
      <c r="T135" t="str">
        <f t="shared" si="11"/>
        <v>Ronnie Hillman, DenRB</v>
      </c>
      <c r="U135" t="str">
        <f t="shared" si="12"/>
        <v>Ronnie Hillman</v>
      </c>
      <c r="V135" t="str">
        <f t="shared" si="13"/>
        <v>Ronnie Hillman</v>
      </c>
      <c r="W135">
        <f>VLOOKUP(V135,'player index'!D:F,3,FALSE)</f>
        <v>186</v>
      </c>
      <c r="X135">
        <f t="shared" si="14"/>
        <v>8.6000000000000014</v>
      </c>
    </row>
    <row r="136" spans="1:24">
      <c r="A136" t="s">
        <v>903</v>
      </c>
      <c r="B136" t="s">
        <v>12</v>
      </c>
      <c r="C136" t="s">
        <v>2819</v>
      </c>
      <c r="D136" t="s">
        <v>809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7</v>
      </c>
      <c r="S136">
        <f t="shared" si="10"/>
        <v>0</v>
      </c>
      <c r="T136" t="str">
        <f t="shared" si="11"/>
        <v>Greg Zuerlein, StLK</v>
      </c>
      <c r="U136" t="str">
        <f t="shared" si="12"/>
        <v>Greg Zuerlein</v>
      </c>
      <c r="V136" t="str">
        <f t="shared" si="13"/>
        <v>Greg Zuerlein</v>
      </c>
      <c r="W136">
        <f>VLOOKUP(V136,'player index'!D:F,3,FALSE)</f>
        <v>102</v>
      </c>
      <c r="X136">
        <f t="shared" si="14"/>
        <v>0</v>
      </c>
    </row>
    <row r="137" spans="1:24">
      <c r="A137" t="s">
        <v>916</v>
      </c>
      <c r="B137" t="s">
        <v>71</v>
      </c>
      <c r="C137" t="s">
        <v>2847</v>
      </c>
      <c r="D137" t="s">
        <v>809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7</v>
      </c>
      <c r="S137">
        <f t="shared" si="10"/>
        <v>0</v>
      </c>
      <c r="T137" t="str">
        <f t="shared" si="11"/>
        <v>Blair Walsh, MinK</v>
      </c>
      <c r="U137" t="str">
        <f t="shared" si="12"/>
        <v>Blair Walsh</v>
      </c>
      <c r="V137" t="str">
        <f t="shared" si="13"/>
        <v>Blair Walsh</v>
      </c>
      <c r="W137">
        <f>VLOOKUP(V137,'player index'!D:F,3,FALSE)</f>
        <v>84</v>
      </c>
      <c r="X137">
        <f t="shared" si="14"/>
        <v>0</v>
      </c>
    </row>
    <row r="138" spans="1:24">
      <c r="A138" t="s">
        <v>1024</v>
      </c>
      <c r="B138" t="s">
        <v>51</v>
      </c>
      <c r="C138" t="s">
        <v>2990</v>
      </c>
      <c r="D138" t="s">
        <v>809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</v>
      </c>
      <c r="L138">
        <v>76</v>
      </c>
      <c r="M138">
        <v>0</v>
      </c>
      <c r="N138">
        <v>6</v>
      </c>
      <c r="O138">
        <v>0</v>
      </c>
      <c r="P138">
        <v>0</v>
      </c>
      <c r="Q138">
        <v>0</v>
      </c>
      <c r="R138">
        <v>7</v>
      </c>
      <c r="S138">
        <f t="shared" si="10"/>
        <v>13.600000000000001</v>
      </c>
      <c r="T138" t="str">
        <f t="shared" si="11"/>
        <v>Jermaine Kearse, SeaWR</v>
      </c>
      <c r="U138" t="str">
        <f t="shared" si="12"/>
        <v>Jermaine Kearse</v>
      </c>
      <c r="V138" t="str">
        <f t="shared" si="13"/>
        <v>Jermaine Kearse</v>
      </c>
      <c r="W138">
        <f>VLOOKUP(V138,'player index'!D:F,3,FALSE)</f>
        <v>177</v>
      </c>
      <c r="X138">
        <f t="shared" si="14"/>
        <v>13.600000000000001</v>
      </c>
    </row>
    <row r="139" spans="1:24">
      <c r="A139" t="s">
        <v>974</v>
      </c>
      <c r="B139" t="s">
        <v>842</v>
      </c>
      <c r="C139" t="s">
        <v>2831</v>
      </c>
      <c r="D139" t="s">
        <v>809</v>
      </c>
      <c r="E139">
        <v>0</v>
      </c>
      <c r="F139">
        <v>0</v>
      </c>
      <c r="G139">
        <v>0</v>
      </c>
      <c r="H139">
        <v>13</v>
      </c>
      <c r="I139">
        <v>49</v>
      </c>
      <c r="J139">
        <v>0</v>
      </c>
      <c r="K139">
        <v>3</v>
      </c>
      <c r="L139">
        <v>34</v>
      </c>
      <c r="M139">
        <v>0</v>
      </c>
      <c r="N139">
        <v>4</v>
      </c>
      <c r="O139">
        <v>0</v>
      </c>
      <c r="P139">
        <v>0</v>
      </c>
      <c r="Q139">
        <v>0</v>
      </c>
      <c r="R139">
        <v>7</v>
      </c>
      <c r="S139">
        <f t="shared" si="10"/>
        <v>11.3</v>
      </c>
      <c r="T139" t="str">
        <f t="shared" si="11"/>
        <v>Giovani Bernard, CinRB</v>
      </c>
      <c r="U139" t="str">
        <f t="shared" si="12"/>
        <v>Giovani Bernard</v>
      </c>
      <c r="V139" t="str">
        <f t="shared" si="13"/>
        <v>Giovani Bernard</v>
      </c>
      <c r="W139">
        <f>VLOOKUP(V139,'player index'!D:F,3,FALSE)</f>
        <v>145</v>
      </c>
      <c r="X139">
        <f t="shared" si="14"/>
        <v>11.3</v>
      </c>
    </row>
    <row r="140" spans="1:24">
      <c r="A140" t="s">
        <v>1097</v>
      </c>
      <c r="B140" t="s">
        <v>859</v>
      </c>
      <c r="C140" t="s">
        <v>2834</v>
      </c>
      <c r="D140" t="s">
        <v>809</v>
      </c>
      <c r="E140">
        <v>0</v>
      </c>
      <c r="F140">
        <v>0</v>
      </c>
      <c r="G140">
        <v>0</v>
      </c>
      <c r="H140">
        <v>7</v>
      </c>
      <c r="I140">
        <v>12</v>
      </c>
      <c r="J140">
        <v>1</v>
      </c>
      <c r="K140">
        <v>2</v>
      </c>
      <c r="L140">
        <v>8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7</v>
      </c>
      <c r="S140">
        <f t="shared" si="10"/>
        <v>10</v>
      </c>
      <c r="T140" t="str">
        <f t="shared" si="11"/>
        <v>Khiry Robinson, NORB</v>
      </c>
      <c r="U140" t="str">
        <f t="shared" si="12"/>
        <v>Khiry Robinson</v>
      </c>
      <c r="V140" t="str">
        <f t="shared" si="13"/>
        <v>Khiry Robinson</v>
      </c>
      <c r="W140">
        <f>VLOOKUP(V140,'player index'!D:F,3,FALSE)</f>
        <v>176</v>
      </c>
      <c r="X140">
        <f t="shared" si="14"/>
        <v>10</v>
      </c>
    </row>
    <row r="141" spans="1:24">
      <c r="A141" t="s">
        <v>3022</v>
      </c>
      <c r="B141" t="s">
        <v>859</v>
      </c>
      <c r="C141" t="s">
        <v>2834</v>
      </c>
      <c r="D141" t="s">
        <v>809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</v>
      </c>
      <c r="L141">
        <v>79</v>
      </c>
      <c r="M141">
        <v>0</v>
      </c>
      <c r="N141">
        <v>8</v>
      </c>
      <c r="O141">
        <v>0</v>
      </c>
      <c r="P141">
        <v>0</v>
      </c>
      <c r="Q141">
        <v>0</v>
      </c>
      <c r="R141">
        <v>7</v>
      </c>
      <c r="S141">
        <f t="shared" si="10"/>
        <v>14.9</v>
      </c>
      <c r="T141" t="str">
        <f t="shared" si="11"/>
        <v>Brandin Cooks, NOWRQ</v>
      </c>
      <c r="U141" t="str">
        <f t="shared" si="12"/>
        <v>Brandin Cooks</v>
      </c>
      <c r="V141" t="str">
        <f t="shared" si="13"/>
        <v>Brandin Cooks</v>
      </c>
      <c r="W141">
        <f>VLOOKUP(V141,'player index'!D:F,3,FALSE)</f>
        <v>82</v>
      </c>
      <c r="X141">
        <f t="shared" si="14"/>
        <v>14.9</v>
      </c>
    </row>
    <row r="142" spans="1:24">
      <c r="A142" t="s">
        <v>946</v>
      </c>
      <c r="B142" t="s">
        <v>786</v>
      </c>
      <c r="C142" t="s">
        <v>3003</v>
      </c>
      <c r="D142" t="s">
        <v>809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7</v>
      </c>
      <c r="S142">
        <f t="shared" si="10"/>
        <v>0</v>
      </c>
      <c r="T142" t="str">
        <f t="shared" si="11"/>
        <v>Brandon McManus, DenK</v>
      </c>
      <c r="U142" t="str">
        <f t="shared" si="12"/>
        <v>Brandon McManus</v>
      </c>
      <c r="V142" t="str">
        <f t="shared" si="13"/>
        <v>Brandon McManus</v>
      </c>
      <c r="W142">
        <f>VLOOKUP(V142,'player index'!D:F,3,FALSE)</f>
        <v>127</v>
      </c>
      <c r="X142">
        <f t="shared" si="14"/>
        <v>0</v>
      </c>
    </row>
    <row r="143" spans="1:24">
      <c r="A143" t="s">
        <v>1125</v>
      </c>
      <c r="B143" t="s">
        <v>44</v>
      </c>
      <c r="C143" t="s">
        <v>2999</v>
      </c>
      <c r="D143" t="s">
        <v>809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</v>
      </c>
      <c r="L143">
        <v>14</v>
      </c>
      <c r="M143">
        <v>1</v>
      </c>
      <c r="N143">
        <v>2</v>
      </c>
      <c r="O143">
        <v>0</v>
      </c>
      <c r="P143">
        <v>0</v>
      </c>
      <c r="Q143">
        <v>0</v>
      </c>
      <c r="R143">
        <v>7</v>
      </c>
      <c r="S143">
        <f t="shared" si="10"/>
        <v>9.4</v>
      </c>
      <c r="T143" t="str">
        <f t="shared" si="11"/>
        <v>Ty Montgomery, GBWR</v>
      </c>
      <c r="U143" t="str">
        <f t="shared" si="12"/>
        <v>Ty Montgomery</v>
      </c>
      <c r="V143" t="str">
        <f t="shared" si="13"/>
        <v>Ty Montgomery</v>
      </c>
      <c r="W143">
        <f>VLOOKUP(V143,'player index'!D:F,3,FALSE)</f>
        <v>376</v>
      </c>
      <c r="X143">
        <f t="shared" si="14"/>
        <v>9.4</v>
      </c>
    </row>
    <row r="144" spans="1:24">
      <c r="A144" t="s">
        <v>813</v>
      </c>
      <c r="B144" t="s">
        <v>130</v>
      </c>
      <c r="C144" t="s">
        <v>2843</v>
      </c>
      <c r="D144" t="s">
        <v>809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10"/>
        <v>0</v>
      </c>
      <c r="T144" t="str">
        <f t="shared" si="11"/>
        <v>Patriots D/STD/ST</v>
      </c>
      <c r="U144" t="str">
        <f t="shared" si="12"/>
        <v>Patriots</v>
      </c>
      <c r="V144" t="str">
        <f t="shared" si="13"/>
        <v>Patriots</v>
      </c>
      <c r="W144">
        <f>VLOOKUP(V144,'player index'!D:F,3,FALSE)</f>
        <v>112</v>
      </c>
      <c r="X144">
        <f t="shared" si="14"/>
        <v>0</v>
      </c>
    </row>
    <row r="145" spans="1:24">
      <c r="A145" t="s">
        <v>960</v>
      </c>
      <c r="B145" t="s">
        <v>9</v>
      </c>
      <c r="C145" t="s">
        <v>2816</v>
      </c>
      <c r="D145" t="s">
        <v>809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</v>
      </c>
      <c r="L145">
        <v>65</v>
      </c>
      <c r="M145">
        <v>0</v>
      </c>
      <c r="N145">
        <v>8</v>
      </c>
      <c r="O145">
        <v>0</v>
      </c>
      <c r="P145">
        <v>0</v>
      </c>
      <c r="Q145">
        <v>0</v>
      </c>
      <c r="R145">
        <v>6</v>
      </c>
      <c r="S145">
        <f t="shared" ref="S145:S208" si="15">E145*0.04+F145*4-G145+I145*0.1+J145*6+K145+L145*0.1+M145*6+O145*2-P145+Q145*6+IF(E145&gt;=300,3,0)+IF(I145&gt;=100,3,0)+IF(L145&gt;=100,3,0)</f>
        <v>12.5</v>
      </c>
      <c r="T145" t="str">
        <f t="shared" si="11"/>
        <v>Jason Witten, DalTEP</v>
      </c>
      <c r="U145" t="str">
        <f t="shared" si="12"/>
        <v>Jason Witten</v>
      </c>
      <c r="V145" t="str">
        <f t="shared" si="13"/>
        <v>Jason Witten</v>
      </c>
      <c r="W145">
        <f>VLOOKUP(V145,'player index'!D:F,3,FALSE)</f>
        <v>117</v>
      </c>
      <c r="X145">
        <f t="shared" si="14"/>
        <v>12.5</v>
      </c>
    </row>
    <row r="146" spans="1:24">
      <c r="A146" t="s">
        <v>964</v>
      </c>
      <c r="B146" t="s">
        <v>804</v>
      </c>
      <c r="C146" t="s">
        <v>2860</v>
      </c>
      <c r="D146" t="s">
        <v>809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63</v>
      </c>
      <c r="M146">
        <v>0</v>
      </c>
      <c r="N146">
        <v>7</v>
      </c>
      <c r="O146">
        <v>0</v>
      </c>
      <c r="P146">
        <v>0</v>
      </c>
      <c r="Q146">
        <v>0</v>
      </c>
      <c r="R146">
        <v>6</v>
      </c>
      <c r="S146">
        <f t="shared" si="15"/>
        <v>10.3</v>
      </c>
      <c r="T146" t="str">
        <f t="shared" si="11"/>
        <v>Malcom Floyd, SDWR</v>
      </c>
      <c r="U146" t="str">
        <f t="shared" si="12"/>
        <v>Malcom Floyd</v>
      </c>
      <c r="V146" t="str">
        <f t="shared" si="13"/>
        <v>Malcom Floyd</v>
      </c>
      <c r="W146">
        <f>VLOOKUP(V146,'player index'!D:F,3,FALSE)</f>
        <v>151</v>
      </c>
      <c r="X146">
        <f t="shared" si="14"/>
        <v>10.3</v>
      </c>
    </row>
    <row r="147" spans="1:24">
      <c r="A147" t="s">
        <v>1285</v>
      </c>
      <c r="B147" t="s">
        <v>804</v>
      </c>
      <c r="C147" t="s">
        <v>2860</v>
      </c>
      <c r="D147" s="2">
        <v>40668</v>
      </c>
      <c r="E147">
        <v>63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</v>
      </c>
      <c r="S147">
        <f t="shared" si="15"/>
        <v>6.52</v>
      </c>
      <c r="T147" t="str">
        <f t="shared" si="11"/>
        <v>Kellen Clemens, SDQB</v>
      </c>
      <c r="U147" t="str">
        <f t="shared" si="12"/>
        <v>Kellen Clemens</v>
      </c>
      <c r="V147" t="str">
        <f t="shared" si="13"/>
        <v>Kellen Clemens</v>
      </c>
      <c r="W147">
        <f>VLOOKUP(V147,'player index'!D:F,3,FALSE)</f>
        <v>474</v>
      </c>
      <c r="X147">
        <f t="shared" si="14"/>
        <v>6.52</v>
      </c>
    </row>
    <row r="148" spans="1:24">
      <c r="A148" t="s">
        <v>3023</v>
      </c>
      <c r="B148" t="s">
        <v>26</v>
      </c>
      <c r="C148" t="s">
        <v>2823</v>
      </c>
      <c r="D148" t="s">
        <v>809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</v>
      </c>
      <c r="L148">
        <v>68</v>
      </c>
      <c r="M148">
        <v>0</v>
      </c>
      <c r="N148">
        <v>10</v>
      </c>
      <c r="O148">
        <v>0</v>
      </c>
      <c r="P148">
        <v>0</v>
      </c>
      <c r="Q148">
        <v>0</v>
      </c>
      <c r="R148">
        <v>6</v>
      </c>
      <c r="S148">
        <f t="shared" si="15"/>
        <v>13.8</v>
      </c>
      <c r="T148" t="str">
        <f t="shared" si="11"/>
        <v>Delanie Walker, TenTE</v>
      </c>
      <c r="U148" t="str">
        <f t="shared" si="12"/>
        <v>Delanie Walker</v>
      </c>
      <c r="V148" t="str">
        <f t="shared" si="13"/>
        <v>Delanie Walker</v>
      </c>
      <c r="W148">
        <f>VLOOKUP(V148,'player index'!D:F,3,FALSE)</f>
        <v>496</v>
      </c>
      <c r="X148">
        <f t="shared" si="14"/>
        <v>13.8</v>
      </c>
    </row>
    <row r="149" spans="1:24">
      <c r="A149" t="s">
        <v>942</v>
      </c>
      <c r="B149" t="s">
        <v>616</v>
      </c>
      <c r="C149" t="s">
        <v>869</v>
      </c>
      <c r="D149" t="s">
        <v>809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5</v>
      </c>
      <c r="L149">
        <v>64</v>
      </c>
      <c r="M149">
        <v>0</v>
      </c>
      <c r="N149">
        <v>12</v>
      </c>
      <c r="O149">
        <v>0</v>
      </c>
      <c r="P149">
        <v>0</v>
      </c>
      <c r="Q149">
        <v>0</v>
      </c>
      <c r="R149">
        <v>6</v>
      </c>
      <c r="S149">
        <f t="shared" si="15"/>
        <v>11.4</v>
      </c>
      <c r="T149" t="str">
        <f t="shared" si="11"/>
        <v>Pierre Garcon, WshWR</v>
      </c>
      <c r="U149" t="str">
        <f t="shared" si="12"/>
        <v>Pierre Garcon</v>
      </c>
      <c r="V149" t="str">
        <f t="shared" si="13"/>
        <v>Pierre Garcon</v>
      </c>
      <c r="W149">
        <f>VLOOKUP(V149,'player index'!D:F,3,FALSE)</f>
        <v>121</v>
      </c>
      <c r="X149">
        <f t="shared" si="14"/>
        <v>11.4</v>
      </c>
    </row>
    <row r="150" spans="1:24">
      <c r="A150" t="s">
        <v>1088</v>
      </c>
      <c r="B150" t="s">
        <v>837</v>
      </c>
      <c r="C150" t="s">
        <v>2812</v>
      </c>
      <c r="D150" t="s">
        <v>809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61</v>
      </c>
      <c r="M150">
        <v>0</v>
      </c>
      <c r="N150">
        <v>6</v>
      </c>
      <c r="O150">
        <v>0</v>
      </c>
      <c r="P150">
        <v>0</v>
      </c>
      <c r="Q150">
        <v>0</v>
      </c>
      <c r="R150">
        <v>6</v>
      </c>
      <c r="S150">
        <f t="shared" si="15"/>
        <v>9.1000000000000014</v>
      </c>
      <c r="T150" t="str">
        <f t="shared" si="11"/>
        <v>Louis Murphy, TBWR</v>
      </c>
      <c r="U150" t="str">
        <f t="shared" si="12"/>
        <v>Louis Murphy</v>
      </c>
      <c r="V150" t="str">
        <f t="shared" si="13"/>
        <v>Louis Murphy</v>
      </c>
      <c r="W150">
        <f>VLOOKUP(V150,'player index'!D:F,3,FALSE)</f>
        <v>282</v>
      </c>
      <c r="X150">
        <f t="shared" si="14"/>
        <v>9.1000000000000014</v>
      </c>
    </row>
    <row r="151" spans="1:24">
      <c r="A151" t="s">
        <v>1033</v>
      </c>
      <c r="B151" t="s">
        <v>21</v>
      </c>
      <c r="C151" t="s">
        <v>3017</v>
      </c>
      <c r="D151" t="s">
        <v>809</v>
      </c>
      <c r="E151">
        <v>0</v>
      </c>
      <c r="F151">
        <v>0</v>
      </c>
      <c r="G151">
        <v>0</v>
      </c>
      <c r="H151">
        <v>10</v>
      </c>
      <c r="I151">
        <v>6</v>
      </c>
      <c r="J151">
        <v>1</v>
      </c>
      <c r="K151">
        <v>1</v>
      </c>
      <c r="L151">
        <v>-2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6</v>
      </c>
      <c r="S151">
        <f t="shared" si="15"/>
        <v>7.3999999999999995</v>
      </c>
      <c r="T151" t="str">
        <f t="shared" si="11"/>
        <v>Joique Bell, DetRB</v>
      </c>
      <c r="U151" t="str">
        <f t="shared" si="12"/>
        <v>Joique Bell</v>
      </c>
      <c r="V151" t="str">
        <f t="shared" si="13"/>
        <v>Joique Bell</v>
      </c>
      <c r="W151">
        <f>VLOOKUP(V151,'player index'!D:F,3,FALSE)</f>
        <v>182</v>
      </c>
      <c r="X151">
        <f t="shared" si="14"/>
        <v>7.3999999999999995</v>
      </c>
    </row>
    <row r="152" spans="1:24">
      <c r="A152" t="s">
        <v>1149</v>
      </c>
      <c r="B152" t="s">
        <v>840</v>
      </c>
      <c r="C152" t="s">
        <v>2853</v>
      </c>
      <c r="D152" t="s">
        <v>809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3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6</v>
      </c>
      <c r="S152">
        <f t="shared" si="15"/>
        <v>7.3</v>
      </c>
      <c r="T152" t="str">
        <f t="shared" si="11"/>
        <v>Andre Holmes, OakWR</v>
      </c>
      <c r="U152" t="str">
        <f t="shared" si="12"/>
        <v>Andre Holmes</v>
      </c>
      <c r="V152" t="str">
        <f t="shared" si="13"/>
        <v>Andre Holmes</v>
      </c>
      <c r="W152">
        <f>VLOOKUP(V152,'player index'!D:F,3,FALSE)</f>
        <v>389</v>
      </c>
      <c r="X152">
        <f t="shared" si="14"/>
        <v>7.3</v>
      </c>
    </row>
    <row r="153" spans="1:24">
      <c r="A153" t="s">
        <v>826</v>
      </c>
      <c r="B153" t="s">
        <v>12</v>
      </c>
      <c r="C153" t="s">
        <v>2819</v>
      </c>
      <c r="D153" t="s">
        <v>2968</v>
      </c>
      <c r="E153">
        <v>197</v>
      </c>
      <c r="F153">
        <v>0</v>
      </c>
      <c r="G153">
        <v>1</v>
      </c>
      <c r="H153">
        <v>1</v>
      </c>
      <c r="I153">
        <v>10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</v>
      </c>
      <c r="S153">
        <f t="shared" si="15"/>
        <v>7.88</v>
      </c>
      <c r="T153" t="str">
        <f t="shared" si="11"/>
        <v>Nick Foles, StLQB</v>
      </c>
      <c r="U153" t="str">
        <f t="shared" si="12"/>
        <v>Nick Foles</v>
      </c>
      <c r="V153" t="str">
        <f t="shared" si="13"/>
        <v>Nick Foles</v>
      </c>
      <c r="W153">
        <f>VLOOKUP(V153,'player index'!D:F,3,FALSE)</f>
        <v>47</v>
      </c>
      <c r="X153">
        <f t="shared" si="14"/>
        <v>7.88</v>
      </c>
    </row>
    <row r="154" spans="1:24">
      <c r="A154" t="s">
        <v>923</v>
      </c>
      <c r="B154" t="s">
        <v>81</v>
      </c>
      <c r="C154" t="s">
        <v>2826</v>
      </c>
      <c r="D154" t="s">
        <v>809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6</v>
      </c>
      <c r="S154">
        <f t="shared" si="15"/>
        <v>0</v>
      </c>
      <c r="T154" t="str">
        <f t="shared" si="11"/>
        <v>Randy Bullock, HouK</v>
      </c>
      <c r="U154" t="str">
        <f t="shared" si="12"/>
        <v>Randy Bullock</v>
      </c>
      <c r="V154" t="str">
        <f t="shared" si="13"/>
        <v>Randy Bullock</v>
      </c>
      <c r="W154">
        <f>VLOOKUP(V154,'player index'!D:F,3,FALSE)</f>
        <v>107</v>
      </c>
      <c r="X154">
        <f t="shared" si="14"/>
        <v>0</v>
      </c>
    </row>
    <row r="155" spans="1:24">
      <c r="A155" t="s">
        <v>1099</v>
      </c>
      <c r="B155" t="s">
        <v>21</v>
      </c>
      <c r="C155" t="s">
        <v>3017</v>
      </c>
      <c r="D155" t="s">
        <v>809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</v>
      </c>
      <c r="L155">
        <v>66</v>
      </c>
      <c r="M155">
        <v>0</v>
      </c>
      <c r="N155">
        <v>10</v>
      </c>
      <c r="O155">
        <v>0</v>
      </c>
      <c r="P155">
        <v>0</v>
      </c>
      <c r="Q155">
        <v>0</v>
      </c>
      <c r="R155">
        <v>6</v>
      </c>
      <c r="S155">
        <f t="shared" si="15"/>
        <v>14.600000000000001</v>
      </c>
      <c r="T155" t="str">
        <f t="shared" si="11"/>
        <v>Theo Riddick, DetRB</v>
      </c>
      <c r="U155" t="str">
        <f t="shared" si="12"/>
        <v>Theo Riddick</v>
      </c>
      <c r="V155" t="str">
        <f t="shared" si="13"/>
        <v>Theo Riddick</v>
      </c>
      <c r="W155">
        <f>VLOOKUP(V155,'player index'!D:F,3,FALSE)</f>
        <v>326</v>
      </c>
      <c r="X155">
        <f t="shared" si="14"/>
        <v>14.600000000000001</v>
      </c>
    </row>
    <row r="156" spans="1:24">
      <c r="A156" t="s">
        <v>1268</v>
      </c>
      <c r="B156" t="s">
        <v>71</v>
      </c>
      <c r="C156" t="s">
        <v>2847</v>
      </c>
      <c r="D156" t="s">
        <v>809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6</v>
      </c>
      <c r="S156">
        <f t="shared" si="15"/>
        <v>6.1</v>
      </c>
      <c r="T156" t="str">
        <f t="shared" si="11"/>
        <v>Zach Line, MinRB</v>
      </c>
      <c r="U156" t="str">
        <f t="shared" si="12"/>
        <v>Zach Line</v>
      </c>
      <c r="V156" t="str">
        <f t="shared" si="13"/>
        <v>Zach Line</v>
      </c>
      <c r="W156">
        <f>VLOOKUP(V156,'player index'!D:F,3,FALSE)</f>
        <v>454</v>
      </c>
      <c r="X156">
        <f t="shared" si="14"/>
        <v>6.1</v>
      </c>
    </row>
    <row r="157" spans="1:24">
      <c r="S157">
        <f t="shared" si="15"/>
        <v>0</v>
      </c>
      <c r="T157">
        <f t="shared" si="11"/>
        <v>0</v>
      </c>
      <c r="U157" t="e">
        <f t="shared" si="12"/>
        <v>#VALUE!</v>
      </c>
      <c r="V157" t="e">
        <f t="shared" si="13"/>
        <v>#VALUE!</v>
      </c>
      <c r="W157" t="e">
        <f>VLOOKUP(V157,'player index'!D:F,3,FALSE)</f>
        <v>#VALUE!</v>
      </c>
      <c r="X157">
        <f t="shared" si="14"/>
        <v>0</v>
      </c>
    </row>
    <row r="158" spans="1:24">
      <c r="A158" t="s">
        <v>759</v>
      </c>
      <c r="B158" t="s">
        <v>760</v>
      </c>
      <c r="C158" t="s">
        <v>761</v>
      </c>
      <c r="D158" t="s">
        <v>762</v>
      </c>
      <c r="E158" t="s">
        <v>763</v>
      </c>
      <c r="F158" t="s">
        <v>735</v>
      </c>
      <c r="G158" t="s">
        <v>736</v>
      </c>
      <c r="H158" t="s">
        <v>764</v>
      </c>
      <c r="I158" t="s">
        <v>763</v>
      </c>
      <c r="J158" t="s">
        <v>735</v>
      </c>
      <c r="K158" t="s">
        <v>765</v>
      </c>
      <c r="L158" t="s">
        <v>763</v>
      </c>
      <c r="M158" t="s">
        <v>735</v>
      </c>
      <c r="N158" t="s">
        <v>2830</v>
      </c>
      <c r="O158" t="s">
        <v>2829</v>
      </c>
      <c r="P158" t="s">
        <v>2828</v>
      </c>
      <c r="Q158" t="s">
        <v>735</v>
      </c>
      <c r="R158" t="s">
        <v>766</v>
      </c>
      <c r="S158" t="e">
        <f t="shared" si="15"/>
        <v>#VALUE!</v>
      </c>
      <c r="T158" t="str">
        <f t="shared" si="11"/>
        <v>PLAYER, TEAM POS</v>
      </c>
      <c r="U158" t="str">
        <f t="shared" si="12"/>
        <v>PLAYER</v>
      </c>
      <c r="V158" t="str">
        <f t="shared" si="13"/>
        <v>PLAYER</v>
      </c>
      <c r="W158" t="e">
        <f>VLOOKUP(V158,'player index'!D:F,3,FALSE)</f>
        <v>#N/A</v>
      </c>
      <c r="X158" t="e">
        <f t="shared" si="14"/>
        <v>#VALUE!</v>
      </c>
    </row>
    <row r="159" spans="1:24">
      <c r="A159" t="s">
        <v>993</v>
      </c>
      <c r="B159" t="s">
        <v>21</v>
      </c>
      <c r="C159" t="s">
        <v>3017</v>
      </c>
      <c r="D159" t="s">
        <v>809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61</v>
      </c>
      <c r="M159">
        <v>0</v>
      </c>
      <c r="N159">
        <v>5</v>
      </c>
      <c r="O159">
        <v>0</v>
      </c>
      <c r="P159">
        <v>0</v>
      </c>
      <c r="Q159">
        <v>0</v>
      </c>
      <c r="R159">
        <v>6</v>
      </c>
      <c r="S159">
        <f t="shared" si="15"/>
        <v>10.100000000000001</v>
      </c>
      <c r="T159" t="str">
        <f t="shared" si="11"/>
        <v>Eric Ebron, DetTE</v>
      </c>
      <c r="U159" t="str">
        <f t="shared" si="12"/>
        <v>Eric Ebron</v>
      </c>
      <c r="V159" t="str">
        <f t="shared" si="13"/>
        <v>Eric Ebron</v>
      </c>
      <c r="W159">
        <f>VLOOKUP(V159,'player index'!D:F,3,FALSE)</f>
        <v>223</v>
      </c>
      <c r="X159">
        <f t="shared" si="14"/>
        <v>10.100000000000001</v>
      </c>
    </row>
    <row r="160" spans="1:24">
      <c r="A160" t="s">
        <v>3024</v>
      </c>
      <c r="B160" t="s">
        <v>793</v>
      </c>
      <c r="C160" t="s">
        <v>2994</v>
      </c>
      <c r="D160" t="s">
        <v>809</v>
      </c>
      <c r="E160">
        <v>0</v>
      </c>
      <c r="F160">
        <v>0</v>
      </c>
      <c r="G160">
        <v>0</v>
      </c>
      <c r="H160">
        <v>15</v>
      </c>
      <c r="I160">
        <v>51</v>
      </c>
      <c r="J160">
        <v>0</v>
      </c>
      <c r="K160">
        <v>1</v>
      </c>
      <c r="L160">
        <v>10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6</v>
      </c>
      <c r="S160">
        <f t="shared" si="15"/>
        <v>7.1000000000000005</v>
      </c>
      <c r="T160" t="str">
        <f t="shared" si="11"/>
        <v>Carlos Hyde, SFRB</v>
      </c>
      <c r="U160" t="str">
        <f t="shared" si="12"/>
        <v>Carlos Hyde</v>
      </c>
      <c r="V160" t="str">
        <f t="shared" si="13"/>
        <v>Carlos Hyde</v>
      </c>
      <c r="W160">
        <f>VLOOKUP(V160,'player index'!D:F,3,FALSE)</f>
        <v>50</v>
      </c>
      <c r="X160">
        <f t="shared" si="14"/>
        <v>7.1000000000000005</v>
      </c>
    </row>
    <row r="161" spans="1:24">
      <c r="A161" t="s">
        <v>3025</v>
      </c>
      <c r="B161" t="s">
        <v>741</v>
      </c>
      <c r="C161" t="s">
        <v>2818</v>
      </c>
      <c r="D161" t="s">
        <v>809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</v>
      </c>
      <c r="L161">
        <v>68</v>
      </c>
      <c r="M161">
        <v>0</v>
      </c>
      <c r="N161">
        <v>9</v>
      </c>
      <c r="O161">
        <v>0</v>
      </c>
      <c r="P161">
        <v>0</v>
      </c>
      <c r="Q161">
        <v>0</v>
      </c>
      <c r="R161">
        <v>6</v>
      </c>
      <c r="S161">
        <f t="shared" si="15"/>
        <v>10.8</v>
      </c>
      <c r="T161" t="str">
        <f t="shared" si="11"/>
        <v>Allen Robinson, JaxWR</v>
      </c>
      <c r="U161" t="str">
        <f t="shared" si="12"/>
        <v>Allen Robinson</v>
      </c>
      <c r="V161" t="str">
        <f t="shared" si="13"/>
        <v>Allen Robinson</v>
      </c>
      <c r="W161">
        <f>VLOOKUP(V161,'player index'!D:F,3,FALSE)</f>
        <v>120</v>
      </c>
      <c r="X161">
        <f t="shared" si="14"/>
        <v>10.8</v>
      </c>
    </row>
    <row r="162" spans="1:24">
      <c r="A162" t="s">
        <v>3026</v>
      </c>
      <c r="B162" t="s">
        <v>89</v>
      </c>
      <c r="C162" t="s">
        <v>2986</v>
      </c>
      <c r="D162" t="s">
        <v>809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</v>
      </c>
      <c r="L162">
        <v>62</v>
      </c>
      <c r="M162">
        <v>0</v>
      </c>
      <c r="N162">
        <v>5</v>
      </c>
      <c r="O162">
        <v>0</v>
      </c>
      <c r="P162">
        <v>0</v>
      </c>
      <c r="Q162">
        <v>0</v>
      </c>
      <c r="R162">
        <v>6</v>
      </c>
      <c r="S162">
        <f t="shared" si="15"/>
        <v>9.1999999999999993</v>
      </c>
      <c r="T162" t="str">
        <f t="shared" si="11"/>
        <v>John Brown, AriWRQ</v>
      </c>
      <c r="U162" t="str">
        <f t="shared" si="12"/>
        <v>John Brown</v>
      </c>
      <c r="V162" t="str">
        <f t="shared" si="13"/>
        <v>John Brown</v>
      </c>
      <c r="W162">
        <f>VLOOKUP(V162,'player index'!D:F,3,FALSE)</f>
        <v>148</v>
      </c>
      <c r="X162">
        <f t="shared" si="14"/>
        <v>9.1999999999999993</v>
      </c>
    </row>
    <row r="163" spans="1:24">
      <c r="A163" t="s">
        <v>3027</v>
      </c>
      <c r="B163" t="s">
        <v>749</v>
      </c>
      <c r="C163" t="s">
        <v>2817</v>
      </c>
      <c r="D163" t="s">
        <v>809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</v>
      </c>
      <c r="S163">
        <f t="shared" si="15"/>
        <v>0</v>
      </c>
      <c r="T163" t="str">
        <f t="shared" si="11"/>
        <v>Cody Parkey*, PhiKIR</v>
      </c>
      <c r="U163" t="str">
        <f t="shared" si="12"/>
        <v>Cody Parkey*</v>
      </c>
      <c r="V163" t="str">
        <f t="shared" si="13"/>
        <v>Cody Parkey</v>
      </c>
      <c r="W163">
        <f>VLOOKUP(V163,'player index'!D:F,3,FALSE)</f>
        <v>106</v>
      </c>
      <c r="X163">
        <f t="shared" si="14"/>
        <v>0</v>
      </c>
    </row>
    <row r="164" spans="1:24">
      <c r="A164" t="s">
        <v>3028</v>
      </c>
      <c r="B164" t="s">
        <v>741</v>
      </c>
      <c r="C164" t="s">
        <v>2818</v>
      </c>
      <c r="D164" t="s">
        <v>809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</v>
      </c>
      <c r="S164">
        <f t="shared" si="15"/>
        <v>0</v>
      </c>
      <c r="T164" t="str">
        <f t="shared" si="11"/>
        <v>Jason Myers, JaxK</v>
      </c>
      <c r="U164" t="str">
        <f t="shared" si="12"/>
        <v>Jason Myers</v>
      </c>
      <c r="V164" t="str">
        <f t="shared" si="13"/>
        <v>Jason Myers</v>
      </c>
      <c r="W164">
        <f>VLOOKUP(V164,'player index'!D:F,3,FALSE)</f>
        <v>113</v>
      </c>
      <c r="X164">
        <f t="shared" si="14"/>
        <v>0</v>
      </c>
    </row>
    <row r="165" spans="1:24">
      <c r="A165" t="s">
        <v>1185</v>
      </c>
      <c r="B165" t="s">
        <v>859</v>
      </c>
      <c r="C165" t="s">
        <v>2834</v>
      </c>
      <c r="D165" t="s">
        <v>809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6</v>
      </c>
      <c r="S165">
        <f t="shared" si="15"/>
        <v>6</v>
      </c>
      <c r="T165" t="str">
        <f t="shared" si="11"/>
        <v>Marcus Murphy, NORB</v>
      </c>
      <c r="U165" t="str">
        <f t="shared" si="12"/>
        <v>Marcus Murphy</v>
      </c>
      <c r="V165" t="str">
        <f t="shared" si="13"/>
        <v>Marcus Murphy</v>
      </c>
      <c r="W165">
        <f>VLOOKUP(V165,'player index'!D:F,3,FALSE)</f>
        <v>374</v>
      </c>
      <c r="X165">
        <f t="shared" si="14"/>
        <v>6</v>
      </c>
    </row>
    <row r="166" spans="1:24">
      <c r="A166" t="s">
        <v>1198</v>
      </c>
      <c r="B166" t="s">
        <v>26</v>
      </c>
      <c r="C166" t="s">
        <v>2823</v>
      </c>
      <c r="D166" t="s">
        <v>809</v>
      </c>
      <c r="E166">
        <v>0</v>
      </c>
      <c r="F166">
        <v>0</v>
      </c>
      <c r="G166">
        <v>0</v>
      </c>
      <c r="H166">
        <v>4</v>
      </c>
      <c r="I166">
        <v>9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</v>
      </c>
      <c r="S166">
        <f t="shared" si="15"/>
        <v>6.9</v>
      </c>
      <c r="T166" t="str">
        <f t="shared" si="11"/>
        <v>Jalston Fowler, TenRB</v>
      </c>
      <c r="U166" t="str">
        <f t="shared" si="12"/>
        <v>Jalston Fowler</v>
      </c>
      <c r="V166" t="str">
        <f t="shared" si="13"/>
        <v>Jalston Fowler</v>
      </c>
      <c r="W166">
        <f>VLOOKUP(V166,'player index'!D:F,3,FALSE)</f>
        <v>394</v>
      </c>
      <c r="X166">
        <f t="shared" si="14"/>
        <v>6.9</v>
      </c>
    </row>
    <row r="167" spans="1:24">
      <c r="A167" t="s">
        <v>1147</v>
      </c>
      <c r="B167" t="s">
        <v>616</v>
      </c>
      <c r="C167" t="s">
        <v>869</v>
      </c>
      <c r="D167" t="s">
        <v>809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6</v>
      </c>
      <c r="L167">
        <v>45</v>
      </c>
      <c r="M167">
        <v>0</v>
      </c>
      <c r="N167">
        <v>6</v>
      </c>
      <c r="O167">
        <v>1</v>
      </c>
      <c r="P167">
        <v>0</v>
      </c>
      <c r="Q167">
        <v>0</v>
      </c>
      <c r="R167">
        <v>6</v>
      </c>
      <c r="S167">
        <f t="shared" si="15"/>
        <v>12.5</v>
      </c>
      <c r="T167" t="str">
        <f t="shared" si="11"/>
        <v>Jamison Crowder, WshWR</v>
      </c>
      <c r="U167" t="str">
        <f t="shared" si="12"/>
        <v>Jamison Crowder</v>
      </c>
      <c r="V167" t="str">
        <f t="shared" si="13"/>
        <v>Jamison Crowder</v>
      </c>
      <c r="W167">
        <f>VLOOKUP(V167,'player index'!D:F,3,FALSE)</f>
        <v>325</v>
      </c>
      <c r="X167">
        <f t="shared" si="14"/>
        <v>12.5</v>
      </c>
    </row>
    <row r="168" spans="1:24">
      <c r="A168" t="s">
        <v>1072</v>
      </c>
      <c r="B168" t="s">
        <v>51</v>
      </c>
      <c r="C168" t="s">
        <v>2990</v>
      </c>
      <c r="D168" t="s">
        <v>809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6</v>
      </c>
      <c r="S168">
        <f t="shared" si="15"/>
        <v>6</v>
      </c>
      <c r="T168" t="str">
        <f t="shared" si="11"/>
        <v>Tyler Lockett, SeaWR</v>
      </c>
      <c r="U168" t="str">
        <f t="shared" si="12"/>
        <v>Tyler Lockett</v>
      </c>
      <c r="V168" t="str">
        <f t="shared" si="13"/>
        <v>Tyler Lockett</v>
      </c>
      <c r="W168">
        <f>VLOOKUP(V168,'player index'!D:F,3,FALSE)</f>
        <v>213</v>
      </c>
      <c r="X168">
        <f t="shared" si="14"/>
        <v>6</v>
      </c>
    </row>
    <row r="169" spans="1:24">
      <c r="A169" t="s">
        <v>998</v>
      </c>
      <c r="B169" t="s">
        <v>55</v>
      </c>
      <c r="C169" t="s">
        <v>2815</v>
      </c>
      <c r="D169" t="s">
        <v>809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6</v>
      </c>
      <c r="S169">
        <f t="shared" si="15"/>
        <v>6</v>
      </c>
      <c r="T169" t="str">
        <f t="shared" si="11"/>
        <v>Ravens D/STD/ST</v>
      </c>
      <c r="U169" t="str">
        <f t="shared" si="12"/>
        <v>Ravens</v>
      </c>
      <c r="V169" t="str">
        <f t="shared" si="13"/>
        <v>Ravens</v>
      </c>
      <c r="W169">
        <f>VLOOKUP(V169,'player index'!D:F,3,FALSE)</f>
        <v>36</v>
      </c>
      <c r="X169">
        <f t="shared" si="14"/>
        <v>6</v>
      </c>
    </row>
    <row r="170" spans="1:24">
      <c r="A170" t="s">
        <v>928</v>
      </c>
      <c r="B170" t="s">
        <v>778</v>
      </c>
      <c r="C170" t="s">
        <v>2879</v>
      </c>
      <c r="D170" t="s">
        <v>809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</v>
      </c>
      <c r="S170">
        <f t="shared" si="15"/>
        <v>0</v>
      </c>
      <c r="T170" t="str">
        <f t="shared" si="11"/>
        <v>Adam Vinatieri, IndK</v>
      </c>
      <c r="U170" t="str">
        <f t="shared" si="12"/>
        <v>Adam Vinatieri</v>
      </c>
      <c r="V170" t="str">
        <f t="shared" si="13"/>
        <v>Adam Vinatieri</v>
      </c>
      <c r="W170">
        <f>VLOOKUP(V170,'player index'!D:F,3,FALSE)</f>
        <v>91</v>
      </c>
      <c r="X170">
        <f t="shared" si="14"/>
        <v>0</v>
      </c>
    </row>
    <row r="171" spans="1:24">
      <c r="A171" t="s">
        <v>2995</v>
      </c>
      <c r="B171" t="s">
        <v>783</v>
      </c>
      <c r="C171" t="s">
        <v>2820</v>
      </c>
      <c r="D171" t="s">
        <v>2967</v>
      </c>
      <c r="E171">
        <v>192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15"/>
        <v>6.68</v>
      </c>
      <c r="T171" t="str">
        <f t="shared" si="11"/>
        <v>Ben Roethlisberger*, PitQBO</v>
      </c>
      <c r="U171" t="str">
        <f t="shared" si="12"/>
        <v>Ben Roethlisberger*</v>
      </c>
      <c r="V171" t="str">
        <f t="shared" si="13"/>
        <v>Ben Roethlisberger</v>
      </c>
      <c r="W171">
        <f>VLOOKUP(V171,'player index'!D:F,3,FALSE)</f>
        <v>5</v>
      </c>
      <c r="X171">
        <f t="shared" si="14"/>
        <v>6.68</v>
      </c>
    </row>
    <row r="172" spans="1:24">
      <c r="A172" t="s">
        <v>852</v>
      </c>
      <c r="B172" t="s">
        <v>33</v>
      </c>
      <c r="C172" t="s">
        <v>2839</v>
      </c>
      <c r="D172" t="s">
        <v>809</v>
      </c>
      <c r="E172">
        <v>0</v>
      </c>
      <c r="F172">
        <v>0</v>
      </c>
      <c r="G172">
        <v>0</v>
      </c>
      <c r="H172">
        <v>14</v>
      </c>
      <c r="I172">
        <v>52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5</v>
      </c>
      <c r="S172">
        <f t="shared" si="15"/>
        <v>5.2</v>
      </c>
      <c r="T172" t="str">
        <f t="shared" si="11"/>
        <v>Jonathan Stewart, CarRBQ</v>
      </c>
      <c r="U172" t="str">
        <f t="shared" si="12"/>
        <v>Jonathan Stewart</v>
      </c>
      <c r="V172" t="str">
        <f t="shared" si="13"/>
        <v>Jonathan Stewart</v>
      </c>
      <c r="W172">
        <f>VLOOKUP(V172,'player index'!D:F,3,FALSE)</f>
        <v>52</v>
      </c>
      <c r="X172">
        <f t="shared" si="14"/>
        <v>5.2</v>
      </c>
    </row>
    <row r="173" spans="1:24">
      <c r="A173" t="s">
        <v>1127</v>
      </c>
      <c r="B173" t="s">
        <v>840</v>
      </c>
      <c r="C173" t="s">
        <v>2853</v>
      </c>
      <c r="D173" t="s">
        <v>809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55</v>
      </c>
      <c r="M173">
        <v>0</v>
      </c>
      <c r="N173">
        <v>2</v>
      </c>
      <c r="O173">
        <v>0</v>
      </c>
      <c r="P173">
        <v>0</v>
      </c>
      <c r="Q173">
        <v>0</v>
      </c>
      <c r="R173">
        <v>5</v>
      </c>
      <c r="S173">
        <f t="shared" si="15"/>
        <v>6.6</v>
      </c>
      <c r="T173" t="str">
        <f t="shared" si="11"/>
        <v>Marcel Reece, OakRB</v>
      </c>
      <c r="U173" t="str">
        <f t="shared" si="12"/>
        <v>Marcel Reece</v>
      </c>
      <c r="V173" t="str">
        <f t="shared" si="13"/>
        <v>Marcel Reece</v>
      </c>
      <c r="W173">
        <f>VLOOKUP(V173,'player index'!D:F,3,FALSE)</f>
        <v>320</v>
      </c>
      <c r="X173">
        <f t="shared" si="14"/>
        <v>6.6</v>
      </c>
    </row>
    <row r="174" spans="1:24">
      <c r="A174" t="s">
        <v>936</v>
      </c>
      <c r="B174" t="s">
        <v>795</v>
      </c>
      <c r="C174" t="s">
        <v>796</v>
      </c>
      <c r="D174" t="s">
        <v>809</v>
      </c>
      <c r="E174">
        <v>0</v>
      </c>
      <c r="F174">
        <v>0</v>
      </c>
      <c r="G174">
        <v>0</v>
      </c>
      <c r="H174">
        <v>11</v>
      </c>
      <c r="I174">
        <v>32</v>
      </c>
      <c r="J174">
        <v>0</v>
      </c>
      <c r="K174">
        <v>3</v>
      </c>
      <c r="L174">
        <v>25</v>
      </c>
      <c r="M174">
        <v>0</v>
      </c>
      <c r="N174">
        <v>3</v>
      </c>
      <c r="O174">
        <v>0</v>
      </c>
      <c r="P174">
        <v>0</v>
      </c>
      <c r="Q174">
        <v>0</v>
      </c>
      <c r="R174">
        <v>5</v>
      </c>
      <c r="S174">
        <f t="shared" si="15"/>
        <v>8.6999999999999993</v>
      </c>
      <c r="T174" t="str">
        <f t="shared" si="11"/>
        <v>Rashad Jennings, NYGRB</v>
      </c>
      <c r="U174" t="str">
        <f t="shared" si="12"/>
        <v>Rashad Jennings</v>
      </c>
      <c r="V174" t="str">
        <f t="shared" si="13"/>
        <v>Rashad Jennings</v>
      </c>
      <c r="W174">
        <f>VLOOKUP(V174,'player index'!D:F,3,FALSE)</f>
        <v>64</v>
      </c>
      <c r="X174">
        <f t="shared" si="14"/>
        <v>8.6999999999999993</v>
      </c>
    </row>
    <row r="175" spans="1:24">
      <c r="A175" t="s">
        <v>980</v>
      </c>
      <c r="B175" t="s">
        <v>21</v>
      </c>
      <c r="C175" t="s">
        <v>3017</v>
      </c>
      <c r="D175" t="s">
        <v>809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57</v>
      </c>
      <c r="M175">
        <v>0</v>
      </c>
      <c r="N175">
        <v>7</v>
      </c>
      <c r="O175">
        <v>0</v>
      </c>
      <c r="P175">
        <v>0</v>
      </c>
      <c r="Q175">
        <v>0</v>
      </c>
      <c r="R175">
        <v>5</v>
      </c>
      <c r="S175">
        <f t="shared" si="15"/>
        <v>10.7</v>
      </c>
      <c r="T175" t="str">
        <f t="shared" si="11"/>
        <v>Golden Tate, DetWR</v>
      </c>
      <c r="U175" t="str">
        <f t="shared" si="12"/>
        <v>Golden Tate</v>
      </c>
      <c r="V175" t="str">
        <f t="shared" si="13"/>
        <v>Golden Tate</v>
      </c>
      <c r="W175">
        <f>VLOOKUP(V175,'player index'!D:F,3,FALSE)</f>
        <v>108</v>
      </c>
      <c r="X175">
        <f t="shared" si="14"/>
        <v>10.7</v>
      </c>
    </row>
    <row r="176" spans="1:24">
      <c r="A176" t="s">
        <v>1005</v>
      </c>
      <c r="B176" t="s">
        <v>81</v>
      </c>
      <c r="C176" t="s">
        <v>2826</v>
      </c>
      <c r="D176" t="s">
        <v>809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6</v>
      </c>
      <c r="L176">
        <v>58</v>
      </c>
      <c r="M176">
        <v>0</v>
      </c>
      <c r="N176">
        <v>9</v>
      </c>
      <c r="O176">
        <v>0</v>
      </c>
      <c r="P176">
        <v>0</v>
      </c>
      <c r="Q176">
        <v>0</v>
      </c>
      <c r="R176">
        <v>5</v>
      </c>
      <c r="S176">
        <f t="shared" si="15"/>
        <v>11.8</v>
      </c>
      <c r="T176" t="str">
        <f t="shared" si="11"/>
        <v>Cecil Shorts III, HouWR</v>
      </c>
      <c r="U176" t="str">
        <f t="shared" si="12"/>
        <v>Cecil Shorts III</v>
      </c>
      <c r="V176" t="str">
        <f t="shared" si="13"/>
        <v>Cecil Shorts III</v>
      </c>
      <c r="W176">
        <f>VLOOKUP(V176,'player index'!D:F,3,FALSE)</f>
        <v>205</v>
      </c>
      <c r="X176">
        <f t="shared" si="14"/>
        <v>11.8</v>
      </c>
    </row>
    <row r="177" spans="1:24">
      <c r="A177" t="s">
        <v>3029</v>
      </c>
      <c r="B177" t="s">
        <v>100</v>
      </c>
      <c r="C177" t="s">
        <v>2989</v>
      </c>
      <c r="D177" t="s">
        <v>809</v>
      </c>
      <c r="E177">
        <v>0</v>
      </c>
      <c r="F177">
        <v>0</v>
      </c>
      <c r="G177">
        <v>0</v>
      </c>
      <c r="H177">
        <v>7</v>
      </c>
      <c r="I177">
        <v>38</v>
      </c>
      <c r="J177">
        <v>0</v>
      </c>
      <c r="K177">
        <v>3</v>
      </c>
      <c r="L177">
        <v>27</v>
      </c>
      <c r="M177">
        <v>0</v>
      </c>
      <c r="N177">
        <v>3</v>
      </c>
      <c r="O177">
        <v>0</v>
      </c>
      <c r="P177">
        <v>0</v>
      </c>
      <c r="Q177">
        <v>0</v>
      </c>
      <c r="R177">
        <v>5</v>
      </c>
      <c r="S177">
        <f t="shared" si="15"/>
        <v>9.5</v>
      </c>
      <c r="T177" t="str">
        <f t="shared" si="11"/>
        <v>Lamar Miller, MiaRB</v>
      </c>
      <c r="U177" t="str">
        <f t="shared" si="12"/>
        <v>Lamar Miller</v>
      </c>
      <c r="V177" t="str">
        <f t="shared" si="13"/>
        <v>Lamar Miller</v>
      </c>
      <c r="W177">
        <f>VLOOKUP(V177,'player index'!D:F,3,FALSE)</f>
        <v>38</v>
      </c>
      <c r="X177">
        <f t="shared" si="14"/>
        <v>9.5</v>
      </c>
    </row>
    <row r="178" spans="1:24">
      <c r="A178" t="s">
        <v>1016</v>
      </c>
      <c r="B178" t="s">
        <v>778</v>
      </c>
      <c r="C178" t="s">
        <v>2879</v>
      </c>
      <c r="D178" t="s">
        <v>809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</v>
      </c>
      <c r="L178">
        <v>51</v>
      </c>
      <c r="M178">
        <v>0</v>
      </c>
      <c r="N178">
        <v>6</v>
      </c>
      <c r="O178">
        <v>0</v>
      </c>
      <c r="P178">
        <v>0</v>
      </c>
      <c r="Q178">
        <v>0</v>
      </c>
      <c r="R178">
        <v>5</v>
      </c>
      <c r="S178">
        <f t="shared" si="15"/>
        <v>9.1000000000000014</v>
      </c>
      <c r="T178" t="str">
        <f t="shared" si="11"/>
        <v>Coby Fleener, IndTE</v>
      </c>
      <c r="U178" t="str">
        <f t="shared" si="12"/>
        <v>Coby Fleener</v>
      </c>
      <c r="V178" t="str">
        <f t="shared" si="13"/>
        <v>Coby Fleener</v>
      </c>
      <c r="W178">
        <f>VLOOKUP(V178,'player index'!D:F,3,FALSE)</f>
        <v>250</v>
      </c>
      <c r="X178">
        <f t="shared" si="14"/>
        <v>9.1000000000000014</v>
      </c>
    </row>
    <row r="179" spans="1:24">
      <c r="A179" t="s">
        <v>913</v>
      </c>
      <c r="B179" t="s">
        <v>55</v>
      </c>
      <c r="C179" t="s">
        <v>2815</v>
      </c>
      <c r="D179" t="s">
        <v>809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</v>
      </c>
      <c r="S179">
        <f t="shared" si="15"/>
        <v>0</v>
      </c>
      <c r="T179" t="str">
        <f t="shared" si="11"/>
        <v>Justin Tucker, BalK</v>
      </c>
      <c r="U179" t="str">
        <f t="shared" si="12"/>
        <v>Justin Tucker</v>
      </c>
      <c r="V179" t="str">
        <f t="shared" si="13"/>
        <v>Justin Tucker</v>
      </c>
      <c r="W179">
        <f>VLOOKUP(V179,'player index'!D:F,3,FALSE)</f>
        <v>87</v>
      </c>
      <c r="X179">
        <f t="shared" si="14"/>
        <v>0</v>
      </c>
    </row>
    <row r="180" spans="1:24">
      <c r="A180" t="s">
        <v>889</v>
      </c>
      <c r="B180" t="s">
        <v>804</v>
      </c>
      <c r="C180" t="s">
        <v>2860</v>
      </c>
      <c r="D180" t="s">
        <v>809</v>
      </c>
      <c r="E180">
        <v>0</v>
      </c>
      <c r="F180">
        <v>0</v>
      </c>
      <c r="G180">
        <v>0</v>
      </c>
      <c r="H180">
        <v>14</v>
      </c>
      <c r="I180">
        <v>51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5</v>
      </c>
      <c r="S180">
        <f t="shared" si="15"/>
        <v>5.1000000000000005</v>
      </c>
      <c r="T180" t="str">
        <f t="shared" si="11"/>
        <v>Melvin Gordon, SDRB</v>
      </c>
      <c r="U180" t="str">
        <f t="shared" si="12"/>
        <v>Melvin Gordon</v>
      </c>
      <c r="V180" t="str">
        <f t="shared" si="13"/>
        <v>Melvin Gordon</v>
      </c>
      <c r="W180">
        <f>VLOOKUP(V180,'player index'!D:F,3,FALSE)</f>
        <v>125</v>
      </c>
      <c r="X180">
        <f t="shared" si="14"/>
        <v>5.1000000000000005</v>
      </c>
    </row>
    <row r="181" spans="1:24">
      <c r="A181" t="s">
        <v>1502</v>
      </c>
      <c r="B181" t="s">
        <v>786</v>
      </c>
      <c r="C181" t="s">
        <v>3003</v>
      </c>
      <c r="D181" t="s">
        <v>809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</v>
      </c>
      <c r="L181">
        <v>50</v>
      </c>
      <c r="M181">
        <v>0</v>
      </c>
      <c r="N181">
        <v>4</v>
      </c>
      <c r="O181">
        <v>0</v>
      </c>
      <c r="P181">
        <v>0</v>
      </c>
      <c r="Q181">
        <v>0</v>
      </c>
      <c r="R181">
        <v>5</v>
      </c>
      <c r="S181">
        <f t="shared" si="15"/>
        <v>9</v>
      </c>
      <c r="T181" t="str">
        <f t="shared" si="11"/>
        <v>Bennie Fowler, DenWR</v>
      </c>
      <c r="U181" t="str">
        <f t="shared" si="12"/>
        <v>Bennie Fowler</v>
      </c>
      <c r="V181" t="str">
        <f t="shared" si="13"/>
        <v>Bennie Fowler</v>
      </c>
      <c r="W181">
        <f>VLOOKUP(V181,'player index'!D:F,3,FALSE)</f>
        <v>693</v>
      </c>
      <c r="X181">
        <f t="shared" si="14"/>
        <v>9</v>
      </c>
    </row>
    <row r="182" spans="1:24">
      <c r="A182" t="s">
        <v>1043</v>
      </c>
      <c r="B182" t="s">
        <v>67</v>
      </c>
      <c r="C182" t="s">
        <v>2814</v>
      </c>
      <c r="D182" t="s">
        <v>809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</v>
      </c>
      <c r="L182">
        <v>50</v>
      </c>
      <c r="M182">
        <v>0</v>
      </c>
      <c r="N182">
        <v>10</v>
      </c>
      <c r="O182">
        <v>0</v>
      </c>
      <c r="P182">
        <v>0</v>
      </c>
      <c r="Q182">
        <v>0</v>
      </c>
      <c r="R182">
        <v>5</v>
      </c>
      <c r="S182">
        <f t="shared" si="15"/>
        <v>10</v>
      </c>
      <c r="T182" t="str">
        <f t="shared" si="11"/>
        <v>Quincy Enunwa, NYJWR</v>
      </c>
      <c r="U182" t="str">
        <f t="shared" si="12"/>
        <v>Quincy Enunwa</v>
      </c>
      <c r="V182" t="str">
        <f t="shared" si="13"/>
        <v>Quincy Enunwa</v>
      </c>
      <c r="W182">
        <f>VLOOKUP(V182,'player index'!D:F,3,FALSE)</f>
        <v>330</v>
      </c>
      <c r="X182">
        <f t="shared" si="14"/>
        <v>10</v>
      </c>
    </row>
    <row r="183" spans="1:24">
      <c r="A183" t="s">
        <v>982</v>
      </c>
      <c r="B183" t="s">
        <v>67</v>
      </c>
      <c r="C183" t="s">
        <v>2814</v>
      </c>
      <c r="D183" t="s">
        <v>809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5</v>
      </c>
      <c r="S183">
        <f t="shared" si="15"/>
        <v>0</v>
      </c>
      <c r="T183" t="str">
        <f t="shared" si="11"/>
        <v>Jets D/STD/ST</v>
      </c>
      <c r="U183" t="str">
        <f t="shared" si="12"/>
        <v>Jets</v>
      </c>
      <c r="V183" t="str">
        <f t="shared" si="13"/>
        <v>Jets</v>
      </c>
      <c r="W183">
        <f>VLOOKUP(V183,'player index'!D:F,3,FALSE)</f>
        <v>168</v>
      </c>
      <c r="X183">
        <f t="shared" si="14"/>
        <v>0</v>
      </c>
    </row>
    <row r="184" spans="1:24">
      <c r="A184" t="s">
        <v>865</v>
      </c>
      <c r="B184" t="s">
        <v>81</v>
      </c>
      <c r="C184" t="s">
        <v>2826</v>
      </c>
      <c r="D184" t="s">
        <v>809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</v>
      </c>
      <c r="S184">
        <f t="shared" si="15"/>
        <v>0</v>
      </c>
      <c r="T184" t="str">
        <f t="shared" si="11"/>
        <v>Texans D/STD/ST</v>
      </c>
      <c r="U184" t="str">
        <f t="shared" si="12"/>
        <v>Texans</v>
      </c>
      <c r="V184" t="str">
        <f t="shared" si="13"/>
        <v>Texans</v>
      </c>
      <c r="W184">
        <f>VLOOKUP(V184,'player index'!D:F,3,FALSE)</f>
        <v>90</v>
      </c>
      <c r="X184">
        <f t="shared" si="14"/>
        <v>0</v>
      </c>
    </row>
    <row r="185" spans="1:24">
      <c r="A185" t="s">
        <v>934</v>
      </c>
      <c r="B185" t="s">
        <v>842</v>
      </c>
      <c r="C185" t="s">
        <v>2831</v>
      </c>
      <c r="D185" t="s">
        <v>809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</v>
      </c>
      <c r="S185">
        <f t="shared" si="15"/>
        <v>0</v>
      </c>
      <c r="T185" t="str">
        <f t="shared" si="11"/>
        <v>Mike Nugent, CinK</v>
      </c>
      <c r="U185" t="str">
        <f t="shared" si="12"/>
        <v>Mike Nugent</v>
      </c>
      <c r="V185" t="str">
        <f t="shared" si="13"/>
        <v>Mike Nugent</v>
      </c>
      <c r="W185">
        <f>VLOOKUP(V185,'player index'!D:F,3,FALSE)</f>
        <v>133</v>
      </c>
      <c r="X185">
        <f t="shared" si="14"/>
        <v>0</v>
      </c>
    </row>
    <row r="186" spans="1:24">
      <c r="A186" t="s">
        <v>975</v>
      </c>
      <c r="B186" t="s">
        <v>837</v>
      </c>
      <c r="C186" t="s">
        <v>2812</v>
      </c>
      <c r="D186" t="s">
        <v>809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40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4</v>
      </c>
      <c r="S186">
        <f t="shared" si="15"/>
        <v>6</v>
      </c>
      <c r="T186" t="str">
        <f t="shared" si="11"/>
        <v>Vincent Jackson, TBWR</v>
      </c>
      <c r="U186" t="str">
        <f t="shared" si="12"/>
        <v>Vincent Jackson</v>
      </c>
      <c r="V186" t="str">
        <f t="shared" si="13"/>
        <v>Vincent Jackson</v>
      </c>
      <c r="W186">
        <f>VLOOKUP(V186,'player index'!D:F,3,FALSE)</f>
        <v>110</v>
      </c>
      <c r="X186">
        <f t="shared" si="14"/>
        <v>6</v>
      </c>
    </row>
    <row r="187" spans="1:24">
      <c r="A187" t="s">
        <v>973</v>
      </c>
      <c r="B187" t="s">
        <v>81</v>
      </c>
      <c r="C187" t="s">
        <v>2826</v>
      </c>
      <c r="D187" t="s">
        <v>809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42</v>
      </c>
      <c r="M187">
        <v>0</v>
      </c>
      <c r="N187">
        <v>9</v>
      </c>
      <c r="O187">
        <v>0</v>
      </c>
      <c r="P187">
        <v>0</v>
      </c>
      <c r="Q187">
        <v>0</v>
      </c>
      <c r="R187">
        <v>4</v>
      </c>
      <c r="S187">
        <f t="shared" si="15"/>
        <v>8.1999999999999993</v>
      </c>
      <c r="T187" t="str">
        <f t="shared" si="11"/>
        <v>Nate Washington, HouWR</v>
      </c>
      <c r="U187" t="str">
        <f t="shared" si="12"/>
        <v>Nate Washington</v>
      </c>
      <c r="V187" t="str">
        <f t="shared" si="13"/>
        <v>Nate Washington</v>
      </c>
      <c r="W187">
        <f>VLOOKUP(V187,'player index'!D:F,3,FALSE)</f>
        <v>174</v>
      </c>
      <c r="X187">
        <f t="shared" si="14"/>
        <v>8.1999999999999993</v>
      </c>
    </row>
    <row r="188" spans="1:24">
      <c r="A188" t="s">
        <v>1017</v>
      </c>
      <c r="B188" t="s">
        <v>859</v>
      </c>
      <c r="C188" t="s">
        <v>2834</v>
      </c>
      <c r="D188" t="s">
        <v>809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</v>
      </c>
      <c r="L188">
        <v>47</v>
      </c>
      <c r="M188">
        <v>0</v>
      </c>
      <c r="N188">
        <v>6</v>
      </c>
      <c r="O188">
        <v>0</v>
      </c>
      <c r="P188">
        <v>0</v>
      </c>
      <c r="Q188">
        <v>0</v>
      </c>
      <c r="R188">
        <v>4</v>
      </c>
      <c r="S188">
        <f t="shared" si="15"/>
        <v>8.6999999999999993</v>
      </c>
      <c r="T188" t="str">
        <f t="shared" si="11"/>
        <v>Marques Colston, NOWR</v>
      </c>
      <c r="U188" t="str">
        <f t="shared" si="12"/>
        <v>Marques Colston</v>
      </c>
      <c r="V188" t="str">
        <f t="shared" si="13"/>
        <v>Marques Colston</v>
      </c>
      <c r="W188">
        <f>VLOOKUP(V188,'player index'!D:F,3,FALSE)</f>
        <v>141</v>
      </c>
      <c r="X188">
        <f t="shared" si="14"/>
        <v>8.6999999999999993</v>
      </c>
    </row>
    <row r="189" spans="1:24">
      <c r="A189" t="s">
        <v>965</v>
      </c>
      <c r="B189" t="s">
        <v>804</v>
      </c>
      <c r="C189" t="s">
        <v>2860</v>
      </c>
      <c r="D189" t="s">
        <v>809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</v>
      </c>
      <c r="L189">
        <v>46</v>
      </c>
      <c r="M189">
        <v>0</v>
      </c>
      <c r="N189">
        <v>5</v>
      </c>
      <c r="O189">
        <v>0</v>
      </c>
      <c r="P189">
        <v>0</v>
      </c>
      <c r="Q189">
        <v>0</v>
      </c>
      <c r="R189">
        <v>4</v>
      </c>
      <c r="S189">
        <f t="shared" si="15"/>
        <v>7.6000000000000005</v>
      </c>
      <c r="T189" t="str">
        <f t="shared" si="11"/>
        <v>Stevie Johnson, SDWR</v>
      </c>
      <c r="U189" t="str">
        <f t="shared" si="12"/>
        <v>Stevie Johnson</v>
      </c>
      <c r="V189" t="str">
        <f t="shared" si="13"/>
        <v>Stevie Johnson</v>
      </c>
      <c r="W189">
        <f>VLOOKUP(V189,'player index'!D:F,3,FALSE)</f>
        <v>158</v>
      </c>
      <c r="X189">
        <f t="shared" si="14"/>
        <v>7.6000000000000005</v>
      </c>
    </row>
    <row r="190" spans="1:24">
      <c r="A190" t="s">
        <v>956</v>
      </c>
      <c r="B190" t="s">
        <v>804</v>
      </c>
      <c r="C190" t="s">
        <v>2860</v>
      </c>
      <c r="D190" t="s">
        <v>809</v>
      </c>
      <c r="E190">
        <v>0</v>
      </c>
      <c r="F190">
        <v>0</v>
      </c>
      <c r="G190">
        <v>0</v>
      </c>
      <c r="H190">
        <v>5</v>
      </c>
      <c r="I190">
        <v>11</v>
      </c>
      <c r="J190">
        <v>0</v>
      </c>
      <c r="K190">
        <v>3</v>
      </c>
      <c r="L190">
        <v>32</v>
      </c>
      <c r="M190">
        <v>0</v>
      </c>
      <c r="N190">
        <v>4</v>
      </c>
      <c r="O190">
        <v>0</v>
      </c>
      <c r="P190">
        <v>0</v>
      </c>
      <c r="Q190">
        <v>0</v>
      </c>
      <c r="R190">
        <v>4</v>
      </c>
      <c r="S190">
        <f t="shared" si="15"/>
        <v>7.3</v>
      </c>
      <c r="T190" t="str">
        <f t="shared" si="11"/>
        <v>Danny Woodhead, SDRB</v>
      </c>
      <c r="U190" t="str">
        <f t="shared" si="12"/>
        <v>Danny Woodhead</v>
      </c>
      <c r="V190" t="str">
        <f t="shared" si="13"/>
        <v>Danny Woodhead</v>
      </c>
      <c r="W190">
        <f>VLOOKUP(V190,'player index'!D:F,3,FALSE)</f>
        <v>105</v>
      </c>
      <c r="X190">
        <f t="shared" si="14"/>
        <v>7.3</v>
      </c>
    </row>
    <row r="191" spans="1:24">
      <c r="A191" t="s">
        <v>971</v>
      </c>
      <c r="B191" t="s">
        <v>71</v>
      </c>
      <c r="C191" t="s">
        <v>2847</v>
      </c>
      <c r="D191" t="s">
        <v>809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49</v>
      </c>
      <c r="M191">
        <v>0</v>
      </c>
      <c r="N191">
        <v>4</v>
      </c>
      <c r="O191">
        <v>0</v>
      </c>
      <c r="P191">
        <v>0</v>
      </c>
      <c r="Q191">
        <v>0</v>
      </c>
      <c r="R191">
        <v>4</v>
      </c>
      <c r="S191">
        <f t="shared" si="15"/>
        <v>7.9</v>
      </c>
      <c r="T191" t="str">
        <f t="shared" si="11"/>
        <v>Mike Wallace, MinWR</v>
      </c>
      <c r="U191" t="str">
        <f t="shared" si="12"/>
        <v>Mike Wallace</v>
      </c>
      <c r="V191" t="str">
        <f t="shared" si="13"/>
        <v>Mike Wallace</v>
      </c>
      <c r="W191">
        <f>VLOOKUP(V191,'player index'!D:F,3,FALSE)</f>
        <v>157</v>
      </c>
      <c r="X191">
        <f t="shared" si="14"/>
        <v>7.9</v>
      </c>
    </row>
    <row r="192" spans="1:24">
      <c r="A192" t="s">
        <v>873</v>
      </c>
      <c r="B192" t="s">
        <v>44</v>
      </c>
      <c r="C192" t="s">
        <v>2999</v>
      </c>
      <c r="D192" t="s">
        <v>809</v>
      </c>
      <c r="E192">
        <v>0</v>
      </c>
      <c r="F192">
        <v>0</v>
      </c>
      <c r="G192">
        <v>0</v>
      </c>
      <c r="H192">
        <v>17</v>
      </c>
      <c r="I192">
        <v>32</v>
      </c>
      <c r="J192">
        <v>0</v>
      </c>
      <c r="K192">
        <v>1</v>
      </c>
      <c r="L192">
        <v>19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4</v>
      </c>
      <c r="S192">
        <f t="shared" si="15"/>
        <v>6.1000000000000005</v>
      </c>
      <c r="T192" t="str">
        <f t="shared" si="11"/>
        <v>James Starks, GBRB</v>
      </c>
      <c r="U192" t="str">
        <f t="shared" si="12"/>
        <v>James Starks</v>
      </c>
      <c r="V192" t="str">
        <f t="shared" si="13"/>
        <v>James Starks</v>
      </c>
      <c r="W192">
        <f>VLOOKUP(V192,'player index'!D:F,3,FALSE)</f>
        <v>310</v>
      </c>
      <c r="X192">
        <f t="shared" si="14"/>
        <v>6.1000000000000005</v>
      </c>
    </row>
    <row r="193" spans="1:24">
      <c r="A193" t="s">
        <v>792</v>
      </c>
      <c r="B193" t="s">
        <v>793</v>
      </c>
      <c r="C193" t="s">
        <v>2994</v>
      </c>
      <c r="D193" s="2">
        <v>40804</v>
      </c>
      <c r="E193">
        <v>67</v>
      </c>
      <c r="F193">
        <v>0</v>
      </c>
      <c r="G193">
        <v>4</v>
      </c>
      <c r="H193">
        <v>7</v>
      </c>
      <c r="I193">
        <v>46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15"/>
        <v>9.2800000000000011</v>
      </c>
      <c r="T193" t="str">
        <f t="shared" si="11"/>
        <v>Colin Kaepernick, SFQB</v>
      </c>
      <c r="U193" t="str">
        <f t="shared" si="12"/>
        <v>Colin Kaepernick</v>
      </c>
      <c r="V193" t="str">
        <f t="shared" si="13"/>
        <v>Colin Kaepernick</v>
      </c>
      <c r="W193">
        <f>VLOOKUP(V193,'player index'!D:F,3,FALSE)</f>
        <v>8</v>
      </c>
      <c r="X193">
        <f t="shared" si="14"/>
        <v>9.2800000000000011</v>
      </c>
    </row>
    <row r="194" spans="1:24">
      <c r="A194" t="s">
        <v>1015</v>
      </c>
      <c r="B194" t="s">
        <v>801</v>
      </c>
      <c r="C194" t="s">
        <v>2813</v>
      </c>
      <c r="D194" t="s">
        <v>809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45</v>
      </c>
      <c r="M194">
        <v>0</v>
      </c>
      <c r="N194">
        <v>6</v>
      </c>
      <c r="O194">
        <v>0</v>
      </c>
      <c r="P194">
        <v>0</v>
      </c>
      <c r="Q194">
        <v>0</v>
      </c>
      <c r="R194">
        <v>4</v>
      </c>
      <c r="S194">
        <f t="shared" si="15"/>
        <v>7.5</v>
      </c>
      <c r="T194" t="str">
        <f t="shared" si="11"/>
        <v>Leonard Hankerson, AtlWR</v>
      </c>
      <c r="U194" t="str">
        <f t="shared" si="12"/>
        <v>Leonard Hankerson</v>
      </c>
      <c r="V194" t="str">
        <f t="shared" si="13"/>
        <v>Leonard Hankerson</v>
      </c>
      <c r="W194">
        <f>VLOOKUP(V194,'player index'!D:F,3,FALSE)</f>
        <v>201</v>
      </c>
      <c r="X194">
        <f t="shared" si="14"/>
        <v>7.5</v>
      </c>
    </row>
    <row r="195" spans="1:24">
      <c r="A195" t="s">
        <v>918</v>
      </c>
      <c r="B195" t="s">
        <v>9</v>
      </c>
      <c r="C195" t="s">
        <v>2816</v>
      </c>
      <c r="D195" t="s">
        <v>809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4</v>
      </c>
      <c r="S195">
        <f t="shared" si="15"/>
        <v>0</v>
      </c>
      <c r="T195" t="str">
        <f t="shared" si="11"/>
        <v>Dan Bailey, DalK</v>
      </c>
      <c r="U195" t="str">
        <f t="shared" si="12"/>
        <v>Dan Bailey</v>
      </c>
      <c r="V195" t="str">
        <f t="shared" si="13"/>
        <v>Dan Bailey</v>
      </c>
      <c r="W195">
        <f>VLOOKUP(V195,'player index'!D:F,3,FALSE)</f>
        <v>93</v>
      </c>
      <c r="X195">
        <f t="shared" si="14"/>
        <v>0</v>
      </c>
    </row>
    <row r="196" spans="1:24">
      <c r="A196" t="s">
        <v>894</v>
      </c>
      <c r="B196" t="s">
        <v>837</v>
      </c>
      <c r="C196" t="s">
        <v>2812</v>
      </c>
      <c r="D196" t="s">
        <v>809</v>
      </c>
      <c r="E196">
        <v>0</v>
      </c>
      <c r="F196">
        <v>0</v>
      </c>
      <c r="G196">
        <v>0</v>
      </c>
      <c r="H196">
        <v>14</v>
      </c>
      <c r="I196">
        <v>46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4</v>
      </c>
      <c r="S196">
        <f t="shared" si="15"/>
        <v>4.6000000000000005</v>
      </c>
      <c r="T196" t="str">
        <f t="shared" ref="T196:T259" si="16">A196</f>
        <v>Doug Martin, TBRB</v>
      </c>
      <c r="U196" t="str">
        <f t="shared" ref="U196:U259" si="17">LEFT(T196,IFERROR(FIND(",",T196),LEN(T196)-8)-1)</f>
        <v>Doug Martin</v>
      </c>
      <c r="V196" t="str">
        <f t="shared" ref="V196:V259" si="18">LEFT(U196,IFERROR(FIND("*",U196),LEN(U196)+1)-1)</f>
        <v>Doug Martin</v>
      </c>
      <c r="W196">
        <f>VLOOKUP(V196,'player index'!D:F,3,FALSE)</f>
        <v>77</v>
      </c>
      <c r="X196">
        <f t="shared" ref="X196:X259" si="19">S196</f>
        <v>4.6000000000000005</v>
      </c>
    </row>
    <row r="197" spans="1:24">
      <c r="A197" t="s">
        <v>1056</v>
      </c>
      <c r="B197" t="s">
        <v>9</v>
      </c>
      <c r="C197" t="s">
        <v>2816</v>
      </c>
      <c r="D197" t="s">
        <v>809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49</v>
      </c>
      <c r="M197">
        <v>0</v>
      </c>
      <c r="N197">
        <v>4</v>
      </c>
      <c r="O197">
        <v>0</v>
      </c>
      <c r="P197">
        <v>0</v>
      </c>
      <c r="Q197">
        <v>0</v>
      </c>
      <c r="R197">
        <v>4</v>
      </c>
      <c r="S197">
        <f t="shared" si="15"/>
        <v>8.9</v>
      </c>
      <c r="T197" t="str">
        <f t="shared" si="16"/>
        <v>Cole Beasley, DalWR</v>
      </c>
      <c r="U197" t="str">
        <f t="shared" si="17"/>
        <v>Cole Beasley</v>
      </c>
      <c r="V197" t="str">
        <f t="shared" si="18"/>
        <v>Cole Beasley</v>
      </c>
      <c r="W197">
        <f>VLOOKUP(V197,'player index'!D:F,3,FALSE)</f>
        <v>155</v>
      </c>
      <c r="X197">
        <f t="shared" si="19"/>
        <v>8.9</v>
      </c>
    </row>
    <row r="198" spans="1:24">
      <c r="A198" t="s">
        <v>3030</v>
      </c>
      <c r="B198" t="s">
        <v>100</v>
      </c>
      <c r="C198" t="s">
        <v>2989</v>
      </c>
      <c r="D198" t="s">
        <v>809</v>
      </c>
      <c r="E198">
        <v>0</v>
      </c>
      <c r="F198">
        <v>0</v>
      </c>
      <c r="G198">
        <v>0</v>
      </c>
      <c r="H198">
        <v>9</v>
      </c>
      <c r="I198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4</v>
      </c>
      <c r="S198">
        <f t="shared" si="15"/>
        <v>4.9000000000000004</v>
      </c>
      <c r="T198" t="str">
        <f t="shared" si="16"/>
        <v>Jonas Gray, MiaRBQ</v>
      </c>
      <c r="U198" t="str">
        <f t="shared" si="17"/>
        <v>Jonas Gray</v>
      </c>
      <c r="V198" t="str">
        <f t="shared" si="18"/>
        <v>Jonas Gray</v>
      </c>
      <c r="W198">
        <f>VLOOKUP(V198,'player index'!D:F,3,FALSE)</f>
        <v>551</v>
      </c>
      <c r="X198">
        <f t="shared" si="19"/>
        <v>4.9000000000000004</v>
      </c>
    </row>
    <row r="199" spans="1:24">
      <c r="A199" t="s">
        <v>955</v>
      </c>
      <c r="B199" t="s">
        <v>749</v>
      </c>
      <c r="C199" t="s">
        <v>2817</v>
      </c>
      <c r="D199" t="s">
        <v>809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</v>
      </c>
      <c r="L199">
        <v>49</v>
      </c>
      <c r="M199">
        <v>0</v>
      </c>
      <c r="N199">
        <v>8</v>
      </c>
      <c r="O199">
        <v>0</v>
      </c>
      <c r="P199">
        <v>0</v>
      </c>
      <c r="Q199">
        <v>0</v>
      </c>
      <c r="R199">
        <v>4</v>
      </c>
      <c r="S199">
        <f t="shared" si="15"/>
        <v>10.9</v>
      </c>
      <c r="T199" t="str">
        <f t="shared" si="16"/>
        <v>Jordan Matthews, PhiWR</v>
      </c>
      <c r="U199" t="str">
        <f t="shared" si="17"/>
        <v>Jordan Matthews</v>
      </c>
      <c r="V199" t="str">
        <f t="shared" si="18"/>
        <v>Jordan Matthews</v>
      </c>
      <c r="W199">
        <f>VLOOKUP(V199,'player index'!D:F,3,FALSE)</f>
        <v>96</v>
      </c>
      <c r="X199">
        <f t="shared" si="19"/>
        <v>10.9</v>
      </c>
    </row>
    <row r="200" spans="1:24">
      <c r="A200" t="s">
        <v>3031</v>
      </c>
      <c r="B200" t="s">
        <v>55</v>
      </c>
      <c r="C200" t="s">
        <v>2815</v>
      </c>
      <c r="D200" t="s">
        <v>809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</v>
      </c>
      <c r="L200">
        <v>40</v>
      </c>
      <c r="M200">
        <v>0</v>
      </c>
      <c r="N200">
        <v>3</v>
      </c>
      <c r="O200">
        <v>0</v>
      </c>
      <c r="P200">
        <v>0</v>
      </c>
      <c r="Q200">
        <v>0</v>
      </c>
      <c r="R200">
        <v>4</v>
      </c>
      <c r="S200">
        <f t="shared" si="15"/>
        <v>7</v>
      </c>
      <c r="T200" t="str">
        <f t="shared" si="16"/>
        <v>Crockett Gillmore*, BalTEO</v>
      </c>
      <c r="U200" t="str">
        <f t="shared" si="17"/>
        <v>Crockett Gillmore*</v>
      </c>
      <c r="V200" t="str">
        <f t="shared" si="18"/>
        <v>Crockett Gillmore</v>
      </c>
      <c r="W200">
        <f>VLOOKUP(V200,'player index'!D:F,3,FALSE)</f>
        <v>209</v>
      </c>
      <c r="X200">
        <f t="shared" si="19"/>
        <v>7</v>
      </c>
    </row>
    <row r="201" spans="1:24">
      <c r="A201" t="s">
        <v>959</v>
      </c>
      <c r="B201" t="s">
        <v>26</v>
      </c>
      <c r="C201" t="s">
        <v>2823</v>
      </c>
      <c r="D201" t="s">
        <v>809</v>
      </c>
      <c r="E201">
        <v>0</v>
      </c>
      <c r="F201">
        <v>0</v>
      </c>
      <c r="G201">
        <v>0</v>
      </c>
      <c r="H201">
        <v>5</v>
      </c>
      <c r="I201">
        <v>10</v>
      </c>
      <c r="J201">
        <v>0</v>
      </c>
      <c r="K201">
        <v>2</v>
      </c>
      <c r="L201">
        <v>31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4</v>
      </c>
      <c r="S201">
        <f t="shared" si="15"/>
        <v>6.1</v>
      </c>
      <c r="T201" t="str">
        <f t="shared" si="16"/>
        <v>Bishop Sankey, TenRB</v>
      </c>
      <c r="U201" t="str">
        <f t="shared" si="17"/>
        <v>Bishop Sankey</v>
      </c>
      <c r="V201" t="str">
        <f t="shared" si="18"/>
        <v>Bishop Sankey</v>
      </c>
      <c r="W201">
        <f>VLOOKUP(V201,'player index'!D:F,3,FALSE)</f>
        <v>101</v>
      </c>
      <c r="X201">
        <f t="shared" si="19"/>
        <v>6.1</v>
      </c>
    </row>
    <row r="202" spans="1:24">
      <c r="A202" t="s">
        <v>908</v>
      </c>
      <c r="B202" t="s">
        <v>859</v>
      </c>
      <c r="C202" t="s">
        <v>2834</v>
      </c>
      <c r="D202" t="s">
        <v>809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</v>
      </c>
      <c r="S202">
        <f t="shared" si="15"/>
        <v>0</v>
      </c>
      <c r="T202" t="str">
        <f t="shared" si="16"/>
        <v>Zach Hocker, NOK</v>
      </c>
      <c r="U202" t="str">
        <f t="shared" si="17"/>
        <v>Zach Hocker</v>
      </c>
      <c r="V202" t="str">
        <f t="shared" si="18"/>
        <v>Zach Hocker</v>
      </c>
      <c r="W202">
        <f>VLOOKUP(V202,'player index'!D:F,3,FALSE)</f>
        <v>83</v>
      </c>
      <c r="X202">
        <f t="shared" si="19"/>
        <v>0</v>
      </c>
    </row>
    <row r="203" spans="1:24">
      <c r="A203" t="s">
        <v>1103</v>
      </c>
      <c r="B203" t="s">
        <v>859</v>
      </c>
      <c r="C203" t="s">
        <v>2834</v>
      </c>
      <c r="D203" t="s">
        <v>809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</v>
      </c>
      <c r="L203">
        <v>44</v>
      </c>
      <c r="M203">
        <v>0</v>
      </c>
      <c r="N203">
        <v>7</v>
      </c>
      <c r="O203">
        <v>0</v>
      </c>
      <c r="P203">
        <v>0</v>
      </c>
      <c r="Q203">
        <v>0</v>
      </c>
      <c r="R203">
        <v>4</v>
      </c>
      <c r="S203">
        <f t="shared" si="15"/>
        <v>9.4</v>
      </c>
      <c r="T203" t="str">
        <f t="shared" si="16"/>
        <v>Willie Snead, NOWR</v>
      </c>
      <c r="U203" t="str">
        <f t="shared" si="17"/>
        <v>Willie Snead</v>
      </c>
      <c r="V203" t="str">
        <f t="shared" si="18"/>
        <v>Willie Snead</v>
      </c>
      <c r="W203">
        <f>VLOOKUP(V203,'player index'!D:F,3,FALSE)</f>
        <v>281</v>
      </c>
      <c r="X203">
        <f t="shared" si="19"/>
        <v>9.4</v>
      </c>
    </row>
    <row r="204" spans="1:24">
      <c r="A204" t="s">
        <v>1142</v>
      </c>
      <c r="B204" t="s">
        <v>100</v>
      </c>
      <c r="C204" t="s">
        <v>2989</v>
      </c>
      <c r="D204" t="s">
        <v>809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46</v>
      </c>
      <c r="M204">
        <v>0</v>
      </c>
      <c r="N204">
        <v>7</v>
      </c>
      <c r="O204">
        <v>0</v>
      </c>
      <c r="P204">
        <v>0</v>
      </c>
      <c r="Q204">
        <v>0</v>
      </c>
      <c r="R204">
        <v>4</v>
      </c>
      <c r="S204">
        <f t="shared" si="15"/>
        <v>7.6000000000000005</v>
      </c>
      <c r="T204" t="str">
        <f t="shared" si="16"/>
        <v>DeVante Parker, MiaWR</v>
      </c>
      <c r="U204" t="str">
        <f t="shared" si="17"/>
        <v>DeVante Parker</v>
      </c>
      <c r="V204" t="str">
        <f t="shared" si="18"/>
        <v>DeVante Parker</v>
      </c>
      <c r="W204">
        <f>VLOOKUP(V204,'player index'!D:F,3,FALSE)</f>
        <v>240</v>
      </c>
      <c r="X204">
        <f t="shared" si="19"/>
        <v>7.6000000000000005</v>
      </c>
    </row>
    <row r="205" spans="1:24">
      <c r="A205" t="s">
        <v>1136</v>
      </c>
      <c r="B205" t="s">
        <v>55</v>
      </c>
      <c r="C205" t="s">
        <v>2815</v>
      </c>
      <c r="D205" t="s">
        <v>809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44</v>
      </c>
      <c r="M205">
        <v>0</v>
      </c>
      <c r="N205">
        <v>7</v>
      </c>
      <c r="O205">
        <v>0</v>
      </c>
      <c r="P205">
        <v>0</v>
      </c>
      <c r="Q205">
        <v>0</v>
      </c>
      <c r="R205">
        <v>4</v>
      </c>
      <c r="S205">
        <f t="shared" si="15"/>
        <v>7.4</v>
      </c>
      <c r="T205" t="str">
        <f t="shared" si="16"/>
        <v>Maxx Williams, BalTE</v>
      </c>
      <c r="U205" t="str">
        <f t="shared" si="17"/>
        <v>Maxx Williams</v>
      </c>
      <c r="V205" t="str">
        <f t="shared" si="18"/>
        <v>Maxx Williams</v>
      </c>
      <c r="W205">
        <f>VLOOKUP(V205,'player index'!D:F,3,FALSE)</f>
        <v>308</v>
      </c>
      <c r="X205">
        <f t="shared" si="19"/>
        <v>7.4</v>
      </c>
    </row>
    <row r="206" spans="1:24">
      <c r="A206" t="s">
        <v>1032</v>
      </c>
      <c r="B206" t="s">
        <v>21</v>
      </c>
      <c r="C206" t="s">
        <v>3017</v>
      </c>
      <c r="D206" t="s">
        <v>809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4</v>
      </c>
      <c r="S206">
        <f t="shared" si="15"/>
        <v>0</v>
      </c>
      <c r="T206" t="str">
        <f t="shared" si="16"/>
        <v>Lions D/STD/ST</v>
      </c>
      <c r="U206" t="str">
        <f t="shared" si="17"/>
        <v>Lions</v>
      </c>
      <c r="V206" t="str">
        <f t="shared" si="18"/>
        <v>Lions</v>
      </c>
      <c r="W206">
        <f>VLOOKUP(V206,'player index'!D:F,3,FALSE)</f>
        <v>53</v>
      </c>
      <c r="X206">
        <f t="shared" si="19"/>
        <v>0</v>
      </c>
    </row>
    <row r="207" spans="1:24">
      <c r="A207" t="s">
        <v>1019</v>
      </c>
      <c r="B207" t="s">
        <v>859</v>
      </c>
      <c r="C207" t="s">
        <v>2834</v>
      </c>
      <c r="D207" t="s">
        <v>809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4</v>
      </c>
      <c r="S207">
        <f t="shared" si="15"/>
        <v>6</v>
      </c>
      <c r="T207" t="str">
        <f t="shared" si="16"/>
        <v>Saints D/STD/ST</v>
      </c>
      <c r="U207" t="str">
        <f t="shared" si="17"/>
        <v>Saints</v>
      </c>
      <c r="V207" t="str">
        <f t="shared" si="18"/>
        <v>Saints</v>
      </c>
      <c r="W207">
        <f>VLOOKUP(V207,'player index'!D:F,3,FALSE)</f>
        <v>161</v>
      </c>
      <c r="X207">
        <f t="shared" si="19"/>
        <v>6</v>
      </c>
    </row>
    <row r="208" spans="1:24">
      <c r="A208" t="s">
        <v>1046</v>
      </c>
      <c r="B208" t="s">
        <v>616</v>
      </c>
      <c r="C208" t="s">
        <v>869</v>
      </c>
      <c r="D208" t="s">
        <v>809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4</v>
      </c>
      <c r="S208">
        <f t="shared" si="15"/>
        <v>6</v>
      </c>
      <c r="T208" t="str">
        <f t="shared" si="16"/>
        <v>Redskins D/STD/ST</v>
      </c>
      <c r="U208" t="str">
        <f t="shared" si="17"/>
        <v>Redskins</v>
      </c>
      <c r="V208" t="str">
        <f t="shared" si="18"/>
        <v>Redskins</v>
      </c>
      <c r="W208">
        <f>VLOOKUP(V208,'player index'!D:F,3,FALSE)</f>
        <v>181</v>
      </c>
      <c r="X208">
        <f t="shared" si="19"/>
        <v>6</v>
      </c>
    </row>
    <row r="209" spans="1:24">
      <c r="S209">
        <f t="shared" ref="S209:S272" si="20">E209*0.04+F209*4-G209+I209*0.1+J209*6+K209+L209*0.1+M209*6+O209*2-P209+Q209*6+IF(E209&gt;=300,3,0)+IF(I209&gt;=100,3,0)+IF(L209&gt;=100,3,0)</f>
        <v>0</v>
      </c>
      <c r="T209">
        <f t="shared" si="16"/>
        <v>0</v>
      </c>
      <c r="U209" t="e">
        <f t="shared" si="17"/>
        <v>#VALUE!</v>
      </c>
      <c r="V209" t="e">
        <f t="shared" si="18"/>
        <v>#VALUE!</v>
      </c>
      <c r="W209" t="e">
        <f>VLOOKUP(V209,'player index'!D:F,3,FALSE)</f>
        <v>#VALUE!</v>
      </c>
      <c r="X209">
        <f t="shared" si="19"/>
        <v>0</v>
      </c>
    </row>
    <row r="210" spans="1:24">
      <c r="A210" t="s">
        <v>759</v>
      </c>
      <c r="B210" t="s">
        <v>760</v>
      </c>
      <c r="C210" t="s">
        <v>761</v>
      </c>
      <c r="D210" t="s">
        <v>762</v>
      </c>
      <c r="E210" t="s">
        <v>763</v>
      </c>
      <c r="F210" t="s">
        <v>735</v>
      </c>
      <c r="G210" t="s">
        <v>736</v>
      </c>
      <c r="H210" t="s">
        <v>764</v>
      </c>
      <c r="I210" t="s">
        <v>763</v>
      </c>
      <c r="J210" t="s">
        <v>735</v>
      </c>
      <c r="K210" t="s">
        <v>765</v>
      </c>
      <c r="L210" t="s">
        <v>763</v>
      </c>
      <c r="M210" t="s">
        <v>735</v>
      </c>
      <c r="N210" t="s">
        <v>2830</v>
      </c>
      <c r="O210" t="s">
        <v>2829</v>
      </c>
      <c r="P210" t="s">
        <v>2828</v>
      </c>
      <c r="Q210" t="s">
        <v>735</v>
      </c>
      <c r="R210" t="s">
        <v>766</v>
      </c>
      <c r="S210" t="e">
        <f t="shared" si="20"/>
        <v>#VALUE!</v>
      </c>
      <c r="T210" t="str">
        <f t="shared" si="16"/>
        <v>PLAYER, TEAM POS</v>
      </c>
      <c r="U210" t="str">
        <f t="shared" si="17"/>
        <v>PLAYER</v>
      </c>
      <c r="V210" t="str">
        <f t="shared" si="18"/>
        <v>PLAYER</v>
      </c>
      <c r="W210" t="e">
        <f>VLOOKUP(V210,'player index'!D:F,3,FALSE)</f>
        <v>#N/A</v>
      </c>
      <c r="X210" t="e">
        <f t="shared" si="19"/>
        <v>#VALUE!</v>
      </c>
    </row>
    <row r="211" spans="1:24">
      <c r="A211" t="s">
        <v>1045</v>
      </c>
      <c r="B211" t="s">
        <v>33</v>
      </c>
      <c r="C211" t="s">
        <v>2839</v>
      </c>
      <c r="D211" t="s">
        <v>809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4</v>
      </c>
      <c r="S211">
        <f t="shared" si="20"/>
        <v>0</v>
      </c>
      <c r="T211" t="str">
        <f t="shared" si="16"/>
        <v>Panthers D/STD/ST</v>
      </c>
      <c r="U211" t="str">
        <f t="shared" si="17"/>
        <v>Panthers</v>
      </c>
      <c r="V211" t="str">
        <f t="shared" si="18"/>
        <v>Panthers</v>
      </c>
      <c r="W211">
        <f>VLOOKUP(V211,'player index'!D:F,3,FALSE)</f>
        <v>173</v>
      </c>
      <c r="X211">
        <f t="shared" si="19"/>
        <v>0</v>
      </c>
    </row>
    <row r="212" spans="1:24">
      <c r="A212" t="s">
        <v>3032</v>
      </c>
      <c r="B212" t="s">
        <v>33</v>
      </c>
      <c r="C212" t="s">
        <v>2839</v>
      </c>
      <c r="D212" t="s">
        <v>809</v>
      </c>
      <c r="E212">
        <v>0</v>
      </c>
      <c r="F212">
        <v>0</v>
      </c>
      <c r="G212">
        <v>0</v>
      </c>
      <c r="H212">
        <v>5</v>
      </c>
      <c r="I212">
        <v>16</v>
      </c>
      <c r="J212">
        <v>0</v>
      </c>
      <c r="K212">
        <v>3</v>
      </c>
      <c r="L212">
        <v>28</v>
      </c>
      <c r="M212">
        <v>0</v>
      </c>
      <c r="N212">
        <v>3</v>
      </c>
      <c r="O212">
        <v>0</v>
      </c>
      <c r="P212">
        <v>0</v>
      </c>
      <c r="Q212">
        <v>0</v>
      </c>
      <c r="R212">
        <v>3</v>
      </c>
      <c r="S212">
        <f t="shared" si="20"/>
        <v>7.4</v>
      </c>
      <c r="T212" t="str">
        <f t="shared" si="16"/>
        <v>Mike Tolbert, CarRBQ</v>
      </c>
      <c r="U212" t="str">
        <f t="shared" si="17"/>
        <v>Mike Tolbert</v>
      </c>
      <c r="V212" t="str">
        <f t="shared" si="18"/>
        <v>Mike Tolbert</v>
      </c>
      <c r="W212">
        <f>VLOOKUP(V212,'player index'!D:F,3,FALSE)</f>
        <v>334</v>
      </c>
      <c r="X212">
        <f t="shared" si="19"/>
        <v>7.4</v>
      </c>
    </row>
    <row r="213" spans="1:24">
      <c r="A213" t="s">
        <v>1074</v>
      </c>
      <c r="B213" t="s">
        <v>804</v>
      </c>
      <c r="C213" t="s">
        <v>2860</v>
      </c>
      <c r="D213" t="s">
        <v>809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</v>
      </c>
      <c r="L213">
        <v>35</v>
      </c>
      <c r="M213">
        <v>0</v>
      </c>
      <c r="N213">
        <v>4</v>
      </c>
      <c r="O213">
        <v>0</v>
      </c>
      <c r="P213">
        <v>0</v>
      </c>
      <c r="Q213">
        <v>0</v>
      </c>
      <c r="R213">
        <v>3</v>
      </c>
      <c r="S213">
        <f t="shared" si="20"/>
        <v>7.5</v>
      </c>
      <c r="T213" t="str">
        <f t="shared" si="16"/>
        <v>John Phillips, SDTE</v>
      </c>
      <c r="U213" t="str">
        <f t="shared" si="17"/>
        <v>John Phillips</v>
      </c>
      <c r="V213" t="str">
        <f t="shared" si="18"/>
        <v>John Phillips</v>
      </c>
      <c r="W213">
        <f>VLOOKUP(V213,'player index'!D:F,3,FALSE)</f>
        <v>421</v>
      </c>
      <c r="X213">
        <f t="shared" si="19"/>
        <v>7.5</v>
      </c>
    </row>
    <row r="214" spans="1:24">
      <c r="A214" t="s">
        <v>968</v>
      </c>
      <c r="B214" t="s">
        <v>840</v>
      </c>
      <c r="C214" t="s">
        <v>2853</v>
      </c>
      <c r="D214" t="s">
        <v>809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</v>
      </c>
      <c r="L214">
        <v>36</v>
      </c>
      <c r="M214">
        <v>0</v>
      </c>
      <c r="N214">
        <v>9</v>
      </c>
      <c r="O214">
        <v>0</v>
      </c>
      <c r="P214">
        <v>0</v>
      </c>
      <c r="Q214">
        <v>0</v>
      </c>
      <c r="R214">
        <v>3</v>
      </c>
      <c r="S214">
        <f t="shared" si="20"/>
        <v>7.6</v>
      </c>
      <c r="T214" t="str">
        <f t="shared" si="16"/>
        <v>Michael Crabtree, OakWR</v>
      </c>
      <c r="U214" t="str">
        <f t="shared" si="17"/>
        <v>Michael Crabtree</v>
      </c>
      <c r="V214" t="str">
        <f t="shared" si="18"/>
        <v>Michael Crabtree</v>
      </c>
      <c r="W214">
        <f>VLOOKUP(V214,'player index'!D:F,3,FALSE)</f>
        <v>200</v>
      </c>
      <c r="X214">
        <f t="shared" si="19"/>
        <v>7.6</v>
      </c>
    </row>
    <row r="215" spans="1:24">
      <c r="A215" t="s">
        <v>871</v>
      </c>
      <c r="B215" t="s">
        <v>856</v>
      </c>
      <c r="C215" t="s">
        <v>2993</v>
      </c>
      <c r="D215" s="2">
        <v>40802</v>
      </c>
      <c r="E215">
        <v>63</v>
      </c>
      <c r="F215">
        <v>0</v>
      </c>
      <c r="G215">
        <v>0</v>
      </c>
      <c r="H215">
        <v>3</v>
      </c>
      <c r="I215">
        <v>13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</v>
      </c>
      <c r="S215">
        <f t="shared" si="20"/>
        <v>3.8200000000000003</v>
      </c>
      <c r="T215" t="str">
        <f t="shared" si="16"/>
        <v>Jimmy Clausen, ChiQB</v>
      </c>
      <c r="U215" t="str">
        <f t="shared" si="17"/>
        <v>Jimmy Clausen</v>
      </c>
      <c r="V215" t="str">
        <f t="shared" si="18"/>
        <v>Jimmy Clausen</v>
      </c>
      <c r="W215">
        <f>VLOOKUP(V215,'player index'!D:F,3,FALSE)</f>
        <v>473</v>
      </c>
      <c r="X215">
        <f t="shared" si="19"/>
        <v>3.8200000000000003</v>
      </c>
    </row>
    <row r="216" spans="1:24">
      <c r="A216" t="s">
        <v>1044</v>
      </c>
      <c r="B216" t="s">
        <v>26</v>
      </c>
      <c r="C216" t="s">
        <v>2823</v>
      </c>
      <c r="D216" t="s">
        <v>809</v>
      </c>
      <c r="E216">
        <v>0</v>
      </c>
      <c r="F216">
        <v>0</v>
      </c>
      <c r="G216">
        <v>0</v>
      </c>
      <c r="H216">
        <v>5</v>
      </c>
      <c r="I216">
        <v>7</v>
      </c>
      <c r="J216">
        <v>0</v>
      </c>
      <c r="K216">
        <v>1</v>
      </c>
      <c r="L216">
        <v>35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3</v>
      </c>
      <c r="S216">
        <f t="shared" si="20"/>
        <v>5.2</v>
      </c>
      <c r="T216" t="str">
        <f t="shared" si="16"/>
        <v>Dexter McCluster, TenWR, RB</v>
      </c>
      <c r="U216" t="str">
        <f t="shared" si="17"/>
        <v>Dexter McCluster</v>
      </c>
      <c r="V216" t="str">
        <f t="shared" si="18"/>
        <v>Dexter McCluster</v>
      </c>
      <c r="W216">
        <f>VLOOKUP(V216,'player index'!D:F,3,FALSE)</f>
        <v>239</v>
      </c>
      <c r="X216">
        <f t="shared" si="19"/>
        <v>5.2</v>
      </c>
    </row>
    <row r="217" spans="1:24">
      <c r="A217" t="s">
        <v>1124</v>
      </c>
      <c r="B217" t="s">
        <v>89</v>
      </c>
      <c r="C217" t="s">
        <v>2986</v>
      </c>
      <c r="D217" t="s">
        <v>809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</v>
      </c>
      <c r="L217">
        <v>34</v>
      </c>
      <c r="M217">
        <v>0</v>
      </c>
      <c r="N217">
        <v>3</v>
      </c>
      <c r="O217">
        <v>0</v>
      </c>
      <c r="P217">
        <v>0</v>
      </c>
      <c r="Q217">
        <v>0</v>
      </c>
      <c r="R217">
        <v>3</v>
      </c>
      <c r="S217">
        <f t="shared" si="20"/>
        <v>5.4</v>
      </c>
      <c r="T217" t="str">
        <f t="shared" si="16"/>
        <v>Jermaine Gresham, AriTE</v>
      </c>
      <c r="U217" t="str">
        <f t="shared" si="17"/>
        <v>Jermaine Gresham</v>
      </c>
      <c r="V217" t="str">
        <f t="shared" si="18"/>
        <v>Jermaine Gresham</v>
      </c>
      <c r="W217">
        <f>VLOOKUP(V217,'player index'!D:F,3,FALSE)</f>
        <v>318</v>
      </c>
      <c r="X217">
        <f t="shared" si="19"/>
        <v>5.4</v>
      </c>
    </row>
    <row r="218" spans="1:24">
      <c r="A218" t="s">
        <v>963</v>
      </c>
      <c r="B218" t="s">
        <v>51</v>
      </c>
      <c r="C218" t="s">
        <v>2990</v>
      </c>
      <c r="D218" t="s">
        <v>809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</v>
      </c>
      <c r="L218">
        <v>35</v>
      </c>
      <c r="M218">
        <v>0</v>
      </c>
      <c r="N218">
        <v>3</v>
      </c>
      <c r="O218">
        <v>0</v>
      </c>
      <c r="P218">
        <v>0</v>
      </c>
      <c r="Q218">
        <v>0</v>
      </c>
      <c r="R218">
        <v>3</v>
      </c>
      <c r="S218">
        <f t="shared" si="20"/>
        <v>6.5</v>
      </c>
      <c r="T218" t="str">
        <f t="shared" si="16"/>
        <v>Doug Baldwin, SeaWR</v>
      </c>
      <c r="U218" t="str">
        <f t="shared" si="17"/>
        <v>Doug Baldwin</v>
      </c>
      <c r="V218" t="str">
        <f t="shared" si="18"/>
        <v>Doug Baldwin</v>
      </c>
      <c r="W218">
        <f>VLOOKUP(V218,'player index'!D:F,3,FALSE)</f>
        <v>189</v>
      </c>
      <c r="X218">
        <f t="shared" si="19"/>
        <v>6.5</v>
      </c>
    </row>
    <row r="219" spans="1:24">
      <c r="A219" t="s">
        <v>1025</v>
      </c>
      <c r="B219" t="s">
        <v>795</v>
      </c>
      <c r="C219" t="s">
        <v>796</v>
      </c>
      <c r="D219" t="s">
        <v>809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</v>
      </c>
      <c r="L219">
        <v>32</v>
      </c>
      <c r="M219">
        <v>0</v>
      </c>
      <c r="N219">
        <v>6</v>
      </c>
      <c r="O219">
        <v>0</v>
      </c>
      <c r="P219">
        <v>0</v>
      </c>
      <c r="Q219">
        <v>0</v>
      </c>
      <c r="R219">
        <v>3</v>
      </c>
      <c r="S219">
        <f t="shared" si="20"/>
        <v>6.2</v>
      </c>
      <c r="T219" t="str">
        <f t="shared" si="16"/>
        <v>Larry Donnell, NYGTE</v>
      </c>
      <c r="U219" t="str">
        <f t="shared" si="17"/>
        <v>Larry Donnell</v>
      </c>
      <c r="V219" t="str">
        <f t="shared" si="18"/>
        <v>Larry Donnell</v>
      </c>
      <c r="W219">
        <f>VLOOKUP(V219,'player index'!D:F,3,FALSE)</f>
        <v>210</v>
      </c>
      <c r="X219">
        <f t="shared" si="19"/>
        <v>6.2</v>
      </c>
    </row>
    <row r="220" spans="1:24">
      <c r="A220" t="s">
        <v>999</v>
      </c>
      <c r="B220" t="s">
        <v>12</v>
      </c>
      <c r="C220" t="s">
        <v>2819</v>
      </c>
      <c r="D220" t="s">
        <v>809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38</v>
      </c>
      <c r="M220">
        <v>0</v>
      </c>
      <c r="N220">
        <v>5</v>
      </c>
      <c r="O220">
        <v>0</v>
      </c>
      <c r="P220">
        <v>0</v>
      </c>
      <c r="Q220">
        <v>0</v>
      </c>
      <c r="R220">
        <v>3</v>
      </c>
      <c r="S220">
        <f t="shared" si="20"/>
        <v>8.8000000000000007</v>
      </c>
      <c r="T220" t="str">
        <f t="shared" si="16"/>
        <v>Tavon Austin, StLWR</v>
      </c>
      <c r="U220" t="str">
        <f t="shared" si="17"/>
        <v>Tavon Austin</v>
      </c>
      <c r="V220" t="str">
        <f t="shared" si="18"/>
        <v>Tavon Austin</v>
      </c>
      <c r="W220">
        <f>VLOOKUP(V220,'player index'!D:F,3,FALSE)</f>
        <v>190</v>
      </c>
      <c r="X220">
        <f t="shared" si="19"/>
        <v>8.8000000000000007</v>
      </c>
    </row>
    <row r="221" spans="1:24">
      <c r="A221" t="s">
        <v>1011</v>
      </c>
      <c r="B221" t="s">
        <v>749</v>
      </c>
      <c r="C221" t="s">
        <v>2817</v>
      </c>
      <c r="D221" t="s">
        <v>809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30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3</v>
      </c>
      <c r="S221">
        <f t="shared" si="20"/>
        <v>5</v>
      </c>
      <c r="T221" t="str">
        <f t="shared" si="16"/>
        <v>Zach Ertz, PhiTE</v>
      </c>
      <c r="U221" t="str">
        <f t="shared" si="17"/>
        <v>Zach Ertz</v>
      </c>
      <c r="V221" t="str">
        <f t="shared" si="18"/>
        <v>Zach Ertz</v>
      </c>
      <c r="W221">
        <f>VLOOKUP(V221,'player index'!D:F,3,FALSE)</f>
        <v>170</v>
      </c>
      <c r="X221">
        <f t="shared" si="19"/>
        <v>5</v>
      </c>
    </row>
    <row r="222" spans="1:24">
      <c r="A222" t="s">
        <v>1094</v>
      </c>
      <c r="B222" t="s">
        <v>830</v>
      </c>
      <c r="C222" t="s">
        <v>2987</v>
      </c>
      <c r="D222" t="s">
        <v>809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</v>
      </c>
      <c r="L222">
        <v>38</v>
      </c>
      <c r="M222">
        <v>0</v>
      </c>
      <c r="N222">
        <v>5</v>
      </c>
      <c r="O222">
        <v>0</v>
      </c>
      <c r="P222">
        <v>0</v>
      </c>
      <c r="Q222">
        <v>0</v>
      </c>
      <c r="R222">
        <v>3</v>
      </c>
      <c r="S222">
        <f t="shared" si="20"/>
        <v>7.8000000000000007</v>
      </c>
      <c r="T222" t="str">
        <f t="shared" si="16"/>
        <v>Robert Woods, BufWR</v>
      </c>
      <c r="U222" t="str">
        <f t="shared" si="17"/>
        <v>Robert Woods</v>
      </c>
      <c r="V222" t="str">
        <f t="shared" si="18"/>
        <v>Robert Woods</v>
      </c>
      <c r="W222">
        <f>VLOOKUP(V222,'player index'!D:F,3,FALSE)</f>
        <v>268</v>
      </c>
      <c r="X222">
        <f t="shared" si="19"/>
        <v>7.8000000000000007</v>
      </c>
    </row>
    <row r="223" spans="1:24">
      <c r="A223" t="s">
        <v>1170</v>
      </c>
      <c r="B223" t="s">
        <v>778</v>
      </c>
      <c r="C223" t="s">
        <v>2879</v>
      </c>
      <c r="D223" t="s">
        <v>809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32</v>
      </c>
      <c r="M223">
        <v>0</v>
      </c>
      <c r="N223">
        <v>3</v>
      </c>
      <c r="O223">
        <v>0</v>
      </c>
      <c r="P223">
        <v>0</v>
      </c>
      <c r="Q223">
        <v>0</v>
      </c>
      <c r="R223">
        <v>3</v>
      </c>
      <c r="S223">
        <f t="shared" si="20"/>
        <v>6.2</v>
      </c>
      <c r="T223" t="str">
        <f t="shared" si="16"/>
        <v>Jack Doyle, IndTE</v>
      </c>
      <c r="U223" t="str">
        <f t="shared" si="17"/>
        <v>Jack Doyle</v>
      </c>
      <c r="V223" t="str">
        <f t="shared" si="18"/>
        <v>Jack Doyle</v>
      </c>
      <c r="W223">
        <f>VLOOKUP(V223,'player index'!D:F,3,FALSE)</f>
        <v>352</v>
      </c>
      <c r="X223">
        <f t="shared" si="19"/>
        <v>6.2</v>
      </c>
    </row>
    <row r="224" spans="1:24">
      <c r="A224" t="s">
        <v>2966</v>
      </c>
      <c r="B224" t="s">
        <v>830</v>
      </c>
      <c r="C224" t="s">
        <v>2987</v>
      </c>
      <c r="D224" t="s">
        <v>809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39</v>
      </c>
      <c r="M224">
        <v>0</v>
      </c>
      <c r="N224">
        <v>2</v>
      </c>
      <c r="O224">
        <v>0</v>
      </c>
      <c r="P224">
        <v>0</v>
      </c>
      <c r="Q224">
        <v>0</v>
      </c>
      <c r="R224">
        <v>3</v>
      </c>
      <c r="S224">
        <f t="shared" si="20"/>
        <v>4.9000000000000004</v>
      </c>
      <c r="T224" t="str">
        <f t="shared" si="16"/>
        <v>Sammy Watkins, BufWRQ</v>
      </c>
      <c r="U224" t="str">
        <f t="shared" si="17"/>
        <v>Sammy Watkins</v>
      </c>
      <c r="V224" t="str">
        <f t="shared" si="18"/>
        <v>Sammy Watkins</v>
      </c>
      <c r="W224">
        <f>VLOOKUP(V224,'player index'!D:F,3,FALSE)</f>
        <v>138</v>
      </c>
      <c r="X224">
        <f t="shared" si="19"/>
        <v>4.9000000000000004</v>
      </c>
    </row>
    <row r="225" spans="1:24">
      <c r="A225" t="s">
        <v>879</v>
      </c>
      <c r="B225" t="s">
        <v>98</v>
      </c>
      <c r="C225" t="s">
        <v>2821</v>
      </c>
      <c r="D225" t="s">
        <v>809</v>
      </c>
      <c r="E225">
        <v>0</v>
      </c>
      <c r="F225">
        <v>0</v>
      </c>
      <c r="G225">
        <v>0</v>
      </c>
      <c r="H225">
        <v>10</v>
      </c>
      <c r="I225">
        <v>36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20"/>
        <v>3.6</v>
      </c>
      <c r="T225" t="str">
        <f t="shared" si="16"/>
        <v>Isaiah Crowell, CleRB</v>
      </c>
      <c r="U225" t="str">
        <f t="shared" si="17"/>
        <v>Isaiah Crowell</v>
      </c>
      <c r="V225" t="str">
        <f t="shared" si="18"/>
        <v>Isaiah Crowell</v>
      </c>
      <c r="W225">
        <f>VLOOKUP(V225,'player index'!D:F,3,FALSE)</f>
        <v>72</v>
      </c>
      <c r="X225">
        <f t="shared" si="19"/>
        <v>3.6</v>
      </c>
    </row>
    <row r="226" spans="1:24">
      <c r="A226" t="s">
        <v>940</v>
      </c>
      <c r="B226" t="s">
        <v>89</v>
      </c>
      <c r="C226" t="s">
        <v>2986</v>
      </c>
      <c r="D226" t="s">
        <v>809</v>
      </c>
      <c r="E226">
        <v>0</v>
      </c>
      <c r="F226">
        <v>0</v>
      </c>
      <c r="G226">
        <v>0</v>
      </c>
      <c r="H226">
        <v>7</v>
      </c>
      <c r="I226">
        <v>25</v>
      </c>
      <c r="J226">
        <v>0</v>
      </c>
      <c r="K226">
        <v>3</v>
      </c>
      <c r="L226">
        <v>16</v>
      </c>
      <c r="M226">
        <v>0</v>
      </c>
      <c r="N226">
        <v>3</v>
      </c>
      <c r="O226">
        <v>0</v>
      </c>
      <c r="P226">
        <v>0</v>
      </c>
      <c r="Q226">
        <v>0</v>
      </c>
      <c r="R226">
        <v>3</v>
      </c>
      <c r="S226">
        <f t="shared" si="20"/>
        <v>7.1</v>
      </c>
      <c r="T226" t="str">
        <f t="shared" si="16"/>
        <v>David Johnson, AriRB</v>
      </c>
      <c r="U226" t="str">
        <f t="shared" si="17"/>
        <v>David Johnson</v>
      </c>
      <c r="V226" t="str">
        <f t="shared" si="18"/>
        <v>David Johnson</v>
      </c>
      <c r="W226">
        <f>VLOOKUP(V226,'player index'!D:F,3,FALSE)</f>
        <v>169</v>
      </c>
      <c r="X226">
        <f t="shared" si="19"/>
        <v>7.1</v>
      </c>
    </row>
    <row r="227" spans="1:24">
      <c r="A227" t="s">
        <v>1054</v>
      </c>
      <c r="B227" t="s">
        <v>67</v>
      </c>
      <c r="C227" t="s">
        <v>2814</v>
      </c>
      <c r="D227" t="s">
        <v>809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39</v>
      </c>
      <c r="M227">
        <v>0</v>
      </c>
      <c r="N227">
        <v>9</v>
      </c>
      <c r="O227">
        <v>0</v>
      </c>
      <c r="P227">
        <v>0</v>
      </c>
      <c r="Q227">
        <v>0</v>
      </c>
      <c r="R227">
        <v>3</v>
      </c>
      <c r="S227">
        <f t="shared" si="20"/>
        <v>6.9</v>
      </c>
      <c r="T227" t="str">
        <f t="shared" si="16"/>
        <v>Devin Smith, NYJWRP</v>
      </c>
      <c r="U227" t="str">
        <f t="shared" si="17"/>
        <v>Devin Smith</v>
      </c>
      <c r="V227" t="str">
        <f t="shared" si="18"/>
        <v>Devin Smith</v>
      </c>
      <c r="W227">
        <f>VLOOKUP(V227,'player index'!D:F,3,FALSE)</f>
        <v>277</v>
      </c>
      <c r="X227">
        <f t="shared" si="19"/>
        <v>6.9</v>
      </c>
    </row>
    <row r="228" spans="1:24">
      <c r="A228" t="s">
        <v>901</v>
      </c>
      <c r="B228" t="s">
        <v>98</v>
      </c>
      <c r="C228" t="s">
        <v>2821</v>
      </c>
      <c r="D228" t="s">
        <v>809</v>
      </c>
      <c r="E228">
        <v>0</v>
      </c>
      <c r="F228">
        <v>0</v>
      </c>
      <c r="G228">
        <v>0</v>
      </c>
      <c r="H228">
        <v>4</v>
      </c>
      <c r="I228">
        <v>3</v>
      </c>
      <c r="J228">
        <v>0</v>
      </c>
      <c r="K228">
        <v>6</v>
      </c>
      <c r="L228">
        <v>32</v>
      </c>
      <c r="M228">
        <v>0</v>
      </c>
      <c r="N228">
        <v>7</v>
      </c>
      <c r="O228">
        <v>0</v>
      </c>
      <c r="P228">
        <v>0</v>
      </c>
      <c r="Q228">
        <v>0</v>
      </c>
      <c r="R228">
        <v>3</v>
      </c>
      <c r="S228">
        <f t="shared" si="20"/>
        <v>9.5</v>
      </c>
      <c r="T228" t="str">
        <f t="shared" si="16"/>
        <v>Duke Johnson Jr., CleRB</v>
      </c>
      <c r="U228" t="str">
        <f t="shared" si="17"/>
        <v>Duke Johnson Jr.</v>
      </c>
      <c r="V228" t="str">
        <f t="shared" si="18"/>
        <v>Duke Johnson Jr.</v>
      </c>
      <c r="W228">
        <f>VLOOKUP(V228,'player index'!D:F,3,FALSE)</f>
        <v>194</v>
      </c>
      <c r="X228">
        <f t="shared" si="19"/>
        <v>9.5</v>
      </c>
    </row>
    <row r="229" spans="1:24">
      <c r="A229" t="s">
        <v>3033</v>
      </c>
      <c r="B229" t="s">
        <v>741</v>
      </c>
      <c r="C229" t="s">
        <v>2818</v>
      </c>
      <c r="D229" t="s">
        <v>809</v>
      </c>
      <c r="E229">
        <v>0</v>
      </c>
      <c r="F229">
        <v>0</v>
      </c>
      <c r="G229">
        <v>0</v>
      </c>
      <c r="H229">
        <v>11</v>
      </c>
      <c r="I229">
        <v>33</v>
      </c>
      <c r="J229">
        <v>0</v>
      </c>
      <c r="K229">
        <v>2</v>
      </c>
      <c r="L229">
        <v>9</v>
      </c>
      <c r="M229">
        <v>0</v>
      </c>
      <c r="N229">
        <v>3</v>
      </c>
      <c r="O229">
        <v>0</v>
      </c>
      <c r="P229">
        <v>0</v>
      </c>
      <c r="Q229">
        <v>0</v>
      </c>
      <c r="R229">
        <v>3</v>
      </c>
      <c r="S229">
        <f t="shared" si="20"/>
        <v>6.2000000000000011</v>
      </c>
      <c r="T229" t="str">
        <f t="shared" si="16"/>
        <v>T.J. Yeldon, JaxRB</v>
      </c>
      <c r="U229" t="str">
        <f t="shared" si="17"/>
        <v>T.J. Yeldon</v>
      </c>
      <c r="V229" t="str">
        <f t="shared" si="18"/>
        <v>T.J. Yeldon</v>
      </c>
      <c r="W229">
        <f>VLOOKUP(V229,'player index'!D:F,3,FALSE)</f>
        <v>103</v>
      </c>
      <c r="X229">
        <f t="shared" si="19"/>
        <v>6.2000000000000011</v>
      </c>
    </row>
    <row r="230" spans="1:24">
      <c r="A230" t="s">
        <v>1152</v>
      </c>
      <c r="B230" t="s">
        <v>801</v>
      </c>
      <c r="C230" t="s">
        <v>2813</v>
      </c>
      <c r="D230" t="s">
        <v>809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</v>
      </c>
      <c r="S230">
        <f t="shared" si="20"/>
        <v>0</v>
      </c>
      <c r="T230" t="str">
        <f t="shared" si="16"/>
        <v>Falcons D/STD/ST</v>
      </c>
      <c r="U230" t="str">
        <f t="shared" si="17"/>
        <v>Falcons</v>
      </c>
      <c r="V230" t="str">
        <f t="shared" si="18"/>
        <v>Falcons</v>
      </c>
      <c r="W230">
        <f>VLOOKUP(V230,'player index'!D:F,3,FALSE)</f>
        <v>276</v>
      </c>
      <c r="X230">
        <f t="shared" si="19"/>
        <v>0</v>
      </c>
    </row>
    <row r="231" spans="1:24">
      <c r="A231" t="s">
        <v>1119</v>
      </c>
      <c r="B231" t="s">
        <v>856</v>
      </c>
      <c r="C231" t="s">
        <v>2993</v>
      </c>
      <c r="D231" t="s">
        <v>809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</v>
      </c>
      <c r="S231">
        <f t="shared" si="20"/>
        <v>0</v>
      </c>
      <c r="T231" t="str">
        <f t="shared" si="16"/>
        <v>Bears D/STD/ST</v>
      </c>
      <c r="U231" t="str">
        <f t="shared" si="17"/>
        <v>Bears</v>
      </c>
      <c r="V231" t="str">
        <f t="shared" si="18"/>
        <v>Bears</v>
      </c>
      <c r="W231">
        <f>VLOOKUP(V231,'player index'!D:F,3,FALSE)</f>
        <v>184</v>
      </c>
      <c r="X231">
        <f t="shared" si="19"/>
        <v>0</v>
      </c>
    </row>
    <row r="232" spans="1:24">
      <c r="A232" t="s">
        <v>1111</v>
      </c>
      <c r="B232" t="s">
        <v>26</v>
      </c>
      <c r="C232" t="s">
        <v>2823</v>
      </c>
      <c r="D232" t="s">
        <v>809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</v>
      </c>
      <c r="S232">
        <f t="shared" si="20"/>
        <v>0</v>
      </c>
      <c r="T232" t="str">
        <f t="shared" si="16"/>
        <v>Titans D/STD/ST</v>
      </c>
      <c r="U232" t="str">
        <f t="shared" si="17"/>
        <v>Titans</v>
      </c>
      <c r="V232" t="str">
        <f t="shared" si="18"/>
        <v>Titans</v>
      </c>
      <c r="W232">
        <f>VLOOKUP(V232,'player index'!D:F,3,FALSE)</f>
        <v>187</v>
      </c>
      <c r="X232">
        <f t="shared" si="19"/>
        <v>0</v>
      </c>
    </row>
    <row r="233" spans="1:24">
      <c r="A233" t="s">
        <v>1001</v>
      </c>
      <c r="B233" t="s">
        <v>804</v>
      </c>
      <c r="C233" t="s">
        <v>2860</v>
      </c>
      <c r="D233" t="s">
        <v>809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3</v>
      </c>
      <c r="S233">
        <f t="shared" si="20"/>
        <v>0</v>
      </c>
      <c r="T233" t="str">
        <f t="shared" si="16"/>
        <v>Chargers D/STD/ST</v>
      </c>
      <c r="U233" t="str">
        <f t="shared" si="17"/>
        <v>Chargers</v>
      </c>
      <c r="V233" t="str">
        <f t="shared" si="18"/>
        <v>Chargers</v>
      </c>
      <c r="W233">
        <f>VLOOKUP(V233,'player index'!D:F,3,FALSE)</f>
        <v>222</v>
      </c>
      <c r="X233">
        <f t="shared" si="19"/>
        <v>0</v>
      </c>
    </row>
    <row r="234" spans="1:24">
      <c r="A234" t="s">
        <v>1086</v>
      </c>
      <c r="B234" t="s">
        <v>859</v>
      </c>
      <c r="C234" t="s">
        <v>2834</v>
      </c>
      <c r="D234" t="s">
        <v>809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</v>
      </c>
      <c r="L234">
        <v>42</v>
      </c>
      <c r="M234">
        <v>0</v>
      </c>
      <c r="N234">
        <v>4</v>
      </c>
      <c r="O234">
        <v>0</v>
      </c>
      <c r="P234">
        <v>1</v>
      </c>
      <c r="Q234">
        <v>0</v>
      </c>
      <c r="R234">
        <v>2</v>
      </c>
      <c r="S234">
        <f t="shared" si="20"/>
        <v>7.1999999999999993</v>
      </c>
      <c r="T234" t="str">
        <f t="shared" si="16"/>
        <v>Benjamin Watson, NOTE</v>
      </c>
      <c r="U234" t="str">
        <f t="shared" si="17"/>
        <v>Benjamin Watson</v>
      </c>
      <c r="V234" t="str">
        <f t="shared" si="18"/>
        <v>Benjamin Watson</v>
      </c>
      <c r="W234">
        <f>VLOOKUP(V234,'player index'!D:F,3,FALSE)</f>
        <v>254</v>
      </c>
      <c r="X234">
        <f t="shared" si="19"/>
        <v>7.1999999999999993</v>
      </c>
    </row>
    <row r="235" spans="1:24">
      <c r="A235" t="s">
        <v>1116</v>
      </c>
      <c r="B235" t="s">
        <v>26</v>
      </c>
      <c r="C235" t="s">
        <v>2823</v>
      </c>
      <c r="D235" t="s">
        <v>809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0</v>
      </c>
      <c r="P235">
        <v>0</v>
      </c>
      <c r="Q235">
        <v>0</v>
      </c>
      <c r="R235">
        <v>2</v>
      </c>
      <c r="S235">
        <f t="shared" si="20"/>
        <v>3.6</v>
      </c>
      <c r="T235" t="str">
        <f t="shared" si="16"/>
        <v>Anthony Fasano, TenTE</v>
      </c>
      <c r="U235" t="str">
        <f t="shared" si="17"/>
        <v>Anthony Fasano</v>
      </c>
      <c r="V235" t="str">
        <f t="shared" si="18"/>
        <v>Anthony Fasano</v>
      </c>
      <c r="W235">
        <f>VLOOKUP(V235,'player index'!D:F,3,FALSE)</f>
        <v>258</v>
      </c>
      <c r="X235">
        <f t="shared" si="19"/>
        <v>3.6</v>
      </c>
    </row>
    <row r="236" spans="1:24">
      <c r="A236" t="s">
        <v>3034</v>
      </c>
      <c r="B236" t="s">
        <v>795</v>
      </c>
      <c r="C236" t="s">
        <v>796</v>
      </c>
      <c r="D236" t="s">
        <v>809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</v>
      </c>
      <c r="L236">
        <v>27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2</v>
      </c>
      <c r="S236">
        <f t="shared" si="20"/>
        <v>5.7</v>
      </c>
      <c r="T236" t="str">
        <f t="shared" si="16"/>
        <v>Daniel Fells, NYGTEQ</v>
      </c>
      <c r="U236" t="str">
        <f t="shared" si="17"/>
        <v>Daniel Fells</v>
      </c>
      <c r="V236" t="str">
        <f t="shared" si="18"/>
        <v>Daniel Fells</v>
      </c>
      <c r="W236">
        <f>VLOOKUP(V236,'player index'!D:F,3,FALSE)</f>
        <v>498</v>
      </c>
      <c r="X236">
        <f t="shared" si="19"/>
        <v>5.7</v>
      </c>
    </row>
    <row r="237" spans="1:24">
      <c r="A237" t="s">
        <v>1114</v>
      </c>
      <c r="B237" t="s">
        <v>130</v>
      </c>
      <c r="C237" t="s">
        <v>2843</v>
      </c>
      <c r="D237" t="s">
        <v>809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</v>
      </c>
      <c r="L237">
        <v>25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2</v>
      </c>
      <c r="S237">
        <f t="shared" si="20"/>
        <v>4.5</v>
      </c>
      <c r="T237" t="str">
        <f t="shared" si="16"/>
        <v>Scott Chandler, NETE</v>
      </c>
      <c r="U237" t="str">
        <f t="shared" si="17"/>
        <v>Scott Chandler</v>
      </c>
      <c r="V237" t="str">
        <f t="shared" si="18"/>
        <v>Scott Chandler</v>
      </c>
      <c r="W237">
        <f>VLOOKUP(V237,'player index'!D:F,3,FALSE)</f>
        <v>275</v>
      </c>
      <c r="X237">
        <f t="shared" si="19"/>
        <v>4.5</v>
      </c>
    </row>
    <row r="238" spans="1:24">
      <c r="A238" t="s">
        <v>1006</v>
      </c>
      <c r="B238" t="s">
        <v>26</v>
      </c>
      <c r="C238" t="s">
        <v>2823</v>
      </c>
      <c r="D238" t="s">
        <v>809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20</v>
      </c>
      <c r="M238">
        <v>0</v>
      </c>
      <c r="N238">
        <v>6</v>
      </c>
      <c r="O238">
        <v>0</v>
      </c>
      <c r="P238">
        <v>0</v>
      </c>
      <c r="Q238">
        <v>0</v>
      </c>
      <c r="R238">
        <v>2</v>
      </c>
      <c r="S238">
        <f t="shared" si="20"/>
        <v>5</v>
      </c>
      <c r="T238" t="str">
        <f t="shared" si="16"/>
        <v>Harry Douglas, TenWR</v>
      </c>
      <c r="U238" t="str">
        <f t="shared" si="17"/>
        <v>Harry Douglas</v>
      </c>
      <c r="V238" t="str">
        <f t="shared" si="18"/>
        <v>Harry Douglas</v>
      </c>
      <c r="W238">
        <f>VLOOKUP(V238,'player index'!D:F,3,FALSE)</f>
        <v>235</v>
      </c>
      <c r="X238">
        <f t="shared" si="19"/>
        <v>5</v>
      </c>
    </row>
    <row r="239" spans="1:24">
      <c r="A239" t="s">
        <v>1223</v>
      </c>
      <c r="B239" t="s">
        <v>26</v>
      </c>
      <c r="C239" t="s">
        <v>2823</v>
      </c>
      <c r="D239" t="s">
        <v>809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29</v>
      </c>
      <c r="M239">
        <v>0</v>
      </c>
      <c r="N239">
        <v>2</v>
      </c>
      <c r="O239">
        <v>0</v>
      </c>
      <c r="P239">
        <v>0</v>
      </c>
      <c r="Q239">
        <v>0</v>
      </c>
      <c r="R239">
        <v>2</v>
      </c>
      <c r="S239">
        <f t="shared" si="20"/>
        <v>4.9000000000000004</v>
      </c>
      <c r="T239" t="str">
        <f t="shared" si="16"/>
        <v>Craig Stevens, TenTE</v>
      </c>
      <c r="U239" t="str">
        <f t="shared" si="17"/>
        <v>Craig Stevens</v>
      </c>
      <c r="V239" t="str">
        <f t="shared" si="18"/>
        <v>Craig Stevens</v>
      </c>
      <c r="W239">
        <f>VLOOKUP(V239,'player index'!D:F,3,FALSE)</f>
        <v>313</v>
      </c>
      <c r="X239">
        <f t="shared" si="19"/>
        <v>4.9000000000000004</v>
      </c>
    </row>
    <row r="240" spans="1:24">
      <c r="A240" t="s">
        <v>857</v>
      </c>
      <c r="B240" t="s">
        <v>55</v>
      </c>
      <c r="C240" t="s">
        <v>2815</v>
      </c>
      <c r="D240" t="s">
        <v>809</v>
      </c>
      <c r="E240">
        <v>0</v>
      </c>
      <c r="F240">
        <v>0</v>
      </c>
      <c r="G240">
        <v>0</v>
      </c>
      <c r="H240">
        <v>10</v>
      </c>
      <c r="I240">
        <v>13</v>
      </c>
      <c r="J240">
        <v>0</v>
      </c>
      <c r="K240">
        <v>4</v>
      </c>
      <c r="L240">
        <v>16</v>
      </c>
      <c r="M240">
        <v>0</v>
      </c>
      <c r="N240">
        <v>7</v>
      </c>
      <c r="O240">
        <v>0</v>
      </c>
      <c r="P240">
        <v>0</v>
      </c>
      <c r="Q240">
        <v>0</v>
      </c>
      <c r="R240">
        <v>2</v>
      </c>
      <c r="S240">
        <f t="shared" si="20"/>
        <v>6.9</v>
      </c>
      <c r="T240" t="str">
        <f t="shared" si="16"/>
        <v>Justin Forsett, BalRB</v>
      </c>
      <c r="U240" t="str">
        <f t="shared" si="17"/>
        <v>Justin Forsett</v>
      </c>
      <c r="V240" t="str">
        <f t="shared" si="18"/>
        <v>Justin Forsett</v>
      </c>
      <c r="W240">
        <f>VLOOKUP(V240,'player index'!D:F,3,FALSE)</f>
        <v>39</v>
      </c>
      <c r="X240">
        <f t="shared" si="19"/>
        <v>6.9</v>
      </c>
    </row>
    <row r="241" spans="1:24">
      <c r="A241" t="s">
        <v>1049</v>
      </c>
      <c r="B241" t="s">
        <v>786</v>
      </c>
      <c r="C241" t="s">
        <v>3003</v>
      </c>
      <c r="D241" t="s">
        <v>809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</v>
      </c>
      <c r="L241">
        <v>27</v>
      </c>
      <c r="M241">
        <v>0</v>
      </c>
      <c r="N241">
        <v>3</v>
      </c>
      <c r="O241">
        <v>0</v>
      </c>
      <c r="P241">
        <v>0</v>
      </c>
      <c r="Q241">
        <v>0</v>
      </c>
      <c r="R241">
        <v>2</v>
      </c>
      <c r="S241">
        <f t="shared" si="20"/>
        <v>5.7</v>
      </c>
      <c r="T241" t="str">
        <f t="shared" si="16"/>
        <v>Jordan Norwood, DenWR</v>
      </c>
      <c r="U241" t="str">
        <f t="shared" si="17"/>
        <v>Jordan Norwood</v>
      </c>
      <c r="V241" t="str">
        <f t="shared" si="18"/>
        <v>Jordan Norwood</v>
      </c>
      <c r="W241">
        <f>VLOOKUP(V241,'player index'!D:F,3,FALSE)</f>
        <v>196</v>
      </c>
      <c r="X241">
        <f t="shared" si="19"/>
        <v>5.7</v>
      </c>
    </row>
    <row r="242" spans="1:24">
      <c r="A242" t="s">
        <v>2838</v>
      </c>
      <c r="B242" t="s">
        <v>856</v>
      </c>
      <c r="C242" t="s">
        <v>2993</v>
      </c>
      <c r="D242" t="s">
        <v>809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21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2</v>
      </c>
      <c r="S242">
        <f t="shared" si="20"/>
        <v>3.1</v>
      </c>
      <c r="T242" t="str">
        <f t="shared" si="16"/>
        <v>Zach Miller, ChiTE</v>
      </c>
      <c r="U242" t="str">
        <f t="shared" si="17"/>
        <v>Zach Miller</v>
      </c>
      <c r="V242" t="str">
        <f t="shared" si="18"/>
        <v>Zach Miller</v>
      </c>
      <c r="W242">
        <f>VLOOKUP(V242,'player index'!D:F,3,FALSE)</f>
        <v>347</v>
      </c>
      <c r="X242">
        <f t="shared" si="19"/>
        <v>3.1</v>
      </c>
    </row>
    <row r="243" spans="1:24">
      <c r="A243" t="s">
        <v>1022</v>
      </c>
      <c r="B243" t="s">
        <v>859</v>
      </c>
      <c r="C243" t="s">
        <v>2834</v>
      </c>
      <c r="D243" t="s">
        <v>809</v>
      </c>
      <c r="E243">
        <v>0</v>
      </c>
      <c r="F243">
        <v>0</v>
      </c>
      <c r="G243">
        <v>0</v>
      </c>
      <c r="H243">
        <v>1</v>
      </c>
      <c r="I243">
        <v>4</v>
      </c>
      <c r="J243">
        <v>0</v>
      </c>
      <c r="K243">
        <v>2</v>
      </c>
      <c r="L243">
        <v>22</v>
      </c>
      <c r="M243">
        <v>0</v>
      </c>
      <c r="N243">
        <v>2</v>
      </c>
      <c r="O243">
        <v>0</v>
      </c>
      <c r="P243">
        <v>0</v>
      </c>
      <c r="Q243">
        <v>0</v>
      </c>
      <c r="R243">
        <v>2</v>
      </c>
      <c r="S243">
        <f t="shared" si="20"/>
        <v>4.5999999999999996</v>
      </c>
      <c r="T243" t="str">
        <f t="shared" si="16"/>
        <v>C.J. Spiller, NORB</v>
      </c>
      <c r="U243" t="str">
        <f t="shared" si="17"/>
        <v>C.J. Spiller</v>
      </c>
      <c r="V243" t="str">
        <f t="shared" si="18"/>
        <v>C.J. Spiller</v>
      </c>
      <c r="W243">
        <f>VLOOKUP(V243,'player index'!D:F,3,FALSE)</f>
        <v>227</v>
      </c>
      <c r="X243">
        <f t="shared" si="19"/>
        <v>4.5999999999999996</v>
      </c>
    </row>
    <row r="244" spans="1:24">
      <c r="A244" t="s">
        <v>3035</v>
      </c>
      <c r="B244" t="s">
        <v>741</v>
      </c>
      <c r="C244" t="s">
        <v>2818</v>
      </c>
      <c r="D244" t="s">
        <v>809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28</v>
      </c>
      <c r="M244">
        <v>0</v>
      </c>
      <c r="N244">
        <v>3</v>
      </c>
      <c r="O244">
        <v>0</v>
      </c>
      <c r="P244">
        <v>0</v>
      </c>
      <c r="Q244">
        <v>0</v>
      </c>
      <c r="R244">
        <v>2</v>
      </c>
      <c r="S244">
        <f t="shared" si="20"/>
        <v>4.8000000000000007</v>
      </c>
      <c r="T244" t="str">
        <f t="shared" si="16"/>
        <v>Bryan Walters, JaxWR</v>
      </c>
      <c r="U244" t="str">
        <f t="shared" si="17"/>
        <v>Bryan Walters</v>
      </c>
      <c r="V244" t="str">
        <f t="shared" si="18"/>
        <v>Bryan Walters</v>
      </c>
      <c r="W244">
        <f>VLOOKUP(V244,'player index'!D:F,3,FALSE)</f>
        <v>443</v>
      </c>
      <c r="X244">
        <f t="shared" si="19"/>
        <v>4.8000000000000007</v>
      </c>
    </row>
    <row r="245" spans="1:24">
      <c r="A245" t="s">
        <v>954</v>
      </c>
      <c r="B245" t="s">
        <v>795</v>
      </c>
      <c r="C245" t="s">
        <v>796</v>
      </c>
      <c r="D245" t="s">
        <v>809</v>
      </c>
      <c r="E245">
        <v>0</v>
      </c>
      <c r="F245">
        <v>0</v>
      </c>
      <c r="G245">
        <v>0</v>
      </c>
      <c r="H245">
        <v>6</v>
      </c>
      <c r="I245">
        <v>23</v>
      </c>
      <c r="J245">
        <v>0</v>
      </c>
      <c r="K245">
        <v>0</v>
      </c>
      <c r="L245">
        <v>0</v>
      </c>
      <c r="M245">
        <v>0</v>
      </c>
      <c r="N245">
        <v>3</v>
      </c>
      <c r="O245">
        <v>0</v>
      </c>
      <c r="P245">
        <v>0</v>
      </c>
      <c r="Q245">
        <v>0</v>
      </c>
      <c r="R245">
        <v>2</v>
      </c>
      <c r="S245">
        <f t="shared" si="20"/>
        <v>2.3000000000000003</v>
      </c>
      <c r="T245" t="str">
        <f t="shared" si="16"/>
        <v>Shane Vereen, NYGRB</v>
      </c>
      <c r="U245" t="str">
        <f t="shared" si="17"/>
        <v>Shane Vereen</v>
      </c>
      <c r="V245" t="str">
        <f t="shared" si="18"/>
        <v>Shane Vereen</v>
      </c>
      <c r="W245">
        <f>VLOOKUP(V245,'player index'!D:F,3,FALSE)</f>
        <v>188</v>
      </c>
      <c r="X245">
        <f t="shared" si="19"/>
        <v>2.3000000000000003</v>
      </c>
    </row>
    <row r="246" spans="1:24">
      <c r="A246" t="s">
        <v>1162</v>
      </c>
      <c r="B246" t="s">
        <v>786</v>
      </c>
      <c r="C246" t="s">
        <v>3003</v>
      </c>
      <c r="D246" t="s">
        <v>809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26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2</v>
      </c>
      <c r="S246">
        <f t="shared" si="20"/>
        <v>3.6</v>
      </c>
      <c r="T246" t="str">
        <f t="shared" si="16"/>
        <v>Virgil Green, DenTE</v>
      </c>
      <c r="U246" t="str">
        <f t="shared" si="17"/>
        <v>Virgil Green</v>
      </c>
      <c r="V246" t="str">
        <f t="shared" si="18"/>
        <v>Virgil Green</v>
      </c>
      <c r="W246">
        <f>VLOOKUP(V246,'player index'!D:F,3,FALSE)</f>
        <v>343</v>
      </c>
      <c r="X246">
        <f t="shared" si="19"/>
        <v>3.6</v>
      </c>
    </row>
    <row r="247" spans="1:24">
      <c r="A247" t="s">
        <v>1180</v>
      </c>
      <c r="B247" t="s">
        <v>856</v>
      </c>
      <c r="C247" t="s">
        <v>2993</v>
      </c>
      <c r="D247" t="s">
        <v>809</v>
      </c>
      <c r="E247">
        <v>0</v>
      </c>
      <c r="F247">
        <v>0</v>
      </c>
      <c r="G247">
        <v>0</v>
      </c>
      <c r="H247">
        <v>4</v>
      </c>
      <c r="I247">
        <v>11</v>
      </c>
      <c r="J247">
        <v>0</v>
      </c>
      <c r="K247">
        <v>1</v>
      </c>
      <c r="L247">
        <v>10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2</v>
      </c>
      <c r="S247">
        <f t="shared" si="20"/>
        <v>3.1</v>
      </c>
      <c r="T247" t="str">
        <f t="shared" si="16"/>
        <v>Jacquizz Rodgers, ChiRB</v>
      </c>
      <c r="U247" t="str">
        <f t="shared" si="17"/>
        <v>Jacquizz Rodgers</v>
      </c>
      <c r="V247" t="str">
        <f t="shared" si="18"/>
        <v>Jacquizz Rodgers</v>
      </c>
      <c r="W247">
        <f>VLOOKUP(V247,'player index'!D:F,3,FALSE)</f>
        <v>303</v>
      </c>
      <c r="X247">
        <f t="shared" si="19"/>
        <v>3.1</v>
      </c>
    </row>
    <row r="248" spans="1:24">
      <c r="A248" t="s">
        <v>1231</v>
      </c>
      <c r="B248" t="s">
        <v>51</v>
      </c>
      <c r="C248" t="s">
        <v>2990</v>
      </c>
      <c r="D248" t="s">
        <v>809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23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f t="shared" si="20"/>
        <v>3.3000000000000003</v>
      </c>
      <c r="T248" t="str">
        <f t="shared" si="16"/>
        <v>Ricardo Lockette, SeaWR</v>
      </c>
      <c r="U248" t="str">
        <f t="shared" si="17"/>
        <v>Ricardo Lockette</v>
      </c>
      <c r="V248" t="str">
        <f t="shared" si="18"/>
        <v>Ricardo Lockette</v>
      </c>
      <c r="W248">
        <f>VLOOKUP(V248,'player index'!D:F,3,FALSE)</f>
        <v>392</v>
      </c>
      <c r="X248">
        <f t="shared" si="19"/>
        <v>3.3000000000000003</v>
      </c>
    </row>
    <row r="249" spans="1:24">
      <c r="A249" t="s">
        <v>3036</v>
      </c>
      <c r="B249" t="s">
        <v>71</v>
      </c>
      <c r="C249" t="s">
        <v>2847</v>
      </c>
      <c r="D249" t="s">
        <v>809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28</v>
      </c>
      <c r="M249">
        <v>0</v>
      </c>
      <c r="N249">
        <v>4</v>
      </c>
      <c r="O249">
        <v>0</v>
      </c>
      <c r="P249">
        <v>0</v>
      </c>
      <c r="Q249">
        <v>0</v>
      </c>
      <c r="R249">
        <v>2</v>
      </c>
      <c r="S249">
        <f t="shared" si="20"/>
        <v>5.8000000000000007</v>
      </c>
      <c r="T249" t="str">
        <f t="shared" si="16"/>
        <v>Jarius Wright, MinWRQ</v>
      </c>
      <c r="U249" t="str">
        <f t="shared" si="17"/>
        <v>Jarius Wright</v>
      </c>
      <c r="V249" t="str">
        <f t="shared" si="18"/>
        <v>Jarius Wright</v>
      </c>
      <c r="W249">
        <f>VLOOKUP(V249,'player index'!D:F,3,FALSE)</f>
        <v>241</v>
      </c>
      <c r="X249">
        <f t="shared" si="19"/>
        <v>5.8000000000000007</v>
      </c>
    </row>
    <row r="250" spans="1:24">
      <c r="A250" t="s">
        <v>1120</v>
      </c>
      <c r="B250" t="s">
        <v>842</v>
      </c>
      <c r="C250" t="s">
        <v>2831</v>
      </c>
      <c r="D250" t="s">
        <v>809</v>
      </c>
      <c r="E250">
        <v>0</v>
      </c>
      <c r="F250">
        <v>0</v>
      </c>
      <c r="G250">
        <v>0</v>
      </c>
      <c r="H250">
        <v>1</v>
      </c>
      <c r="I250">
        <v>6</v>
      </c>
      <c r="J250">
        <v>0</v>
      </c>
      <c r="K250">
        <v>2</v>
      </c>
      <c r="L250">
        <v>28</v>
      </c>
      <c r="M250">
        <v>0</v>
      </c>
      <c r="N250">
        <v>4</v>
      </c>
      <c r="O250">
        <v>0</v>
      </c>
      <c r="P250">
        <v>0</v>
      </c>
      <c r="Q250">
        <v>0</v>
      </c>
      <c r="R250">
        <v>2</v>
      </c>
      <c r="S250">
        <f t="shared" si="20"/>
        <v>5.4</v>
      </c>
      <c r="T250" t="str">
        <f t="shared" si="16"/>
        <v>Mohamed Sanu, CinWR</v>
      </c>
      <c r="U250" t="str">
        <f t="shared" si="17"/>
        <v>Mohamed Sanu</v>
      </c>
      <c r="V250" t="str">
        <f t="shared" si="18"/>
        <v>Mohamed Sanu</v>
      </c>
      <c r="W250">
        <f>VLOOKUP(V250,'player index'!D:F,3,FALSE)</f>
        <v>300</v>
      </c>
      <c r="X250">
        <f t="shared" si="19"/>
        <v>5.4</v>
      </c>
    </row>
    <row r="251" spans="1:24">
      <c r="A251" t="s">
        <v>1181</v>
      </c>
      <c r="B251" t="s">
        <v>12</v>
      </c>
      <c r="C251" t="s">
        <v>2819</v>
      </c>
      <c r="D251" t="s">
        <v>809</v>
      </c>
      <c r="E251">
        <v>0</v>
      </c>
      <c r="F251">
        <v>0</v>
      </c>
      <c r="G251">
        <v>0</v>
      </c>
      <c r="H251">
        <v>1</v>
      </c>
      <c r="I251">
        <v>24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</v>
      </c>
      <c r="S251">
        <f t="shared" si="20"/>
        <v>2.4000000000000004</v>
      </c>
      <c r="T251" t="str">
        <f t="shared" si="16"/>
        <v>Chris Givens, StLWR</v>
      </c>
      <c r="U251" t="str">
        <f t="shared" si="17"/>
        <v>Chris Givens</v>
      </c>
      <c r="V251" t="str">
        <f t="shared" si="18"/>
        <v>Chris Givens</v>
      </c>
      <c r="W251">
        <f>VLOOKUP(V251,'player index'!D:F,3,FALSE)</f>
        <v>385</v>
      </c>
      <c r="X251">
        <f t="shared" si="19"/>
        <v>2.4000000000000004</v>
      </c>
    </row>
    <row r="252" spans="1:24">
      <c r="A252" t="s">
        <v>1153</v>
      </c>
      <c r="B252" t="s">
        <v>793</v>
      </c>
      <c r="C252" t="s">
        <v>2994</v>
      </c>
      <c r="D252" t="s">
        <v>809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</v>
      </c>
      <c r="L252">
        <v>29</v>
      </c>
      <c r="M252">
        <v>0</v>
      </c>
      <c r="N252">
        <v>3</v>
      </c>
      <c r="O252">
        <v>0</v>
      </c>
      <c r="P252">
        <v>0</v>
      </c>
      <c r="Q252">
        <v>0</v>
      </c>
      <c r="R252">
        <v>2</v>
      </c>
      <c r="S252">
        <f t="shared" si="20"/>
        <v>5.9</v>
      </c>
      <c r="T252" t="str">
        <f t="shared" si="16"/>
        <v>Garrett Celek, SFTE</v>
      </c>
      <c r="U252" t="str">
        <f t="shared" si="17"/>
        <v>Garrett Celek</v>
      </c>
      <c r="V252" t="str">
        <f t="shared" si="18"/>
        <v>Garrett Celek</v>
      </c>
      <c r="W252">
        <f>VLOOKUP(V252,'player index'!D:F,3,FALSE)</f>
        <v>350</v>
      </c>
      <c r="X252">
        <f t="shared" si="19"/>
        <v>5.9</v>
      </c>
    </row>
    <row r="253" spans="1:24">
      <c r="A253" t="s">
        <v>1059</v>
      </c>
      <c r="B253" t="s">
        <v>81</v>
      </c>
      <c r="C253" t="s">
        <v>2826</v>
      </c>
      <c r="D253" t="s">
        <v>809</v>
      </c>
      <c r="E253">
        <v>0</v>
      </c>
      <c r="F253">
        <v>0</v>
      </c>
      <c r="G253">
        <v>0</v>
      </c>
      <c r="H253">
        <v>6</v>
      </c>
      <c r="I253">
        <v>19</v>
      </c>
      <c r="J253">
        <v>0</v>
      </c>
      <c r="K253">
        <v>4</v>
      </c>
      <c r="L253">
        <v>19</v>
      </c>
      <c r="M253">
        <v>0</v>
      </c>
      <c r="N253">
        <v>4</v>
      </c>
      <c r="O253">
        <v>0</v>
      </c>
      <c r="P253">
        <v>0</v>
      </c>
      <c r="Q253">
        <v>0</v>
      </c>
      <c r="R253">
        <v>2</v>
      </c>
      <c r="S253">
        <f t="shared" si="20"/>
        <v>7.8000000000000007</v>
      </c>
      <c r="T253" t="str">
        <f t="shared" si="16"/>
        <v>Jonathan Grimes, HouRBQ</v>
      </c>
      <c r="U253" t="str">
        <f t="shared" si="17"/>
        <v>Jonathan Grimes</v>
      </c>
      <c r="V253" t="str">
        <f t="shared" si="18"/>
        <v>Jonathan Grimes</v>
      </c>
      <c r="W253">
        <f>VLOOKUP(V253,'player index'!D:F,3,FALSE)</f>
        <v>247</v>
      </c>
      <c r="X253">
        <f t="shared" si="19"/>
        <v>7.8000000000000007</v>
      </c>
    </row>
    <row r="254" spans="1:24">
      <c r="A254" t="s">
        <v>1081</v>
      </c>
      <c r="B254" t="s">
        <v>26</v>
      </c>
      <c r="C254" t="s">
        <v>2823</v>
      </c>
      <c r="D254" t="s">
        <v>809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29</v>
      </c>
      <c r="M254">
        <v>0</v>
      </c>
      <c r="N254">
        <v>2</v>
      </c>
      <c r="O254">
        <v>0</v>
      </c>
      <c r="P254">
        <v>0</v>
      </c>
      <c r="Q254">
        <v>0</v>
      </c>
      <c r="R254">
        <v>2</v>
      </c>
      <c r="S254">
        <f t="shared" si="20"/>
        <v>3.9000000000000004</v>
      </c>
      <c r="T254" t="str">
        <f t="shared" si="16"/>
        <v>Justin Hunter, TenWR</v>
      </c>
      <c r="U254" t="str">
        <f t="shared" si="17"/>
        <v>Justin Hunter</v>
      </c>
      <c r="V254" t="str">
        <f t="shared" si="18"/>
        <v>Justin Hunter</v>
      </c>
      <c r="W254">
        <f>VLOOKUP(V254,'player index'!D:F,3,FALSE)</f>
        <v>267</v>
      </c>
      <c r="X254">
        <f t="shared" si="19"/>
        <v>3.9000000000000004</v>
      </c>
    </row>
    <row r="255" spans="1:24">
      <c r="A255" t="s">
        <v>1191</v>
      </c>
      <c r="B255" t="s">
        <v>801</v>
      </c>
      <c r="C255" t="s">
        <v>2813</v>
      </c>
      <c r="D255" t="s">
        <v>809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6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2</v>
      </c>
      <c r="S255">
        <f t="shared" si="20"/>
        <v>3.6</v>
      </c>
      <c r="T255" t="str">
        <f t="shared" si="16"/>
        <v>Levine Toilolo, AtlTE</v>
      </c>
      <c r="U255" t="str">
        <f t="shared" si="17"/>
        <v>Levine Toilolo</v>
      </c>
      <c r="V255" t="str">
        <f t="shared" si="18"/>
        <v>Levine Toilolo</v>
      </c>
      <c r="W255">
        <f>VLOOKUP(V255,'player index'!D:F,3,FALSE)</f>
        <v>314</v>
      </c>
      <c r="X255">
        <f t="shared" si="19"/>
        <v>3.6</v>
      </c>
    </row>
    <row r="256" spans="1:24">
      <c r="A256" t="s">
        <v>1079</v>
      </c>
      <c r="B256" t="s">
        <v>12</v>
      </c>
      <c r="C256" t="s">
        <v>2819</v>
      </c>
      <c r="D256" t="s">
        <v>809</v>
      </c>
      <c r="E256">
        <v>0</v>
      </c>
      <c r="F256">
        <v>0</v>
      </c>
      <c r="G256">
        <v>0</v>
      </c>
      <c r="H256">
        <v>1</v>
      </c>
      <c r="I256">
        <v>12</v>
      </c>
      <c r="J256">
        <v>0</v>
      </c>
      <c r="K256">
        <v>2</v>
      </c>
      <c r="L256">
        <v>18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2</v>
      </c>
      <c r="S256">
        <f t="shared" si="20"/>
        <v>5</v>
      </c>
      <c r="T256" t="str">
        <f t="shared" si="16"/>
        <v>Benjamin Cunningham, StLRB</v>
      </c>
      <c r="U256" t="str">
        <f t="shared" si="17"/>
        <v>Benjamin Cunningham</v>
      </c>
      <c r="V256" t="str">
        <f t="shared" si="18"/>
        <v>Benjamin Cunningham</v>
      </c>
      <c r="W256">
        <f>VLOOKUP(V256,'player index'!D:F,3,FALSE)</f>
        <v>162</v>
      </c>
      <c r="X256">
        <f t="shared" si="19"/>
        <v>5</v>
      </c>
    </row>
    <row r="257" spans="1:24">
      <c r="A257" t="s">
        <v>1052</v>
      </c>
      <c r="B257" t="s">
        <v>55</v>
      </c>
      <c r="C257" t="s">
        <v>2815</v>
      </c>
      <c r="D257" t="s">
        <v>809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29</v>
      </c>
      <c r="M257">
        <v>0</v>
      </c>
      <c r="N257">
        <v>5</v>
      </c>
      <c r="O257">
        <v>0</v>
      </c>
      <c r="P257">
        <v>0</v>
      </c>
      <c r="Q257">
        <v>0</v>
      </c>
      <c r="R257">
        <v>2</v>
      </c>
      <c r="S257">
        <f t="shared" si="20"/>
        <v>4.9000000000000004</v>
      </c>
      <c r="T257" t="str">
        <f t="shared" si="16"/>
        <v>Marlon Brown, BalWR</v>
      </c>
      <c r="U257" t="str">
        <f t="shared" si="17"/>
        <v>Marlon Brown</v>
      </c>
      <c r="V257" t="str">
        <f t="shared" si="18"/>
        <v>Marlon Brown</v>
      </c>
      <c r="W257">
        <f>VLOOKUP(V257,'player index'!D:F,3,FALSE)</f>
        <v>228</v>
      </c>
      <c r="X257">
        <f t="shared" si="19"/>
        <v>4.9000000000000004</v>
      </c>
    </row>
    <row r="258" spans="1:24">
      <c r="A258" t="s">
        <v>810</v>
      </c>
      <c r="B258" t="s">
        <v>71</v>
      </c>
      <c r="C258" t="s">
        <v>2847</v>
      </c>
      <c r="D258" t="s">
        <v>2965</v>
      </c>
      <c r="E258">
        <v>121</v>
      </c>
      <c r="F258">
        <v>0</v>
      </c>
      <c r="G258">
        <v>1</v>
      </c>
      <c r="H258">
        <v>1</v>
      </c>
      <c r="I258">
        <v>-1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f t="shared" si="20"/>
        <v>3.7399999999999998</v>
      </c>
      <c r="T258" t="str">
        <f t="shared" si="16"/>
        <v>Teddy Bridgewater, MinQB</v>
      </c>
      <c r="U258" t="str">
        <f t="shared" si="17"/>
        <v>Teddy Bridgewater</v>
      </c>
      <c r="V258" t="str">
        <f t="shared" si="18"/>
        <v>Teddy Bridgewater</v>
      </c>
      <c r="W258">
        <f>VLOOKUP(V258,'player index'!D:F,3,FALSE)</f>
        <v>21</v>
      </c>
      <c r="X258">
        <f t="shared" si="19"/>
        <v>3.7399999999999998</v>
      </c>
    </row>
    <row r="259" spans="1:24">
      <c r="A259" t="s">
        <v>911</v>
      </c>
      <c r="B259" t="s">
        <v>12</v>
      </c>
      <c r="C259" t="s">
        <v>2819</v>
      </c>
      <c r="D259" t="s">
        <v>809</v>
      </c>
      <c r="E259">
        <v>0</v>
      </c>
      <c r="F259">
        <v>0</v>
      </c>
      <c r="G259">
        <v>0</v>
      </c>
      <c r="H259">
        <v>9</v>
      </c>
      <c r="I259">
        <v>16</v>
      </c>
      <c r="J259">
        <v>0</v>
      </c>
      <c r="K259">
        <v>1</v>
      </c>
      <c r="L259">
        <v>15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2</v>
      </c>
      <c r="S259">
        <f t="shared" si="20"/>
        <v>4.0999999999999996</v>
      </c>
      <c r="T259" t="str">
        <f t="shared" si="16"/>
        <v>Tre Mason, StLRB</v>
      </c>
      <c r="U259" t="str">
        <f t="shared" si="17"/>
        <v>Tre Mason</v>
      </c>
      <c r="V259" t="str">
        <f t="shared" si="18"/>
        <v>Tre Mason</v>
      </c>
      <c r="W259">
        <f>VLOOKUP(V259,'player index'!D:F,3,FALSE)</f>
        <v>76</v>
      </c>
      <c r="X259">
        <f t="shared" si="19"/>
        <v>4.0999999999999996</v>
      </c>
    </row>
    <row r="260" spans="1:24">
      <c r="A260" t="s">
        <v>896</v>
      </c>
      <c r="B260" t="s">
        <v>842</v>
      </c>
      <c r="C260" t="s">
        <v>2831</v>
      </c>
      <c r="D260" t="s">
        <v>809</v>
      </c>
      <c r="E260">
        <v>0</v>
      </c>
      <c r="F260">
        <v>0</v>
      </c>
      <c r="G260">
        <v>0</v>
      </c>
      <c r="H260">
        <v>12</v>
      </c>
      <c r="I260">
        <v>21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f t="shared" si="20"/>
        <v>2.1</v>
      </c>
      <c r="T260" t="str">
        <f t="shared" ref="T260:T323" si="21">A260</f>
        <v>Jeremy Hill, CinRB</v>
      </c>
      <c r="U260" t="str">
        <f t="shared" ref="U260:U323" si="22">LEFT(T260,IFERROR(FIND(",",T260),LEN(T260)-8)-1)</f>
        <v>Jeremy Hill</v>
      </c>
      <c r="V260" t="str">
        <f t="shared" ref="V260:V323" si="23">LEFT(U260,IFERROR(FIND("*",U260),LEN(U260)+1)-1)</f>
        <v>Jeremy Hill</v>
      </c>
      <c r="W260">
        <f>VLOOKUP(V260,'player index'!D:F,3,FALSE)</f>
        <v>37</v>
      </c>
      <c r="X260">
        <f t="shared" ref="X260:X323" si="24">S260</f>
        <v>2.1</v>
      </c>
    </row>
    <row r="261" spans="1:24">
      <c r="S261">
        <f t="shared" si="20"/>
        <v>0</v>
      </c>
      <c r="T261">
        <f t="shared" si="21"/>
        <v>0</v>
      </c>
      <c r="U261" t="e">
        <f t="shared" si="22"/>
        <v>#VALUE!</v>
      </c>
      <c r="V261" t="e">
        <f t="shared" si="23"/>
        <v>#VALUE!</v>
      </c>
      <c r="W261" t="e">
        <f>VLOOKUP(V261,'player index'!D:F,3,FALSE)</f>
        <v>#VALUE!</v>
      </c>
      <c r="X261">
        <f t="shared" si="24"/>
        <v>0</v>
      </c>
    </row>
    <row r="262" spans="1:24">
      <c r="A262" t="s">
        <v>759</v>
      </c>
      <c r="B262" t="s">
        <v>760</v>
      </c>
      <c r="C262" t="s">
        <v>761</v>
      </c>
      <c r="D262" t="s">
        <v>762</v>
      </c>
      <c r="E262" t="s">
        <v>763</v>
      </c>
      <c r="F262" t="s">
        <v>735</v>
      </c>
      <c r="G262" t="s">
        <v>736</v>
      </c>
      <c r="H262" t="s">
        <v>764</v>
      </c>
      <c r="I262" t="s">
        <v>763</v>
      </c>
      <c r="J262" t="s">
        <v>735</v>
      </c>
      <c r="K262" t="s">
        <v>765</v>
      </c>
      <c r="L262" t="s">
        <v>763</v>
      </c>
      <c r="M262" t="s">
        <v>735</v>
      </c>
      <c r="N262" t="s">
        <v>2830</v>
      </c>
      <c r="O262" t="s">
        <v>2829</v>
      </c>
      <c r="P262" t="s">
        <v>2828</v>
      </c>
      <c r="Q262" t="s">
        <v>735</v>
      </c>
      <c r="R262" t="s">
        <v>766</v>
      </c>
      <c r="S262" t="e">
        <f t="shared" si="20"/>
        <v>#VALUE!</v>
      </c>
      <c r="T262" t="str">
        <f t="shared" si="21"/>
        <v>PLAYER, TEAM POS</v>
      </c>
      <c r="U262" t="str">
        <f t="shared" si="22"/>
        <v>PLAYER</v>
      </c>
      <c r="V262" t="str">
        <f t="shared" si="23"/>
        <v>PLAYER</v>
      </c>
      <c r="W262" t="e">
        <f>VLOOKUP(V262,'player index'!D:F,3,FALSE)</f>
        <v>#N/A</v>
      </c>
      <c r="X262" t="e">
        <f t="shared" si="24"/>
        <v>#VALUE!</v>
      </c>
    </row>
    <row r="263" spans="1:24">
      <c r="A263" t="s">
        <v>1420</v>
      </c>
      <c r="B263" t="s">
        <v>130</v>
      </c>
      <c r="C263" t="s">
        <v>2843</v>
      </c>
      <c r="D263" t="s">
        <v>809</v>
      </c>
      <c r="E263">
        <v>0</v>
      </c>
      <c r="F263">
        <v>0</v>
      </c>
      <c r="G263">
        <v>0</v>
      </c>
      <c r="H263">
        <v>2</v>
      </c>
      <c r="I263">
        <v>8</v>
      </c>
      <c r="J263">
        <v>0</v>
      </c>
      <c r="K263">
        <v>4</v>
      </c>
      <c r="L263">
        <v>26</v>
      </c>
      <c r="M263">
        <v>0</v>
      </c>
      <c r="N263">
        <v>4</v>
      </c>
      <c r="O263">
        <v>0</v>
      </c>
      <c r="P263">
        <v>0</v>
      </c>
      <c r="Q263">
        <v>0</v>
      </c>
      <c r="R263">
        <v>2</v>
      </c>
      <c r="S263">
        <f t="shared" si="20"/>
        <v>7.4</v>
      </c>
      <c r="T263" t="str">
        <f t="shared" si="21"/>
        <v>James White, NERB</v>
      </c>
      <c r="U263" t="str">
        <f t="shared" si="22"/>
        <v>James White</v>
      </c>
      <c r="V263" t="str">
        <f t="shared" si="23"/>
        <v>James White</v>
      </c>
      <c r="W263">
        <f>VLOOKUP(V263,'player index'!D:F,3,FALSE)</f>
        <v>606</v>
      </c>
      <c r="X263">
        <f t="shared" si="24"/>
        <v>7.4</v>
      </c>
    </row>
    <row r="264" spans="1:24">
      <c r="A264" t="s">
        <v>1173</v>
      </c>
      <c r="B264" t="s">
        <v>804</v>
      </c>
      <c r="C264" t="s">
        <v>2860</v>
      </c>
      <c r="D264" t="s">
        <v>809</v>
      </c>
      <c r="E264">
        <v>0</v>
      </c>
      <c r="F264">
        <v>0</v>
      </c>
      <c r="G264">
        <v>0</v>
      </c>
      <c r="H264">
        <v>8</v>
      </c>
      <c r="I264">
        <v>26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2</v>
      </c>
      <c r="S264">
        <f t="shared" si="20"/>
        <v>2.6</v>
      </c>
      <c r="T264" t="str">
        <f t="shared" si="21"/>
        <v>Branden Oliver, SDRB</v>
      </c>
      <c r="U264" t="str">
        <f t="shared" si="22"/>
        <v>Branden Oliver</v>
      </c>
      <c r="V264" t="str">
        <f t="shared" si="23"/>
        <v>Branden Oliver</v>
      </c>
      <c r="W264">
        <f>VLOOKUP(V264,'player index'!D:F,3,FALSE)</f>
        <v>348</v>
      </c>
      <c r="X264">
        <f t="shared" si="24"/>
        <v>2.6</v>
      </c>
    </row>
    <row r="265" spans="1:24">
      <c r="A265" t="s">
        <v>957</v>
      </c>
      <c r="B265" t="s">
        <v>746</v>
      </c>
      <c r="C265" t="s">
        <v>3001</v>
      </c>
      <c r="D265" t="s">
        <v>809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f t="shared" si="20"/>
        <v>0</v>
      </c>
      <c r="T265" t="str">
        <f t="shared" si="21"/>
        <v>Cairo Santos, KCK</v>
      </c>
      <c r="U265" t="str">
        <f t="shared" si="22"/>
        <v>Cairo Santos</v>
      </c>
      <c r="V265" t="str">
        <f t="shared" si="23"/>
        <v>Cairo Santos</v>
      </c>
      <c r="W265">
        <f>VLOOKUP(V265,'player index'!D:F,3,FALSE)</f>
        <v>131</v>
      </c>
      <c r="X265">
        <f t="shared" si="24"/>
        <v>0</v>
      </c>
    </row>
    <row r="266" spans="1:24">
      <c r="A266" t="s">
        <v>1148</v>
      </c>
      <c r="B266" t="s">
        <v>98</v>
      </c>
      <c r="C266" t="s">
        <v>2821</v>
      </c>
      <c r="D266" t="s">
        <v>809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</v>
      </c>
      <c r="L266">
        <v>28</v>
      </c>
      <c r="M266">
        <v>0</v>
      </c>
      <c r="N266">
        <v>5</v>
      </c>
      <c r="O266">
        <v>0</v>
      </c>
      <c r="P266">
        <v>0</v>
      </c>
      <c r="Q266">
        <v>0</v>
      </c>
      <c r="R266">
        <v>2</v>
      </c>
      <c r="S266">
        <f t="shared" si="20"/>
        <v>5.8000000000000007</v>
      </c>
      <c r="T266" t="str">
        <f t="shared" si="21"/>
        <v>Taylor Gabriel, CleWR</v>
      </c>
      <c r="U266" t="str">
        <f t="shared" si="22"/>
        <v>Taylor Gabriel</v>
      </c>
      <c r="V266" t="str">
        <f t="shared" si="23"/>
        <v>Taylor Gabriel</v>
      </c>
      <c r="W266">
        <f>VLOOKUP(V266,'player index'!D:F,3,FALSE)</f>
        <v>358</v>
      </c>
      <c r="X266">
        <f t="shared" si="24"/>
        <v>5.8000000000000007</v>
      </c>
    </row>
    <row r="267" spans="1:24">
      <c r="A267" t="s">
        <v>1188</v>
      </c>
      <c r="B267" t="s">
        <v>81</v>
      </c>
      <c r="C267" t="s">
        <v>2826</v>
      </c>
      <c r="D267" t="s">
        <v>809</v>
      </c>
      <c r="E267">
        <v>0</v>
      </c>
      <c r="F267">
        <v>0</v>
      </c>
      <c r="G267">
        <v>0</v>
      </c>
      <c r="H267">
        <v>3</v>
      </c>
      <c r="I267">
        <v>24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</v>
      </c>
      <c r="S267">
        <f t="shared" si="20"/>
        <v>2.4000000000000004</v>
      </c>
      <c r="T267" t="str">
        <f t="shared" si="21"/>
        <v>Jay Prosch, HouRB</v>
      </c>
      <c r="U267" t="str">
        <f t="shared" si="22"/>
        <v>Jay Prosch</v>
      </c>
      <c r="V267" t="str">
        <f t="shared" si="23"/>
        <v>Jay Prosch</v>
      </c>
      <c r="W267">
        <f>VLOOKUP(V267,'player index'!D:F,3,FALSE)</f>
        <v>448</v>
      </c>
      <c r="X267">
        <f t="shared" si="24"/>
        <v>2.4000000000000004</v>
      </c>
    </row>
    <row r="268" spans="1:24">
      <c r="A268" t="s">
        <v>935</v>
      </c>
      <c r="B268" t="s">
        <v>837</v>
      </c>
      <c r="C268" t="s">
        <v>2812</v>
      </c>
      <c r="D268" t="s">
        <v>809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2</v>
      </c>
      <c r="S268">
        <f t="shared" si="20"/>
        <v>0</v>
      </c>
      <c r="T268" t="str">
        <f t="shared" si="21"/>
        <v>Kyle Brindza, TBK</v>
      </c>
      <c r="U268" t="str">
        <f t="shared" si="22"/>
        <v>Kyle Brindza</v>
      </c>
      <c r="V268" t="str">
        <f t="shared" si="23"/>
        <v>Kyle Brindza</v>
      </c>
      <c r="W268">
        <f>VLOOKUP(V268,'player index'!D:F,3,FALSE)</f>
        <v>126</v>
      </c>
      <c r="X268">
        <f t="shared" si="24"/>
        <v>0</v>
      </c>
    </row>
    <row r="269" spans="1:24">
      <c r="A269" t="s">
        <v>931</v>
      </c>
      <c r="B269" t="s">
        <v>804</v>
      </c>
      <c r="C269" t="s">
        <v>2860</v>
      </c>
      <c r="D269" t="s">
        <v>809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</v>
      </c>
      <c r="S269">
        <f t="shared" si="20"/>
        <v>0</v>
      </c>
      <c r="T269" t="str">
        <f t="shared" si="21"/>
        <v>Josh Lambo, SDK</v>
      </c>
      <c r="U269" t="str">
        <f t="shared" si="22"/>
        <v>Josh Lambo</v>
      </c>
      <c r="V269" t="str">
        <f t="shared" si="23"/>
        <v>Josh Lambo</v>
      </c>
      <c r="W269">
        <f>VLOOKUP(V269,'player index'!D:F,3,FALSE)</f>
        <v>118</v>
      </c>
      <c r="X269">
        <f t="shared" si="24"/>
        <v>0</v>
      </c>
    </row>
    <row r="270" spans="1:24">
      <c r="A270" t="s">
        <v>891</v>
      </c>
      <c r="B270" t="s">
        <v>793</v>
      </c>
      <c r="C270" t="s">
        <v>2994</v>
      </c>
      <c r="D270" t="s">
        <v>809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f t="shared" si="20"/>
        <v>0</v>
      </c>
      <c r="T270" t="str">
        <f t="shared" si="21"/>
        <v>Phil Dawson, SFK</v>
      </c>
      <c r="U270" t="str">
        <f t="shared" si="22"/>
        <v>Phil Dawson</v>
      </c>
      <c r="V270" t="str">
        <f t="shared" si="23"/>
        <v>Phil Dawson</v>
      </c>
      <c r="W270">
        <f>VLOOKUP(V270,'player index'!D:F,3,FALSE)</f>
        <v>78</v>
      </c>
      <c r="X270">
        <f t="shared" si="24"/>
        <v>0</v>
      </c>
    </row>
    <row r="271" spans="1:24">
      <c r="A271" t="s">
        <v>1289</v>
      </c>
      <c r="B271" t="s">
        <v>783</v>
      </c>
      <c r="C271" t="s">
        <v>2820</v>
      </c>
      <c r="D271" s="2">
        <v>40668</v>
      </c>
      <c r="E271">
        <v>38</v>
      </c>
      <c r="F271">
        <v>0</v>
      </c>
      <c r="G271">
        <v>0</v>
      </c>
      <c r="H271">
        <v>2</v>
      </c>
      <c r="I271">
        <v>-2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f t="shared" si="20"/>
        <v>1.32</v>
      </c>
      <c r="T271" t="str">
        <f t="shared" si="21"/>
        <v>Michael Vick, PitQB</v>
      </c>
      <c r="U271" t="str">
        <f t="shared" si="22"/>
        <v>Michael Vick</v>
      </c>
      <c r="V271" t="str">
        <f t="shared" si="23"/>
        <v>Michael Vick</v>
      </c>
      <c r="W271">
        <f>VLOOKUP(V271,'player index'!D:F,3,FALSE)</f>
        <v>465</v>
      </c>
      <c r="X271">
        <f t="shared" si="24"/>
        <v>1.32</v>
      </c>
    </row>
    <row r="272" spans="1:24">
      <c r="A272" t="s">
        <v>951</v>
      </c>
      <c r="B272" t="s">
        <v>793</v>
      </c>
      <c r="C272" t="s">
        <v>2994</v>
      </c>
      <c r="D272" t="s">
        <v>809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16</v>
      </c>
      <c r="M272">
        <v>0</v>
      </c>
      <c r="N272">
        <v>3</v>
      </c>
      <c r="O272">
        <v>0</v>
      </c>
      <c r="P272">
        <v>0</v>
      </c>
      <c r="Q272">
        <v>0</v>
      </c>
      <c r="R272">
        <v>1</v>
      </c>
      <c r="S272">
        <f t="shared" si="20"/>
        <v>3.6</v>
      </c>
      <c r="T272" t="str">
        <f t="shared" si="21"/>
        <v>Anquan Boldin, SFWR</v>
      </c>
      <c r="U272" t="str">
        <f t="shared" si="22"/>
        <v>Anquan Boldin</v>
      </c>
      <c r="V272" t="str">
        <f t="shared" si="23"/>
        <v>Anquan Boldin</v>
      </c>
      <c r="W272">
        <f>VLOOKUP(V272,'player index'!D:F,3,FALSE)</f>
        <v>165</v>
      </c>
      <c r="X272">
        <f t="shared" si="24"/>
        <v>3.6</v>
      </c>
    </row>
    <row r="273" spans="1:24">
      <c r="A273" t="s">
        <v>1000</v>
      </c>
      <c r="B273" t="s">
        <v>783</v>
      </c>
      <c r="C273" t="s">
        <v>2820</v>
      </c>
      <c r="D273" t="s">
        <v>809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  <c r="L273">
        <v>17</v>
      </c>
      <c r="M273">
        <v>0</v>
      </c>
      <c r="N273">
        <v>3</v>
      </c>
      <c r="O273">
        <v>0</v>
      </c>
      <c r="P273">
        <v>0</v>
      </c>
      <c r="Q273">
        <v>0</v>
      </c>
      <c r="R273">
        <v>1</v>
      </c>
      <c r="S273">
        <f t="shared" ref="S273:S336" si="25">E273*0.04+F273*4-G273+I273*0.1+J273*6+K273+L273*0.1+M273*6+O273*2-P273+Q273*6+IF(E273&gt;=300,3,0)+IF(I273&gt;=100,3,0)+IF(L273&gt;=100,3,0)</f>
        <v>3.7</v>
      </c>
      <c r="T273" t="str">
        <f t="shared" si="21"/>
        <v>Heath Miller, PitTE</v>
      </c>
      <c r="U273" t="str">
        <f t="shared" si="22"/>
        <v>Heath Miller</v>
      </c>
      <c r="V273" t="str">
        <f t="shared" si="23"/>
        <v>Heath Miller</v>
      </c>
      <c r="W273">
        <f>VLOOKUP(V273,'player index'!D:F,3,FALSE)</f>
        <v>144</v>
      </c>
      <c r="X273">
        <f t="shared" si="24"/>
        <v>3.7</v>
      </c>
    </row>
    <row r="274" spans="1:24">
      <c r="A274" t="s">
        <v>1084</v>
      </c>
      <c r="B274" t="s">
        <v>21</v>
      </c>
      <c r="C274" t="s">
        <v>3017</v>
      </c>
      <c r="D274" t="s">
        <v>809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10</v>
      </c>
      <c r="M274">
        <v>0</v>
      </c>
      <c r="N274">
        <v>3</v>
      </c>
      <c r="O274">
        <v>0</v>
      </c>
      <c r="P274">
        <v>0</v>
      </c>
      <c r="Q274">
        <v>0</v>
      </c>
      <c r="R274">
        <v>1</v>
      </c>
      <c r="S274">
        <f t="shared" si="25"/>
        <v>3</v>
      </c>
      <c r="T274" t="str">
        <f t="shared" si="21"/>
        <v>Lance Moore, DetWR</v>
      </c>
      <c r="U274" t="str">
        <f t="shared" si="22"/>
        <v>Lance Moore</v>
      </c>
      <c r="V274" t="str">
        <f t="shared" si="23"/>
        <v>Lance Moore</v>
      </c>
      <c r="W274">
        <f>VLOOKUP(V274,'player index'!D:F,3,FALSE)</f>
        <v>284</v>
      </c>
      <c r="X274">
        <f t="shared" si="24"/>
        <v>3</v>
      </c>
    </row>
    <row r="275" spans="1:24">
      <c r="A275" t="s">
        <v>1092</v>
      </c>
      <c r="B275" t="s">
        <v>100</v>
      </c>
      <c r="C275" t="s">
        <v>2989</v>
      </c>
      <c r="D275" t="s">
        <v>809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10</v>
      </c>
      <c r="M275">
        <v>0</v>
      </c>
      <c r="N275">
        <v>3</v>
      </c>
      <c r="O275">
        <v>0</v>
      </c>
      <c r="P275">
        <v>0</v>
      </c>
      <c r="Q275">
        <v>0</v>
      </c>
      <c r="R275">
        <v>1</v>
      </c>
      <c r="S275">
        <f t="shared" si="25"/>
        <v>2</v>
      </c>
      <c r="T275" t="str">
        <f t="shared" si="21"/>
        <v>Greg Jennings, MiaWR</v>
      </c>
      <c r="U275" t="str">
        <f t="shared" si="22"/>
        <v>Greg Jennings</v>
      </c>
      <c r="V275" t="str">
        <f t="shared" si="23"/>
        <v>Greg Jennings</v>
      </c>
      <c r="W275">
        <f>VLOOKUP(V275,'player index'!D:F,3,FALSE)</f>
        <v>236</v>
      </c>
      <c r="X275">
        <f t="shared" si="24"/>
        <v>2</v>
      </c>
    </row>
    <row r="276" spans="1:24">
      <c r="A276" t="s">
        <v>1112</v>
      </c>
      <c r="B276" t="s">
        <v>51</v>
      </c>
      <c r="C276" t="s">
        <v>2990</v>
      </c>
      <c r="D276" t="s">
        <v>809</v>
      </c>
      <c r="E276">
        <v>0</v>
      </c>
      <c r="F276">
        <v>0</v>
      </c>
      <c r="G276">
        <v>0</v>
      </c>
      <c r="H276">
        <v>2</v>
      </c>
      <c r="I276">
        <v>13</v>
      </c>
      <c r="J276">
        <v>0</v>
      </c>
      <c r="K276">
        <v>2</v>
      </c>
      <c r="L276">
        <v>9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1</v>
      </c>
      <c r="S276">
        <f t="shared" si="25"/>
        <v>4.2</v>
      </c>
      <c r="T276" t="str">
        <f t="shared" si="21"/>
        <v>Fred Jackson, SeaRB</v>
      </c>
      <c r="U276" t="str">
        <f t="shared" si="22"/>
        <v>Fred Jackson</v>
      </c>
      <c r="V276" t="str">
        <f t="shared" si="23"/>
        <v>Fred Jackson</v>
      </c>
      <c r="W276">
        <f>VLOOKUP(V276,'player index'!D:F,3,FALSE)</f>
        <v>304</v>
      </c>
      <c r="X276">
        <f t="shared" si="24"/>
        <v>4.2</v>
      </c>
    </row>
    <row r="277" spans="1:24">
      <c r="A277" t="s">
        <v>812</v>
      </c>
      <c r="B277" t="s">
        <v>51</v>
      </c>
      <c r="C277" t="s">
        <v>2990</v>
      </c>
      <c r="D277" t="s">
        <v>809</v>
      </c>
      <c r="E277">
        <v>0</v>
      </c>
      <c r="F277">
        <v>0</v>
      </c>
      <c r="G277">
        <v>0</v>
      </c>
      <c r="H277">
        <v>5</v>
      </c>
      <c r="I277">
        <v>14</v>
      </c>
      <c r="J277">
        <v>0</v>
      </c>
      <c r="K277">
        <v>1</v>
      </c>
      <c r="L277">
        <v>9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>
        <f t="shared" si="25"/>
        <v>3.3000000000000003</v>
      </c>
      <c r="T277" t="str">
        <f t="shared" si="21"/>
        <v>Marshawn Lynch, SeaRBQ</v>
      </c>
      <c r="U277" t="str">
        <f t="shared" si="22"/>
        <v>Marshawn Lynch</v>
      </c>
      <c r="V277" t="str">
        <f t="shared" si="23"/>
        <v>Marshawn Lynch</v>
      </c>
      <c r="W277">
        <f>VLOOKUP(V277,'player index'!D:F,3,FALSE)</f>
        <v>45</v>
      </c>
      <c r="X277">
        <f t="shared" si="24"/>
        <v>3.3000000000000003</v>
      </c>
    </row>
    <row r="278" spans="1:24">
      <c r="A278" t="s">
        <v>1624</v>
      </c>
      <c r="B278" t="s">
        <v>856</v>
      </c>
      <c r="C278" t="s">
        <v>2993</v>
      </c>
      <c r="D278" t="s">
        <v>809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</v>
      </c>
      <c r="L278">
        <v>17</v>
      </c>
      <c r="M278">
        <v>0</v>
      </c>
      <c r="N278">
        <v>3</v>
      </c>
      <c r="O278">
        <v>0</v>
      </c>
      <c r="P278">
        <v>0</v>
      </c>
      <c r="Q278">
        <v>0</v>
      </c>
      <c r="R278">
        <v>1</v>
      </c>
      <c r="S278">
        <f t="shared" si="25"/>
        <v>4.7</v>
      </c>
      <c r="T278" t="str">
        <f t="shared" si="21"/>
        <v>Eddie Royal, ChiWR</v>
      </c>
      <c r="U278" t="str">
        <f t="shared" si="22"/>
        <v>Eddie Royal</v>
      </c>
      <c r="V278" t="str">
        <f t="shared" si="23"/>
        <v>Eddie Royal</v>
      </c>
      <c r="W278">
        <f>VLOOKUP(V278,'player index'!D:F,3,FALSE)</f>
        <v>208</v>
      </c>
      <c r="X278">
        <f t="shared" si="24"/>
        <v>4.7</v>
      </c>
    </row>
    <row r="279" spans="1:24">
      <c r="A279" t="s">
        <v>1018</v>
      </c>
      <c r="B279" t="s">
        <v>856</v>
      </c>
      <c r="C279" t="s">
        <v>2993</v>
      </c>
      <c r="D279" t="s">
        <v>809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15</v>
      </c>
      <c r="M279">
        <v>0</v>
      </c>
      <c r="N279">
        <v>5</v>
      </c>
      <c r="O279">
        <v>0</v>
      </c>
      <c r="P279">
        <v>0</v>
      </c>
      <c r="Q279">
        <v>0</v>
      </c>
      <c r="R279">
        <v>1</v>
      </c>
      <c r="S279">
        <f t="shared" si="25"/>
        <v>5.5</v>
      </c>
      <c r="T279" t="str">
        <f t="shared" si="21"/>
        <v>Martellus Bennett, ChiTE</v>
      </c>
      <c r="U279" t="str">
        <f t="shared" si="22"/>
        <v>Martellus Bennett</v>
      </c>
      <c r="V279" t="str">
        <f t="shared" si="23"/>
        <v>Martellus Bennett</v>
      </c>
      <c r="W279">
        <f>VLOOKUP(V279,'player index'!D:F,3,FALSE)</f>
        <v>149</v>
      </c>
      <c r="X279">
        <f t="shared" si="24"/>
        <v>5.5</v>
      </c>
    </row>
    <row r="280" spans="1:24">
      <c r="A280" t="s">
        <v>1002</v>
      </c>
      <c r="B280" t="s">
        <v>783</v>
      </c>
      <c r="C280" t="s">
        <v>2820</v>
      </c>
      <c r="D280" t="s">
        <v>809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</v>
      </c>
      <c r="L280">
        <v>19</v>
      </c>
      <c r="M280">
        <v>0</v>
      </c>
      <c r="N280">
        <v>3</v>
      </c>
      <c r="O280">
        <v>0</v>
      </c>
      <c r="P280">
        <v>0</v>
      </c>
      <c r="Q280">
        <v>0</v>
      </c>
      <c r="R280">
        <v>1</v>
      </c>
      <c r="S280">
        <f t="shared" si="25"/>
        <v>4.9000000000000004</v>
      </c>
      <c r="T280" t="str">
        <f t="shared" si="21"/>
        <v>Darrius Heyward-Bey, PitWR</v>
      </c>
      <c r="U280" t="str">
        <f t="shared" si="22"/>
        <v>Darrius Heyward-Bey</v>
      </c>
      <c r="V280" t="str">
        <f t="shared" si="23"/>
        <v>Darrius Heyward-Bey</v>
      </c>
      <c r="W280">
        <f>VLOOKUP(V280,'player index'!D:F,3,FALSE)</f>
        <v>217</v>
      </c>
      <c r="X280">
        <f t="shared" si="24"/>
        <v>4.9000000000000004</v>
      </c>
    </row>
    <row r="281" spans="1:24">
      <c r="A281" t="s">
        <v>1091</v>
      </c>
      <c r="B281" t="s">
        <v>837</v>
      </c>
      <c r="C281" t="s">
        <v>2812</v>
      </c>
      <c r="D281" t="s">
        <v>809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</v>
      </c>
      <c r="L281">
        <v>18</v>
      </c>
      <c r="M281">
        <v>0</v>
      </c>
      <c r="N281">
        <v>4</v>
      </c>
      <c r="O281">
        <v>0</v>
      </c>
      <c r="P281">
        <v>0</v>
      </c>
      <c r="Q281">
        <v>0</v>
      </c>
      <c r="R281">
        <v>1</v>
      </c>
      <c r="S281">
        <f t="shared" si="25"/>
        <v>4.8</v>
      </c>
      <c r="T281" t="str">
        <f t="shared" si="21"/>
        <v>Brandon Myers, TBTE</v>
      </c>
      <c r="U281" t="str">
        <f t="shared" si="22"/>
        <v>Brandon Myers</v>
      </c>
      <c r="V281" t="str">
        <f t="shared" si="23"/>
        <v>Brandon Myers</v>
      </c>
      <c r="W281">
        <f>VLOOKUP(V281,'player index'!D:F,3,FALSE)</f>
        <v>451</v>
      </c>
      <c r="X281">
        <f t="shared" si="24"/>
        <v>4.8</v>
      </c>
    </row>
    <row r="282" spans="1:24">
      <c r="A282" t="s">
        <v>3037</v>
      </c>
      <c r="B282" t="s">
        <v>741</v>
      </c>
      <c r="C282" t="s">
        <v>2818</v>
      </c>
      <c r="D282" t="s">
        <v>809</v>
      </c>
      <c r="E282">
        <v>0</v>
      </c>
      <c r="F282">
        <v>0</v>
      </c>
      <c r="G282">
        <v>0</v>
      </c>
      <c r="H282">
        <v>3</v>
      </c>
      <c r="I282">
        <v>10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f t="shared" si="25"/>
        <v>1</v>
      </c>
      <c r="T282" t="str">
        <f t="shared" si="21"/>
        <v>Toby Gerhart, JaxRB</v>
      </c>
      <c r="U282" t="str">
        <f t="shared" si="22"/>
        <v>Toby Gerhart</v>
      </c>
      <c r="V282" t="str">
        <f t="shared" si="23"/>
        <v>Toby Gerhart</v>
      </c>
      <c r="W282">
        <f>VLOOKUP(V282,'player index'!D:F,3,FALSE)</f>
        <v>510</v>
      </c>
      <c r="X282">
        <f t="shared" si="24"/>
        <v>1</v>
      </c>
    </row>
    <row r="283" spans="1:24">
      <c r="A283" t="s">
        <v>1068</v>
      </c>
      <c r="B283" t="s">
        <v>616</v>
      </c>
      <c r="C283" t="s">
        <v>869</v>
      </c>
      <c r="D283" t="s">
        <v>809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18</v>
      </c>
      <c r="M283">
        <v>0</v>
      </c>
      <c r="N283">
        <v>3</v>
      </c>
      <c r="O283">
        <v>0</v>
      </c>
      <c r="P283">
        <v>0</v>
      </c>
      <c r="Q283">
        <v>0</v>
      </c>
      <c r="R283">
        <v>1</v>
      </c>
      <c r="S283">
        <f t="shared" si="25"/>
        <v>2.8</v>
      </c>
      <c r="T283" t="str">
        <f t="shared" si="21"/>
        <v>Andre Roberts, WshWR</v>
      </c>
      <c r="U283" t="str">
        <f t="shared" si="22"/>
        <v>Andre Roberts</v>
      </c>
      <c r="V283" t="str">
        <f t="shared" si="23"/>
        <v>Andre Roberts</v>
      </c>
      <c r="W283">
        <f>VLOOKUP(V283,'player index'!D:F,3,FALSE)</f>
        <v>206</v>
      </c>
      <c r="X283">
        <f t="shared" si="24"/>
        <v>2.8</v>
      </c>
    </row>
    <row r="284" spans="1:24">
      <c r="A284" t="s">
        <v>1131</v>
      </c>
      <c r="B284" t="s">
        <v>33</v>
      </c>
      <c r="C284" t="s">
        <v>2839</v>
      </c>
      <c r="D284" t="s">
        <v>809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  <c r="L284">
        <v>19</v>
      </c>
      <c r="M284">
        <v>0</v>
      </c>
      <c r="N284">
        <v>3</v>
      </c>
      <c r="O284">
        <v>0</v>
      </c>
      <c r="P284">
        <v>0</v>
      </c>
      <c r="Q284">
        <v>0</v>
      </c>
      <c r="R284">
        <v>1</v>
      </c>
      <c r="S284">
        <f t="shared" si="25"/>
        <v>3.9000000000000004</v>
      </c>
      <c r="T284" t="str">
        <f t="shared" si="21"/>
        <v>Ed Dickson, CarTE</v>
      </c>
      <c r="U284" t="str">
        <f t="shared" si="22"/>
        <v>Ed Dickson</v>
      </c>
      <c r="V284" t="str">
        <f t="shared" si="23"/>
        <v>Ed Dickson</v>
      </c>
      <c r="W284">
        <f>VLOOKUP(V284,'player index'!D:F,3,FALSE)</f>
        <v>319</v>
      </c>
      <c r="X284">
        <f t="shared" si="24"/>
        <v>3.9000000000000004</v>
      </c>
    </row>
    <row r="285" spans="1:24">
      <c r="A285" t="s">
        <v>3038</v>
      </c>
      <c r="B285" t="s">
        <v>44</v>
      </c>
      <c r="C285" t="s">
        <v>2999</v>
      </c>
      <c r="D285" t="s">
        <v>809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14</v>
      </c>
      <c r="M285">
        <v>0</v>
      </c>
      <c r="N285">
        <v>2</v>
      </c>
      <c r="O285">
        <v>0</v>
      </c>
      <c r="P285">
        <v>0</v>
      </c>
      <c r="Q285">
        <v>0</v>
      </c>
      <c r="R285">
        <v>1</v>
      </c>
      <c r="S285">
        <f t="shared" si="25"/>
        <v>3.4000000000000004</v>
      </c>
      <c r="T285" t="str">
        <f t="shared" si="21"/>
        <v>Andrew Quarless*, GBTEIR</v>
      </c>
      <c r="U285" t="str">
        <f t="shared" si="22"/>
        <v>Andrew Quarless*</v>
      </c>
      <c r="V285" t="str">
        <f t="shared" si="23"/>
        <v>Andrew Quarless</v>
      </c>
      <c r="W285">
        <f>VLOOKUP(V285,'player index'!D:F,3,FALSE)</f>
        <v>298</v>
      </c>
      <c r="X285">
        <f t="shared" si="24"/>
        <v>3.4000000000000004</v>
      </c>
    </row>
    <row r="286" spans="1:24">
      <c r="A286" t="s">
        <v>2996</v>
      </c>
      <c r="B286" t="s">
        <v>67</v>
      </c>
      <c r="C286" t="s">
        <v>2814</v>
      </c>
      <c r="D286" t="s">
        <v>809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</v>
      </c>
      <c r="L286">
        <v>10</v>
      </c>
      <c r="M286">
        <v>0</v>
      </c>
      <c r="N286">
        <v>4</v>
      </c>
      <c r="O286">
        <v>0</v>
      </c>
      <c r="P286">
        <v>0</v>
      </c>
      <c r="Q286">
        <v>0</v>
      </c>
      <c r="R286">
        <v>1</v>
      </c>
      <c r="S286">
        <f t="shared" si="25"/>
        <v>3</v>
      </c>
      <c r="T286" t="str">
        <f t="shared" si="21"/>
        <v>Jeff Cumberland, NYJTEQ</v>
      </c>
      <c r="U286" t="str">
        <f t="shared" si="22"/>
        <v>Jeff Cumberland</v>
      </c>
      <c r="V286" t="str">
        <f t="shared" si="23"/>
        <v>Jeff Cumberland</v>
      </c>
      <c r="W286">
        <f>VLOOKUP(V286,'player index'!D:F,3,FALSE)</f>
        <v>260</v>
      </c>
      <c r="X286">
        <f t="shared" si="24"/>
        <v>3</v>
      </c>
    </row>
    <row r="287" spans="1:24">
      <c r="A287" t="s">
        <v>1303</v>
      </c>
      <c r="B287" t="s">
        <v>98</v>
      </c>
      <c r="C287" t="s">
        <v>2821</v>
      </c>
      <c r="D287" t="s">
        <v>809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15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f t="shared" si="25"/>
        <v>2.5</v>
      </c>
      <c r="T287" t="str">
        <f t="shared" si="21"/>
        <v>Marlon Moore, CleWR</v>
      </c>
      <c r="U287" t="str">
        <f t="shared" si="22"/>
        <v>Marlon Moore</v>
      </c>
      <c r="V287" t="str">
        <f t="shared" si="23"/>
        <v>Marlon Moore</v>
      </c>
      <c r="W287">
        <f>VLOOKUP(V287,'player index'!D:F,3,FALSE)</f>
        <v>491</v>
      </c>
      <c r="X287">
        <f t="shared" si="24"/>
        <v>2.5</v>
      </c>
    </row>
    <row r="288" spans="1:24">
      <c r="A288" t="s">
        <v>1065</v>
      </c>
      <c r="B288" t="s">
        <v>98</v>
      </c>
      <c r="C288" t="s">
        <v>2821</v>
      </c>
      <c r="D288" t="s">
        <v>809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18</v>
      </c>
      <c r="M288">
        <v>0</v>
      </c>
      <c r="N288">
        <v>6</v>
      </c>
      <c r="O288">
        <v>0</v>
      </c>
      <c r="P288">
        <v>0</v>
      </c>
      <c r="Q288">
        <v>0</v>
      </c>
      <c r="R288">
        <v>1</v>
      </c>
      <c r="S288">
        <f t="shared" si="25"/>
        <v>3.8</v>
      </c>
      <c r="T288" t="str">
        <f t="shared" si="21"/>
        <v>Andrew Hawkins, CleWR</v>
      </c>
      <c r="U288" t="str">
        <f t="shared" si="22"/>
        <v>Andrew Hawkins</v>
      </c>
      <c r="V288" t="str">
        <f t="shared" si="23"/>
        <v>Andrew Hawkins</v>
      </c>
      <c r="W288">
        <f>VLOOKUP(V288,'player index'!D:F,3,FALSE)</f>
        <v>251</v>
      </c>
      <c r="X288">
        <f t="shared" si="24"/>
        <v>3.8</v>
      </c>
    </row>
    <row r="289" spans="1:24">
      <c r="A289" t="s">
        <v>1076</v>
      </c>
      <c r="B289" t="s">
        <v>12</v>
      </c>
      <c r="C289" t="s">
        <v>2819</v>
      </c>
      <c r="D289" t="s">
        <v>809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12</v>
      </c>
      <c r="M289">
        <v>0</v>
      </c>
      <c r="N289">
        <v>5</v>
      </c>
      <c r="O289">
        <v>0</v>
      </c>
      <c r="P289">
        <v>0</v>
      </c>
      <c r="Q289">
        <v>0</v>
      </c>
      <c r="R289">
        <v>1</v>
      </c>
      <c r="S289">
        <f t="shared" si="25"/>
        <v>3.2</v>
      </c>
      <c r="T289" t="str">
        <f t="shared" si="21"/>
        <v>Lance Kendricks, StLTE</v>
      </c>
      <c r="U289" t="str">
        <f t="shared" si="22"/>
        <v>Lance Kendricks</v>
      </c>
      <c r="V289" t="str">
        <f t="shared" si="23"/>
        <v>Lance Kendricks</v>
      </c>
      <c r="W289">
        <f>VLOOKUP(V289,'player index'!D:F,3,FALSE)</f>
        <v>301</v>
      </c>
      <c r="X289">
        <f t="shared" si="24"/>
        <v>3.2</v>
      </c>
    </row>
    <row r="290" spans="1:24">
      <c r="A290" t="s">
        <v>1029</v>
      </c>
      <c r="B290" t="s">
        <v>71</v>
      </c>
      <c r="C290" t="s">
        <v>2847</v>
      </c>
      <c r="D290" t="s">
        <v>809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14</v>
      </c>
      <c r="M290">
        <v>0</v>
      </c>
      <c r="N290">
        <v>5</v>
      </c>
      <c r="O290">
        <v>0</v>
      </c>
      <c r="P290">
        <v>0</v>
      </c>
      <c r="Q290">
        <v>0</v>
      </c>
      <c r="R290">
        <v>1</v>
      </c>
      <c r="S290">
        <f t="shared" si="25"/>
        <v>3.4000000000000004</v>
      </c>
      <c r="T290" t="str">
        <f t="shared" si="21"/>
        <v>Kyle Rudolph, MinTE</v>
      </c>
      <c r="U290" t="str">
        <f t="shared" si="22"/>
        <v>Kyle Rudolph</v>
      </c>
      <c r="V290" t="str">
        <f t="shared" si="23"/>
        <v>Kyle Rudolph</v>
      </c>
      <c r="W290">
        <f>VLOOKUP(V290,'player index'!D:F,3,FALSE)</f>
        <v>220</v>
      </c>
      <c r="X290">
        <f t="shared" si="24"/>
        <v>3.4000000000000004</v>
      </c>
    </row>
    <row r="291" spans="1:24">
      <c r="A291" t="s">
        <v>3039</v>
      </c>
      <c r="B291" t="s">
        <v>840</v>
      </c>
      <c r="C291" t="s">
        <v>2853</v>
      </c>
      <c r="D291" t="s">
        <v>809</v>
      </c>
      <c r="E291">
        <v>0</v>
      </c>
      <c r="F291">
        <v>0</v>
      </c>
      <c r="G291">
        <v>0</v>
      </c>
      <c r="H291">
        <v>2</v>
      </c>
      <c r="I291">
        <v>16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f t="shared" si="25"/>
        <v>1.6</v>
      </c>
      <c r="T291" t="str">
        <f t="shared" si="21"/>
        <v>Taiwan Jones, OakRB, CBQ</v>
      </c>
      <c r="U291" t="str">
        <f t="shared" si="22"/>
        <v>Taiwan Jones</v>
      </c>
      <c r="V291" t="str">
        <f t="shared" si="23"/>
        <v>Taiwan Jones</v>
      </c>
      <c r="W291">
        <f>VLOOKUP(V291,'player index'!D:F,3,FALSE)</f>
        <v>371</v>
      </c>
      <c r="X291">
        <f t="shared" si="24"/>
        <v>1.6</v>
      </c>
    </row>
    <row r="292" spans="1:24">
      <c r="A292" t="s">
        <v>1009</v>
      </c>
      <c r="B292" t="s">
        <v>100</v>
      </c>
      <c r="C292" t="s">
        <v>2989</v>
      </c>
      <c r="D292" t="s">
        <v>809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</v>
      </c>
      <c r="L292">
        <v>16</v>
      </c>
      <c r="M292">
        <v>0</v>
      </c>
      <c r="N292">
        <v>7</v>
      </c>
      <c r="O292">
        <v>0</v>
      </c>
      <c r="P292">
        <v>0</v>
      </c>
      <c r="Q292">
        <v>0</v>
      </c>
      <c r="R292">
        <v>1</v>
      </c>
      <c r="S292">
        <f t="shared" si="25"/>
        <v>4.5999999999999996</v>
      </c>
      <c r="T292" t="str">
        <f t="shared" si="21"/>
        <v>Jordan Cameron, MiaTEQ</v>
      </c>
      <c r="U292" t="str">
        <f t="shared" si="22"/>
        <v>Jordan Cameron</v>
      </c>
      <c r="V292" t="str">
        <f t="shared" si="23"/>
        <v>Jordan Cameron</v>
      </c>
      <c r="W292">
        <f>VLOOKUP(V292,'player index'!D:F,3,FALSE)</f>
        <v>185</v>
      </c>
      <c r="X292">
        <f t="shared" si="24"/>
        <v>4.5999999999999996</v>
      </c>
    </row>
    <row r="293" spans="1:24">
      <c r="A293" t="s">
        <v>1199</v>
      </c>
      <c r="B293" t="s">
        <v>840</v>
      </c>
      <c r="C293" t="s">
        <v>2853</v>
      </c>
      <c r="D293" t="s">
        <v>809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12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f t="shared" si="25"/>
        <v>2.2000000000000002</v>
      </c>
      <c r="T293" t="str">
        <f t="shared" si="21"/>
        <v>Roy Helu, OakRB</v>
      </c>
      <c r="U293" t="str">
        <f t="shared" si="22"/>
        <v>Roy Helu</v>
      </c>
      <c r="V293" t="str">
        <f t="shared" si="23"/>
        <v>Roy Helu</v>
      </c>
      <c r="W293">
        <f>VLOOKUP(V293,'player index'!D:F,3,FALSE)</f>
        <v>249</v>
      </c>
      <c r="X293">
        <f t="shared" si="24"/>
        <v>2.2000000000000002</v>
      </c>
    </row>
    <row r="294" spans="1:24">
      <c r="A294" t="s">
        <v>1156</v>
      </c>
      <c r="B294" t="s">
        <v>71</v>
      </c>
      <c r="C294" t="s">
        <v>2847</v>
      </c>
      <c r="D294" t="s">
        <v>809</v>
      </c>
      <c r="E294">
        <v>0</v>
      </c>
      <c r="F294">
        <v>0</v>
      </c>
      <c r="G294">
        <v>0</v>
      </c>
      <c r="H294">
        <v>2</v>
      </c>
      <c r="I294">
        <v>10</v>
      </c>
      <c r="J294">
        <v>0</v>
      </c>
      <c r="K294">
        <v>2</v>
      </c>
      <c r="L294">
        <v>5</v>
      </c>
      <c r="M294">
        <v>0</v>
      </c>
      <c r="N294">
        <v>2</v>
      </c>
      <c r="O294">
        <v>0</v>
      </c>
      <c r="P294">
        <v>0</v>
      </c>
      <c r="Q294">
        <v>0</v>
      </c>
      <c r="R294">
        <v>1</v>
      </c>
      <c r="S294">
        <f t="shared" si="25"/>
        <v>3.5</v>
      </c>
      <c r="T294" t="str">
        <f t="shared" si="21"/>
        <v>Matt Asiata, MinRB</v>
      </c>
      <c r="U294" t="str">
        <f t="shared" si="22"/>
        <v>Matt Asiata</v>
      </c>
      <c r="V294" t="str">
        <f t="shared" si="23"/>
        <v>Matt Asiata</v>
      </c>
      <c r="W294">
        <f>VLOOKUP(V294,'player index'!D:F,3,FALSE)</f>
        <v>339</v>
      </c>
      <c r="X294">
        <f t="shared" si="24"/>
        <v>3.5</v>
      </c>
    </row>
    <row r="295" spans="1:24">
      <c r="A295" t="s">
        <v>997</v>
      </c>
      <c r="B295" t="s">
        <v>89</v>
      </c>
      <c r="C295" t="s">
        <v>2986</v>
      </c>
      <c r="D295" t="s">
        <v>809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12</v>
      </c>
      <c r="M295">
        <v>0</v>
      </c>
      <c r="N295">
        <v>5</v>
      </c>
      <c r="O295">
        <v>0</v>
      </c>
      <c r="P295">
        <v>0</v>
      </c>
      <c r="Q295">
        <v>0</v>
      </c>
      <c r="R295">
        <v>1</v>
      </c>
      <c r="S295">
        <f t="shared" si="25"/>
        <v>2.2000000000000002</v>
      </c>
      <c r="T295" t="str">
        <f t="shared" si="21"/>
        <v>Michael Floyd, AriWR</v>
      </c>
      <c r="U295" t="str">
        <f t="shared" si="22"/>
        <v>Michael Floyd</v>
      </c>
      <c r="V295" t="str">
        <f t="shared" si="23"/>
        <v>Michael Floyd</v>
      </c>
      <c r="W295">
        <f>VLOOKUP(V295,'player index'!D:F,3,FALSE)</f>
        <v>180</v>
      </c>
      <c r="X295">
        <f t="shared" si="24"/>
        <v>2.2000000000000002</v>
      </c>
    </row>
    <row r="296" spans="1:24">
      <c r="A296" t="s">
        <v>989</v>
      </c>
      <c r="B296" t="s">
        <v>616</v>
      </c>
      <c r="C296" t="s">
        <v>869</v>
      </c>
      <c r="D296" t="s">
        <v>809</v>
      </c>
      <c r="E296">
        <v>0</v>
      </c>
      <c r="F296">
        <v>0</v>
      </c>
      <c r="G296">
        <v>0</v>
      </c>
      <c r="H296">
        <v>6</v>
      </c>
      <c r="I296">
        <v>19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f t="shared" si="25"/>
        <v>1.9000000000000001</v>
      </c>
      <c r="T296" t="str">
        <f t="shared" si="21"/>
        <v>Alfred Morris, WshRB</v>
      </c>
      <c r="U296" t="str">
        <f t="shared" si="22"/>
        <v>Alfred Morris</v>
      </c>
      <c r="V296" t="str">
        <f t="shared" si="23"/>
        <v>Alfred Morris</v>
      </c>
      <c r="W296">
        <f>VLOOKUP(V296,'player index'!D:F,3,FALSE)</f>
        <v>65</v>
      </c>
      <c r="X296">
        <f t="shared" si="24"/>
        <v>1.9000000000000001</v>
      </c>
    </row>
    <row r="297" spans="1:24">
      <c r="A297" t="s">
        <v>1637</v>
      </c>
      <c r="B297" t="s">
        <v>33</v>
      </c>
      <c r="C297" t="s">
        <v>2839</v>
      </c>
      <c r="D297" t="s">
        <v>809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14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f t="shared" si="25"/>
        <v>2.4000000000000004</v>
      </c>
      <c r="T297" t="str">
        <f t="shared" si="21"/>
        <v>Fozzy Whittaker, CarRB</v>
      </c>
      <c r="U297" t="str">
        <f t="shared" si="22"/>
        <v>Fozzy Whittaker</v>
      </c>
      <c r="V297" t="str">
        <f t="shared" si="23"/>
        <v>Fozzy Whittaker</v>
      </c>
      <c r="W297">
        <f>VLOOKUP(V297,'player index'!D:F,3,FALSE)</f>
        <v>311</v>
      </c>
      <c r="X297">
        <f t="shared" si="24"/>
        <v>2.4000000000000004</v>
      </c>
    </row>
    <row r="298" spans="1:24">
      <c r="A298" t="s">
        <v>1614</v>
      </c>
      <c r="B298" t="s">
        <v>783</v>
      </c>
      <c r="C298" t="s">
        <v>2820</v>
      </c>
      <c r="D298" t="s">
        <v>809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  <c r="L298">
        <v>16</v>
      </c>
      <c r="M298">
        <v>0</v>
      </c>
      <c r="N298">
        <v>3</v>
      </c>
      <c r="O298">
        <v>0</v>
      </c>
      <c r="P298">
        <v>0</v>
      </c>
      <c r="Q298">
        <v>0</v>
      </c>
      <c r="R298">
        <v>1</v>
      </c>
      <c r="S298">
        <f t="shared" si="25"/>
        <v>3.6</v>
      </c>
      <c r="T298" t="str">
        <f t="shared" si="21"/>
        <v>Markus Wheaton, PitWR</v>
      </c>
      <c r="U298" t="str">
        <f t="shared" si="22"/>
        <v>Markus Wheaton</v>
      </c>
      <c r="V298" t="str">
        <f t="shared" si="23"/>
        <v>Markus Wheaton</v>
      </c>
      <c r="W298">
        <f>VLOOKUP(V298,'player index'!D:F,3,FALSE)</f>
        <v>156</v>
      </c>
      <c r="X298">
        <f t="shared" si="24"/>
        <v>3.6</v>
      </c>
    </row>
    <row r="299" spans="1:24">
      <c r="A299" t="s">
        <v>1150</v>
      </c>
      <c r="B299" t="s">
        <v>55</v>
      </c>
      <c r="C299" t="s">
        <v>2815</v>
      </c>
      <c r="D299" t="s">
        <v>809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11</v>
      </c>
      <c r="M299">
        <v>0</v>
      </c>
      <c r="N299">
        <v>3</v>
      </c>
      <c r="O299">
        <v>0</v>
      </c>
      <c r="P299">
        <v>0</v>
      </c>
      <c r="Q299">
        <v>0</v>
      </c>
      <c r="R299">
        <v>1</v>
      </c>
      <c r="S299">
        <f t="shared" si="25"/>
        <v>3.1</v>
      </c>
      <c r="T299" t="str">
        <f t="shared" si="21"/>
        <v>Kyle Juszczyk, BalRB</v>
      </c>
      <c r="U299" t="str">
        <f t="shared" si="22"/>
        <v>Kyle Juszczyk</v>
      </c>
      <c r="V299" t="str">
        <f t="shared" si="23"/>
        <v>Kyle Juszczyk</v>
      </c>
      <c r="W299">
        <f>VLOOKUP(V299,'player index'!D:F,3,FALSE)</f>
        <v>321</v>
      </c>
      <c r="X299">
        <f t="shared" si="24"/>
        <v>3.1</v>
      </c>
    </row>
    <row r="300" spans="1:24">
      <c r="A300" t="s">
        <v>3040</v>
      </c>
      <c r="B300" t="s">
        <v>786</v>
      </c>
      <c r="C300" t="s">
        <v>3003</v>
      </c>
      <c r="D300" t="s">
        <v>809</v>
      </c>
      <c r="E300">
        <v>0</v>
      </c>
      <c r="F300">
        <v>0</v>
      </c>
      <c r="G300">
        <v>0</v>
      </c>
      <c r="H300">
        <v>8</v>
      </c>
      <c r="I300">
        <v>18</v>
      </c>
      <c r="J300">
        <v>0</v>
      </c>
      <c r="K300">
        <v>1</v>
      </c>
      <c r="L300">
        <v>9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f t="shared" si="25"/>
        <v>3.6999999999999997</v>
      </c>
      <c r="T300" t="str">
        <f t="shared" si="21"/>
        <v>C.J. Anderson, DenRB</v>
      </c>
      <c r="U300" t="str">
        <f t="shared" si="22"/>
        <v>C.J. Anderson</v>
      </c>
      <c r="V300" t="str">
        <f t="shared" si="23"/>
        <v>C.J. Anderson</v>
      </c>
      <c r="W300">
        <f>VLOOKUP(V300,'player index'!D:F,3,FALSE)</f>
        <v>69</v>
      </c>
      <c r="X300">
        <f t="shared" si="24"/>
        <v>3.6999999999999997</v>
      </c>
    </row>
    <row r="301" spans="1:24">
      <c r="A301" t="s">
        <v>1163</v>
      </c>
      <c r="B301" t="s">
        <v>859</v>
      </c>
      <c r="C301" t="s">
        <v>2834</v>
      </c>
      <c r="D301" t="s">
        <v>809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f t="shared" si="25"/>
        <v>2</v>
      </c>
      <c r="T301" t="str">
        <f t="shared" si="21"/>
        <v>Josh Hill, NOTE</v>
      </c>
      <c r="U301" t="str">
        <f t="shared" si="22"/>
        <v>Josh Hill</v>
      </c>
      <c r="V301" t="str">
        <f t="shared" si="23"/>
        <v>Josh Hill</v>
      </c>
      <c r="W301">
        <f>VLOOKUP(V301,'player index'!D:F,3,FALSE)</f>
        <v>305</v>
      </c>
      <c r="X301">
        <f t="shared" si="24"/>
        <v>2</v>
      </c>
    </row>
    <row r="302" spans="1:24">
      <c r="A302" t="s">
        <v>1122</v>
      </c>
      <c r="B302" t="s">
        <v>100</v>
      </c>
      <c r="C302" t="s">
        <v>2989</v>
      </c>
      <c r="D302" t="s">
        <v>809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13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f t="shared" si="25"/>
        <v>2.2999999999999998</v>
      </c>
      <c r="T302" t="str">
        <f t="shared" si="21"/>
        <v>Jake Stoneburner, MiaTE</v>
      </c>
      <c r="U302" t="str">
        <f t="shared" si="22"/>
        <v>Jake Stoneburner</v>
      </c>
      <c r="V302" t="str">
        <f t="shared" si="23"/>
        <v>Jake Stoneburner</v>
      </c>
      <c r="W302">
        <f>VLOOKUP(V302,'player index'!D:F,3,FALSE)</f>
        <v>383</v>
      </c>
      <c r="X302">
        <f t="shared" si="24"/>
        <v>2.2999999999999998</v>
      </c>
    </row>
    <row r="303" spans="1:24">
      <c r="A303" t="s">
        <v>1096</v>
      </c>
      <c r="B303" t="s">
        <v>71</v>
      </c>
      <c r="C303" t="s">
        <v>2847</v>
      </c>
      <c r="D303" t="s">
        <v>809</v>
      </c>
      <c r="E303">
        <v>0</v>
      </c>
      <c r="F303">
        <v>0</v>
      </c>
      <c r="G303">
        <v>0</v>
      </c>
      <c r="H303">
        <v>6</v>
      </c>
      <c r="I303">
        <v>18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>
        <f t="shared" si="25"/>
        <v>1.8</v>
      </c>
      <c r="T303" t="str">
        <f t="shared" si="21"/>
        <v>Jerick McKinnon, MinRB</v>
      </c>
      <c r="U303" t="str">
        <f t="shared" si="22"/>
        <v>Jerick McKinnon</v>
      </c>
      <c r="V303" t="str">
        <f t="shared" si="23"/>
        <v>Jerick McKinnon</v>
      </c>
      <c r="W303">
        <f>VLOOKUP(V303,'player index'!D:F,3,FALSE)</f>
        <v>283</v>
      </c>
      <c r="X303">
        <f t="shared" si="24"/>
        <v>1.8</v>
      </c>
    </row>
    <row r="304" spans="1:24">
      <c r="A304" t="s">
        <v>1021</v>
      </c>
      <c r="B304" t="s">
        <v>44</v>
      </c>
      <c r="C304" t="s">
        <v>2999</v>
      </c>
      <c r="D304" t="s">
        <v>809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15</v>
      </c>
      <c r="M304">
        <v>0</v>
      </c>
      <c r="N304">
        <v>4</v>
      </c>
      <c r="O304">
        <v>0</v>
      </c>
      <c r="P304">
        <v>0</v>
      </c>
      <c r="Q304">
        <v>0</v>
      </c>
      <c r="R304">
        <v>1</v>
      </c>
      <c r="S304">
        <f t="shared" si="25"/>
        <v>3.5</v>
      </c>
      <c r="T304" t="str">
        <f t="shared" si="21"/>
        <v>Richard Rodgers, GBTE</v>
      </c>
      <c r="U304" t="str">
        <f t="shared" si="22"/>
        <v>Richard Rodgers</v>
      </c>
      <c r="V304" t="str">
        <f t="shared" si="23"/>
        <v>Richard Rodgers</v>
      </c>
      <c r="W304">
        <f>VLOOKUP(V304,'player index'!D:F,3,FALSE)</f>
        <v>212</v>
      </c>
      <c r="X304">
        <f t="shared" si="24"/>
        <v>3.5</v>
      </c>
    </row>
    <row r="305" spans="1:24">
      <c r="A305" t="s">
        <v>3041</v>
      </c>
      <c r="B305" t="s">
        <v>741</v>
      </c>
      <c r="C305" t="s">
        <v>2818</v>
      </c>
      <c r="D305" t="s">
        <v>809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13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1</v>
      </c>
      <c r="S305">
        <f t="shared" si="25"/>
        <v>2.2999999999999998</v>
      </c>
      <c r="T305" t="str">
        <f t="shared" si="21"/>
        <v>Marqise Lee, JaxWRQ</v>
      </c>
      <c r="U305" t="str">
        <f t="shared" si="22"/>
        <v>Marqise Lee</v>
      </c>
      <c r="V305" t="str">
        <f t="shared" si="23"/>
        <v>Marqise Lee</v>
      </c>
      <c r="W305">
        <f>VLOOKUP(V305,'player index'!D:F,3,FALSE)</f>
        <v>286</v>
      </c>
      <c r="X305">
        <f t="shared" si="24"/>
        <v>2.2999999999999998</v>
      </c>
    </row>
    <row r="306" spans="1:24">
      <c r="A306" t="s">
        <v>3042</v>
      </c>
      <c r="B306" t="s">
        <v>746</v>
      </c>
      <c r="C306" t="s">
        <v>3001</v>
      </c>
      <c r="D306" t="s">
        <v>809</v>
      </c>
      <c r="E306">
        <v>0</v>
      </c>
      <c r="F306">
        <v>0</v>
      </c>
      <c r="G306">
        <v>0</v>
      </c>
      <c r="H306">
        <v>1</v>
      </c>
      <c r="I306">
        <v>-7</v>
      </c>
      <c r="J306">
        <v>0</v>
      </c>
      <c r="K306">
        <v>2</v>
      </c>
      <c r="L306">
        <v>12</v>
      </c>
      <c r="M306">
        <v>0</v>
      </c>
      <c r="N306">
        <v>2</v>
      </c>
      <c r="O306">
        <v>0</v>
      </c>
      <c r="P306">
        <v>0</v>
      </c>
      <c r="Q306">
        <v>0</v>
      </c>
      <c r="R306">
        <v>1</v>
      </c>
      <c r="S306">
        <f t="shared" si="25"/>
        <v>2.5</v>
      </c>
      <c r="T306" t="str">
        <f t="shared" si="21"/>
        <v>De'Anthony Thomas, KCRB, WR</v>
      </c>
      <c r="U306" t="str">
        <f t="shared" si="22"/>
        <v>De'Anthony Thomas</v>
      </c>
      <c r="V306" t="str">
        <f t="shared" si="23"/>
        <v>De'Anthony Thomas</v>
      </c>
      <c r="W306">
        <f>VLOOKUP(V306,'player index'!D:F,3,FALSE)</f>
        <v>295</v>
      </c>
      <c r="X306">
        <f t="shared" si="24"/>
        <v>2.5</v>
      </c>
    </row>
    <row r="307" spans="1:24">
      <c r="A307" t="s">
        <v>1082</v>
      </c>
      <c r="B307" t="s">
        <v>100</v>
      </c>
      <c r="C307" t="s">
        <v>2989</v>
      </c>
      <c r="D307" t="s">
        <v>809</v>
      </c>
      <c r="E307">
        <v>0</v>
      </c>
      <c r="F307">
        <v>0</v>
      </c>
      <c r="G307">
        <v>0</v>
      </c>
      <c r="H307">
        <v>2</v>
      </c>
      <c r="I307">
        <v>17</v>
      </c>
      <c r="J307">
        <v>0</v>
      </c>
      <c r="K307">
        <v>1</v>
      </c>
      <c r="L307">
        <v>5</v>
      </c>
      <c r="M307">
        <v>0</v>
      </c>
      <c r="N307">
        <v>3</v>
      </c>
      <c r="O307">
        <v>0</v>
      </c>
      <c r="P307">
        <v>0</v>
      </c>
      <c r="Q307">
        <v>0</v>
      </c>
      <c r="R307">
        <v>1</v>
      </c>
      <c r="S307">
        <f t="shared" si="25"/>
        <v>3.2</v>
      </c>
      <c r="T307" t="str">
        <f t="shared" si="21"/>
        <v>Damien Williams, MiaRB</v>
      </c>
      <c r="U307" t="str">
        <f t="shared" si="22"/>
        <v>Damien Williams</v>
      </c>
      <c r="V307" t="str">
        <f t="shared" si="23"/>
        <v>Damien Williams</v>
      </c>
      <c r="W307">
        <f>VLOOKUP(V307,'player index'!D:F,3,FALSE)</f>
        <v>297</v>
      </c>
      <c r="X307">
        <f t="shared" si="24"/>
        <v>3.2</v>
      </c>
    </row>
    <row r="308" spans="1:24">
      <c r="A308" t="s">
        <v>3043</v>
      </c>
      <c r="B308" t="s">
        <v>786</v>
      </c>
      <c r="C308" t="s">
        <v>3003</v>
      </c>
      <c r="D308" t="s">
        <v>809</v>
      </c>
      <c r="E308">
        <v>0</v>
      </c>
      <c r="F308">
        <v>0</v>
      </c>
      <c r="G308">
        <v>0</v>
      </c>
      <c r="H308">
        <v>3</v>
      </c>
      <c r="I308">
        <v>11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f t="shared" si="25"/>
        <v>1.1000000000000001</v>
      </c>
      <c r="T308" t="str">
        <f t="shared" si="21"/>
        <v>Juwan Thompson, DenRBP</v>
      </c>
      <c r="U308" t="str">
        <f t="shared" si="22"/>
        <v>Juwan Thompson</v>
      </c>
      <c r="V308" t="str">
        <f t="shared" si="23"/>
        <v>Juwan Thompson</v>
      </c>
      <c r="W308">
        <f>VLOOKUP(V308,'player index'!D:F,3,FALSE)</f>
        <v>338</v>
      </c>
      <c r="X308">
        <f t="shared" si="24"/>
        <v>1.1000000000000001</v>
      </c>
    </row>
    <row r="309" spans="1:24">
      <c r="A309" t="s">
        <v>1134</v>
      </c>
      <c r="B309" t="s">
        <v>55</v>
      </c>
      <c r="C309" t="s">
        <v>2815</v>
      </c>
      <c r="D309" t="s">
        <v>809</v>
      </c>
      <c r="E309">
        <v>0</v>
      </c>
      <c r="F309">
        <v>0</v>
      </c>
      <c r="G309">
        <v>0</v>
      </c>
      <c r="H309">
        <v>1</v>
      </c>
      <c r="I309">
        <v>8</v>
      </c>
      <c r="J309">
        <v>0</v>
      </c>
      <c r="K309">
        <v>2</v>
      </c>
      <c r="L309">
        <v>11</v>
      </c>
      <c r="M309">
        <v>0</v>
      </c>
      <c r="N309">
        <v>2</v>
      </c>
      <c r="O309">
        <v>0</v>
      </c>
      <c r="P309">
        <v>0</v>
      </c>
      <c r="Q309">
        <v>0</v>
      </c>
      <c r="R309">
        <v>1</v>
      </c>
      <c r="S309">
        <f t="shared" si="25"/>
        <v>3.9</v>
      </c>
      <c r="T309" t="str">
        <f t="shared" si="21"/>
        <v>Michael Campanaro, BalWR</v>
      </c>
      <c r="U309" t="str">
        <f t="shared" si="22"/>
        <v>Michael Campanaro</v>
      </c>
      <c r="V309" t="str">
        <f t="shared" si="23"/>
        <v>Michael Campanaro</v>
      </c>
      <c r="W309">
        <f>VLOOKUP(V309,'player index'!D:F,3,FALSE)</f>
        <v>302</v>
      </c>
      <c r="X309">
        <f t="shared" si="24"/>
        <v>3.9</v>
      </c>
    </row>
    <row r="310" spans="1:24">
      <c r="A310" t="s">
        <v>1432</v>
      </c>
      <c r="B310" t="s">
        <v>33</v>
      </c>
      <c r="C310" t="s">
        <v>2839</v>
      </c>
      <c r="D310" t="s">
        <v>809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13</v>
      </c>
      <c r="M310">
        <v>0</v>
      </c>
      <c r="N310">
        <v>2</v>
      </c>
      <c r="O310">
        <v>0</v>
      </c>
      <c r="P310">
        <v>0</v>
      </c>
      <c r="Q310">
        <v>0</v>
      </c>
      <c r="R310">
        <v>1</v>
      </c>
      <c r="S310">
        <f t="shared" si="25"/>
        <v>2.2999999999999998</v>
      </c>
      <c r="T310" t="str">
        <f t="shared" si="21"/>
        <v>Brenton Bersin, CarWR</v>
      </c>
      <c r="U310" t="str">
        <f t="shared" si="22"/>
        <v>Brenton Bersin</v>
      </c>
      <c r="V310" t="str">
        <f t="shared" si="23"/>
        <v>Brenton Bersin</v>
      </c>
      <c r="W310">
        <f>VLOOKUP(V310,'player index'!D:F,3,FALSE)</f>
        <v>617</v>
      </c>
      <c r="X310">
        <f t="shared" si="24"/>
        <v>2.2999999999999998</v>
      </c>
    </row>
    <row r="311" spans="1:24">
      <c r="A311" t="s">
        <v>3044</v>
      </c>
      <c r="B311" t="s">
        <v>33</v>
      </c>
      <c r="C311" t="s">
        <v>2839</v>
      </c>
      <c r="D311" t="s">
        <v>809</v>
      </c>
      <c r="E311">
        <v>0</v>
      </c>
      <c r="F311">
        <v>0</v>
      </c>
      <c r="G311">
        <v>0</v>
      </c>
      <c r="H311">
        <v>1</v>
      </c>
      <c r="I311">
        <v>12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f t="shared" si="25"/>
        <v>1.2000000000000002</v>
      </c>
      <c r="T311" t="str">
        <f t="shared" si="21"/>
        <v>Corey Brown, CarWRQ</v>
      </c>
      <c r="U311" t="str">
        <f t="shared" si="22"/>
        <v>Corey Brown</v>
      </c>
      <c r="V311" t="str">
        <f t="shared" si="23"/>
        <v>Corey Brown</v>
      </c>
      <c r="W311">
        <f>VLOOKUP(V311,'player index'!D:F,3,FALSE)</f>
        <v>273</v>
      </c>
      <c r="X311">
        <f t="shared" si="24"/>
        <v>1.2000000000000002</v>
      </c>
    </row>
    <row r="312" spans="1:24">
      <c r="A312" t="s">
        <v>1267</v>
      </c>
      <c r="B312" t="s">
        <v>71</v>
      </c>
      <c r="C312" t="s">
        <v>2847</v>
      </c>
      <c r="D312" t="s">
        <v>809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</v>
      </c>
      <c r="L312">
        <v>16</v>
      </c>
      <c r="M312">
        <v>0</v>
      </c>
      <c r="N312">
        <v>4</v>
      </c>
      <c r="O312">
        <v>0</v>
      </c>
      <c r="P312">
        <v>0</v>
      </c>
      <c r="Q312">
        <v>0</v>
      </c>
      <c r="R312">
        <v>1</v>
      </c>
      <c r="S312">
        <f t="shared" si="25"/>
        <v>3.6</v>
      </c>
      <c r="T312" t="str">
        <f t="shared" si="21"/>
        <v>Adam Thielen, MinWR</v>
      </c>
      <c r="U312" t="str">
        <f t="shared" si="22"/>
        <v>Adam Thielen</v>
      </c>
      <c r="V312" t="str">
        <f t="shared" si="23"/>
        <v>Adam Thielen</v>
      </c>
      <c r="W312">
        <f>VLOOKUP(V312,'player index'!D:F,3,FALSE)</f>
        <v>453</v>
      </c>
      <c r="X312">
        <f t="shared" si="24"/>
        <v>3.6</v>
      </c>
    </row>
    <row r="313" spans="1:24">
      <c r="S313">
        <f t="shared" si="25"/>
        <v>0</v>
      </c>
      <c r="T313">
        <f t="shared" si="21"/>
        <v>0</v>
      </c>
      <c r="U313" t="e">
        <f t="shared" si="22"/>
        <v>#VALUE!</v>
      </c>
      <c r="V313" t="e">
        <f t="shared" si="23"/>
        <v>#VALUE!</v>
      </c>
      <c r="W313" t="e">
        <f>VLOOKUP(V313,'player index'!D:F,3,FALSE)</f>
        <v>#VALUE!</v>
      </c>
      <c r="X313">
        <f t="shared" si="24"/>
        <v>0</v>
      </c>
    </row>
    <row r="314" spans="1:24">
      <c r="A314" t="s">
        <v>759</v>
      </c>
      <c r="B314" t="s">
        <v>760</v>
      </c>
      <c r="C314" t="s">
        <v>761</v>
      </c>
      <c r="D314" t="s">
        <v>762</v>
      </c>
      <c r="E314" t="s">
        <v>763</v>
      </c>
      <c r="F314" t="s">
        <v>735</v>
      </c>
      <c r="G314" t="s">
        <v>736</v>
      </c>
      <c r="H314" t="s">
        <v>764</v>
      </c>
      <c r="I314" t="s">
        <v>763</v>
      </c>
      <c r="J314" t="s">
        <v>735</v>
      </c>
      <c r="K314" t="s">
        <v>765</v>
      </c>
      <c r="L314" t="s">
        <v>763</v>
      </c>
      <c r="M314" t="s">
        <v>735</v>
      </c>
      <c r="N314" t="s">
        <v>2830</v>
      </c>
      <c r="O314" t="s">
        <v>2829</v>
      </c>
      <c r="P314" t="s">
        <v>2828</v>
      </c>
      <c r="Q314" t="s">
        <v>735</v>
      </c>
      <c r="R314" t="s">
        <v>766</v>
      </c>
      <c r="S314" t="e">
        <f t="shared" si="25"/>
        <v>#VALUE!</v>
      </c>
      <c r="T314" t="str">
        <f t="shared" si="21"/>
        <v>PLAYER, TEAM POS</v>
      </c>
      <c r="U314" t="str">
        <f t="shared" si="22"/>
        <v>PLAYER</v>
      </c>
      <c r="V314" t="str">
        <f t="shared" si="23"/>
        <v>PLAYER</v>
      </c>
      <c r="W314" t="e">
        <f>VLOOKUP(V314,'player index'!D:F,3,FALSE)</f>
        <v>#N/A</v>
      </c>
      <c r="X314" t="e">
        <f t="shared" si="24"/>
        <v>#VALUE!</v>
      </c>
    </row>
    <row r="315" spans="1:24">
      <c r="A315" t="s">
        <v>1071</v>
      </c>
      <c r="B315" t="s">
        <v>89</v>
      </c>
      <c r="C315" t="s">
        <v>2986</v>
      </c>
      <c r="D315" t="s">
        <v>809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13</v>
      </c>
      <c r="M315">
        <v>0</v>
      </c>
      <c r="N315">
        <v>2</v>
      </c>
      <c r="O315">
        <v>0</v>
      </c>
      <c r="P315">
        <v>0</v>
      </c>
      <c r="Q315">
        <v>0</v>
      </c>
      <c r="R315">
        <v>1</v>
      </c>
      <c r="S315">
        <f t="shared" si="25"/>
        <v>2.2999999999999998</v>
      </c>
      <c r="T315" t="str">
        <f t="shared" si="21"/>
        <v>Darren Fells, AriTE</v>
      </c>
      <c r="U315" t="str">
        <f t="shared" si="22"/>
        <v>Darren Fells</v>
      </c>
      <c r="V315" t="str">
        <f t="shared" si="23"/>
        <v>Darren Fells</v>
      </c>
      <c r="W315">
        <f>VLOOKUP(V315,'player index'!D:F,3,FALSE)</f>
        <v>215</v>
      </c>
      <c r="X315">
        <f t="shared" si="24"/>
        <v>2.2999999999999998</v>
      </c>
    </row>
    <row r="316" spans="1:24">
      <c r="A316" t="s">
        <v>1253</v>
      </c>
      <c r="B316" t="s">
        <v>55</v>
      </c>
      <c r="C316" t="s">
        <v>2815</v>
      </c>
      <c r="D316" t="s">
        <v>809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19</v>
      </c>
      <c r="M316">
        <v>0</v>
      </c>
      <c r="N316">
        <v>2</v>
      </c>
      <c r="O316">
        <v>0</v>
      </c>
      <c r="P316">
        <v>0</v>
      </c>
      <c r="Q316">
        <v>0</v>
      </c>
      <c r="R316">
        <v>1</v>
      </c>
      <c r="S316">
        <f t="shared" si="25"/>
        <v>3.9000000000000004</v>
      </c>
      <c r="T316" t="str">
        <f t="shared" si="21"/>
        <v>Nick Boyle, BalTE</v>
      </c>
      <c r="U316" t="str">
        <f t="shared" si="22"/>
        <v>Nick Boyle</v>
      </c>
      <c r="V316" t="str">
        <f t="shared" si="23"/>
        <v>Nick Boyle</v>
      </c>
      <c r="W316">
        <f>VLOOKUP(V316,'player index'!D:F,3,FALSE)</f>
        <v>442</v>
      </c>
      <c r="X316">
        <f t="shared" si="24"/>
        <v>3.9000000000000004</v>
      </c>
    </row>
    <row r="317" spans="1:24">
      <c r="A317" t="s">
        <v>1171</v>
      </c>
      <c r="B317" t="s">
        <v>55</v>
      </c>
      <c r="C317" t="s">
        <v>2815</v>
      </c>
      <c r="D317" t="s">
        <v>809</v>
      </c>
      <c r="E317">
        <v>0</v>
      </c>
      <c r="F317">
        <v>0</v>
      </c>
      <c r="G317">
        <v>0</v>
      </c>
      <c r="H317">
        <v>3</v>
      </c>
      <c r="I317">
        <v>12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f t="shared" si="25"/>
        <v>1.2000000000000002</v>
      </c>
      <c r="T317" t="str">
        <f t="shared" si="21"/>
        <v>Javorius Allen, BalRB</v>
      </c>
      <c r="U317" t="str">
        <f t="shared" si="22"/>
        <v>Javorius Allen</v>
      </c>
      <c r="V317" t="str">
        <f t="shared" si="23"/>
        <v>Javorius Allen</v>
      </c>
      <c r="W317">
        <f>VLOOKUP(V317,'player index'!D:F,3,FALSE)</f>
        <v>340</v>
      </c>
      <c r="X317">
        <f t="shared" si="24"/>
        <v>1.2000000000000002</v>
      </c>
    </row>
    <row r="318" spans="1:24">
      <c r="A318" t="s">
        <v>3045</v>
      </c>
      <c r="B318" t="s">
        <v>746</v>
      </c>
      <c r="C318" t="s">
        <v>3001</v>
      </c>
      <c r="D318" t="s">
        <v>809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16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f t="shared" si="25"/>
        <v>2.6</v>
      </c>
      <c r="T318" t="str">
        <f t="shared" si="21"/>
        <v>Chris Conley, KCWRP</v>
      </c>
      <c r="U318" t="str">
        <f t="shared" si="22"/>
        <v>Chris Conley</v>
      </c>
      <c r="V318" t="str">
        <f t="shared" si="23"/>
        <v>Chris Conley</v>
      </c>
      <c r="W318">
        <f>VLOOKUP(V318,'player index'!D:F,3,FALSE)</f>
        <v>400</v>
      </c>
      <c r="X318">
        <f t="shared" si="24"/>
        <v>2.6</v>
      </c>
    </row>
    <row r="319" spans="1:24">
      <c r="A319" t="s">
        <v>1036</v>
      </c>
      <c r="B319" t="s">
        <v>33</v>
      </c>
      <c r="C319" t="s">
        <v>2839</v>
      </c>
      <c r="D319" t="s">
        <v>809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14</v>
      </c>
      <c r="M319">
        <v>0</v>
      </c>
      <c r="N319">
        <v>4</v>
      </c>
      <c r="O319">
        <v>0</v>
      </c>
      <c r="P319">
        <v>0</v>
      </c>
      <c r="Q319">
        <v>0</v>
      </c>
      <c r="R319">
        <v>1</v>
      </c>
      <c r="S319">
        <f t="shared" si="25"/>
        <v>2.4000000000000004</v>
      </c>
      <c r="T319" t="str">
        <f t="shared" si="21"/>
        <v>Devin Funchess, CarWR</v>
      </c>
      <c r="U319" t="str">
        <f t="shared" si="22"/>
        <v>Devin Funchess</v>
      </c>
      <c r="V319" t="str">
        <f t="shared" si="23"/>
        <v>Devin Funchess</v>
      </c>
      <c r="W319">
        <f>VLOOKUP(V319,'player index'!D:F,3,FALSE)</f>
        <v>269</v>
      </c>
      <c r="X319">
        <f t="shared" si="24"/>
        <v>2.4000000000000004</v>
      </c>
    </row>
    <row r="320" spans="1:24">
      <c r="A320" t="s">
        <v>937</v>
      </c>
      <c r="B320" t="s">
        <v>616</v>
      </c>
      <c r="C320" t="s">
        <v>869</v>
      </c>
      <c r="D320" t="s">
        <v>809</v>
      </c>
      <c r="E320">
        <v>0</v>
      </c>
      <c r="F320">
        <v>0</v>
      </c>
      <c r="G320">
        <v>0</v>
      </c>
      <c r="H320">
        <v>11</v>
      </c>
      <c r="I320">
        <v>38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f t="shared" si="25"/>
        <v>2.8000000000000003</v>
      </c>
      <c r="T320" t="str">
        <f t="shared" si="21"/>
        <v>Matt Jones, WshRB</v>
      </c>
      <c r="U320" t="str">
        <f t="shared" si="22"/>
        <v>Matt Jones</v>
      </c>
      <c r="V320" t="str">
        <f t="shared" si="23"/>
        <v>Matt Jones</v>
      </c>
      <c r="W320">
        <f>VLOOKUP(V320,'player index'!D:F,3,FALSE)</f>
        <v>299</v>
      </c>
      <c r="X320">
        <f t="shared" si="24"/>
        <v>2.8000000000000003</v>
      </c>
    </row>
    <row r="321" spans="1:24">
      <c r="A321" t="s">
        <v>1115</v>
      </c>
      <c r="B321" t="s">
        <v>44</v>
      </c>
      <c r="C321" t="s">
        <v>2999</v>
      </c>
      <c r="D321" t="s">
        <v>809</v>
      </c>
      <c r="E321">
        <v>0</v>
      </c>
      <c r="F321">
        <v>0</v>
      </c>
      <c r="G321">
        <v>0</v>
      </c>
      <c r="H321">
        <v>2</v>
      </c>
      <c r="I321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f t="shared" si="25"/>
        <v>1.7000000000000002</v>
      </c>
      <c r="T321" t="str">
        <f t="shared" si="21"/>
        <v>Alonzo Harris, GBRB</v>
      </c>
      <c r="U321" t="str">
        <f t="shared" si="22"/>
        <v>Alonzo Harris</v>
      </c>
      <c r="V321" t="str">
        <f t="shared" si="23"/>
        <v>Alonzo Harris</v>
      </c>
      <c r="W321">
        <f>VLOOKUP(V321,'player index'!D:F,3,FALSE)</f>
        <v>455</v>
      </c>
      <c r="X321">
        <f t="shared" si="24"/>
        <v>1.7000000000000002</v>
      </c>
    </row>
    <row r="322" spans="1:24">
      <c r="A322" t="s">
        <v>1030</v>
      </c>
      <c r="B322" t="s">
        <v>842</v>
      </c>
      <c r="C322" t="s">
        <v>2831</v>
      </c>
      <c r="D322" t="s">
        <v>809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f t="shared" si="25"/>
        <v>0</v>
      </c>
      <c r="T322" t="str">
        <f t="shared" si="21"/>
        <v>Bengals D/STD/ST</v>
      </c>
      <c r="U322" t="str">
        <f t="shared" si="22"/>
        <v>Bengals</v>
      </c>
      <c r="V322" t="str">
        <f t="shared" si="23"/>
        <v>Bengals</v>
      </c>
      <c r="W322">
        <f>VLOOKUP(V322,'player index'!D:F,3,FALSE)</f>
        <v>172</v>
      </c>
      <c r="X322">
        <f t="shared" si="24"/>
        <v>0</v>
      </c>
    </row>
    <row r="323" spans="1:24">
      <c r="A323" t="s">
        <v>1518</v>
      </c>
      <c r="B323" t="s">
        <v>801</v>
      </c>
      <c r="C323" t="s">
        <v>2813</v>
      </c>
      <c r="D323" t="s">
        <v>809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25"/>
        <v>0</v>
      </c>
      <c r="T323" t="str">
        <f t="shared" si="21"/>
        <v>Tony Gonzalez, AtlTE</v>
      </c>
      <c r="U323" t="str">
        <f t="shared" si="22"/>
        <v>Tony Gonzalez</v>
      </c>
      <c r="V323" t="str">
        <f t="shared" si="23"/>
        <v>Tony Gonzalez</v>
      </c>
      <c r="W323">
        <f>VLOOKUP(V323,'player index'!D:F,3,FALSE)</f>
        <v>704</v>
      </c>
      <c r="X323">
        <f t="shared" si="24"/>
        <v>0</v>
      </c>
    </row>
    <row r="324" spans="1:24">
      <c r="A324" t="s">
        <v>1520</v>
      </c>
      <c r="B324" t="s">
        <v>9</v>
      </c>
      <c r="C324" t="s">
        <v>2816</v>
      </c>
      <c r="D324" t="s">
        <v>809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25"/>
        <v>0</v>
      </c>
      <c r="T324" t="str">
        <f t="shared" ref="T324:T387" si="26">A324</f>
        <v>Jon Kitna, DalQB</v>
      </c>
      <c r="U324" t="str">
        <f t="shared" ref="U324:U387" si="27">LEFT(T324,IFERROR(FIND(",",T324),LEN(T324)-8)-1)</f>
        <v>Jon Kitna</v>
      </c>
      <c r="V324" t="str">
        <f t="shared" ref="V324:V387" si="28">LEFT(U324,IFERROR(FIND("*",U324),LEN(U324)+1)-1)</f>
        <v>Jon Kitna</v>
      </c>
      <c r="W324">
        <f>VLOOKUP(V324,'player index'!D:F,3,FALSE)</f>
        <v>706</v>
      </c>
      <c r="X324">
        <f t="shared" ref="X324:X387" si="29">S324</f>
        <v>0</v>
      </c>
    </row>
    <row r="325" spans="1:24">
      <c r="A325" t="s">
        <v>1273</v>
      </c>
      <c r="B325" t="s">
        <v>778</v>
      </c>
      <c r="C325" t="s">
        <v>2879</v>
      </c>
      <c r="D325" t="s">
        <v>809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25"/>
        <v>0</v>
      </c>
      <c r="T325" t="str">
        <f t="shared" si="26"/>
        <v>Matt Hasselbeck, IndQB</v>
      </c>
      <c r="U325" t="str">
        <f t="shared" si="27"/>
        <v>Matt Hasselbeck</v>
      </c>
      <c r="V325" t="str">
        <f t="shared" si="28"/>
        <v>Matt Hasselbeck</v>
      </c>
      <c r="W325">
        <f>VLOOKUP(V325,'player index'!D:F,3,FALSE)</f>
        <v>457</v>
      </c>
      <c r="X325">
        <f t="shared" si="29"/>
        <v>0</v>
      </c>
    </row>
    <row r="326" spans="1:24">
      <c r="A326" t="s">
        <v>1532</v>
      </c>
      <c r="B326" t="s">
        <v>55</v>
      </c>
      <c r="C326" t="s">
        <v>2815</v>
      </c>
      <c r="D326" t="s">
        <v>809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 t="shared" si="25"/>
        <v>0</v>
      </c>
      <c r="T326" t="str">
        <f t="shared" si="26"/>
        <v>Brandon Stokley, BalWR</v>
      </c>
      <c r="U326" t="str">
        <f t="shared" si="27"/>
        <v>Brandon Stokley</v>
      </c>
      <c r="V326" t="str">
        <f t="shared" si="28"/>
        <v>Brandon Stokley</v>
      </c>
      <c r="W326">
        <f>VLOOKUP(V326,'player index'!D:F,3,FALSE)</f>
        <v>718</v>
      </c>
      <c r="X326">
        <f t="shared" si="29"/>
        <v>0</v>
      </c>
    </row>
    <row r="327" spans="1:24">
      <c r="A327" t="s">
        <v>1540</v>
      </c>
      <c r="B327" t="s">
        <v>783</v>
      </c>
      <c r="C327" t="s">
        <v>2820</v>
      </c>
      <c r="D327" t="s">
        <v>809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25"/>
        <v>0</v>
      </c>
      <c r="T327" t="str">
        <f t="shared" si="26"/>
        <v>Plaxico Burress, PitWR</v>
      </c>
      <c r="U327" t="str">
        <f t="shared" si="27"/>
        <v>Plaxico Burress</v>
      </c>
      <c r="V327" t="str">
        <f t="shared" si="28"/>
        <v>Plaxico Burress</v>
      </c>
      <c r="W327">
        <f>VLOOKUP(V327,'player index'!D:F,3,FALSE)</f>
        <v>726</v>
      </c>
      <c r="X327">
        <f t="shared" si="29"/>
        <v>0</v>
      </c>
    </row>
    <row r="328" spans="1:24">
      <c r="A328" t="s">
        <v>1548</v>
      </c>
      <c r="B328" t="s">
        <v>837</v>
      </c>
      <c r="C328" t="s">
        <v>2812</v>
      </c>
      <c r="D328" t="s">
        <v>809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25"/>
        <v>0</v>
      </c>
      <c r="T328" t="str">
        <f t="shared" si="26"/>
        <v>Rian Lindell, TBK</v>
      </c>
      <c r="U328" t="str">
        <f t="shared" si="27"/>
        <v>Rian Lindell</v>
      </c>
      <c r="V328" t="str">
        <f t="shared" si="28"/>
        <v>Rian Lindell</v>
      </c>
      <c r="W328">
        <f>VLOOKUP(V328,'player index'!D:F,3,FALSE)</f>
        <v>734</v>
      </c>
      <c r="X328">
        <f t="shared" si="29"/>
        <v>0</v>
      </c>
    </row>
    <row r="329" spans="1:24">
      <c r="A329" t="s">
        <v>1551</v>
      </c>
      <c r="B329" t="s">
        <v>616</v>
      </c>
      <c r="C329" t="s">
        <v>869</v>
      </c>
      <c r="D329" t="s">
        <v>809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25"/>
        <v>0</v>
      </c>
      <c r="T329" t="str">
        <f t="shared" si="26"/>
        <v>Santana Moss, WshWR</v>
      </c>
      <c r="U329" t="str">
        <f t="shared" si="27"/>
        <v>Santana Moss</v>
      </c>
      <c r="V329" t="str">
        <f t="shared" si="28"/>
        <v>Santana Moss</v>
      </c>
      <c r="W329">
        <f>VLOOKUP(V329,'player index'!D:F,3,FALSE)</f>
        <v>737</v>
      </c>
      <c r="X329">
        <f t="shared" si="29"/>
        <v>0</v>
      </c>
    </row>
    <row r="330" spans="1:24">
      <c r="A330" t="s">
        <v>3046</v>
      </c>
      <c r="B330" t="s">
        <v>859</v>
      </c>
      <c r="C330" t="s">
        <v>2834</v>
      </c>
      <c r="D330" t="s">
        <v>809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 t="shared" si="25"/>
        <v>0</v>
      </c>
      <c r="T330" t="str">
        <f t="shared" si="26"/>
        <v>Drew Brees, NOQBQ</v>
      </c>
      <c r="U330" t="str">
        <f t="shared" si="27"/>
        <v>Drew Brees</v>
      </c>
      <c r="V330" t="str">
        <f t="shared" si="28"/>
        <v>Drew Brees</v>
      </c>
      <c r="W330">
        <f>VLOOKUP(V330,'player index'!D:F,3,FALSE)</f>
        <v>1</v>
      </c>
      <c r="X330">
        <f t="shared" si="29"/>
        <v>0</v>
      </c>
    </row>
    <row r="331" spans="1:24">
      <c r="A331" t="s">
        <v>1288</v>
      </c>
      <c r="B331" t="s">
        <v>71</v>
      </c>
      <c r="C331" t="s">
        <v>2847</v>
      </c>
      <c r="D331" t="s">
        <v>809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25"/>
        <v>0</v>
      </c>
      <c r="T331" t="str">
        <f t="shared" si="26"/>
        <v>Shaun Hill, MinQB</v>
      </c>
      <c r="U331" t="str">
        <f t="shared" si="27"/>
        <v>Shaun Hill</v>
      </c>
      <c r="V331" t="str">
        <f t="shared" si="28"/>
        <v>Shaun Hill</v>
      </c>
      <c r="W331">
        <f>VLOOKUP(V331,'player index'!D:F,3,FALSE)</f>
        <v>476</v>
      </c>
      <c r="X331">
        <f t="shared" si="29"/>
        <v>0</v>
      </c>
    </row>
    <row r="332" spans="1:24">
      <c r="A332" t="s">
        <v>979</v>
      </c>
      <c r="B332" t="s">
        <v>778</v>
      </c>
      <c r="C332" t="s">
        <v>2879</v>
      </c>
      <c r="D332" t="s">
        <v>809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f t="shared" si="25"/>
        <v>0</v>
      </c>
      <c r="T332" t="str">
        <f t="shared" si="26"/>
        <v>Andre Johnson, IndWRP</v>
      </c>
      <c r="U332" t="str">
        <f t="shared" si="27"/>
        <v>Andre Johnson</v>
      </c>
      <c r="V332" t="str">
        <f t="shared" si="28"/>
        <v>Andre Johnson</v>
      </c>
      <c r="W332">
        <f>VLOOKUP(V332,'player index'!D:F,3,FALSE)</f>
        <v>154</v>
      </c>
      <c r="X332">
        <f t="shared" si="29"/>
        <v>0</v>
      </c>
    </row>
    <row r="333" spans="1:24">
      <c r="A333" t="s">
        <v>2938</v>
      </c>
      <c r="B333" t="s">
        <v>801</v>
      </c>
      <c r="C333" t="s">
        <v>2813</v>
      </c>
      <c r="D333" t="s">
        <v>809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 t="shared" si="25"/>
        <v>0</v>
      </c>
      <c r="T333" t="str">
        <f t="shared" si="26"/>
        <v>Rex Grossman, AtlQB</v>
      </c>
      <c r="U333" t="str">
        <f t="shared" si="27"/>
        <v>Rex Grossman</v>
      </c>
      <c r="V333" t="str">
        <f t="shared" si="28"/>
        <v>Rex Grossman</v>
      </c>
      <c r="W333" t="e">
        <f>VLOOKUP(V333,'player index'!D:F,3,FALSE)</f>
        <v>#N/A</v>
      </c>
      <c r="X333">
        <f t="shared" si="29"/>
        <v>0</v>
      </c>
    </row>
    <row r="334" spans="1:24">
      <c r="A334" t="s">
        <v>2937</v>
      </c>
      <c r="B334" t="s">
        <v>98</v>
      </c>
      <c r="C334" t="s">
        <v>2821</v>
      </c>
      <c r="D334" t="s">
        <v>809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25"/>
        <v>0</v>
      </c>
      <c r="T334" t="str">
        <f t="shared" si="26"/>
        <v>Willis McGahee, CleRB</v>
      </c>
      <c r="U334" t="str">
        <f t="shared" si="27"/>
        <v>Willis McGahee</v>
      </c>
      <c r="V334" t="str">
        <f t="shared" si="28"/>
        <v>Willis McGahee</v>
      </c>
      <c r="W334" t="e">
        <f>VLOOKUP(V334,'player index'!D:F,3,FALSE)</f>
        <v>#N/A</v>
      </c>
      <c r="X334">
        <f t="shared" si="29"/>
        <v>0</v>
      </c>
    </row>
    <row r="335" spans="1:24">
      <c r="A335" t="s">
        <v>2936</v>
      </c>
      <c r="B335" t="s">
        <v>55</v>
      </c>
      <c r="C335" t="s">
        <v>2815</v>
      </c>
      <c r="D335" t="s">
        <v>809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25"/>
        <v>0</v>
      </c>
      <c r="T335" t="str">
        <f t="shared" si="26"/>
        <v>Dallas Clark, BalTE</v>
      </c>
      <c r="U335" t="str">
        <f t="shared" si="27"/>
        <v>Dallas Clark</v>
      </c>
      <c r="V335" t="str">
        <f t="shared" si="28"/>
        <v>Dallas Clark</v>
      </c>
      <c r="W335" t="e">
        <f>VLOOKUP(V335,'player index'!D:F,3,FALSE)</f>
        <v>#N/A</v>
      </c>
      <c r="X335">
        <f t="shared" si="29"/>
        <v>0</v>
      </c>
    </row>
    <row r="336" spans="1:24">
      <c r="A336" t="s">
        <v>2935</v>
      </c>
      <c r="B336" t="s">
        <v>98</v>
      </c>
      <c r="C336" t="s">
        <v>2821</v>
      </c>
      <c r="D336" t="s">
        <v>809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25"/>
        <v>0</v>
      </c>
      <c r="T336" t="str">
        <f t="shared" si="26"/>
        <v>Nate Burleson, CleWR</v>
      </c>
      <c r="U336" t="str">
        <f t="shared" si="27"/>
        <v>Nate Burleson</v>
      </c>
      <c r="V336" t="str">
        <f t="shared" si="28"/>
        <v>Nate Burleson</v>
      </c>
      <c r="W336" t="e">
        <f>VLOOKUP(V336,'player index'!D:F,3,FALSE)</f>
        <v>#N/A</v>
      </c>
      <c r="X336">
        <f t="shared" si="29"/>
        <v>0</v>
      </c>
    </row>
    <row r="337" spans="1:24">
      <c r="A337" t="s">
        <v>2934</v>
      </c>
      <c r="B337" t="s">
        <v>26</v>
      </c>
      <c r="C337" t="s">
        <v>2823</v>
      </c>
      <c r="D337" t="s">
        <v>809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ref="S337:S400" si="30">E337*0.04+F337*4-G337+I337*0.1+J337*6+K337+L337*0.1+M337*6+O337*2-P337+Q337*6+IF(E337&gt;=300,3,0)+IF(I337&gt;=100,3,0)+IF(L337&gt;=100,3,0)</f>
        <v>0</v>
      </c>
      <c r="T337" t="str">
        <f t="shared" si="26"/>
        <v>Visanthe Shiancoe, TenTE</v>
      </c>
      <c r="U337" t="str">
        <f t="shared" si="27"/>
        <v>Visanthe Shiancoe</v>
      </c>
      <c r="V337" t="str">
        <f t="shared" si="28"/>
        <v>Visanthe Shiancoe</v>
      </c>
      <c r="W337" t="e">
        <f>VLOOKUP(V337,'player index'!D:F,3,FALSE)</f>
        <v>#N/A</v>
      </c>
      <c r="X337">
        <f t="shared" si="29"/>
        <v>0</v>
      </c>
    </row>
    <row r="338" spans="1:24">
      <c r="A338" t="s">
        <v>2933</v>
      </c>
      <c r="B338" t="s">
        <v>44</v>
      </c>
      <c r="C338" t="s">
        <v>2999</v>
      </c>
      <c r="D338" t="s">
        <v>809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30"/>
        <v>0</v>
      </c>
      <c r="T338" t="str">
        <f t="shared" si="26"/>
        <v>Seneca Wallace, GBQB</v>
      </c>
      <c r="U338" t="str">
        <f t="shared" si="27"/>
        <v>Seneca Wallace</v>
      </c>
      <c r="V338" t="str">
        <f t="shared" si="28"/>
        <v>Seneca Wallace</v>
      </c>
      <c r="W338" t="e">
        <f>VLOOKUP(V338,'player index'!D:F,3,FALSE)</f>
        <v>#N/A</v>
      </c>
      <c r="X338">
        <f t="shared" si="29"/>
        <v>0</v>
      </c>
    </row>
    <row r="339" spans="1:24">
      <c r="A339" t="s">
        <v>2932</v>
      </c>
      <c r="B339" t="s">
        <v>793</v>
      </c>
      <c r="C339" t="s">
        <v>2994</v>
      </c>
      <c r="D339" t="s">
        <v>809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30"/>
        <v>0</v>
      </c>
      <c r="T339" t="str">
        <f t="shared" si="26"/>
        <v>Brandon Lloyd, SFWR</v>
      </c>
      <c r="U339" t="str">
        <f t="shared" si="27"/>
        <v>Brandon Lloyd</v>
      </c>
      <c r="V339" t="str">
        <f t="shared" si="28"/>
        <v>Brandon Lloyd</v>
      </c>
      <c r="W339" t="e">
        <f>VLOOKUP(V339,'player index'!D:F,3,FALSE)</f>
        <v>#N/A</v>
      </c>
      <c r="X339">
        <f t="shared" si="29"/>
        <v>0</v>
      </c>
    </row>
    <row r="340" spans="1:24">
      <c r="A340" t="s">
        <v>2931</v>
      </c>
      <c r="B340" t="s">
        <v>26</v>
      </c>
      <c r="C340" t="s">
        <v>2823</v>
      </c>
      <c r="D340" t="s">
        <v>809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30"/>
        <v>0</v>
      </c>
      <c r="T340" t="str">
        <f t="shared" si="26"/>
        <v>Kevin Walter, TenWR</v>
      </c>
      <c r="U340" t="str">
        <f t="shared" si="27"/>
        <v>Kevin Walter</v>
      </c>
      <c r="V340" t="str">
        <f t="shared" si="28"/>
        <v>Kevin Walter</v>
      </c>
      <c r="W340" t="e">
        <f>VLOOKUP(V340,'player index'!D:F,3,FALSE)</f>
        <v>#N/A</v>
      </c>
      <c r="X340">
        <f t="shared" si="29"/>
        <v>0</v>
      </c>
    </row>
    <row r="341" spans="1:24">
      <c r="A341" t="s">
        <v>1311</v>
      </c>
      <c r="B341" t="s">
        <v>9</v>
      </c>
      <c r="C341" t="s">
        <v>2816</v>
      </c>
      <c r="D341" t="s">
        <v>809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30"/>
        <v>0</v>
      </c>
      <c r="T341" t="str">
        <f t="shared" si="26"/>
        <v>Tony Romo*, DalQBIR</v>
      </c>
      <c r="U341" t="str">
        <f t="shared" si="27"/>
        <v>Tony Romo*</v>
      </c>
      <c r="V341" t="str">
        <f t="shared" si="28"/>
        <v>Tony Romo</v>
      </c>
      <c r="W341">
        <f>VLOOKUP(V341,'player index'!D:F,3,FALSE)</f>
        <v>3</v>
      </c>
      <c r="X341">
        <f t="shared" si="29"/>
        <v>0</v>
      </c>
    </row>
    <row r="342" spans="1:24">
      <c r="A342" t="s">
        <v>1312</v>
      </c>
      <c r="B342" t="s">
        <v>804</v>
      </c>
      <c r="C342" t="s">
        <v>2860</v>
      </c>
      <c r="D342" t="s">
        <v>809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30"/>
        <v>0</v>
      </c>
      <c r="T342" t="str">
        <f t="shared" si="26"/>
        <v>Antonio Gates, SDTESSPD</v>
      </c>
      <c r="U342" t="str">
        <f t="shared" si="27"/>
        <v>Antonio Gates</v>
      </c>
      <c r="V342" t="str">
        <f t="shared" si="28"/>
        <v>Antonio Gates</v>
      </c>
      <c r="W342">
        <f>VLOOKUP(V342,'player index'!D:F,3,FALSE)</f>
        <v>494</v>
      </c>
      <c r="X342">
        <f t="shared" si="29"/>
        <v>0</v>
      </c>
    </row>
    <row r="343" spans="1:24">
      <c r="A343" t="s">
        <v>2930</v>
      </c>
      <c r="B343" t="s">
        <v>793</v>
      </c>
      <c r="C343" t="s">
        <v>2994</v>
      </c>
      <c r="D343" t="s">
        <v>809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si="30"/>
        <v>0</v>
      </c>
      <c r="T343" t="str">
        <f t="shared" si="26"/>
        <v>Kassim Osgood, SFWR</v>
      </c>
      <c r="U343" t="str">
        <f t="shared" si="27"/>
        <v>Kassim Osgood</v>
      </c>
      <c r="V343" t="str">
        <f t="shared" si="28"/>
        <v>Kassim Osgood</v>
      </c>
      <c r="W343" t="e">
        <f>VLOOKUP(V343,'player index'!D:F,3,FALSE)</f>
        <v>#N/A</v>
      </c>
      <c r="X343">
        <f t="shared" si="29"/>
        <v>0</v>
      </c>
    </row>
    <row r="344" spans="1:24">
      <c r="A344" t="s">
        <v>2929</v>
      </c>
      <c r="B344" t="s">
        <v>67</v>
      </c>
      <c r="C344" t="s">
        <v>2814</v>
      </c>
      <c r="D344" t="s">
        <v>809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30"/>
        <v>0</v>
      </c>
      <c r="T344" t="str">
        <f t="shared" si="26"/>
        <v>Kellen Winslow, NYJTE</v>
      </c>
      <c r="U344" t="str">
        <f t="shared" si="27"/>
        <v>Kellen Winslow</v>
      </c>
      <c r="V344" t="str">
        <f t="shared" si="28"/>
        <v>Kellen Winslow</v>
      </c>
      <c r="W344" t="e">
        <f>VLOOKUP(V344,'player index'!D:F,3,FALSE)</f>
        <v>#N/A</v>
      </c>
      <c r="X344">
        <f t="shared" si="29"/>
        <v>0</v>
      </c>
    </row>
    <row r="345" spans="1:24">
      <c r="A345" t="s">
        <v>2928</v>
      </c>
      <c r="B345" t="s">
        <v>801</v>
      </c>
      <c r="C345" t="s">
        <v>2813</v>
      </c>
      <c r="D345" t="s">
        <v>809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30"/>
        <v>0</v>
      </c>
      <c r="T345" t="str">
        <f t="shared" si="26"/>
        <v>Steven Jackson, AtlRB</v>
      </c>
      <c r="U345" t="str">
        <f t="shared" si="27"/>
        <v>Steven Jackson</v>
      </c>
      <c r="V345" t="str">
        <f t="shared" si="28"/>
        <v>Steven Jackson</v>
      </c>
      <c r="W345" t="e">
        <f>VLOOKUP(V345,'player index'!D:F,3,FALSE)</f>
        <v>#N/A</v>
      </c>
      <c r="X345">
        <f t="shared" si="29"/>
        <v>0</v>
      </c>
    </row>
    <row r="346" spans="1:24">
      <c r="A346" t="s">
        <v>2927</v>
      </c>
      <c r="B346" t="s">
        <v>859</v>
      </c>
      <c r="C346" t="s">
        <v>2834</v>
      </c>
      <c r="D346" t="s">
        <v>809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30"/>
        <v>0</v>
      </c>
      <c r="T346" t="str">
        <f t="shared" si="26"/>
        <v>Greg Jones, NORB</v>
      </c>
      <c r="U346" t="str">
        <f t="shared" si="27"/>
        <v>Greg Jones</v>
      </c>
      <c r="V346" t="str">
        <f t="shared" si="28"/>
        <v>Greg Jones</v>
      </c>
      <c r="W346" t="e">
        <f>VLOOKUP(V346,'player index'!D:F,3,FALSE)</f>
        <v>#N/A</v>
      </c>
      <c r="X346">
        <f t="shared" si="29"/>
        <v>0</v>
      </c>
    </row>
    <row r="347" spans="1:24">
      <c r="A347" t="s">
        <v>2926</v>
      </c>
      <c r="B347" t="s">
        <v>33</v>
      </c>
      <c r="C347" t="s">
        <v>2839</v>
      </c>
      <c r="D347" t="s">
        <v>809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30"/>
        <v>0</v>
      </c>
      <c r="T347" t="str">
        <f t="shared" si="26"/>
        <v>Ben Hartsock, CarTE</v>
      </c>
      <c r="U347" t="str">
        <f t="shared" si="27"/>
        <v>Ben Hartsock</v>
      </c>
      <c r="V347" t="str">
        <f t="shared" si="28"/>
        <v>Ben Hartsock</v>
      </c>
      <c r="W347" t="e">
        <f>VLOOKUP(V347,'player index'!D:F,3,FALSE)</f>
        <v>#N/A</v>
      </c>
      <c r="X347">
        <f t="shared" si="29"/>
        <v>0</v>
      </c>
    </row>
    <row r="348" spans="1:24">
      <c r="A348" t="s">
        <v>1284</v>
      </c>
      <c r="B348" t="s">
        <v>55</v>
      </c>
      <c r="C348" t="s">
        <v>2815</v>
      </c>
      <c r="D348" t="s">
        <v>809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30"/>
        <v>0</v>
      </c>
      <c r="T348" t="str">
        <f t="shared" si="26"/>
        <v>Matt Schaub, BalQB</v>
      </c>
      <c r="U348" t="str">
        <f t="shared" si="27"/>
        <v>Matt Schaub</v>
      </c>
      <c r="V348" t="str">
        <f t="shared" si="28"/>
        <v>Matt Schaub</v>
      </c>
      <c r="W348">
        <f>VLOOKUP(V348,'player index'!D:F,3,FALSE)</f>
        <v>462</v>
      </c>
      <c r="X348">
        <f t="shared" si="29"/>
        <v>0</v>
      </c>
    </row>
    <row r="349" spans="1:24">
      <c r="A349" t="s">
        <v>3047</v>
      </c>
      <c r="B349" t="s">
        <v>33</v>
      </c>
      <c r="C349" t="s">
        <v>2839</v>
      </c>
      <c r="D349" t="s">
        <v>809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30"/>
        <v>0</v>
      </c>
      <c r="T349" t="str">
        <f t="shared" si="26"/>
        <v>Jerricho Cotchery, CarWRD</v>
      </c>
      <c r="U349" t="str">
        <f t="shared" si="27"/>
        <v>Jerricho Cotchery</v>
      </c>
      <c r="V349" t="str">
        <f t="shared" si="28"/>
        <v>Jerricho Cotchery</v>
      </c>
      <c r="W349">
        <f>VLOOKUP(V349,'player index'!D:F,3,FALSE)</f>
        <v>198</v>
      </c>
      <c r="X349">
        <f t="shared" si="29"/>
        <v>0</v>
      </c>
    </row>
    <row r="350" spans="1:24">
      <c r="A350" t="s">
        <v>2925</v>
      </c>
      <c r="B350" t="s">
        <v>786</v>
      </c>
      <c r="C350" t="s">
        <v>3003</v>
      </c>
      <c r="D350" t="s">
        <v>809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30"/>
        <v>0</v>
      </c>
      <c r="T350" t="str">
        <f t="shared" si="26"/>
        <v>Wes Welker, DenWR</v>
      </c>
      <c r="U350" t="str">
        <f t="shared" si="27"/>
        <v>Wes Welker</v>
      </c>
      <c r="V350" t="str">
        <f t="shared" si="28"/>
        <v>Wes Welker</v>
      </c>
      <c r="W350" t="e">
        <f>VLOOKUP(V350,'player index'!D:F,3,FALSE)</f>
        <v>#N/A</v>
      </c>
      <c r="X350">
        <f t="shared" si="29"/>
        <v>0</v>
      </c>
    </row>
    <row r="351" spans="1:24">
      <c r="A351" t="s">
        <v>2924</v>
      </c>
      <c r="B351" t="s">
        <v>55</v>
      </c>
      <c r="C351" t="s">
        <v>2815</v>
      </c>
      <c r="D351" t="s">
        <v>809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30"/>
        <v>0</v>
      </c>
      <c r="T351" t="str">
        <f t="shared" si="26"/>
        <v>Vonta Leach, BalRB</v>
      </c>
      <c r="U351" t="str">
        <f t="shared" si="27"/>
        <v>Vonta Leach</v>
      </c>
      <c r="V351" t="str">
        <f t="shared" si="28"/>
        <v>Vonta Leach</v>
      </c>
      <c r="W351" t="e">
        <f>VLOOKUP(V351,'player index'!D:F,3,FALSE)</f>
        <v>#N/A</v>
      </c>
      <c r="X351">
        <f t="shared" si="29"/>
        <v>0</v>
      </c>
    </row>
    <row r="352" spans="1:24">
      <c r="A352" t="s">
        <v>2923</v>
      </c>
      <c r="B352" t="s">
        <v>804</v>
      </c>
      <c r="C352" t="s">
        <v>2860</v>
      </c>
      <c r="D352" t="s">
        <v>809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30"/>
        <v>0</v>
      </c>
      <c r="T352" t="str">
        <f t="shared" si="26"/>
        <v>Ronnie Brown, SDRB</v>
      </c>
      <c r="U352" t="str">
        <f t="shared" si="27"/>
        <v>Ronnie Brown</v>
      </c>
      <c r="V352" t="str">
        <f t="shared" si="28"/>
        <v>Ronnie Brown</v>
      </c>
      <c r="W352" t="e">
        <f>VLOOKUP(V352,'player index'!D:F,3,FALSE)</f>
        <v>#N/A</v>
      </c>
      <c r="X352">
        <f t="shared" si="29"/>
        <v>0</v>
      </c>
    </row>
    <row r="353" spans="1:24">
      <c r="A353" t="s">
        <v>2922</v>
      </c>
      <c r="B353" t="s">
        <v>842</v>
      </c>
      <c r="C353" t="s">
        <v>2831</v>
      </c>
      <c r="D353" t="s">
        <v>809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30"/>
        <v>0</v>
      </c>
      <c r="T353" t="str">
        <f t="shared" si="26"/>
        <v>Jason Campbell, CinQB</v>
      </c>
      <c r="U353" t="str">
        <f t="shared" si="27"/>
        <v>Jason Campbell</v>
      </c>
      <c r="V353" t="str">
        <f t="shared" si="28"/>
        <v>Jason Campbell</v>
      </c>
      <c r="W353" t="e">
        <f>VLOOKUP(V353,'player index'!D:F,3,FALSE)</f>
        <v>#N/A</v>
      </c>
      <c r="X353">
        <f t="shared" si="29"/>
        <v>0</v>
      </c>
    </row>
    <row r="354" spans="1:24">
      <c r="A354" t="s">
        <v>976</v>
      </c>
      <c r="B354" t="s">
        <v>801</v>
      </c>
      <c r="C354" t="s">
        <v>2813</v>
      </c>
      <c r="D354" t="s">
        <v>809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30"/>
        <v>0</v>
      </c>
      <c r="T354" t="str">
        <f t="shared" si="26"/>
        <v>Roddy White, AtlWR</v>
      </c>
      <c r="U354" t="str">
        <f t="shared" si="27"/>
        <v>Roddy White</v>
      </c>
      <c r="V354" t="str">
        <f t="shared" si="28"/>
        <v>Roddy White</v>
      </c>
      <c r="W354">
        <f>VLOOKUP(V354,'player index'!D:F,3,FALSE)</f>
        <v>99</v>
      </c>
      <c r="X354">
        <f t="shared" si="29"/>
        <v>0</v>
      </c>
    </row>
    <row r="355" spans="1:24">
      <c r="A355" t="s">
        <v>2921</v>
      </c>
      <c r="B355" t="s">
        <v>801</v>
      </c>
      <c r="C355" t="s">
        <v>2813</v>
      </c>
      <c r="D355" t="s">
        <v>809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30"/>
        <v>0</v>
      </c>
      <c r="T355" t="str">
        <f t="shared" si="26"/>
        <v>Courtney Roby, AtlWR</v>
      </c>
      <c r="U355" t="str">
        <f t="shared" si="27"/>
        <v>Courtney Roby</v>
      </c>
      <c r="V355" t="str">
        <f t="shared" si="28"/>
        <v>Courtney Roby</v>
      </c>
      <c r="W355" t="e">
        <f>VLOOKUP(V355,'player index'!D:F,3,FALSE)</f>
        <v>#N/A</v>
      </c>
      <c r="X355">
        <f t="shared" si="29"/>
        <v>0</v>
      </c>
    </row>
    <row r="356" spans="1:24">
      <c r="A356" t="s">
        <v>2920</v>
      </c>
      <c r="B356" t="s">
        <v>859</v>
      </c>
      <c r="C356" t="s">
        <v>2834</v>
      </c>
      <c r="D356" t="s">
        <v>809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30"/>
        <v>0</v>
      </c>
      <c r="T356" t="str">
        <f t="shared" si="26"/>
        <v>Alex Smith, NOTE</v>
      </c>
      <c r="U356" t="str">
        <f t="shared" si="27"/>
        <v>Alex Smith</v>
      </c>
      <c r="V356" t="str">
        <f t="shared" si="28"/>
        <v>Alex Smith</v>
      </c>
      <c r="W356">
        <f>VLOOKUP(V356,'player index'!D:F,3,FALSE)</f>
        <v>18</v>
      </c>
      <c r="X356">
        <f t="shared" si="29"/>
        <v>0</v>
      </c>
    </row>
    <row r="357" spans="1:24">
      <c r="A357" t="s">
        <v>2919</v>
      </c>
      <c r="B357" t="s">
        <v>830</v>
      </c>
      <c r="C357" t="s">
        <v>2987</v>
      </c>
      <c r="D357" t="s">
        <v>809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 t="shared" si="30"/>
        <v>0</v>
      </c>
      <c r="T357" t="str">
        <f t="shared" si="26"/>
        <v>Kyle Orton, BufQB</v>
      </c>
      <c r="U357" t="str">
        <f t="shared" si="27"/>
        <v>Kyle Orton</v>
      </c>
      <c r="V357" t="str">
        <f t="shared" si="28"/>
        <v>Kyle Orton</v>
      </c>
      <c r="W357" t="e">
        <f>VLOOKUP(V357,'player index'!D:F,3,FALSE)</f>
        <v>#N/A</v>
      </c>
      <c r="X357">
        <f t="shared" si="29"/>
        <v>0</v>
      </c>
    </row>
    <row r="358" spans="1:24">
      <c r="A358" t="s">
        <v>2964</v>
      </c>
      <c r="B358" t="s">
        <v>795</v>
      </c>
      <c r="C358" t="s">
        <v>796</v>
      </c>
      <c r="D358" t="s">
        <v>809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30"/>
        <v>0</v>
      </c>
      <c r="T358" t="str">
        <f t="shared" si="26"/>
        <v>Brandon Jacobs, NYGRB</v>
      </c>
      <c r="U358" t="str">
        <f t="shared" si="27"/>
        <v>Brandon Jacobs</v>
      </c>
      <c r="V358" t="str">
        <f t="shared" si="28"/>
        <v>Brandon Jacobs</v>
      </c>
      <c r="W358" t="e">
        <f>VLOOKUP(V358,'player index'!D:F,3,FALSE)</f>
        <v>#N/A</v>
      </c>
      <c r="X358">
        <f t="shared" si="29"/>
        <v>0</v>
      </c>
    </row>
    <row r="359" spans="1:24">
      <c r="A359" t="s">
        <v>1281</v>
      </c>
      <c r="B359" t="s">
        <v>21</v>
      </c>
      <c r="C359" t="s">
        <v>3017</v>
      </c>
      <c r="D359" t="s">
        <v>809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30"/>
        <v>0</v>
      </c>
      <c r="T359" t="str">
        <f t="shared" si="26"/>
        <v>Dan Orlovsky, DetQB</v>
      </c>
      <c r="U359" t="str">
        <f t="shared" si="27"/>
        <v>Dan Orlovsky</v>
      </c>
      <c r="V359" t="str">
        <f t="shared" si="28"/>
        <v>Dan Orlovsky</v>
      </c>
      <c r="W359">
        <f>VLOOKUP(V359,'player index'!D:F,3,FALSE)</f>
        <v>468</v>
      </c>
      <c r="X359">
        <f t="shared" si="29"/>
        <v>0</v>
      </c>
    </row>
    <row r="360" spans="1:24">
      <c r="A360" t="s">
        <v>2918</v>
      </c>
      <c r="B360" t="s">
        <v>786</v>
      </c>
      <c r="C360" t="s">
        <v>3003</v>
      </c>
      <c r="D360" t="s">
        <v>809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30"/>
        <v>0</v>
      </c>
      <c r="T360" t="str">
        <f t="shared" si="26"/>
        <v>Joel Dreessen, DenTE</v>
      </c>
      <c r="U360" t="str">
        <f t="shared" si="27"/>
        <v>Joel Dreessen</v>
      </c>
      <c r="V360" t="str">
        <f t="shared" si="28"/>
        <v>Joel Dreessen</v>
      </c>
      <c r="W360" t="e">
        <f>VLOOKUP(V360,'player index'!D:F,3,FALSE)</f>
        <v>#N/A</v>
      </c>
      <c r="X360">
        <f t="shared" si="29"/>
        <v>0</v>
      </c>
    </row>
    <row r="361" spans="1:24">
      <c r="A361" t="s">
        <v>1286</v>
      </c>
      <c r="B361" t="s">
        <v>33</v>
      </c>
      <c r="C361" t="s">
        <v>2839</v>
      </c>
      <c r="D361" t="s">
        <v>809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 t="shared" si="30"/>
        <v>0</v>
      </c>
      <c r="T361" t="str">
        <f t="shared" si="26"/>
        <v>Derek Anderson, CarQB</v>
      </c>
      <c r="U361" t="str">
        <f t="shared" si="27"/>
        <v>Derek Anderson</v>
      </c>
      <c r="V361" t="str">
        <f t="shared" si="28"/>
        <v>Derek Anderson</v>
      </c>
      <c r="W361">
        <f>VLOOKUP(V361,'player index'!D:F,3,FALSE)</f>
        <v>475</v>
      </c>
      <c r="X361">
        <f t="shared" si="29"/>
        <v>0</v>
      </c>
    </row>
    <row r="362" spans="1:24">
      <c r="A362" t="s">
        <v>1314</v>
      </c>
      <c r="B362" t="s">
        <v>9</v>
      </c>
      <c r="C362" t="s">
        <v>2816</v>
      </c>
      <c r="D362" t="s">
        <v>809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30"/>
        <v>0</v>
      </c>
      <c r="T362" t="str">
        <f t="shared" si="26"/>
        <v>Matt Cassel, DalQB</v>
      </c>
      <c r="U362" t="str">
        <f t="shared" si="27"/>
        <v>Matt Cassel</v>
      </c>
      <c r="V362" t="str">
        <f t="shared" si="28"/>
        <v>Matt Cassel</v>
      </c>
      <c r="W362">
        <f>VLOOKUP(V362,'player index'!D:F,3,FALSE)</f>
        <v>479</v>
      </c>
      <c r="X362">
        <f t="shared" si="29"/>
        <v>0</v>
      </c>
    </row>
    <row r="363" spans="1:24">
      <c r="A363" t="s">
        <v>2917</v>
      </c>
      <c r="B363" t="s">
        <v>55</v>
      </c>
      <c r="C363" t="s">
        <v>2815</v>
      </c>
      <c r="D363" t="s">
        <v>809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30"/>
        <v>0</v>
      </c>
      <c r="T363" t="str">
        <f t="shared" si="26"/>
        <v>Billy Bajema, BalTE</v>
      </c>
      <c r="U363" t="str">
        <f t="shared" si="27"/>
        <v>Billy Bajema</v>
      </c>
      <c r="V363" t="str">
        <f t="shared" si="28"/>
        <v>Billy Bajema</v>
      </c>
      <c r="W363" t="e">
        <f>VLOOKUP(V363,'player index'!D:F,3,FALSE)</f>
        <v>#N/A</v>
      </c>
      <c r="X363">
        <f t="shared" si="29"/>
        <v>0</v>
      </c>
    </row>
    <row r="364" spans="1:24">
      <c r="A364" t="s">
        <v>2916</v>
      </c>
      <c r="B364" t="s">
        <v>778</v>
      </c>
      <c r="C364" t="s">
        <v>2879</v>
      </c>
      <c r="D364" t="s">
        <v>809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30"/>
        <v>0</v>
      </c>
      <c r="T364" t="str">
        <f t="shared" si="26"/>
        <v>Joshua Cribbs, IndWR</v>
      </c>
      <c r="U364" t="str">
        <f t="shared" si="27"/>
        <v>Joshua Cribbs</v>
      </c>
      <c r="V364" t="str">
        <f t="shared" si="28"/>
        <v>Joshua Cribbs</v>
      </c>
      <c r="W364" t="e">
        <f>VLOOKUP(V364,'player index'!D:F,3,FALSE)</f>
        <v>#N/A</v>
      </c>
      <c r="X364">
        <f t="shared" si="29"/>
        <v>0</v>
      </c>
    </row>
    <row r="365" spans="1:24">
      <c r="S365">
        <f t="shared" si="30"/>
        <v>0</v>
      </c>
      <c r="T365">
        <f t="shared" si="26"/>
        <v>0</v>
      </c>
      <c r="U365" t="e">
        <f t="shared" si="27"/>
        <v>#VALUE!</v>
      </c>
      <c r="V365" t="e">
        <f t="shared" si="28"/>
        <v>#VALUE!</v>
      </c>
      <c r="W365" t="e">
        <f>VLOOKUP(V365,'player index'!D:F,3,FALSE)</f>
        <v>#VALUE!</v>
      </c>
      <c r="X365">
        <f t="shared" si="29"/>
        <v>0</v>
      </c>
    </row>
    <row r="366" spans="1:24">
      <c r="A366" t="s">
        <v>759</v>
      </c>
      <c r="B366" t="s">
        <v>760</v>
      </c>
      <c r="C366" t="s">
        <v>761</v>
      </c>
      <c r="D366" t="s">
        <v>762</v>
      </c>
      <c r="E366" t="s">
        <v>763</v>
      </c>
      <c r="F366" t="s">
        <v>735</v>
      </c>
      <c r="G366" t="s">
        <v>736</v>
      </c>
      <c r="H366" t="s">
        <v>764</v>
      </c>
      <c r="I366" t="s">
        <v>763</v>
      </c>
      <c r="J366" t="s">
        <v>735</v>
      </c>
      <c r="K366" t="s">
        <v>765</v>
      </c>
      <c r="L366" t="s">
        <v>763</v>
      </c>
      <c r="M366" t="s">
        <v>735</v>
      </c>
      <c r="N366" t="s">
        <v>2830</v>
      </c>
      <c r="O366" t="s">
        <v>2829</v>
      </c>
      <c r="P366" t="s">
        <v>2828</v>
      </c>
      <c r="Q366" t="s">
        <v>735</v>
      </c>
      <c r="R366" t="s">
        <v>766</v>
      </c>
      <c r="S366" t="e">
        <f t="shared" si="30"/>
        <v>#VALUE!</v>
      </c>
      <c r="T366" t="str">
        <f t="shared" si="26"/>
        <v>PLAYER, TEAM POS</v>
      </c>
      <c r="U366" t="str">
        <f t="shared" si="27"/>
        <v>PLAYER</v>
      </c>
      <c r="V366" t="str">
        <f t="shared" si="28"/>
        <v>PLAYER</v>
      </c>
      <c r="W366" t="e">
        <f>VLOOKUP(V366,'player index'!D:F,3,FALSE)</f>
        <v>#N/A</v>
      </c>
      <c r="X366" t="e">
        <f t="shared" si="29"/>
        <v>#VALUE!</v>
      </c>
    </row>
    <row r="367" spans="1:24">
      <c r="A367" t="s">
        <v>962</v>
      </c>
      <c r="B367" t="s">
        <v>856</v>
      </c>
      <c r="C367" t="s">
        <v>2993</v>
      </c>
      <c r="D367" t="s">
        <v>809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30"/>
        <v>0</v>
      </c>
      <c r="T367" t="str">
        <f t="shared" si="26"/>
        <v>Robbie Gould, ChiK</v>
      </c>
      <c r="U367" t="str">
        <f t="shared" si="27"/>
        <v>Robbie Gould</v>
      </c>
      <c r="V367" t="str">
        <f t="shared" si="28"/>
        <v>Robbie Gould</v>
      </c>
      <c r="W367">
        <f>VLOOKUP(V367,'player index'!D:F,3,FALSE)</f>
        <v>122</v>
      </c>
      <c r="X367">
        <f t="shared" si="29"/>
        <v>0</v>
      </c>
    </row>
    <row r="368" spans="1:24">
      <c r="A368" t="s">
        <v>2915</v>
      </c>
      <c r="B368" t="s">
        <v>783</v>
      </c>
      <c r="C368" t="s">
        <v>2820</v>
      </c>
      <c r="D368" t="s">
        <v>809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30"/>
        <v>0</v>
      </c>
      <c r="T368" t="str">
        <f t="shared" si="26"/>
        <v>Shaun Suisham*, PitKIR</v>
      </c>
      <c r="U368" t="str">
        <f t="shared" si="27"/>
        <v>Shaun Suisham*</v>
      </c>
      <c r="V368" t="str">
        <f t="shared" si="28"/>
        <v>Shaun Suisham</v>
      </c>
      <c r="W368" t="e">
        <f>VLOOKUP(V368,'player index'!D:F,3,FALSE)</f>
        <v>#N/A</v>
      </c>
      <c r="X368">
        <f t="shared" si="29"/>
        <v>0</v>
      </c>
    </row>
    <row r="369" spans="1:24">
      <c r="A369" t="s">
        <v>1145</v>
      </c>
      <c r="B369" t="s">
        <v>44</v>
      </c>
      <c r="C369" t="s">
        <v>2999</v>
      </c>
      <c r="D369" t="s">
        <v>809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 t="shared" si="30"/>
        <v>0</v>
      </c>
      <c r="T369" t="str">
        <f t="shared" si="26"/>
        <v>John Kuhn, GBRB</v>
      </c>
      <c r="U369" t="str">
        <f t="shared" si="27"/>
        <v>John Kuhn</v>
      </c>
      <c r="V369" t="str">
        <f t="shared" si="28"/>
        <v>John Kuhn</v>
      </c>
      <c r="W369">
        <f>VLOOKUP(V369,'player index'!D:F,3,FALSE)</f>
        <v>367</v>
      </c>
      <c r="X369">
        <f t="shared" si="29"/>
        <v>0</v>
      </c>
    </row>
    <row r="370" spans="1:24">
      <c r="A370" t="s">
        <v>3048</v>
      </c>
      <c r="B370" t="s">
        <v>793</v>
      </c>
      <c r="C370" t="s">
        <v>2994</v>
      </c>
      <c r="D370" t="s">
        <v>809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30"/>
        <v>0</v>
      </c>
      <c r="T370" t="str">
        <f t="shared" si="26"/>
        <v>Reggie Bush, SFRBP</v>
      </c>
      <c r="U370" t="str">
        <f t="shared" si="27"/>
        <v>Reggie Bush</v>
      </c>
      <c r="V370" t="str">
        <f t="shared" si="28"/>
        <v>Reggie Bush</v>
      </c>
      <c r="W370">
        <f>VLOOKUP(V370,'player index'!D:F,3,FALSE)</f>
        <v>447</v>
      </c>
      <c r="X370">
        <f t="shared" si="29"/>
        <v>0</v>
      </c>
    </row>
    <row r="371" spans="1:24">
      <c r="A371" t="s">
        <v>2914</v>
      </c>
      <c r="B371" t="s">
        <v>44</v>
      </c>
      <c r="C371" t="s">
        <v>2999</v>
      </c>
      <c r="D371" t="s">
        <v>809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30"/>
        <v>0</v>
      </c>
      <c r="T371" t="str">
        <f t="shared" si="26"/>
        <v>Vince Young, GBQB</v>
      </c>
      <c r="U371" t="str">
        <f t="shared" si="27"/>
        <v>Vince Young</v>
      </c>
      <c r="V371" t="str">
        <f t="shared" si="28"/>
        <v>Vince Young</v>
      </c>
      <c r="W371" t="e">
        <f>VLOOKUP(V371,'player index'!D:F,3,FALSE)</f>
        <v>#N/A</v>
      </c>
      <c r="X371">
        <f t="shared" si="29"/>
        <v>0</v>
      </c>
    </row>
    <row r="372" spans="1:24">
      <c r="A372" t="s">
        <v>3049</v>
      </c>
      <c r="B372" t="s">
        <v>793</v>
      </c>
      <c r="C372" t="s">
        <v>2994</v>
      </c>
      <c r="D372" t="s">
        <v>809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  <c r="O372">
        <v>0</v>
      </c>
      <c r="P372">
        <v>0</v>
      </c>
      <c r="Q372">
        <v>0</v>
      </c>
      <c r="R372">
        <v>0</v>
      </c>
      <c r="S372">
        <f t="shared" si="30"/>
        <v>0</v>
      </c>
      <c r="T372" t="str">
        <f t="shared" si="26"/>
        <v>Vernon Davis, SFTEQ</v>
      </c>
      <c r="U372" t="str">
        <f t="shared" si="27"/>
        <v>Vernon Davis</v>
      </c>
      <c r="V372" t="str">
        <f t="shared" si="28"/>
        <v>Vernon Davis</v>
      </c>
      <c r="W372">
        <f>VLOOKUP(V372,'player index'!D:F,3,FALSE)</f>
        <v>193</v>
      </c>
      <c r="X372">
        <f t="shared" si="29"/>
        <v>0</v>
      </c>
    </row>
    <row r="373" spans="1:24">
      <c r="A373" t="s">
        <v>1315</v>
      </c>
      <c r="B373" t="s">
        <v>856</v>
      </c>
      <c r="C373" t="s">
        <v>2993</v>
      </c>
      <c r="D373" t="s">
        <v>809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si="30"/>
        <v>0</v>
      </c>
      <c r="T373" t="str">
        <f t="shared" si="26"/>
        <v>Jay Cutler*, ChiQBO</v>
      </c>
      <c r="U373" t="str">
        <f t="shared" si="27"/>
        <v>Jay Cutler*</v>
      </c>
      <c r="V373" t="str">
        <f t="shared" si="28"/>
        <v>Jay Cutler</v>
      </c>
      <c r="W373">
        <f>VLOOKUP(V373,'player index'!D:F,3,FALSE)</f>
        <v>23</v>
      </c>
      <c r="X373">
        <f t="shared" si="29"/>
        <v>0</v>
      </c>
    </row>
    <row r="374" spans="1:24">
      <c r="A374" t="s">
        <v>2913</v>
      </c>
      <c r="B374" t="s">
        <v>856</v>
      </c>
      <c r="C374" t="s">
        <v>2993</v>
      </c>
      <c r="D374" t="s">
        <v>809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30"/>
        <v>0</v>
      </c>
      <c r="T374" t="str">
        <f t="shared" si="26"/>
        <v>Santonio Holmes, ChiWR</v>
      </c>
      <c r="U374" t="str">
        <f t="shared" si="27"/>
        <v>Santonio Holmes</v>
      </c>
      <c r="V374" t="str">
        <f t="shared" si="28"/>
        <v>Santonio Holmes</v>
      </c>
      <c r="W374" t="e">
        <f>VLOOKUP(V374,'player index'!D:F,3,FALSE)</f>
        <v>#N/A</v>
      </c>
      <c r="X374">
        <f t="shared" si="29"/>
        <v>0</v>
      </c>
    </row>
    <row r="375" spans="1:24">
      <c r="A375" t="s">
        <v>1100</v>
      </c>
      <c r="B375" t="s">
        <v>783</v>
      </c>
      <c r="C375" t="s">
        <v>2820</v>
      </c>
      <c r="D375" t="s">
        <v>809</v>
      </c>
      <c r="E375">
        <v>0</v>
      </c>
      <c r="F375">
        <v>0</v>
      </c>
      <c r="G375">
        <v>0</v>
      </c>
      <c r="H375">
        <v>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 t="shared" si="30"/>
        <v>0.2</v>
      </c>
      <c r="T375" t="str">
        <f t="shared" si="26"/>
        <v>DeAngelo Williams, PitRB</v>
      </c>
      <c r="U375" t="str">
        <f t="shared" si="27"/>
        <v>DeAngelo Williams</v>
      </c>
      <c r="V375" t="str">
        <f t="shared" si="28"/>
        <v>DeAngelo Williams</v>
      </c>
      <c r="W375">
        <f>VLOOKUP(V375,'player index'!D:F,3,FALSE)</f>
        <v>49</v>
      </c>
      <c r="X375">
        <f t="shared" si="29"/>
        <v>0.2</v>
      </c>
    </row>
    <row r="376" spans="1:24">
      <c r="A376" t="s">
        <v>3050</v>
      </c>
      <c r="B376" t="s">
        <v>741</v>
      </c>
      <c r="C376" t="s">
        <v>2818</v>
      </c>
      <c r="D376" t="s">
        <v>809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f t="shared" si="30"/>
        <v>0</v>
      </c>
      <c r="T376" t="str">
        <f t="shared" si="26"/>
        <v>Marcedes Lewis, JaxTE</v>
      </c>
      <c r="U376" t="str">
        <f t="shared" si="27"/>
        <v>Marcedes Lewis</v>
      </c>
      <c r="V376" t="str">
        <f t="shared" si="28"/>
        <v>Marcedes Lewis</v>
      </c>
      <c r="W376">
        <f>VLOOKUP(V376,'player index'!D:F,3,FALSE)</f>
        <v>271</v>
      </c>
      <c r="X376">
        <f t="shared" si="29"/>
        <v>0</v>
      </c>
    </row>
    <row r="377" spans="1:24">
      <c r="A377" t="s">
        <v>3051</v>
      </c>
      <c r="B377" t="s">
        <v>801</v>
      </c>
      <c r="C377" t="s">
        <v>2813</v>
      </c>
      <c r="D377" t="s">
        <v>809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 t="shared" si="30"/>
        <v>0</v>
      </c>
      <c r="T377" t="str">
        <f t="shared" si="26"/>
        <v>Devin Hester, AtlWRQ</v>
      </c>
      <c r="U377" t="str">
        <f t="shared" si="27"/>
        <v>Devin Hester</v>
      </c>
      <c r="V377" t="str">
        <f t="shared" si="28"/>
        <v>Devin Hester</v>
      </c>
      <c r="W377">
        <f>VLOOKUP(V377,'player index'!D:F,3,FALSE)</f>
        <v>366</v>
      </c>
      <c r="X377">
        <f t="shared" si="29"/>
        <v>0</v>
      </c>
    </row>
    <row r="378" spans="1:24">
      <c r="A378" t="s">
        <v>2912</v>
      </c>
      <c r="B378" t="s">
        <v>840</v>
      </c>
      <c r="C378" t="s">
        <v>2853</v>
      </c>
      <c r="D378" t="s">
        <v>809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 t="shared" si="30"/>
        <v>0</v>
      </c>
      <c r="T378" t="str">
        <f t="shared" si="26"/>
        <v>Maurice Jones-Drew, OakRB</v>
      </c>
      <c r="U378" t="str">
        <f t="shared" si="27"/>
        <v>Maurice Jones-Drew</v>
      </c>
      <c r="V378" t="str">
        <f t="shared" si="28"/>
        <v>Maurice Jones-Drew</v>
      </c>
      <c r="W378" t="e">
        <f>VLOOKUP(V378,'player index'!D:F,3,FALSE)</f>
        <v>#N/A</v>
      </c>
      <c r="X378">
        <f t="shared" si="29"/>
        <v>0</v>
      </c>
    </row>
    <row r="379" spans="1:24">
      <c r="A379" t="s">
        <v>2911</v>
      </c>
      <c r="B379" t="s">
        <v>21</v>
      </c>
      <c r="C379" t="s">
        <v>3017</v>
      </c>
      <c r="D379" t="s">
        <v>809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 t="shared" si="30"/>
        <v>0</v>
      </c>
      <c r="T379" t="str">
        <f t="shared" si="26"/>
        <v>Tony Scheffler, DetTE</v>
      </c>
      <c r="U379" t="str">
        <f t="shared" si="27"/>
        <v>Tony Scheffler</v>
      </c>
      <c r="V379" t="str">
        <f t="shared" si="28"/>
        <v>Tony Scheffler</v>
      </c>
      <c r="W379" t="e">
        <f>VLOOKUP(V379,'player index'!D:F,3,FALSE)</f>
        <v>#N/A</v>
      </c>
      <c r="X379">
        <f t="shared" si="29"/>
        <v>0</v>
      </c>
    </row>
    <row r="380" spans="1:24">
      <c r="A380" t="s">
        <v>1653</v>
      </c>
      <c r="B380" t="s">
        <v>51</v>
      </c>
      <c r="C380" t="s">
        <v>2990</v>
      </c>
      <c r="D380" t="s">
        <v>809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30"/>
        <v>0</v>
      </c>
      <c r="T380" t="str">
        <f t="shared" si="26"/>
        <v>Tarvaris Jackson, SeaQB</v>
      </c>
      <c r="U380" t="str">
        <f t="shared" si="27"/>
        <v>Tarvaris Jackson</v>
      </c>
      <c r="V380" t="str">
        <f t="shared" si="28"/>
        <v>Tarvaris Jackson</v>
      </c>
      <c r="W380">
        <f>VLOOKUP(V380,'player index'!D:F,3,FALSE)</f>
        <v>463</v>
      </c>
      <c r="X380">
        <f t="shared" si="29"/>
        <v>0</v>
      </c>
    </row>
    <row r="381" spans="1:24">
      <c r="A381" t="s">
        <v>1316</v>
      </c>
      <c r="B381" t="s">
        <v>26</v>
      </c>
      <c r="C381" t="s">
        <v>2823</v>
      </c>
      <c r="D381" t="s">
        <v>809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30"/>
        <v>0</v>
      </c>
      <c r="T381" t="str">
        <f t="shared" si="26"/>
        <v>Charlie Whitehurst, TenQB</v>
      </c>
      <c r="U381" t="str">
        <f t="shared" si="27"/>
        <v>Charlie Whitehurst</v>
      </c>
      <c r="V381" t="str">
        <f t="shared" si="28"/>
        <v>Charlie Whitehurst</v>
      </c>
      <c r="W381">
        <f>VLOOKUP(V381,'player index'!D:F,3,FALSE)</f>
        <v>495</v>
      </c>
      <c r="X381">
        <f t="shared" si="29"/>
        <v>0</v>
      </c>
    </row>
    <row r="382" spans="1:24">
      <c r="A382" t="s">
        <v>2910</v>
      </c>
      <c r="B382" t="s">
        <v>26</v>
      </c>
      <c r="C382" t="s">
        <v>2823</v>
      </c>
      <c r="D382" t="s">
        <v>809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30"/>
        <v>0</v>
      </c>
      <c r="T382" t="str">
        <f t="shared" si="26"/>
        <v>Derek Hagan, TenWR</v>
      </c>
      <c r="U382" t="str">
        <f t="shared" si="27"/>
        <v>Derek Hagan</v>
      </c>
      <c r="V382" t="str">
        <f t="shared" si="28"/>
        <v>Derek Hagan</v>
      </c>
      <c r="W382" t="e">
        <f>VLOOKUP(V382,'player index'!D:F,3,FALSE)</f>
        <v>#N/A</v>
      </c>
      <c r="X382">
        <f t="shared" si="29"/>
        <v>0</v>
      </c>
    </row>
    <row r="383" spans="1:24">
      <c r="A383" t="s">
        <v>2909</v>
      </c>
      <c r="B383" t="s">
        <v>51</v>
      </c>
      <c r="C383" t="s">
        <v>2990</v>
      </c>
      <c r="D383" t="s">
        <v>809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30"/>
        <v>0</v>
      </c>
      <c r="T383" t="str">
        <f t="shared" si="26"/>
        <v>Michael Robinson, SeaRB</v>
      </c>
      <c r="U383" t="str">
        <f t="shared" si="27"/>
        <v>Michael Robinson</v>
      </c>
      <c r="V383" t="str">
        <f t="shared" si="28"/>
        <v>Michael Robinson</v>
      </c>
      <c r="W383" t="e">
        <f>VLOOKUP(V383,'player index'!D:F,3,FALSE)</f>
        <v>#N/A</v>
      </c>
      <c r="X383">
        <f t="shared" si="29"/>
        <v>0</v>
      </c>
    </row>
    <row r="384" spans="1:24">
      <c r="A384" t="s">
        <v>2908</v>
      </c>
      <c r="B384" t="s">
        <v>749</v>
      </c>
      <c r="C384" t="s">
        <v>2817</v>
      </c>
      <c r="D384" t="s">
        <v>809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30"/>
        <v>0</v>
      </c>
      <c r="T384" t="str">
        <f t="shared" si="26"/>
        <v>Brad Smith, PhiWR</v>
      </c>
      <c r="U384" t="str">
        <f t="shared" si="27"/>
        <v>Brad Smith</v>
      </c>
      <c r="V384" t="str">
        <f t="shared" si="28"/>
        <v>Brad Smith</v>
      </c>
      <c r="W384" t="e">
        <f>VLOOKUP(V384,'player index'!D:F,3,FALSE)</f>
        <v>#N/A</v>
      </c>
      <c r="X384">
        <f t="shared" si="29"/>
        <v>0</v>
      </c>
    </row>
    <row r="385" spans="1:24">
      <c r="A385" t="s">
        <v>1642</v>
      </c>
      <c r="B385" t="s">
        <v>746</v>
      </c>
      <c r="C385" t="s">
        <v>3001</v>
      </c>
      <c r="D385" t="s">
        <v>809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8</v>
      </c>
      <c r="M385">
        <v>0</v>
      </c>
      <c r="N385">
        <v>4</v>
      </c>
      <c r="O385">
        <v>0</v>
      </c>
      <c r="P385">
        <v>0</v>
      </c>
      <c r="Q385">
        <v>0</v>
      </c>
      <c r="R385">
        <v>0</v>
      </c>
      <c r="S385">
        <f t="shared" si="30"/>
        <v>2.8</v>
      </c>
      <c r="T385" t="str">
        <f t="shared" si="26"/>
        <v>Jason Avant, KCWRP</v>
      </c>
      <c r="U385" t="str">
        <f t="shared" si="27"/>
        <v>Jason Avant</v>
      </c>
      <c r="V385" t="str">
        <f t="shared" si="28"/>
        <v>Jason Avant</v>
      </c>
      <c r="W385">
        <f>VLOOKUP(V385,'player index'!D:F,3,FALSE)</f>
        <v>355</v>
      </c>
      <c r="X385">
        <f t="shared" si="29"/>
        <v>2.8</v>
      </c>
    </row>
    <row r="386" spans="1:24">
      <c r="A386" t="s">
        <v>2907</v>
      </c>
      <c r="B386" t="s">
        <v>26</v>
      </c>
      <c r="C386" t="s">
        <v>2823</v>
      </c>
      <c r="D386" t="s">
        <v>809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 t="shared" si="30"/>
        <v>0</v>
      </c>
      <c r="T386" t="str">
        <f t="shared" si="26"/>
        <v>Leon Washington, TenRB</v>
      </c>
      <c r="U386" t="str">
        <f t="shared" si="27"/>
        <v>Leon Washington</v>
      </c>
      <c r="V386" t="str">
        <f t="shared" si="28"/>
        <v>Leon Washington</v>
      </c>
      <c r="W386" t="e">
        <f>VLOOKUP(V386,'player index'!D:F,3,FALSE)</f>
        <v>#N/A</v>
      </c>
      <c r="X386">
        <f t="shared" si="29"/>
        <v>0</v>
      </c>
    </row>
    <row r="387" spans="1:24">
      <c r="A387" t="s">
        <v>2906</v>
      </c>
      <c r="B387" t="s">
        <v>33</v>
      </c>
      <c r="C387" t="s">
        <v>2839</v>
      </c>
      <c r="D387" t="s">
        <v>809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 t="shared" si="30"/>
        <v>0</v>
      </c>
      <c r="T387" t="str">
        <f t="shared" si="26"/>
        <v>Domenik Hixon, CarWR</v>
      </c>
      <c r="U387" t="str">
        <f t="shared" si="27"/>
        <v>Domenik Hixon</v>
      </c>
      <c r="V387" t="str">
        <f t="shared" si="28"/>
        <v>Domenik Hixon</v>
      </c>
      <c r="W387" t="e">
        <f>VLOOKUP(V387,'player index'!D:F,3,FALSE)</f>
        <v>#N/A</v>
      </c>
      <c r="X387">
        <f t="shared" si="29"/>
        <v>0</v>
      </c>
    </row>
    <row r="388" spans="1:24">
      <c r="A388" t="s">
        <v>2905</v>
      </c>
      <c r="B388" t="s">
        <v>89</v>
      </c>
      <c r="C388" t="s">
        <v>2986</v>
      </c>
      <c r="D388" t="s">
        <v>809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si="30"/>
        <v>0</v>
      </c>
      <c r="T388" t="str">
        <f t="shared" ref="T388:T451" si="31">A388</f>
        <v>Jeff King, AriTE</v>
      </c>
      <c r="U388" t="str">
        <f t="shared" ref="U388:U451" si="32">LEFT(T388,IFERROR(FIND(",",T388),LEN(T388)-8)-1)</f>
        <v>Jeff King</v>
      </c>
      <c r="V388" t="str">
        <f t="shared" ref="V388:V451" si="33">LEFT(U388,IFERROR(FIND("*",U388),LEN(U388)+1)-1)</f>
        <v>Jeff King</v>
      </c>
      <c r="W388" t="e">
        <f>VLOOKUP(V388,'player index'!D:F,3,FALSE)</f>
        <v>#N/A</v>
      </c>
      <c r="X388">
        <f t="shared" ref="X388:X451" si="34">S388</f>
        <v>0</v>
      </c>
    </row>
    <row r="389" spans="1:24">
      <c r="A389" t="s">
        <v>1317</v>
      </c>
      <c r="B389" t="s">
        <v>783</v>
      </c>
      <c r="C389" t="s">
        <v>2820</v>
      </c>
      <c r="D389" t="s">
        <v>809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30"/>
        <v>0</v>
      </c>
      <c r="T389" t="str">
        <f t="shared" si="31"/>
        <v>Bruce Gradkowski*, PitQBIR</v>
      </c>
      <c r="U389" t="str">
        <f t="shared" si="32"/>
        <v>Bruce Gradkowski*</v>
      </c>
      <c r="V389" t="str">
        <f t="shared" si="33"/>
        <v>Bruce Gradkowski</v>
      </c>
      <c r="W389">
        <f>VLOOKUP(V389,'player index'!D:F,3,FALSE)</f>
        <v>497</v>
      </c>
      <c r="X389">
        <f t="shared" si="34"/>
        <v>0</v>
      </c>
    </row>
    <row r="390" spans="1:24">
      <c r="A390" t="s">
        <v>2904</v>
      </c>
      <c r="B390" t="s">
        <v>67</v>
      </c>
      <c r="C390" t="s">
        <v>2814</v>
      </c>
      <c r="D390" t="s">
        <v>809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 t="shared" si="30"/>
        <v>0</v>
      </c>
      <c r="T390" t="str">
        <f t="shared" si="31"/>
        <v>Ben Obomanu, NYJWR</v>
      </c>
      <c r="U390" t="str">
        <f t="shared" si="32"/>
        <v>Ben Obomanu</v>
      </c>
      <c r="V390" t="str">
        <f t="shared" si="33"/>
        <v>Ben Obomanu</v>
      </c>
      <c r="W390" t="e">
        <f>VLOOKUP(V390,'player index'!D:F,3,FALSE)</f>
        <v>#N/A</v>
      </c>
      <c r="X390">
        <f t="shared" si="34"/>
        <v>0</v>
      </c>
    </row>
    <row r="391" spans="1:24">
      <c r="A391" t="s">
        <v>2903</v>
      </c>
      <c r="B391" t="s">
        <v>856</v>
      </c>
      <c r="C391" t="s">
        <v>2993</v>
      </c>
      <c r="D391" t="s">
        <v>809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30"/>
        <v>0</v>
      </c>
      <c r="T391" t="str">
        <f t="shared" si="31"/>
        <v>Montell Owens, ChiRB</v>
      </c>
      <c r="U391" t="str">
        <f t="shared" si="32"/>
        <v>Montell Owens</v>
      </c>
      <c r="V391" t="str">
        <f t="shared" si="33"/>
        <v>Montell Owens</v>
      </c>
      <c r="W391" t="e">
        <f>VLOOKUP(V391,'player index'!D:F,3,FALSE)</f>
        <v>#N/A</v>
      </c>
      <c r="X391">
        <f t="shared" si="34"/>
        <v>0</v>
      </c>
    </row>
    <row r="392" spans="1:24">
      <c r="A392" t="s">
        <v>1189</v>
      </c>
      <c r="B392" t="s">
        <v>749</v>
      </c>
      <c r="C392" t="s">
        <v>2817</v>
      </c>
      <c r="D392" t="s">
        <v>809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4</v>
      </c>
      <c r="O392">
        <v>0</v>
      </c>
      <c r="P392">
        <v>0</v>
      </c>
      <c r="Q392">
        <v>0</v>
      </c>
      <c r="R392">
        <v>0</v>
      </c>
      <c r="S392">
        <f t="shared" si="30"/>
        <v>0</v>
      </c>
      <c r="T392" t="str">
        <f t="shared" si="31"/>
        <v>Miles Austin, PhiWR</v>
      </c>
      <c r="U392" t="str">
        <f t="shared" si="32"/>
        <v>Miles Austin</v>
      </c>
      <c r="V392" t="str">
        <f t="shared" si="33"/>
        <v>Miles Austin</v>
      </c>
      <c r="W392">
        <f>VLOOKUP(V392,'player index'!D:F,3,FALSE)</f>
        <v>349</v>
      </c>
      <c r="X392">
        <f t="shared" si="34"/>
        <v>0</v>
      </c>
    </row>
    <row r="393" spans="1:24">
      <c r="A393" t="s">
        <v>2902</v>
      </c>
      <c r="B393" t="s">
        <v>856</v>
      </c>
      <c r="C393" t="s">
        <v>2993</v>
      </c>
      <c r="D393" t="s">
        <v>809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30"/>
        <v>0</v>
      </c>
      <c r="T393" t="str">
        <f t="shared" si="31"/>
        <v>Micheal Spurlock, ChiWR</v>
      </c>
      <c r="U393" t="str">
        <f t="shared" si="32"/>
        <v>Micheal Spurlock</v>
      </c>
      <c r="V393" t="str">
        <f t="shared" si="33"/>
        <v>Micheal Spurlock</v>
      </c>
      <c r="W393" t="e">
        <f>VLOOKUP(V393,'player index'!D:F,3,FALSE)</f>
        <v>#N/A</v>
      </c>
      <c r="X393">
        <f t="shared" si="34"/>
        <v>0</v>
      </c>
    </row>
    <row r="394" spans="1:24">
      <c r="A394" t="s">
        <v>2901</v>
      </c>
      <c r="B394" t="s">
        <v>100</v>
      </c>
      <c r="C394" t="s">
        <v>2989</v>
      </c>
      <c r="D394" t="s">
        <v>809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30"/>
        <v>0</v>
      </c>
      <c r="T394" t="str">
        <f t="shared" si="31"/>
        <v>Brady Quinn, MiaQB</v>
      </c>
      <c r="U394" t="str">
        <f t="shared" si="32"/>
        <v>Brady Quinn</v>
      </c>
      <c r="V394" t="str">
        <f t="shared" si="33"/>
        <v>Brady Quinn</v>
      </c>
      <c r="W394" t="e">
        <f>VLOOKUP(V394,'player index'!D:F,3,FALSE)</f>
        <v>#N/A</v>
      </c>
      <c r="X394">
        <f t="shared" si="34"/>
        <v>0</v>
      </c>
    </row>
    <row r="395" spans="1:24">
      <c r="A395" t="s">
        <v>1140</v>
      </c>
      <c r="B395" t="s">
        <v>98</v>
      </c>
      <c r="C395" t="s">
        <v>2821</v>
      </c>
      <c r="D395" t="s">
        <v>809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30"/>
        <v>0</v>
      </c>
      <c r="T395" t="str">
        <f t="shared" si="31"/>
        <v>Dwayne Bowe, CleWR</v>
      </c>
      <c r="U395" t="str">
        <f t="shared" si="32"/>
        <v>Dwayne Bowe</v>
      </c>
      <c r="V395" t="str">
        <f t="shared" si="33"/>
        <v>Dwayne Bowe</v>
      </c>
      <c r="W395">
        <f>VLOOKUP(V395,'player index'!D:F,3,FALSE)</f>
        <v>323</v>
      </c>
      <c r="X395">
        <f t="shared" si="34"/>
        <v>0</v>
      </c>
    </row>
    <row r="396" spans="1:24">
      <c r="A396" t="s">
        <v>2900</v>
      </c>
      <c r="B396" t="s">
        <v>859</v>
      </c>
      <c r="C396" t="s">
        <v>2834</v>
      </c>
      <c r="D396" t="s">
        <v>809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30"/>
        <v>0</v>
      </c>
      <c r="T396" t="str">
        <f t="shared" si="31"/>
        <v>Robert Meachem, NOWR</v>
      </c>
      <c r="U396" t="str">
        <f t="shared" si="32"/>
        <v>Robert Meachem</v>
      </c>
      <c r="V396" t="str">
        <f t="shared" si="33"/>
        <v>Robert Meachem</v>
      </c>
      <c r="W396" t="e">
        <f>VLOOKUP(V396,'player index'!D:F,3,FALSE)</f>
        <v>#N/A</v>
      </c>
      <c r="X396">
        <f t="shared" si="34"/>
        <v>0</v>
      </c>
    </row>
    <row r="397" spans="1:24">
      <c r="A397" t="s">
        <v>2899</v>
      </c>
      <c r="B397" t="s">
        <v>830</v>
      </c>
      <c r="C397" t="s">
        <v>2987</v>
      </c>
      <c r="D397" t="s">
        <v>809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 t="shared" si="30"/>
        <v>0</v>
      </c>
      <c r="T397" t="str">
        <f t="shared" si="31"/>
        <v>Kevin Kolb, BufQB</v>
      </c>
      <c r="U397" t="str">
        <f t="shared" si="32"/>
        <v>Kevin Kolb</v>
      </c>
      <c r="V397" t="str">
        <f t="shared" si="33"/>
        <v>Kevin Kolb</v>
      </c>
      <c r="W397" t="e">
        <f>VLOOKUP(V397,'player index'!D:F,3,FALSE)</f>
        <v>#N/A</v>
      </c>
      <c r="X397">
        <f t="shared" si="34"/>
        <v>0</v>
      </c>
    </row>
    <row r="398" spans="1:24">
      <c r="A398" t="s">
        <v>1177</v>
      </c>
      <c r="B398" t="s">
        <v>51</v>
      </c>
      <c r="C398" t="s">
        <v>2990</v>
      </c>
      <c r="D398" t="s">
        <v>809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 t="shared" si="30"/>
        <v>0</v>
      </c>
      <c r="T398" t="str">
        <f t="shared" si="31"/>
        <v>Zach Miller, SeaTE</v>
      </c>
      <c r="U398" t="str">
        <f t="shared" si="32"/>
        <v>Zach Miller</v>
      </c>
      <c r="V398" t="str">
        <f t="shared" si="33"/>
        <v>Zach Miller</v>
      </c>
      <c r="W398">
        <f>VLOOKUP(V398,'player index'!D:F,3,FALSE)</f>
        <v>347</v>
      </c>
      <c r="X398">
        <f t="shared" si="34"/>
        <v>0</v>
      </c>
    </row>
    <row r="399" spans="1:24">
      <c r="A399" t="s">
        <v>1275</v>
      </c>
      <c r="B399" t="s">
        <v>89</v>
      </c>
      <c r="C399" t="s">
        <v>2986</v>
      </c>
      <c r="D399" t="s">
        <v>809</v>
      </c>
      <c r="E399">
        <v>0</v>
      </c>
      <c r="F399">
        <v>0</v>
      </c>
      <c r="G399">
        <v>0</v>
      </c>
      <c r="H399">
        <v>3</v>
      </c>
      <c r="I399">
        <v>-3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30"/>
        <v>-0.30000000000000004</v>
      </c>
      <c r="T399" t="str">
        <f t="shared" si="31"/>
        <v>Drew Stanton, AriQB</v>
      </c>
      <c r="U399" t="str">
        <f t="shared" si="32"/>
        <v>Drew Stanton</v>
      </c>
      <c r="V399" t="str">
        <f t="shared" si="33"/>
        <v>Drew Stanton</v>
      </c>
      <c r="W399">
        <f>VLOOKUP(V399,'player index'!D:F,3,FALSE)</f>
        <v>464</v>
      </c>
      <c r="X399">
        <f t="shared" si="34"/>
        <v>-0.30000000000000004</v>
      </c>
    </row>
    <row r="400" spans="1:24">
      <c r="A400" t="s">
        <v>2898</v>
      </c>
      <c r="B400" t="s">
        <v>51</v>
      </c>
      <c r="C400" t="s">
        <v>2990</v>
      </c>
      <c r="D400" t="s">
        <v>809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 t="shared" si="30"/>
        <v>0</v>
      </c>
      <c r="T400" t="str">
        <f t="shared" si="31"/>
        <v>Sidney Rice, SeaWR</v>
      </c>
      <c r="U400" t="str">
        <f t="shared" si="32"/>
        <v>Sidney Rice</v>
      </c>
      <c r="V400" t="str">
        <f t="shared" si="33"/>
        <v>Sidney Rice</v>
      </c>
      <c r="W400" t="e">
        <f>VLOOKUP(V400,'player index'!D:F,3,FALSE)</f>
        <v>#N/A</v>
      </c>
      <c r="X400">
        <f t="shared" si="34"/>
        <v>0</v>
      </c>
    </row>
    <row r="401" spans="1:24">
      <c r="A401" t="s">
        <v>2897</v>
      </c>
      <c r="B401" t="s">
        <v>859</v>
      </c>
      <c r="C401" t="s">
        <v>2834</v>
      </c>
      <c r="D401" t="s">
        <v>809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 t="shared" ref="S401:S464" si="35">E401*0.04+F401*4-G401+I401*0.1+J401*6+K401+L401*0.1+M401*6+O401*2-P401+Q401*6+IF(E401&gt;=300,3,0)+IF(I401&gt;=100,3,0)+IF(L401&gt;=100,3,0)</f>
        <v>0</v>
      </c>
      <c r="T401" t="str">
        <f t="shared" si="31"/>
        <v>Brian Leonard, NORB</v>
      </c>
      <c r="U401" t="str">
        <f t="shared" si="32"/>
        <v>Brian Leonard</v>
      </c>
      <c r="V401" t="str">
        <f t="shared" si="33"/>
        <v>Brian Leonard</v>
      </c>
      <c r="W401" t="e">
        <f>VLOOKUP(V401,'player index'!D:F,3,FALSE)</f>
        <v>#N/A</v>
      </c>
      <c r="X401">
        <f t="shared" si="34"/>
        <v>0</v>
      </c>
    </row>
    <row r="402" spans="1:24">
      <c r="A402" t="s">
        <v>3052</v>
      </c>
      <c r="B402" t="s">
        <v>804</v>
      </c>
      <c r="C402" t="s">
        <v>2860</v>
      </c>
      <c r="D402" t="s">
        <v>809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35"/>
        <v>0</v>
      </c>
      <c r="T402" t="str">
        <f t="shared" si="31"/>
        <v>Jacoby Jones, SDWRQ</v>
      </c>
      <c r="U402" t="str">
        <f t="shared" si="32"/>
        <v>Jacoby Jones</v>
      </c>
      <c r="V402" t="str">
        <f t="shared" si="33"/>
        <v>Jacoby Jones</v>
      </c>
      <c r="W402">
        <f>VLOOKUP(V402,'player index'!D:F,3,FALSE)</f>
        <v>397</v>
      </c>
      <c r="X402">
        <f t="shared" si="34"/>
        <v>0</v>
      </c>
    </row>
    <row r="403" spans="1:24">
      <c r="A403" t="s">
        <v>3053</v>
      </c>
      <c r="B403" t="s">
        <v>783</v>
      </c>
      <c r="C403" t="s">
        <v>2820</v>
      </c>
      <c r="D403" t="s">
        <v>809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35"/>
        <v>0</v>
      </c>
      <c r="T403" t="str">
        <f t="shared" si="31"/>
        <v>Matt Spaeth*, PitTEO</v>
      </c>
      <c r="U403" t="str">
        <f t="shared" si="32"/>
        <v>Matt Spaeth*</v>
      </c>
      <c r="V403" t="str">
        <f t="shared" si="33"/>
        <v>Matt Spaeth</v>
      </c>
      <c r="W403">
        <f>VLOOKUP(V403,'player index'!D:F,3,FALSE)</f>
        <v>360</v>
      </c>
      <c r="X403">
        <f t="shared" si="34"/>
        <v>0</v>
      </c>
    </row>
    <row r="404" spans="1:24">
      <c r="A404" t="s">
        <v>2896</v>
      </c>
      <c r="B404" t="s">
        <v>840</v>
      </c>
      <c r="C404" t="s">
        <v>2853</v>
      </c>
      <c r="D404" t="s">
        <v>809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35"/>
        <v>0</v>
      </c>
      <c r="T404" t="str">
        <f t="shared" si="31"/>
        <v>Trent Edwards, OakQB</v>
      </c>
      <c r="U404" t="str">
        <f t="shared" si="32"/>
        <v>Trent Edwards</v>
      </c>
      <c r="V404" t="str">
        <f t="shared" si="33"/>
        <v>Trent Edwards</v>
      </c>
      <c r="W404" t="e">
        <f>VLOOKUP(V404,'player index'!D:F,3,FALSE)</f>
        <v>#N/A</v>
      </c>
      <c r="X404">
        <f t="shared" si="34"/>
        <v>0</v>
      </c>
    </row>
    <row r="405" spans="1:24">
      <c r="A405" t="s">
        <v>2895</v>
      </c>
      <c r="B405" t="s">
        <v>89</v>
      </c>
      <c r="C405" t="s">
        <v>2986</v>
      </c>
      <c r="D405" t="s">
        <v>809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35"/>
        <v>0</v>
      </c>
      <c r="T405" t="str">
        <f t="shared" si="31"/>
        <v>Michael Bush, AriRB</v>
      </c>
      <c r="U405" t="str">
        <f t="shared" si="32"/>
        <v>Michael Bush</v>
      </c>
      <c r="V405" t="str">
        <f t="shared" si="33"/>
        <v>Michael Bush</v>
      </c>
      <c r="W405" t="e">
        <f>VLOOKUP(V405,'player index'!D:F,3,FALSE)</f>
        <v>#N/A</v>
      </c>
      <c r="X405">
        <f t="shared" si="34"/>
        <v>0</v>
      </c>
    </row>
    <row r="406" spans="1:24">
      <c r="A406" t="s">
        <v>2894</v>
      </c>
      <c r="B406" t="s">
        <v>804</v>
      </c>
      <c r="C406" t="s">
        <v>2860</v>
      </c>
      <c r="D406" t="s">
        <v>809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35"/>
        <v>0</v>
      </c>
      <c r="T406" t="str">
        <f t="shared" si="31"/>
        <v>Le'Ron McClain, SDRB</v>
      </c>
      <c r="U406" t="str">
        <f t="shared" si="32"/>
        <v>Le'Ron McClain</v>
      </c>
      <c r="V406" t="str">
        <f t="shared" si="33"/>
        <v>Le'Ron McClain</v>
      </c>
      <c r="W406" t="e">
        <f>VLOOKUP(V406,'player index'!D:F,3,FALSE)</f>
        <v>#N/A</v>
      </c>
      <c r="X406">
        <f t="shared" si="34"/>
        <v>0</v>
      </c>
    </row>
    <row r="407" spans="1:24">
      <c r="A407" t="s">
        <v>2893</v>
      </c>
      <c r="B407" t="s">
        <v>856</v>
      </c>
      <c r="C407" t="s">
        <v>2993</v>
      </c>
      <c r="D407" t="s">
        <v>809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35"/>
        <v>0</v>
      </c>
      <c r="T407" t="str">
        <f t="shared" si="31"/>
        <v>Dante Rosario, ChiTE</v>
      </c>
      <c r="U407" t="str">
        <f t="shared" si="32"/>
        <v>Dante Rosario</v>
      </c>
      <c r="V407" t="str">
        <f t="shared" si="33"/>
        <v>Dante Rosario</v>
      </c>
      <c r="W407" t="e">
        <f>VLOOKUP(V407,'player index'!D:F,3,FALSE)</f>
        <v>#N/A</v>
      </c>
      <c r="X407">
        <f t="shared" si="34"/>
        <v>0</v>
      </c>
    </row>
    <row r="408" spans="1:24">
      <c r="A408" t="s">
        <v>1178</v>
      </c>
      <c r="B408" t="s">
        <v>749</v>
      </c>
      <c r="C408" t="s">
        <v>2817</v>
      </c>
      <c r="D408" t="s">
        <v>809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35"/>
        <v>0</v>
      </c>
      <c r="T408" t="str">
        <f t="shared" si="31"/>
        <v>Brent Celek, PhiTE</v>
      </c>
      <c r="U408" t="str">
        <f t="shared" si="32"/>
        <v>Brent Celek</v>
      </c>
      <c r="V408" t="str">
        <f t="shared" si="33"/>
        <v>Brent Celek</v>
      </c>
      <c r="W408">
        <f>VLOOKUP(V408,'player index'!D:F,3,FALSE)</f>
        <v>306</v>
      </c>
      <c r="X408">
        <f t="shared" si="34"/>
        <v>0</v>
      </c>
    </row>
    <row r="409" spans="1:24">
      <c r="A409" t="s">
        <v>2892</v>
      </c>
      <c r="B409" t="s">
        <v>26</v>
      </c>
      <c r="C409" t="s">
        <v>2823</v>
      </c>
      <c r="D409" t="s">
        <v>809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 t="shared" si="35"/>
        <v>0</v>
      </c>
      <c r="T409" t="str">
        <f t="shared" si="31"/>
        <v>Jordan Palmer, TenQB</v>
      </c>
      <c r="U409" t="str">
        <f t="shared" si="32"/>
        <v>Jordan Palmer</v>
      </c>
      <c r="V409" t="str">
        <f t="shared" si="33"/>
        <v>Jordan Palmer</v>
      </c>
      <c r="W409" t="e">
        <f>VLOOKUP(V409,'player index'!D:F,3,FALSE)</f>
        <v>#N/A</v>
      </c>
      <c r="X409">
        <f t="shared" si="34"/>
        <v>0</v>
      </c>
    </row>
    <row r="410" spans="1:24">
      <c r="A410" t="s">
        <v>2891</v>
      </c>
      <c r="B410" t="s">
        <v>98</v>
      </c>
      <c r="C410" t="s">
        <v>2821</v>
      </c>
      <c r="D410" t="s">
        <v>809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35"/>
        <v>0</v>
      </c>
      <c r="T410" t="str">
        <f t="shared" si="31"/>
        <v>Tyler Thigpen, CleQB</v>
      </c>
      <c r="U410" t="str">
        <f t="shared" si="32"/>
        <v>Tyler Thigpen</v>
      </c>
      <c r="V410" t="str">
        <f t="shared" si="33"/>
        <v>Tyler Thigpen</v>
      </c>
      <c r="W410" t="e">
        <f>VLOOKUP(V410,'player index'!D:F,3,FALSE)</f>
        <v>#N/A</v>
      </c>
      <c r="X410">
        <f t="shared" si="34"/>
        <v>0</v>
      </c>
    </row>
    <row r="411" spans="1:24">
      <c r="A411" t="s">
        <v>2963</v>
      </c>
      <c r="B411" t="s">
        <v>842</v>
      </c>
      <c r="C411" t="s">
        <v>2831</v>
      </c>
      <c r="D411" t="s">
        <v>809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35"/>
        <v>0</v>
      </c>
      <c r="T411" t="str">
        <f t="shared" si="31"/>
        <v>Clark Harris, CinTE</v>
      </c>
      <c r="U411" t="str">
        <f t="shared" si="32"/>
        <v>Clark Harris</v>
      </c>
      <c r="V411" t="str">
        <f t="shared" si="33"/>
        <v>Clark Harris</v>
      </c>
      <c r="W411" t="e">
        <f>VLOOKUP(V411,'player index'!D:F,3,FALSE)</f>
        <v>#N/A</v>
      </c>
      <c r="X411">
        <f t="shared" si="34"/>
        <v>0</v>
      </c>
    </row>
    <row r="412" spans="1:24">
      <c r="A412" t="s">
        <v>2890</v>
      </c>
      <c r="B412" t="s">
        <v>801</v>
      </c>
      <c r="C412" t="s">
        <v>2813</v>
      </c>
      <c r="D412" t="s">
        <v>809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35"/>
        <v>0</v>
      </c>
      <c r="T412" t="str">
        <f t="shared" si="31"/>
        <v>Jason Snelling, AtlRB</v>
      </c>
      <c r="U412" t="str">
        <f t="shared" si="32"/>
        <v>Jason Snelling</v>
      </c>
      <c r="V412" t="str">
        <f t="shared" si="33"/>
        <v>Jason Snelling</v>
      </c>
      <c r="W412" t="e">
        <f>VLOOKUP(V412,'player index'!D:F,3,FALSE)</f>
        <v>#N/A</v>
      </c>
      <c r="X412">
        <f t="shared" si="34"/>
        <v>0</v>
      </c>
    </row>
    <row r="413" spans="1:24">
      <c r="A413" t="s">
        <v>2889</v>
      </c>
      <c r="B413" t="s">
        <v>859</v>
      </c>
      <c r="C413" t="s">
        <v>2834</v>
      </c>
      <c r="D413" t="s">
        <v>809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 t="shared" si="35"/>
        <v>0</v>
      </c>
      <c r="T413" t="str">
        <f t="shared" si="31"/>
        <v>Pierre Thomas, NORB</v>
      </c>
      <c r="U413" t="str">
        <f t="shared" si="32"/>
        <v>Pierre Thomas</v>
      </c>
      <c r="V413" t="str">
        <f t="shared" si="33"/>
        <v>Pierre Thomas</v>
      </c>
      <c r="W413" t="e">
        <f>VLOOKUP(V413,'player index'!D:F,3,FALSE)</f>
        <v>#N/A</v>
      </c>
      <c r="X413">
        <f t="shared" si="34"/>
        <v>0</v>
      </c>
    </row>
    <row r="414" spans="1:24">
      <c r="A414" t="s">
        <v>1301</v>
      </c>
      <c r="B414" t="s">
        <v>801</v>
      </c>
      <c r="C414" t="s">
        <v>2813</v>
      </c>
      <c r="D414" t="s">
        <v>809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 t="shared" si="35"/>
        <v>0</v>
      </c>
      <c r="T414" t="str">
        <f t="shared" si="31"/>
        <v>Eric Weems, AtlWR</v>
      </c>
      <c r="U414" t="str">
        <f t="shared" si="32"/>
        <v>Eric Weems</v>
      </c>
      <c r="V414" t="str">
        <f t="shared" si="33"/>
        <v>Eric Weems</v>
      </c>
      <c r="W414">
        <f>VLOOKUP(V414,'player index'!D:F,3,FALSE)</f>
        <v>452</v>
      </c>
      <c r="X414">
        <f t="shared" si="34"/>
        <v>0</v>
      </c>
    </row>
    <row r="415" spans="1:24">
      <c r="A415" t="s">
        <v>938</v>
      </c>
      <c r="B415" t="s">
        <v>21</v>
      </c>
      <c r="C415" t="s">
        <v>3017</v>
      </c>
      <c r="D415" t="s">
        <v>809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 t="shared" si="35"/>
        <v>0</v>
      </c>
      <c r="T415" t="str">
        <f t="shared" si="31"/>
        <v>Matt Prater, DetK</v>
      </c>
      <c r="U415" t="str">
        <f t="shared" si="32"/>
        <v>Matt Prater</v>
      </c>
      <c r="V415" t="str">
        <f t="shared" si="33"/>
        <v>Matt Prater</v>
      </c>
      <c r="W415">
        <f>VLOOKUP(V415,'player index'!D:F,3,FALSE)</f>
        <v>92</v>
      </c>
      <c r="X415">
        <f t="shared" si="34"/>
        <v>0</v>
      </c>
    </row>
    <row r="416" spans="1:24">
      <c r="A416" t="s">
        <v>1296</v>
      </c>
      <c r="B416" t="s">
        <v>100</v>
      </c>
      <c r="C416" t="s">
        <v>2989</v>
      </c>
      <c r="D416" t="s">
        <v>809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35"/>
        <v>0</v>
      </c>
      <c r="T416" t="str">
        <f t="shared" si="31"/>
        <v>Matt Moore, MiaQB</v>
      </c>
      <c r="U416" t="str">
        <f t="shared" si="32"/>
        <v>Matt Moore</v>
      </c>
      <c r="V416" t="str">
        <f t="shared" si="33"/>
        <v>Matt Moore</v>
      </c>
      <c r="W416">
        <f>VLOOKUP(V416,'player index'!D:F,3,FALSE)</f>
        <v>469</v>
      </c>
      <c r="X416">
        <f t="shared" si="34"/>
        <v>0</v>
      </c>
    </row>
    <row r="417" spans="1:24">
      <c r="S417">
        <f t="shared" si="35"/>
        <v>0</v>
      </c>
      <c r="T417">
        <f t="shared" si="31"/>
        <v>0</v>
      </c>
      <c r="U417" t="e">
        <f t="shared" si="32"/>
        <v>#VALUE!</v>
      </c>
      <c r="V417" t="e">
        <f t="shared" si="33"/>
        <v>#VALUE!</v>
      </c>
      <c r="W417" t="e">
        <f>VLOOKUP(V417,'player index'!D:F,3,FALSE)</f>
        <v>#VALUE!</v>
      </c>
      <c r="X417">
        <f t="shared" si="34"/>
        <v>0</v>
      </c>
    </row>
    <row r="418" spans="1:24">
      <c r="A418" t="s">
        <v>759</v>
      </c>
      <c r="B418" t="s">
        <v>760</v>
      </c>
      <c r="C418" t="s">
        <v>761</v>
      </c>
      <c r="D418" t="s">
        <v>762</v>
      </c>
      <c r="E418" t="s">
        <v>763</v>
      </c>
      <c r="F418" t="s">
        <v>735</v>
      </c>
      <c r="G418" t="s">
        <v>736</v>
      </c>
      <c r="H418" t="s">
        <v>764</v>
      </c>
      <c r="I418" t="s">
        <v>763</v>
      </c>
      <c r="J418" t="s">
        <v>735</v>
      </c>
      <c r="K418" t="s">
        <v>765</v>
      </c>
      <c r="L418" t="s">
        <v>763</v>
      </c>
      <c r="M418" t="s">
        <v>735</v>
      </c>
      <c r="N418" t="s">
        <v>2830</v>
      </c>
      <c r="O418" t="s">
        <v>2829</v>
      </c>
      <c r="P418" t="s">
        <v>2828</v>
      </c>
      <c r="Q418" t="s">
        <v>735</v>
      </c>
      <c r="R418" t="s">
        <v>766</v>
      </c>
      <c r="S418" t="e">
        <f t="shared" si="35"/>
        <v>#VALUE!</v>
      </c>
      <c r="T418" t="str">
        <f t="shared" si="31"/>
        <v>PLAYER, TEAM POS</v>
      </c>
      <c r="U418" t="str">
        <f t="shared" si="32"/>
        <v>PLAYER</v>
      </c>
      <c r="V418" t="str">
        <f t="shared" si="33"/>
        <v>PLAYER</v>
      </c>
      <c r="W418" t="e">
        <f>VLOOKUP(V418,'player index'!D:F,3,FALSE)</f>
        <v>#N/A</v>
      </c>
      <c r="X418" t="e">
        <f t="shared" si="34"/>
        <v>#VALUE!</v>
      </c>
    </row>
    <row r="419" spans="1:24">
      <c r="A419" t="s">
        <v>2888</v>
      </c>
      <c r="B419" t="s">
        <v>26</v>
      </c>
      <c r="C419" t="s">
        <v>2823</v>
      </c>
      <c r="D419" t="s">
        <v>809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35"/>
        <v>0</v>
      </c>
      <c r="T419" t="str">
        <f t="shared" si="31"/>
        <v>Jackie Battle, TenRB</v>
      </c>
      <c r="U419" t="str">
        <f t="shared" si="32"/>
        <v>Jackie Battle</v>
      </c>
      <c r="V419" t="str">
        <f t="shared" si="33"/>
        <v>Jackie Battle</v>
      </c>
      <c r="W419" t="e">
        <f>VLOOKUP(V419,'player index'!D:F,3,FALSE)</f>
        <v>#N/A</v>
      </c>
      <c r="X419">
        <f t="shared" si="34"/>
        <v>0</v>
      </c>
    </row>
    <row r="420" spans="1:24">
      <c r="A420" t="s">
        <v>2887</v>
      </c>
      <c r="B420" t="s">
        <v>783</v>
      </c>
      <c r="C420" t="s">
        <v>2820</v>
      </c>
      <c r="D420" t="s">
        <v>809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35"/>
        <v>0</v>
      </c>
      <c r="T420" t="str">
        <f t="shared" si="31"/>
        <v>Felix Jones, PitRB</v>
      </c>
      <c r="U420" t="str">
        <f t="shared" si="32"/>
        <v>Felix Jones</v>
      </c>
      <c r="V420" t="str">
        <f t="shared" si="33"/>
        <v>Felix Jones</v>
      </c>
      <c r="W420" t="e">
        <f>VLOOKUP(V420,'player index'!D:F,3,FALSE)</f>
        <v>#N/A</v>
      </c>
      <c r="X420">
        <f t="shared" si="34"/>
        <v>0</v>
      </c>
    </row>
    <row r="421" spans="1:24">
      <c r="A421" t="s">
        <v>2886</v>
      </c>
      <c r="B421" t="s">
        <v>89</v>
      </c>
      <c r="C421" t="s">
        <v>2986</v>
      </c>
      <c r="D421" t="s">
        <v>809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 t="shared" si="35"/>
        <v>0</v>
      </c>
      <c r="T421" t="str">
        <f t="shared" si="31"/>
        <v>Rashard Mendenhall, AriRB</v>
      </c>
      <c r="U421" t="str">
        <f t="shared" si="32"/>
        <v>Rashard Mendenhall</v>
      </c>
      <c r="V421" t="str">
        <f t="shared" si="33"/>
        <v>Rashard Mendenhall</v>
      </c>
      <c r="W421" t="e">
        <f>VLOOKUP(V421,'player index'!D:F,3,FALSE)</f>
        <v>#N/A</v>
      </c>
      <c r="X421">
        <f t="shared" si="34"/>
        <v>0</v>
      </c>
    </row>
    <row r="422" spans="1:24">
      <c r="A422" t="s">
        <v>2885</v>
      </c>
      <c r="B422" t="s">
        <v>100</v>
      </c>
      <c r="C422" t="s">
        <v>2989</v>
      </c>
      <c r="D422" t="s">
        <v>809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 t="shared" si="35"/>
        <v>0</v>
      </c>
      <c r="T422" t="str">
        <f t="shared" si="31"/>
        <v>Dustin Keller, MiaTE</v>
      </c>
      <c r="U422" t="str">
        <f t="shared" si="32"/>
        <v>Dustin Keller</v>
      </c>
      <c r="V422" t="str">
        <f t="shared" si="33"/>
        <v>Dustin Keller</v>
      </c>
      <c r="W422" t="e">
        <f>VLOOKUP(V422,'player index'!D:F,3,FALSE)</f>
        <v>#N/A</v>
      </c>
      <c r="X422">
        <f t="shared" si="34"/>
        <v>0</v>
      </c>
    </row>
    <row r="423" spans="1:24">
      <c r="A423" t="s">
        <v>2884</v>
      </c>
      <c r="B423" t="s">
        <v>746</v>
      </c>
      <c r="C423" t="s">
        <v>3001</v>
      </c>
      <c r="D423" t="s">
        <v>809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 t="shared" si="35"/>
        <v>0</v>
      </c>
      <c r="T423" t="str">
        <f t="shared" si="31"/>
        <v>Donnie Avery, KCWR</v>
      </c>
      <c r="U423" t="str">
        <f t="shared" si="32"/>
        <v>Donnie Avery</v>
      </c>
      <c r="V423" t="str">
        <f t="shared" si="33"/>
        <v>Donnie Avery</v>
      </c>
      <c r="W423" t="e">
        <f>VLOOKUP(V423,'player index'!D:F,3,FALSE)</f>
        <v>#N/A</v>
      </c>
      <c r="X423">
        <f t="shared" si="34"/>
        <v>0</v>
      </c>
    </row>
    <row r="424" spans="1:24">
      <c r="A424" t="s">
        <v>1318</v>
      </c>
      <c r="B424" t="s">
        <v>44</v>
      </c>
      <c r="C424" t="s">
        <v>2999</v>
      </c>
      <c r="D424" t="s">
        <v>809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 t="shared" si="35"/>
        <v>0</v>
      </c>
      <c r="T424" t="str">
        <f t="shared" si="31"/>
        <v>Jordy Nelson*, GBWRIR</v>
      </c>
      <c r="U424" t="str">
        <f t="shared" si="32"/>
        <v>Jordy Nelson*</v>
      </c>
      <c r="V424" t="str">
        <f t="shared" si="33"/>
        <v>Jordy Nelson</v>
      </c>
      <c r="W424">
        <f>VLOOKUP(V424,'player index'!D:F,3,FALSE)</f>
        <v>499</v>
      </c>
      <c r="X424">
        <f t="shared" si="34"/>
        <v>0</v>
      </c>
    </row>
    <row r="425" spans="1:24">
      <c r="A425" t="s">
        <v>2883</v>
      </c>
      <c r="B425" t="s">
        <v>89</v>
      </c>
      <c r="C425" t="s">
        <v>2986</v>
      </c>
      <c r="D425" t="s">
        <v>809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35"/>
        <v>0</v>
      </c>
      <c r="T425" t="str">
        <f t="shared" si="31"/>
        <v>John Carlson, AriTE</v>
      </c>
      <c r="U425" t="str">
        <f t="shared" si="32"/>
        <v>John Carlson</v>
      </c>
      <c r="V425" t="str">
        <f t="shared" si="33"/>
        <v>John Carlson</v>
      </c>
      <c r="W425" t="e">
        <f>VLOOKUP(V425,'player index'!D:F,3,FALSE)</f>
        <v>#N/A</v>
      </c>
      <c r="X425">
        <f t="shared" si="34"/>
        <v>0</v>
      </c>
    </row>
    <row r="426" spans="1:24">
      <c r="A426" t="s">
        <v>1319</v>
      </c>
      <c r="B426" t="s">
        <v>793</v>
      </c>
      <c r="C426" t="s">
        <v>2994</v>
      </c>
      <c r="D426" t="s">
        <v>809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 t="shared" si="35"/>
        <v>0</v>
      </c>
      <c r="T426" t="str">
        <f t="shared" si="31"/>
        <v>Jerome Simpson, SFWRSSPD</v>
      </c>
      <c r="U426" t="str">
        <f t="shared" si="32"/>
        <v>Jerome Simpson</v>
      </c>
      <c r="V426" t="str">
        <f t="shared" si="33"/>
        <v>Jerome Simpson</v>
      </c>
      <c r="W426">
        <f>VLOOKUP(V426,'player index'!D:F,3,FALSE)</f>
        <v>500</v>
      </c>
      <c r="X426">
        <f t="shared" si="34"/>
        <v>0</v>
      </c>
    </row>
    <row r="427" spans="1:24">
      <c r="A427" t="s">
        <v>2962</v>
      </c>
      <c r="B427" t="s">
        <v>616</v>
      </c>
      <c r="C427" t="s">
        <v>869</v>
      </c>
      <c r="D427" t="s">
        <v>809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 t="shared" si="35"/>
        <v>0</v>
      </c>
      <c r="T427" t="str">
        <f t="shared" si="31"/>
        <v>Fred Davis, WshTE</v>
      </c>
      <c r="U427" t="str">
        <f t="shared" si="32"/>
        <v>Fred Davis</v>
      </c>
      <c r="V427" t="str">
        <f t="shared" si="33"/>
        <v>Fred Davis</v>
      </c>
      <c r="W427" t="e">
        <f>VLOOKUP(V427,'player index'!D:F,3,FALSE)</f>
        <v>#N/A</v>
      </c>
      <c r="X427">
        <f t="shared" si="34"/>
        <v>0</v>
      </c>
    </row>
    <row r="428" spans="1:24">
      <c r="A428" t="s">
        <v>3054</v>
      </c>
      <c r="B428" t="s">
        <v>616</v>
      </c>
      <c r="C428" t="s">
        <v>869</v>
      </c>
      <c r="D428" t="s">
        <v>809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35"/>
        <v>0</v>
      </c>
      <c r="T428" t="str">
        <f t="shared" si="31"/>
        <v>DeSean Jackson, WshWRQ</v>
      </c>
      <c r="U428" t="str">
        <f t="shared" si="32"/>
        <v>DeSean Jackson</v>
      </c>
      <c r="V428" t="str">
        <f t="shared" si="33"/>
        <v>DeSean Jackson</v>
      </c>
      <c r="W428">
        <f>VLOOKUP(V428,'player index'!D:F,3,FALSE)</f>
        <v>501</v>
      </c>
      <c r="X428">
        <f t="shared" si="34"/>
        <v>0</v>
      </c>
    </row>
    <row r="429" spans="1:24">
      <c r="A429" t="s">
        <v>3055</v>
      </c>
      <c r="B429" t="s">
        <v>741</v>
      </c>
      <c r="C429" t="s">
        <v>2818</v>
      </c>
      <c r="D429" t="s">
        <v>809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35"/>
        <v>0</v>
      </c>
      <c r="T429" t="str">
        <f t="shared" si="31"/>
        <v>Chad Henne, JaxQB</v>
      </c>
      <c r="U429" t="str">
        <f t="shared" si="32"/>
        <v>Chad Henne</v>
      </c>
      <c r="V429" t="str">
        <f t="shared" si="33"/>
        <v>Chad Henne</v>
      </c>
      <c r="W429">
        <f>VLOOKUP(V429,'player index'!D:F,3,FALSE)</f>
        <v>488</v>
      </c>
      <c r="X429">
        <f t="shared" si="34"/>
        <v>0</v>
      </c>
    </row>
    <row r="430" spans="1:24">
      <c r="A430" t="s">
        <v>2882</v>
      </c>
      <c r="B430" t="s">
        <v>856</v>
      </c>
      <c r="C430" t="s">
        <v>2993</v>
      </c>
      <c r="D430" t="s">
        <v>809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 t="shared" si="35"/>
        <v>0</v>
      </c>
      <c r="T430" t="str">
        <f t="shared" si="31"/>
        <v>Earl Bennett, ChiWR</v>
      </c>
      <c r="U430" t="str">
        <f t="shared" si="32"/>
        <v>Earl Bennett</v>
      </c>
      <c r="V430" t="str">
        <f t="shared" si="33"/>
        <v>Earl Bennett</v>
      </c>
      <c r="W430" t="e">
        <f>VLOOKUP(V430,'player index'!D:F,3,FALSE)</f>
        <v>#N/A</v>
      </c>
      <c r="X430">
        <f t="shared" si="34"/>
        <v>0</v>
      </c>
    </row>
    <row r="431" spans="1:24">
      <c r="A431" t="s">
        <v>2881</v>
      </c>
      <c r="B431" t="s">
        <v>44</v>
      </c>
      <c r="C431" t="s">
        <v>2999</v>
      </c>
      <c r="D431" t="s">
        <v>809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 t="shared" si="35"/>
        <v>0</v>
      </c>
      <c r="T431" t="str">
        <f t="shared" si="31"/>
        <v>Jermichael Finley, GBTE</v>
      </c>
      <c r="U431" t="str">
        <f t="shared" si="32"/>
        <v>Jermichael Finley</v>
      </c>
      <c r="V431" t="str">
        <f t="shared" si="33"/>
        <v>Jermichael Finley</v>
      </c>
      <c r="W431" t="e">
        <f>VLOOKUP(V431,'player index'!D:F,3,FALSE)</f>
        <v>#N/A</v>
      </c>
      <c r="X431">
        <f t="shared" si="34"/>
        <v>0</v>
      </c>
    </row>
    <row r="432" spans="1:24">
      <c r="A432" t="s">
        <v>2961</v>
      </c>
      <c r="B432" t="s">
        <v>795</v>
      </c>
      <c r="C432" t="s">
        <v>796</v>
      </c>
      <c r="D432" t="s">
        <v>809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35"/>
        <v>0</v>
      </c>
      <c r="T432" t="str">
        <f t="shared" si="31"/>
        <v>Mario Manningham, NYGWR</v>
      </c>
      <c r="U432" t="str">
        <f t="shared" si="32"/>
        <v>Mario Manningham</v>
      </c>
      <c r="V432" t="str">
        <f t="shared" si="33"/>
        <v>Mario Manningham</v>
      </c>
      <c r="W432" t="e">
        <f>VLOOKUP(V432,'player index'!D:F,3,FALSE)</f>
        <v>#N/A</v>
      </c>
      <c r="X432">
        <f t="shared" si="34"/>
        <v>0</v>
      </c>
    </row>
    <row r="433" spans="1:24">
      <c r="A433" t="s">
        <v>1167</v>
      </c>
      <c r="B433" t="s">
        <v>786</v>
      </c>
      <c r="C433" t="s">
        <v>3003</v>
      </c>
      <c r="D433" t="s">
        <v>809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2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f t="shared" si="35"/>
        <v>1.2</v>
      </c>
      <c r="T433" t="str">
        <f t="shared" si="31"/>
        <v>Andre Caldwell, DenWR</v>
      </c>
      <c r="U433" t="str">
        <f t="shared" si="32"/>
        <v>Andre Caldwell</v>
      </c>
      <c r="V433" t="str">
        <f t="shared" si="33"/>
        <v>Andre Caldwell</v>
      </c>
      <c r="W433">
        <f>VLOOKUP(V433,'player index'!D:F,3,FALSE)</f>
        <v>418</v>
      </c>
      <c r="X433">
        <f t="shared" si="34"/>
        <v>1.2</v>
      </c>
    </row>
    <row r="434" spans="1:24">
      <c r="A434" t="s">
        <v>2880</v>
      </c>
      <c r="B434" t="s">
        <v>778</v>
      </c>
      <c r="C434" t="s">
        <v>2879</v>
      </c>
      <c r="D434" t="s">
        <v>809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 t="shared" si="35"/>
        <v>0</v>
      </c>
      <c r="T434" t="str">
        <f t="shared" si="31"/>
        <v>Tashard Choice, IndRB</v>
      </c>
      <c r="U434" t="str">
        <f t="shared" si="32"/>
        <v>Tashard Choice</v>
      </c>
      <c r="V434" t="str">
        <f t="shared" si="33"/>
        <v>Tashard Choice</v>
      </c>
      <c r="W434" t="e">
        <f>VLOOKUP(V434,'player index'!D:F,3,FALSE)</f>
        <v>#N/A</v>
      </c>
      <c r="X434">
        <f t="shared" si="34"/>
        <v>0</v>
      </c>
    </row>
    <row r="435" spans="1:24">
      <c r="A435" t="s">
        <v>1226</v>
      </c>
      <c r="B435" t="s">
        <v>830</v>
      </c>
      <c r="C435" t="s">
        <v>2987</v>
      </c>
      <c r="D435" t="s">
        <v>809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 t="shared" si="35"/>
        <v>0</v>
      </c>
      <c r="T435" t="str">
        <f t="shared" si="31"/>
        <v>Jerome Felton, BufRB</v>
      </c>
      <c r="U435" t="str">
        <f t="shared" si="32"/>
        <v>Jerome Felton</v>
      </c>
      <c r="V435" t="str">
        <f t="shared" si="33"/>
        <v>Jerome Felton</v>
      </c>
      <c r="W435">
        <f>VLOOKUP(V435,'player index'!D:F,3,FALSE)</f>
        <v>399</v>
      </c>
      <c r="X435">
        <f t="shared" si="34"/>
        <v>0</v>
      </c>
    </row>
    <row r="436" spans="1:24">
      <c r="A436" t="s">
        <v>2878</v>
      </c>
      <c r="B436" t="s">
        <v>837</v>
      </c>
      <c r="C436" t="s">
        <v>2812</v>
      </c>
      <c r="D436" t="s">
        <v>809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 t="shared" si="35"/>
        <v>0</v>
      </c>
      <c r="T436" t="str">
        <f t="shared" si="31"/>
        <v>Lavelle Hawkins, TBWR</v>
      </c>
      <c r="U436" t="str">
        <f t="shared" si="32"/>
        <v>Lavelle Hawkins</v>
      </c>
      <c r="V436" t="str">
        <f t="shared" si="33"/>
        <v>Lavelle Hawkins</v>
      </c>
      <c r="W436" t="e">
        <f>VLOOKUP(V436,'player index'!D:F,3,FALSE)</f>
        <v>#N/A</v>
      </c>
      <c r="X436">
        <f t="shared" si="34"/>
        <v>0</v>
      </c>
    </row>
    <row r="437" spans="1:24">
      <c r="A437" t="s">
        <v>2960</v>
      </c>
      <c r="B437" t="s">
        <v>801</v>
      </c>
      <c r="C437" t="s">
        <v>2813</v>
      </c>
      <c r="D437" t="s">
        <v>809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8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f t="shared" si="35"/>
        <v>1.8</v>
      </c>
      <c r="T437" t="str">
        <f t="shared" si="31"/>
        <v>Jacob Tamme, AtlTEQ</v>
      </c>
      <c r="U437" t="str">
        <f t="shared" si="32"/>
        <v>Jacob Tamme</v>
      </c>
      <c r="V437" t="str">
        <f t="shared" si="33"/>
        <v>Jacob Tamme</v>
      </c>
      <c r="W437">
        <f>VLOOKUP(V437,'player index'!D:F,3,FALSE)</f>
        <v>237</v>
      </c>
      <c r="X437">
        <f t="shared" si="34"/>
        <v>1.8</v>
      </c>
    </row>
    <row r="438" spans="1:24">
      <c r="A438" t="s">
        <v>1662</v>
      </c>
      <c r="B438" t="s">
        <v>859</v>
      </c>
      <c r="C438" t="s">
        <v>2834</v>
      </c>
      <c r="D438" t="s">
        <v>809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35"/>
        <v>0</v>
      </c>
      <c r="T438" t="str">
        <f t="shared" si="31"/>
        <v>Tim Hightower, NORB</v>
      </c>
      <c r="U438" t="str">
        <f t="shared" si="32"/>
        <v>Tim Hightower</v>
      </c>
      <c r="V438" t="str">
        <f t="shared" si="33"/>
        <v>Tim Hightower</v>
      </c>
      <c r="W438">
        <f>VLOOKUP(V438,'player index'!D:F,3,FALSE)</f>
        <v>502</v>
      </c>
      <c r="X438">
        <f t="shared" si="34"/>
        <v>0</v>
      </c>
    </row>
    <row r="439" spans="1:24">
      <c r="A439" t="s">
        <v>1321</v>
      </c>
      <c r="B439" t="s">
        <v>130</v>
      </c>
      <c r="C439" t="s">
        <v>2843</v>
      </c>
      <c r="D439" t="s">
        <v>809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35"/>
        <v>0</v>
      </c>
      <c r="T439" t="str">
        <f t="shared" si="31"/>
        <v>Matthew Slater, NEWR</v>
      </c>
      <c r="U439" t="str">
        <f t="shared" si="32"/>
        <v>Matthew Slater</v>
      </c>
      <c r="V439" t="str">
        <f t="shared" si="33"/>
        <v>Matthew Slater</v>
      </c>
      <c r="W439">
        <f>VLOOKUP(V439,'player index'!D:F,3,FALSE)</f>
        <v>503</v>
      </c>
      <c r="X439">
        <f t="shared" si="34"/>
        <v>0</v>
      </c>
    </row>
    <row r="440" spans="1:24">
      <c r="A440" t="s">
        <v>2877</v>
      </c>
      <c r="B440" t="s">
        <v>89</v>
      </c>
      <c r="C440" t="s">
        <v>2986</v>
      </c>
      <c r="D440" t="s">
        <v>809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35"/>
        <v>0</v>
      </c>
      <c r="T440" t="str">
        <f t="shared" si="31"/>
        <v>Dennis Dixon, AriQB</v>
      </c>
      <c r="U440" t="str">
        <f t="shared" si="32"/>
        <v>Dennis Dixon</v>
      </c>
      <c r="V440" t="str">
        <f t="shared" si="33"/>
        <v>Dennis Dixon</v>
      </c>
      <c r="W440" t="e">
        <f>VLOOKUP(V440,'player index'!D:F,3,FALSE)</f>
        <v>#N/A</v>
      </c>
      <c r="X440">
        <f t="shared" si="34"/>
        <v>0</v>
      </c>
    </row>
    <row r="441" spans="1:24">
      <c r="A441" t="s">
        <v>1211</v>
      </c>
      <c r="B441" t="s">
        <v>67</v>
      </c>
      <c r="C441" t="s">
        <v>2814</v>
      </c>
      <c r="D441" t="s">
        <v>809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35"/>
        <v>0</v>
      </c>
      <c r="T441" t="str">
        <f t="shared" si="31"/>
        <v>Kellen Davis, NYJTE</v>
      </c>
      <c r="U441" t="str">
        <f t="shared" si="32"/>
        <v>Kellen Davis</v>
      </c>
      <c r="V441" t="str">
        <f t="shared" si="33"/>
        <v>Kellen Davis</v>
      </c>
      <c r="W441">
        <f>VLOOKUP(V441,'player index'!D:F,3,FALSE)</f>
        <v>351</v>
      </c>
      <c r="X441">
        <f t="shared" si="34"/>
        <v>0</v>
      </c>
    </row>
    <row r="442" spans="1:24">
      <c r="A442" t="s">
        <v>2876</v>
      </c>
      <c r="B442" t="s">
        <v>67</v>
      </c>
      <c r="C442" t="s">
        <v>2814</v>
      </c>
      <c r="D442" t="s">
        <v>809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35"/>
        <v>0</v>
      </c>
      <c r="T442" t="str">
        <f t="shared" si="31"/>
        <v>Josh Johnson, NYJQB</v>
      </c>
      <c r="U442" t="str">
        <f t="shared" si="32"/>
        <v>Josh Johnson</v>
      </c>
      <c r="V442" t="str">
        <f t="shared" si="33"/>
        <v>Josh Johnson</v>
      </c>
      <c r="W442" t="e">
        <f>VLOOKUP(V442,'player index'!D:F,3,FALSE)</f>
        <v>#N/A</v>
      </c>
      <c r="X442">
        <f t="shared" si="34"/>
        <v>0</v>
      </c>
    </row>
    <row r="443" spans="1:24">
      <c r="A443" t="s">
        <v>2875</v>
      </c>
      <c r="B443" t="s">
        <v>859</v>
      </c>
      <c r="C443" t="s">
        <v>2834</v>
      </c>
      <c r="D443" t="s">
        <v>809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35"/>
        <v>0</v>
      </c>
      <c r="T443" t="str">
        <f t="shared" si="31"/>
        <v>Josh Morgan, NOWR</v>
      </c>
      <c r="U443" t="str">
        <f t="shared" si="32"/>
        <v>Josh Morgan</v>
      </c>
      <c r="V443" t="str">
        <f t="shared" si="33"/>
        <v>Josh Morgan</v>
      </c>
      <c r="W443" t="e">
        <f>VLOOKUP(V443,'player index'!D:F,3,FALSE)</f>
        <v>#N/A</v>
      </c>
      <c r="X443">
        <f t="shared" si="34"/>
        <v>0</v>
      </c>
    </row>
    <row r="444" spans="1:24">
      <c r="A444" t="s">
        <v>2874</v>
      </c>
      <c r="B444" t="s">
        <v>98</v>
      </c>
      <c r="C444" t="s">
        <v>2821</v>
      </c>
      <c r="D444" t="s">
        <v>809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35"/>
        <v>0</v>
      </c>
      <c r="T444" t="str">
        <f t="shared" si="31"/>
        <v>Jalen Parmele, CleRB</v>
      </c>
      <c r="U444" t="str">
        <f t="shared" si="32"/>
        <v>Jalen Parmele</v>
      </c>
      <c r="V444" t="str">
        <f t="shared" si="33"/>
        <v>Jalen Parmele</v>
      </c>
      <c r="W444" t="e">
        <f>VLOOKUP(V444,'player index'!D:F,3,FALSE)</f>
        <v>#N/A</v>
      </c>
      <c r="X444">
        <f t="shared" si="34"/>
        <v>0</v>
      </c>
    </row>
    <row r="445" spans="1:24">
      <c r="A445" t="s">
        <v>2873</v>
      </c>
      <c r="B445" t="s">
        <v>837</v>
      </c>
      <c r="C445" t="s">
        <v>2812</v>
      </c>
      <c r="D445" t="s">
        <v>809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 t="shared" si="35"/>
        <v>0</v>
      </c>
      <c r="T445" t="str">
        <f t="shared" si="31"/>
        <v>Spencer Larsen, TBRB</v>
      </c>
      <c r="U445" t="str">
        <f t="shared" si="32"/>
        <v>Spencer Larsen</v>
      </c>
      <c r="V445" t="str">
        <f t="shared" si="33"/>
        <v>Spencer Larsen</v>
      </c>
      <c r="W445" t="e">
        <f>VLOOKUP(V445,'player index'!D:F,3,FALSE)</f>
        <v>#N/A</v>
      </c>
      <c r="X445">
        <f t="shared" si="34"/>
        <v>0</v>
      </c>
    </row>
    <row r="446" spans="1:24">
      <c r="A446" t="s">
        <v>2872</v>
      </c>
      <c r="B446" t="s">
        <v>67</v>
      </c>
      <c r="C446" t="s">
        <v>2814</v>
      </c>
      <c r="D446" t="s">
        <v>809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35"/>
        <v>0</v>
      </c>
      <c r="T446" t="str">
        <f t="shared" si="31"/>
        <v>Lex Hilliard, NYJRB</v>
      </c>
      <c r="U446" t="str">
        <f t="shared" si="32"/>
        <v>Lex Hilliard</v>
      </c>
      <c r="V446" t="str">
        <f t="shared" si="33"/>
        <v>Lex Hilliard</v>
      </c>
      <c r="W446" t="e">
        <f>VLOOKUP(V446,'player index'!D:F,3,FALSE)</f>
        <v>#N/A</v>
      </c>
      <c r="X446">
        <f t="shared" si="34"/>
        <v>0</v>
      </c>
    </row>
    <row r="447" spans="1:24">
      <c r="A447" t="s">
        <v>2871</v>
      </c>
      <c r="B447" t="s">
        <v>67</v>
      </c>
      <c r="C447" t="s">
        <v>2814</v>
      </c>
      <c r="D447" t="s">
        <v>809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35"/>
        <v>0</v>
      </c>
      <c r="T447" t="str">
        <f t="shared" si="31"/>
        <v>Matt Flynn, NYJQB</v>
      </c>
      <c r="U447" t="str">
        <f t="shared" si="32"/>
        <v>Matt Flynn</v>
      </c>
      <c r="V447" t="str">
        <f t="shared" si="33"/>
        <v>Matt Flynn</v>
      </c>
      <c r="W447" t="e">
        <f>VLOOKUP(V447,'player index'!D:F,3,FALSE)</f>
        <v>#N/A</v>
      </c>
      <c r="X447">
        <f t="shared" si="34"/>
        <v>0</v>
      </c>
    </row>
    <row r="448" spans="1:24">
      <c r="A448" t="s">
        <v>2959</v>
      </c>
      <c r="B448" t="s">
        <v>795</v>
      </c>
      <c r="C448" t="s">
        <v>796</v>
      </c>
      <c r="D448" t="s">
        <v>809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35"/>
        <v>0</v>
      </c>
      <c r="T448" t="str">
        <f t="shared" si="31"/>
        <v>Peyton Hillis, NYGRB</v>
      </c>
      <c r="U448" t="str">
        <f t="shared" si="32"/>
        <v>Peyton Hillis</v>
      </c>
      <c r="V448" t="str">
        <f t="shared" si="33"/>
        <v>Peyton Hillis</v>
      </c>
      <c r="W448" t="e">
        <f>VLOOKUP(V448,'player index'!D:F,3,FALSE)</f>
        <v>#N/A</v>
      </c>
      <c r="X448">
        <f t="shared" si="34"/>
        <v>0</v>
      </c>
    </row>
    <row r="449" spans="1:24">
      <c r="A449" t="s">
        <v>2870</v>
      </c>
      <c r="B449" t="s">
        <v>21</v>
      </c>
      <c r="C449" t="s">
        <v>3017</v>
      </c>
      <c r="D449" t="s">
        <v>809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35"/>
        <v>0</v>
      </c>
      <c r="T449" t="str">
        <f t="shared" si="31"/>
        <v>Jed Collins, DetRB</v>
      </c>
      <c r="U449" t="str">
        <f t="shared" si="32"/>
        <v>Jed Collins</v>
      </c>
      <c r="V449" t="str">
        <f t="shared" si="33"/>
        <v>Jed Collins</v>
      </c>
      <c r="W449" t="e">
        <f>VLOOKUP(V449,'player index'!D:F,3,FALSE)</f>
        <v>#N/A</v>
      </c>
      <c r="X449">
        <f t="shared" si="34"/>
        <v>0</v>
      </c>
    </row>
    <row r="450" spans="1:24">
      <c r="A450" t="s">
        <v>2869</v>
      </c>
      <c r="B450" t="s">
        <v>9</v>
      </c>
      <c r="C450" t="s">
        <v>2816</v>
      </c>
      <c r="D450" t="s">
        <v>809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 t="shared" si="35"/>
        <v>0</v>
      </c>
      <c r="T450" t="str">
        <f t="shared" si="31"/>
        <v>Caleb Jeffrey Hanie, DalQB</v>
      </c>
      <c r="U450" t="str">
        <f t="shared" si="32"/>
        <v>Caleb Jeffrey Hanie</v>
      </c>
      <c r="V450" t="str">
        <f t="shared" si="33"/>
        <v>Caleb Jeffrey Hanie</v>
      </c>
      <c r="W450" t="e">
        <f>VLOOKUP(V450,'player index'!D:F,3,FALSE)</f>
        <v>#N/A</v>
      </c>
      <c r="X450">
        <f t="shared" si="34"/>
        <v>0</v>
      </c>
    </row>
    <row r="451" spans="1:24">
      <c r="A451" t="s">
        <v>2868</v>
      </c>
      <c r="B451" t="s">
        <v>783</v>
      </c>
      <c r="C451" t="s">
        <v>2820</v>
      </c>
      <c r="D451" t="s">
        <v>809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si="35"/>
        <v>0</v>
      </c>
      <c r="T451" t="str">
        <f t="shared" si="31"/>
        <v>Garrett Hartley*, PitKIR</v>
      </c>
      <c r="U451" t="str">
        <f t="shared" si="32"/>
        <v>Garrett Hartley*</v>
      </c>
      <c r="V451" t="str">
        <f t="shared" si="33"/>
        <v>Garrett Hartley</v>
      </c>
      <c r="W451" t="e">
        <f>VLOOKUP(V451,'player index'!D:F,3,FALSE)</f>
        <v>#N/A</v>
      </c>
      <c r="X451">
        <f t="shared" si="34"/>
        <v>0</v>
      </c>
    </row>
    <row r="452" spans="1:24">
      <c r="A452" t="s">
        <v>2867</v>
      </c>
      <c r="B452" t="s">
        <v>98</v>
      </c>
      <c r="C452" t="s">
        <v>2821</v>
      </c>
      <c r="D452" t="s">
        <v>809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si="35"/>
        <v>0</v>
      </c>
      <c r="T452" t="str">
        <f t="shared" ref="T452:T515" si="36">A452</f>
        <v>Davone Bess, CleWR</v>
      </c>
      <c r="U452" t="str">
        <f t="shared" ref="U452:U515" si="37">LEFT(T452,IFERROR(FIND(",",T452),LEN(T452)-8)-1)</f>
        <v>Davone Bess</v>
      </c>
      <c r="V452" t="str">
        <f t="shared" ref="V452:V515" si="38">LEFT(U452,IFERROR(FIND("*",U452),LEN(U452)+1)-1)</f>
        <v>Davone Bess</v>
      </c>
      <c r="W452" t="e">
        <f>VLOOKUP(V452,'player index'!D:F,3,FALSE)</f>
        <v>#N/A</v>
      </c>
      <c r="X452">
        <f t="shared" ref="X452:X515" si="39">S452</f>
        <v>0</v>
      </c>
    </row>
    <row r="453" spans="1:24">
      <c r="A453" t="s">
        <v>1227</v>
      </c>
      <c r="B453" t="s">
        <v>830</v>
      </c>
      <c r="C453" t="s">
        <v>2987</v>
      </c>
      <c r="D453" t="s">
        <v>809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35"/>
        <v>0</v>
      </c>
      <c r="T453" t="str">
        <f t="shared" si="36"/>
        <v>Matthew Mulligan, BufTE</v>
      </c>
      <c r="U453" t="str">
        <f t="shared" si="37"/>
        <v>Matthew Mulligan</v>
      </c>
      <c r="V453" t="str">
        <f t="shared" si="38"/>
        <v>Matthew Mulligan</v>
      </c>
      <c r="W453">
        <f>VLOOKUP(V453,'player index'!D:F,3,FALSE)</f>
        <v>410</v>
      </c>
      <c r="X453">
        <f t="shared" si="39"/>
        <v>0</v>
      </c>
    </row>
    <row r="454" spans="1:24">
      <c r="A454" t="s">
        <v>2866</v>
      </c>
      <c r="B454" t="s">
        <v>842</v>
      </c>
      <c r="C454" t="s">
        <v>2831</v>
      </c>
      <c r="D454" t="s">
        <v>809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 t="shared" si="35"/>
        <v>0</v>
      </c>
      <c r="T454" t="str">
        <f t="shared" si="36"/>
        <v>BenJarvus Green-Ellis, CinRB</v>
      </c>
      <c r="U454" t="str">
        <f t="shared" si="37"/>
        <v>BenJarvus Green-Ellis</v>
      </c>
      <c r="V454" t="str">
        <f t="shared" si="38"/>
        <v>BenJarvus Green-Ellis</v>
      </c>
      <c r="W454" t="e">
        <f>VLOOKUP(V454,'player index'!D:F,3,FALSE)</f>
        <v>#N/A</v>
      </c>
      <c r="X454">
        <f t="shared" si="39"/>
        <v>0</v>
      </c>
    </row>
    <row r="455" spans="1:24">
      <c r="A455" t="s">
        <v>2865</v>
      </c>
      <c r="B455" t="s">
        <v>856</v>
      </c>
      <c r="C455" t="s">
        <v>2993</v>
      </c>
      <c r="D455" t="s">
        <v>809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 t="shared" si="35"/>
        <v>0</v>
      </c>
      <c r="T455" t="str">
        <f t="shared" si="36"/>
        <v>Darius Reynaud, ChiRB</v>
      </c>
      <c r="U455" t="str">
        <f t="shared" si="37"/>
        <v>Darius Reynaud</v>
      </c>
      <c r="V455" t="str">
        <f t="shared" si="38"/>
        <v>Darius Reynaud</v>
      </c>
      <c r="W455" t="e">
        <f>VLOOKUP(V455,'player index'!D:F,3,FALSE)</f>
        <v>#N/A</v>
      </c>
      <c r="X455">
        <f t="shared" si="39"/>
        <v>0</v>
      </c>
    </row>
    <row r="456" spans="1:24">
      <c r="A456" t="s">
        <v>2864</v>
      </c>
      <c r="B456" t="s">
        <v>98</v>
      </c>
      <c r="C456" t="s">
        <v>2821</v>
      </c>
      <c r="D456" t="s">
        <v>809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35"/>
        <v>0</v>
      </c>
      <c r="T456" t="str">
        <f t="shared" si="36"/>
        <v>Anthony Armstrong, CleWR</v>
      </c>
      <c r="U456" t="str">
        <f t="shared" si="37"/>
        <v>Anthony Armstrong</v>
      </c>
      <c r="V456" t="str">
        <f t="shared" si="38"/>
        <v>Anthony Armstrong</v>
      </c>
      <c r="W456" t="e">
        <f>VLOOKUP(V456,'player index'!D:F,3,FALSE)</f>
        <v>#N/A</v>
      </c>
      <c r="X456">
        <f t="shared" si="39"/>
        <v>0</v>
      </c>
    </row>
    <row r="457" spans="1:24">
      <c r="A457" t="s">
        <v>1295</v>
      </c>
      <c r="B457" t="s">
        <v>746</v>
      </c>
      <c r="C457" t="s">
        <v>3001</v>
      </c>
      <c r="D457" t="s">
        <v>809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 t="shared" si="35"/>
        <v>0</v>
      </c>
      <c r="T457" t="str">
        <f t="shared" si="36"/>
        <v>Chase Daniel, KCQB</v>
      </c>
      <c r="U457" t="str">
        <f t="shared" si="37"/>
        <v>Chase Daniel</v>
      </c>
      <c r="V457" t="str">
        <f t="shared" si="38"/>
        <v>Chase Daniel</v>
      </c>
      <c r="W457">
        <f>VLOOKUP(V457,'player index'!D:F,3,FALSE)</f>
        <v>471</v>
      </c>
      <c r="X457">
        <f t="shared" si="39"/>
        <v>0</v>
      </c>
    </row>
    <row r="458" spans="1:24">
      <c r="A458" t="s">
        <v>2863</v>
      </c>
      <c r="B458" t="s">
        <v>100</v>
      </c>
      <c r="C458" t="s">
        <v>2989</v>
      </c>
      <c r="D458" t="s">
        <v>809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 t="shared" si="35"/>
        <v>0</v>
      </c>
      <c r="T458" t="str">
        <f t="shared" si="36"/>
        <v>Josh Freeman, MiaQB</v>
      </c>
      <c r="U458" t="str">
        <f t="shared" si="37"/>
        <v>Josh Freeman</v>
      </c>
      <c r="V458" t="str">
        <f t="shared" si="38"/>
        <v>Josh Freeman</v>
      </c>
      <c r="W458" t="e">
        <f>VLOOKUP(V458,'player index'!D:F,3,FALSE)</f>
        <v>#N/A</v>
      </c>
      <c r="X458">
        <f t="shared" si="39"/>
        <v>0</v>
      </c>
    </row>
    <row r="459" spans="1:24">
      <c r="A459" t="s">
        <v>2862</v>
      </c>
      <c r="B459" t="s">
        <v>67</v>
      </c>
      <c r="C459" t="s">
        <v>2814</v>
      </c>
      <c r="D459" t="s">
        <v>809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35"/>
        <v>0</v>
      </c>
      <c r="T459" t="str">
        <f t="shared" si="36"/>
        <v>Graham Harrell, NYJQB</v>
      </c>
      <c r="U459" t="str">
        <f t="shared" si="37"/>
        <v>Graham Harrell</v>
      </c>
      <c r="V459" t="str">
        <f t="shared" si="38"/>
        <v>Graham Harrell</v>
      </c>
      <c r="W459" t="e">
        <f>VLOOKUP(V459,'player index'!D:F,3,FALSE)</f>
        <v>#N/A</v>
      </c>
      <c r="X459">
        <f t="shared" si="39"/>
        <v>0</v>
      </c>
    </row>
    <row r="460" spans="1:24">
      <c r="A460" t="s">
        <v>1282</v>
      </c>
      <c r="B460" t="s">
        <v>81</v>
      </c>
      <c r="C460" t="s">
        <v>2826</v>
      </c>
      <c r="D460" t="s">
        <v>809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35"/>
        <v>0</v>
      </c>
      <c r="T460" t="str">
        <f t="shared" si="36"/>
        <v>Brian Hoyer, HouQB</v>
      </c>
      <c r="U460" t="str">
        <f t="shared" si="37"/>
        <v>Brian Hoyer</v>
      </c>
      <c r="V460" t="str">
        <f t="shared" si="38"/>
        <v>Brian Hoyer</v>
      </c>
      <c r="W460">
        <f>VLOOKUP(V460,'player index'!D:F,3,FALSE)</f>
        <v>489</v>
      </c>
      <c r="X460">
        <f t="shared" si="39"/>
        <v>0</v>
      </c>
    </row>
    <row r="461" spans="1:24">
      <c r="A461" t="s">
        <v>2958</v>
      </c>
      <c r="B461" t="s">
        <v>795</v>
      </c>
      <c r="C461" t="s">
        <v>796</v>
      </c>
      <c r="D461" t="s">
        <v>809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35"/>
        <v>0</v>
      </c>
      <c r="T461" t="str">
        <f t="shared" si="36"/>
        <v>Curtis Painter, NYGQB</v>
      </c>
      <c r="U461" t="str">
        <f t="shared" si="37"/>
        <v>Curtis Painter</v>
      </c>
      <c r="V461" t="str">
        <f t="shared" si="38"/>
        <v>Curtis Painter</v>
      </c>
      <c r="W461" t="e">
        <f>VLOOKUP(V461,'player index'!D:F,3,FALSE)</f>
        <v>#N/A</v>
      </c>
      <c r="X461">
        <f t="shared" si="39"/>
        <v>0</v>
      </c>
    </row>
    <row r="462" spans="1:24">
      <c r="A462" t="s">
        <v>1307</v>
      </c>
      <c r="B462" t="s">
        <v>749</v>
      </c>
      <c r="C462" t="s">
        <v>2817</v>
      </c>
      <c r="D462" t="s">
        <v>809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 t="shared" si="35"/>
        <v>0</v>
      </c>
      <c r="T462" t="str">
        <f t="shared" si="36"/>
        <v>Mark Sanchez, PhiQB</v>
      </c>
      <c r="U462" t="str">
        <f t="shared" si="37"/>
        <v>Mark Sanchez</v>
      </c>
      <c r="V462" t="str">
        <f t="shared" si="38"/>
        <v>Mark Sanchez</v>
      </c>
      <c r="W462">
        <f>VLOOKUP(V462,'player index'!D:F,3,FALSE)</f>
        <v>460</v>
      </c>
      <c r="X462">
        <f t="shared" si="39"/>
        <v>0</v>
      </c>
    </row>
    <row r="463" spans="1:24">
      <c r="A463" t="s">
        <v>2957</v>
      </c>
      <c r="B463" t="s">
        <v>616</v>
      </c>
      <c r="C463" t="s">
        <v>869</v>
      </c>
      <c r="D463" t="s">
        <v>809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 t="shared" si="35"/>
        <v>0</v>
      </c>
      <c r="T463" t="str">
        <f t="shared" si="36"/>
        <v>Pat White, WshQB</v>
      </c>
      <c r="U463" t="str">
        <f t="shared" si="37"/>
        <v>Pat White</v>
      </c>
      <c r="V463" t="str">
        <f t="shared" si="38"/>
        <v>Pat White</v>
      </c>
      <c r="W463" t="e">
        <f>VLOOKUP(V463,'player index'!D:F,3,FALSE)</f>
        <v>#N/A</v>
      </c>
      <c r="X463">
        <f t="shared" si="39"/>
        <v>0</v>
      </c>
    </row>
    <row r="464" spans="1:24">
      <c r="A464" t="s">
        <v>2861</v>
      </c>
      <c r="B464" t="s">
        <v>44</v>
      </c>
      <c r="C464" t="s">
        <v>2999</v>
      </c>
      <c r="D464" t="s">
        <v>809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 t="shared" si="35"/>
        <v>0</v>
      </c>
      <c r="T464" t="str">
        <f t="shared" si="36"/>
        <v>Kahlil Bell, GBRB</v>
      </c>
      <c r="U464" t="str">
        <f t="shared" si="37"/>
        <v>Kahlil Bell</v>
      </c>
      <c r="V464" t="str">
        <f t="shared" si="38"/>
        <v>Kahlil Bell</v>
      </c>
      <c r="W464" t="e">
        <f>VLOOKUP(V464,'player index'!D:F,3,FALSE)</f>
        <v>#N/A</v>
      </c>
      <c r="X464">
        <f t="shared" si="39"/>
        <v>0</v>
      </c>
    </row>
    <row r="465" spans="1:24">
      <c r="A465" t="s">
        <v>1322</v>
      </c>
      <c r="B465" t="s">
        <v>804</v>
      </c>
      <c r="C465" t="s">
        <v>2860</v>
      </c>
      <c r="D465" t="s">
        <v>809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ref="S465:S528" si="40">E465*0.04+F465*4-G465+I465*0.1+J465*6+K465+L465*0.1+M465*6+O465*2-P465+Q465*6+IF(E465&gt;=300,3,0)+IF(I465&gt;=100,3,0)+IF(L465&gt;=100,3,0)</f>
        <v>0</v>
      </c>
      <c r="T465" t="str">
        <f t="shared" si="36"/>
        <v>Donald Brown, SDRB</v>
      </c>
      <c r="U465" t="str">
        <f t="shared" si="37"/>
        <v>Donald Brown</v>
      </c>
      <c r="V465" t="str">
        <f t="shared" si="38"/>
        <v>Donald Brown</v>
      </c>
      <c r="W465">
        <f>VLOOKUP(V465,'player index'!D:F,3,FALSE)</f>
        <v>504</v>
      </c>
      <c r="X465">
        <f t="shared" si="39"/>
        <v>0</v>
      </c>
    </row>
    <row r="466" spans="1:24">
      <c r="A466" t="s">
        <v>2859</v>
      </c>
      <c r="B466" t="s">
        <v>81</v>
      </c>
      <c r="C466" t="s">
        <v>2826</v>
      </c>
      <c r="D466" t="s">
        <v>809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40"/>
        <v>0</v>
      </c>
      <c r="T466" t="str">
        <f t="shared" si="36"/>
        <v>Andre Brown, HouRB</v>
      </c>
      <c r="U466" t="str">
        <f t="shared" si="37"/>
        <v>Andre Brown</v>
      </c>
      <c r="V466" t="str">
        <f t="shared" si="38"/>
        <v>Andre Brown</v>
      </c>
      <c r="W466" t="e">
        <f>VLOOKUP(V466,'player index'!D:F,3,FALSE)</f>
        <v>#N/A</v>
      </c>
      <c r="X466">
        <f t="shared" si="39"/>
        <v>0</v>
      </c>
    </row>
    <row r="467" spans="1:24">
      <c r="A467" t="s">
        <v>2858</v>
      </c>
      <c r="B467" t="s">
        <v>856</v>
      </c>
      <c r="C467" t="s">
        <v>2993</v>
      </c>
      <c r="D467" t="s">
        <v>809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40"/>
        <v>0</v>
      </c>
      <c r="T467" t="str">
        <f t="shared" si="36"/>
        <v>Tony Fiammetta, ChiRB</v>
      </c>
      <c r="U467" t="str">
        <f t="shared" si="37"/>
        <v>Tony Fiammetta</v>
      </c>
      <c r="V467" t="str">
        <f t="shared" si="38"/>
        <v>Tony Fiammetta</v>
      </c>
      <c r="W467" t="e">
        <f>VLOOKUP(V467,'player index'!D:F,3,FALSE)</f>
        <v>#N/A</v>
      </c>
      <c r="X467">
        <f t="shared" si="39"/>
        <v>0</v>
      </c>
    </row>
    <row r="468" spans="1:24">
      <c r="A468" t="s">
        <v>3056</v>
      </c>
      <c r="B468" t="s">
        <v>81</v>
      </c>
      <c r="C468" t="s">
        <v>2826</v>
      </c>
      <c r="D468" t="s">
        <v>809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40"/>
        <v>0</v>
      </c>
      <c r="T468" t="str">
        <f t="shared" si="36"/>
        <v>Arian Foster, HouRBQ</v>
      </c>
      <c r="U468" t="str">
        <f t="shared" si="37"/>
        <v>Arian Foster</v>
      </c>
      <c r="V468" t="str">
        <f t="shared" si="38"/>
        <v>Arian Foster</v>
      </c>
      <c r="W468">
        <f>VLOOKUP(V468,'player index'!D:F,3,FALSE)</f>
        <v>505</v>
      </c>
      <c r="X468">
        <f t="shared" si="39"/>
        <v>0</v>
      </c>
    </row>
    <row r="469" spans="1:24">
      <c r="S469">
        <f t="shared" si="40"/>
        <v>0</v>
      </c>
      <c r="T469">
        <f t="shared" si="36"/>
        <v>0</v>
      </c>
      <c r="U469" t="e">
        <f t="shared" si="37"/>
        <v>#VALUE!</v>
      </c>
      <c r="V469" t="e">
        <f t="shared" si="38"/>
        <v>#VALUE!</v>
      </c>
      <c r="W469" t="e">
        <f>VLOOKUP(V469,'player index'!D:F,3,FALSE)</f>
        <v>#VALUE!</v>
      </c>
      <c r="X469">
        <f t="shared" si="39"/>
        <v>0</v>
      </c>
    </row>
    <row r="470" spans="1:24">
      <c r="A470" t="s">
        <v>759</v>
      </c>
      <c r="B470" t="s">
        <v>760</v>
      </c>
      <c r="C470" t="s">
        <v>761</v>
      </c>
      <c r="D470" t="s">
        <v>762</v>
      </c>
      <c r="E470" t="s">
        <v>763</v>
      </c>
      <c r="F470" t="s">
        <v>735</v>
      </c>
      <c r="G470" t="s">
        <v>736</v>
      </c>
      <c r="H470" t="s">
        <v>764</v>
      </c>
      <c r="I470" t="s">
        <v>763</v>
      </c>
      <c r="J470" t="s">
        <v>735</v>
      </c>
      <c r="K470" t="s">
        <v>765</v>
      </c>
      <c r="L470" t="s">
        <v>763</v>
      </c>
      <c r="M470" t="s">
        <v>735</v>
      </c>
      <c r="N470" t="s">
        <v>2830</v>
      </c>
      <c r="O470" t="s">
        <v>2829</v>
      </c>
      <c r="P470" t="s">
        <v>2828</v>
      </c>
      <c r="Q470" t="s">
        <v>735</v>
      </c>
      <c r="R470" t="s">
        <v>766</v>
      </c>
      <c r="S470" t="e">
        <f t="shared" si="40"/>
        <v>#VALUE!</v>
      </c>
      <c r="T470" t="str">
        <f t="shared" si="36"/>
        <v>PLAYER, TEAM POS</v>
      </c>
      <c r="U470" t="str">
        <f t="shared" si="37"/>
        <v>PLAYER</v>
      </c>
      <c r="V470" t="str">
        <f t="shared" si="38"/>
        <v>PLAYER</v>
      </c>
      <c r="W470" t="e">
        <f>VLOOKUP(V470,'player index'!D:F,3,FALSE)</f>
        <v>#N/A</v>
      </c>
      <c r="X470" t="e">
        <f t="shared" si="39"/>
        <v>#VALUE!</v>
      </c>
    </row>
    <row r="471" spans="1:24">
      <c r="A471" t="s">
        <v>2857</v>
      </c>
      <c r="B471" t="s">
        <v>67</v>
      </c>
      <c r="C471" t="s">
        <v>2814</v>
      </c>
      <c r="D471" t="s">
        <v>809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40"/>
        <v>0</v>
      </c>
      <c r="T471" t="str">
        <f t="shared" si="36"/>
        <v>Mike Goodson, NYJRB</v>
      </c>
      <c r="U471" t="str">
        <f t="shared" si="37"/>
        <v>Mike Goodson</v>
      </c>
      <c r="V471" t="str">
        <f t="shared" si="38"/>
        <v>Mike Goodson</v>
      </c>
      <c r="W471" t="e">
        <f>VLOOKUP(V471,'player index'!D:F,3,FALSE)</f>
        <v>#N/A</v>
      </c>
      <c r="X471">
        <f t="shared" si="39"/>
        <v>0</v>
      </c>
    </row>
    <row r="472" spans="1:24">
      <c r="A472" t="s">
        <v>2856</v>
      </c>
      <c r="B472" t="s">
        <v>26</v>
      </c>
      <c r="C472" t="s">
        <v>2823</v>
      </c>
      <c r="D472" t="s">
        <v>809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 t="shared" si="40"/>
        <v>0</v>
      </c>
      <c r="T472" t="str">
        <f t="shared" si="36"/>
        <v>Shonn Greene, TenRB</v>
      </c>
      <c r="U472" t="str">
        <f t="shared" si="37"/>
        <v>Shonn Greene</v>
      </c>
      <c r="V472" t="str">
        <f t="shared" si="38"/>
        <v>Shonn Greene</v>
      </c>
      <c r="W472" t="e">
        <f>VLOOKUP(V472,'player index'!D:F,3,FALSE)</f>
        <v>#N/A</v>
      </c>
      <c r="X472">
        <f t="shared" si="39"/>
        <v>0</v>
      </c>
    </row>
    <row r="473" spans="1:24">
      <c r="A473" t="s">
        <v>1117</v>
      </c>
      <c r="B473" t="s">
        <v>804</v>
      </c>
      <c r="C473" t="s">
        <v>2860</v>
      </c>
      <c r="D473" t="s">
        <v>809</v>
      </c>
      <c r="E473">
        <v>0</v>
      </c>
      <c r="F473">
        <v>0</v>
      </c>
      <c r="G473">
        <v>0</v>
      </c>
      <c r="H473">
        <v>1</v>
      </c>
      <c r="I473">
        <v>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40"/>
        <v>0.2</v>
      </c>
      <c r="T473" t="str">
        <f t="shared" si="36"/>
        <v>David Johnson, SDTE</v>
      </c>
      <c r="U473" t="str">
        <f t="shared" si="37"/>
        <v>David Johnson</v>
      </c>
      <c r="V473" t="str">
        <f t="shared" si="38"/>
        <v>David Johnson</v>
      </c>
      <c r="W473">
        <f>VLOOKUP(V473,'player index'!D:F,3,FALSE)</f>
        <v>169</v>
      </c>
      <c r="X473">
        <f t="shared" si="39"/>
        <v>0.2</v>
      </c>
    </row>
    <row r="474" spans="1:24">
      <c r="A474" t="s">
        <v>2855</v>
      </c>
      <c r="B474" t="s">
        <v>26</v>
      </c>
      <c r="C474" t="s">
        <v>2823</v>
      </c>
      <c r="D474" t="s">
        <v>809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40"/>
        <v>0</v>
      </c>
      <c r="T474" t="str">
        <f t="shared" si="36"/>
        <v>Quinn Johnson, TenRB</v>
      </c>
      <c r="U474" t="str">
        <f t="shared" si="37"/>
        <v>Quinn Johnson</v>
      </c>
      <c r="V474" t="str">
        <f t="shared" si="38"/>
        <v>Quinn Johnson</v>
      </c>
      <c r="W474" t="e">
        <f>VLOOKUP(V474,'player index'!D:F,3,FALSE)</f>
        <v>#N/A</v>
      </c>
      <c r="X474">
        <f t="shared" si="39"/>
        <v>0</v>
      </c>
    </row>
    <row r="475" spans="1:24">
      <c r="A475" t="s">
        <v>1208</v>
      </c>
      <c r="B475" t="s">
        <v>837</v>
      </c>
      <c r="C475" t="s">
        <v>2812</v>
      </c>
      <c r="D475" t="s">
        <v>809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 t="shared" si="40"/>
        <v>0</v>
      </c>
      <c r="T475" t="str">
        <f t="shared" si="36"/>
        <v>Jorvorskie Lane, TBRB</v>
      </c>
      <c r="U475" t="str">
        <f t="shared" si="37"/>
        <v>Jorvorskie Lane</v>
      </c>
      <c r="V475" t="str">
        <f t="shared" si="38"/>
        <v>Jorvorskie Lane</v>
      </c>
      <c r="W475">
        <f>VLOOKUP(V475,'player index'!D:F,3,FALSE)</f>
        <v>398</v>
      </c>
      <c r="X475">
        <f t="shared" si="39"/>
        <v>0</v>
      </c>
    </row>
    <row r="476" spans="1:24">
      <c r="A476" t="s">
        <v>2956</v>
      </c>
      <c r="B476" t="s">
        <v>795</v>
      </c>
      <c r="C476" t="s">
        <v>796</v>
      </c>
      <c r="D476" t="s">
        <v>809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40"/>
        <v>0</v>
      </c>
      <c r="T476" t="str">
        <f t="shared" si="36"/>
        <v>Chris Ogbonnaya, NYGRB</v>
      </c>
      <c r="U476" t="str">
        <f t="shared" si="37"/>
        <v>Chris Ogbonnaya</v>
      </c>
      <c r="V476" t="str">
        <f t="shared" si="38"/>
        <v>Chris Ogbonnaya</v>
      </c>
      <c r="W476" t="e">
        <f>VLOOKUP(V476,'player index'!D:F,3,FALSE)</f>
        <v>#N/A</v>
      </c>
      <c r="X476">
        <f t="shared" si="39"/>
        <v>0</v>
      </c>
    </row>
    <row r="477" spans="1:24">
      <c r="A477" t="s">
        <v>1324</v>
      </c>
      <c r="B477" t="s">
        <v>842</v>
      </c>
      <c r="C477" t="s">
        <v>2831</v>
      </c>
      <c r="D477" t="s">
        <v>809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40"/>
        <v>0</v>
      </c>
      <c r="T477" t="str">
        <f t="shared" si="36"/>
        <v>Cedric Peerman, CinRB</v>
      </c>
      <c r="U477" t="str">
        <f t="shared" si="37"/>
        <v>Cedric Peerman</v>
      </c>
      <c r="V477" t="str">
        <f t="shared" si="38"/>
        <v>Cedric Peerman</v>
      </c>
      <c r="W477">
        <f>VLOOKUP(V477,'player index'!D:F,3,FALSE)</f>
        <v>458</v>
      </c>
      <c r="X477">
        <f t="shared" si="39"/>
        <v>0</v>
      </c>
    </row>
    <row r="478" spans="1:24">
      <c r="A478" t="s">
        <v>2854</v>
      </c>
      <c r="B478" t="s">
        <v>840</v>
      </c>
      <c r="C478" t="s">
        <v>2853</v>
      </c>
      <c r="D478" t="s">
        <v>809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40"/>
        <v>0</v>
      </c>
      <c r="T478" t="str">
        <f t="shared" si="36"/>
        <v>Kory Sheets, OakRB</v>
      </c>
      <c r="U478" t="str">
        <f t="shared" si="37"/>
        <v>Kory Sheets</v>
      </c>
      <c r="V478" t="str">
        <f t="shared" si="38"/>
        <v>Kory Sheets</v>
      </c>
      <c r="W478" t="e">
        <f>VLOOKUP(V478,'player index'!D:F,3,FALSE)</f>
        <v>#N/A</v>
      </c>
      <c r="X478">
        <f t="shared" si="39"/>
        <v>0</v>
      </c>
    </row>
    <row r="479" spans="1:24">
      <c r="A479" t="s">
        <v>1172</v>
      </c>
      <c r="B479" t="s">
        <v>830</v>
      </c>
      <c r="C479" t="s">
        <v>2987</v>
      </c>
      <c r="D479" t="s">
        <v>809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 t="shared" si="40"/>
        <v>0</v>
      </c>
      <c r="T479" t="str">
        <f t="shared" si="36"/>
        <v>Marcus Thigpen, BufRB</v>
      </c>
      <c r="U479" t="str">
        <f t="shared" si="37"/>
        <v>Marcus Thigpen</v>
      </c>
      <c r="V479" t="str">
        <f t="shared" si="38"/>
        <v>Marcus Thigpen</v>
      </c>
      <c r="W479">
        <f>VLOOKUP(V479,'player index'!D:F,3,FALSE)</f>
        <v>354</v>
      </c>
      <c r="X479">
        <f t="shared" si="39"/>
        <v>0</v>
      </c>
    </row>
    <row r="480" spans="1:24">
      <c r="A480" t="s">
        <v>2852</v>
      </c>
      <c r="B480" t="s">
        <v>859</v>
      </c>
      <c r="C480" t="s">
        <v>2834</v>
      </c>
      <c r="D480" t="s">
        <v>809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 t="shared" si="40"/>
        <v>0</v>
      </c>
      <c r="T480" t="str">
        <f t="shared" si="36"/>
        <v>Travis Beckum, NOTE</v>
      </c>
      <c r="U480" t="str">
        <f t="shared" si="37"/>
        <v>Travis Beckum</v>
      </c>
      <c r="V480" t="str">
        <f t="shared" si="38"/>
        <v>Travis Beckum</v>
      </c>
      <c r="W480" t="e">
        <f>VLOOKUP(V480,'player index'!D:F,3,FALSE)</f>
        <v>#N/A</v>
      </c>
      <c r="X480">
        <f t="shared" si="39"/>
        <v>0</v>
      </c>
    </row>
    <row r="481" spans="1:24">
      <c r="A481" t="s">
        <v>1245</v>
      </c>
      <c r="B481" t="s">
        <v>786</v>
      </c>
      <c r="C481" t="s">
        <v>3003</v>
      </c>
      <c r="D481" t="s">
        <v>809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40"/>
        <v>0</v>
      </c>
      <c r="T481" t="str">
        <f t="shared" si="36"/>
        <v>James Casey, DenTE</v>
      </c>
      <c r="U481" t="str">
        <f t="shared" si="37"/>
        <v>James Casey</v>
      </c>
      <c r="V481" t="str">
        <f t="shared" si="38"/>
        <v>James Casey</v>
      </c>
      <c r="W481">
        <f>VLOOKUP(V481,'player index'!D:F,3,FALSE)</f>
        <v>375</v>
      </c>
      <c r="X481">
        <f t="shared" si="39"/>
        <v>0</v>
      </c>
    </row>
    <row r="482" spans="1:24">
      <c r="A482" t="s">
        <v>1325</v>
      </c>
      <c r="B482" t="s">
        <v>26</v>
      </c>
      <c r="C482" t="s">
        <v>2823</v>
      </c>
      <c r="D482" t="s">
        <v>809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 t="shared" si="40"/>
        <v>0</v>
      </c>
      <c r="T482" t="str">
        <f t="shared" si="36"/>
        <v>Chase Coffman, TenTE</v>
      </c>
      <c r="U482" t="str">
        <f t="shared" si="37"/>
        <v>Chase Coffman</v>
      </c>
      <c r="V482" t="str">
        <f t="shared" si="38"/>
        <v>Chase Coffman</v>
      </c>
      <c r="W482">
        <f>VLOOKUP(V482,'player index'!D:F,3,FALSE)</f>
        <v>364</v>
      </c>
      <c r="X482">
        <f t="shared" si="39"/>
        <v>0</v>
      </c>
    </row>
    <row r="483" spans="1:24">
      <c r="A483" t="s">
        <v>995</v>
      </c>
      <c r="B483" t="s">
        <v>12</v>
      </c>
      <c r="C483" t="s">
        <v>2819</v>
      </c>
      <c r="D483" t="s">
        <v>809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7</v>
      </c>
      <c r="M483">
        <v>0</v>
      </c>
      <c r="N483">
        <v>3</v>
      </c>
      <c r="O483">
        <v>0</v>
      </c>
      <c r="P483">
        <v>0</v>
      </c>
      <c r="Q483">
        <v>0</v>
      </c>
      <c r="R483">
        <v>0</v>
      </c>
      <c r="S483">
        <f t="shared" si="40"/>
        <v>1.7000000000000002</v>
      </c>
      <c r="T483" t="str">
        <f t="shared" si="36"/>
        <v>Jared Cook, StLTE</v>
      </c>
      <c r="U483" t="str">
        <f t="shared" si="37"/>
        <v>Jared Cook</v>
      </c>
      <c r="V483" t="str">
        <f t="shared" si="38"/>
        <v>Jared Cook</v>
      </c>
      <c r="W483">
        <f>VLOOKUP(V483,'player index'!D:F,3,FALSE)</f>
        <v>229</v>
      </c>
      <c r="X483">
        <f t="shared" si="39"/>
        <v>1.7000000000000002</v>
      </c>
    </row>
    <row r="484" spans="1:24">
      <c r="A484" t="s">
        <v>2851</v>
      </c>
      <c r="B484" t="s">
        <v>786</v>
      </c>
      <c r="C484" t="s">
        <v>3003</v>
      </c>
      <c r="D484" t="s">
        <v>809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 t="shared" si="40"/>
        <v>0</v>
      </c>
      <c r="T484" t="str">
        <f t="shared" si="36"/>
        <v>Cameron Morrah, DenTE</v>
      </c>
      <c r="U484" t="str">
        <f t="shared" si="37"/>
        <v>Cameron Morrah</v>
      </c>
      <c r="V484" t="str">
        <f t="shared" si="38"/>
        <v>Cameron Morrah</v>
      </c>
      <c r="W484" t="e">
        <f>VLOOKUP(V484,'player index'!D:F,3,FALSE)</f>
        <v>#N/A</v>
      </c>
      <c r="X484">
        <f t="shared" si="39"/>
        <v>0</v>
      </c>
    </row>
    <row r="485" spans="1:24">
      <c r="A485" t="s">
        <v>2850</v>
      </c>
      <c r="B485" t="s">
        <v>856</v>
      </c>
      <c r="C485" t="s">
        <v>2993</v>
      </c>
      <c r="D485" t="s">
        <v>809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40"/>
        <v>0</v>
      </c>
      <c r="T485" t="str">
        <f t="shared" si="36"/>
        <v>Bear Pascoe, ChiTE</v>
      </c>
      <c r="U485" t="str">
        <f t="shared" si="37"/>
        <v>Bear Pascoe</v>
      </c>
      <c r="V485" t="str">
        <f t="shared" si="38"/>
        <v>Bear Pascoe</v>
      </c>
      <c r="W485" t="e">
        <f>VLOOKUP(V485,'player index'!D:F,3,FALSE)</f>
        <v>#N/A</v>
      </c>
      <c r="X485">
        <f t="shared" si="39"/>
        <v>0</v>
      </c>
    </row>
    <row r="486" spans="1:24">
      <c r="A486" t="s">
        <v>3057</v>
      </c>
      <c r="B486" t="s">
        <v>21</v>
      </c>
      <c r="C486" t="s">
        <v>3017</v>
      </c>
      <c r="D486" t="s">
        <v>809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40"/>
        <v>0</v>
      </c>
      <c r="T486" t="str">
        <f t="shared" si="36"/>
        <v>Brandon Pettigrew, DetTEQ</v>
      </c>
      <c r="U486" t="str">
        <f t="shared" si="37"/>
        <v>Brandon Pettigrew</v>
      </c>
      <c r="V486" t="str">
        <f t="shared" si="38"/>
        <v>Brandon Pettigrew</v>
      </c>
      <c r="W486">
        <f>VLOOKUP(V486,'player index'!D:F,3,FALSE)</f>
        <v>506</v>
      </c>
      <c r="X486">
        <f t="shared" si="39"/>
        <v>0</v>
      </c>
    </row>
    <row r="487" spans="1:24">
      <c r="A487" t="s">
        <v>2849</v>
      </c>
      <c r="B487" t="s">
        <v>859</v>
      </c>
      <c r="C487" t="s">
        <v>2834</v>
      </c>
      <c r="D487" t="s">
        <v>809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 t="shared" si="40"/>
        <v>0</v>
      </c>
      <c r="T487" t="str">
        <f t="shared" si="36"/>
        <v>Richard Quinn, NOTE</v>
      </c>
      <c r="U487" t="str">
        <f t="shared" si="37"/>
        <v>Richard Quinn</v>
      </c>
      <c r="V487" t="str">
        <f t="shared" si="38"/>
        <v>Richard Quinn</v>
      </c>
      <c r="W487" t="e">
        <f>VLOOKUP(V487,'player index'!D:F,3,FALSE)</f>
        <v>#N/A</v>
      </c>
      <c r="X487">
        <f t="shared" si="39"/>
        <v>0</v>
      </c>
    </row>
    <row r="488" spans="1:24">
      <c r="A488" t="s">
        <v>2848</v>
      </c>
      <c r="B488" t="s">
        <v>71</v>
      </c>
      <c r="C488" t="s">
        <v>2847</v>
      </c>
      <c r="D488" t="s">
        <v>809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 t="shared" si="40"/>
        <v>0</v>
      </c>
      <c r="T488" t="str">
        <f t="shared" si="36"/>
        <v>Kory Sperry, MinTE</v>
      </c>
      <c r="U488" t="str">
        <f t="shared" si="37"/>
        <v>Kory Sperry</v>
      </c>
      <c r="V488" t="str">
        <f t="shared" si="38"/>
        <v>Kory Sperry</v>
      </c>
      <c r="W488" t="e">
        <f>VLOOKUP(V488,'player index'!D:F,3,FALSE)</f>
        <v>#N/A</v>
      </c>
      <c r="X488">
        <f t="shared" si="39"/>
        <v>0</v>
      </c>
    </row>
    <row r="489" spans="1:24">
      <c r="A489" t="s">
        <v>3058</v>
      </c>
      <c r="B489" t="s">
        <v>741</v>
      </c>
      <c r="C489" t="s">
        <v>2818</v>
      </c>
      <c r="D489" t="s">
        <v>809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 t="shared" si="40"/>
        <v>0</v>
      </c>
      <c r="T489" t="str">
        <f t="shared" si="36"/>
        <v>Ramses Barden, JaxWR</v>
      </c>
      <c r="U489" t="str">
        <f t="shared" si="37"/>
        <v>Ramses Barden</v>
      </c>
      <c r="V489" t="str">
        <f t="shared" si="38"/>
        <v>Ramses Barden</v>
      </c>
      <c r="W489" t="e">
        <f>VLOOKUP(V489,'player index'!D:F,3,FALSE)</f>
        <v>#N/A</v>
      </c>
      <c r="X489">
        <f t="shared" si="39"/>
        <v>0</v>
      </c>
    </row>
    <row r="490" spans="1:24">
      <c r="A490" t="s">
        <v>2846</v>
      </c>
      <c r="B490" t="s">
        <v>130</v>
      </c>
      <c r="C490" t="s">
        <v>2843</v>
      </c>
      <c r="D490" t="s">
        <v>809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 t="shared" si="40"/>
        <v>0</v>
      </c>
      <c r="T490" t="str">
        <f t="shared" si="36"/>
        <v>Austin Collie, NEWR</v>
      </c>
      <c r="U490" t="str">
        <f t="shared" si="37"/>
        <v>Austin Collie</v>
      </c>
      <c r="V490" t="str">
        <f t="shared" si="38"/>
        <v>Austin Collie</v>
      </c>
      <c r="W490" t="e">
        <f>VLOOKUP(V490,'player index'!D:F,3,FALSE)</f>
        <v>#N/A</v>
      </c>
      <c r="X490">
        <f t="shared" si="39"/>
        <v>0</v>
      </c>
    </row>
    <row r="491" spans="1:24">
      <c r="A491" t="s">
        <v>1327</v>
      </c>
      <c r="B491" t="s">
        <v>130</v>
      </c>
      <c r="C491" t="s">
        <v>2843</v>
      </c>
      <c r="D491" t="s">
        <v>809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40"/>
        <v>0</v>
      </c>
      <c r="T491" t="str">
        <f t="shared" si="36"/>
        <v>Brandon Gibson*, NEWRIR</v>
      </c>
      <c r="U491" t="str">
        <f t="shared" si="37"/>
        <v>Brandon Gibson*</v>
      </c>
      <c r="V491" t="str">
        <f t="shared" si="38"/>
        <v>Brandon Gibson</v>
      </c>
      <c r="W491">
        <f>VLOOKUP(V491,'player index'!D:F,3,FALSE)</f>
        <v>507</v>
      </c>
      <c r="X491">
        <f t="shared" si="39"/>
        <v>0</v>
      </c>
    </row>
    <row r="492" spans="1:24">
      <c r="A492" t="s">
        <v>1328</v>
      </c>
      <c r="B492" t="s">
        <v>130</v>
      </c>
      <c r="C492" t="s">
        <v>2843</v>
      </c>
      <c r="D492" t="s">
        <v>809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40"/>
        <v>0</v>
      </c>
      <c r="T492" t="str">
        <f t="shared" si="36"/>
        <v>Brandon LaFell*, NEWRO</v>
      </c>
      <c r="U492" t="str">
        <f t="shared" si="37"/>
        <v>Brandon LaFell*</v>
      </c>
      <c r="V492" t="str">
        <f t="shared" si="38"/>
        <v>Brandon LaFell</v>
      </c>
      <c r="W492">
        <f>VLOOKUP(V492,'player index'!D:F,3,FALSE)</f>
        <v>508</v>
      </c>
      <c r="X492">
        <f t="shared" si="39"/>
        <v>0</v>
      </c>
    </row>
    <row r="493" spans="1:24">
      <c r="A493" t="s">
        <v>2845</v>
      </c>
      <c r="B493" t="s">
        <v>26</v>
      </c>
      <c r="C493" t="s">
        <v>2823</v>
      </c>
      <c r="D493" t="s">
        <v>809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 t="shared" si="40"/>
        <v>0</v>
      </c>
      <c r="T493" t="str">
        <f t="shared" si="36"/>
        <v>Hakeem Nicks, TenWR</v>
      </c>
      <c r="U493" t="str">
        <f t="shared" si="37"/>
        <v>Hakeem Nicks</v>
      </c>
      <c r="V493" t="str">
        <f t="shared" si="38"/>
        <v>Hakeem Nicks</v>
      </c>
      <c r="W493" t="e">
        <f>VLOOKUP(V493,'player index'!D:F,3,FALSE)</f>
        <v>#N/A</v>
      </c>
      <c r="X493">
        <f t="shared" si="39"/>
        <v>0</v>
      </c>
    </row>
    <row r="494" spans="1:24">
      <c r="A494" t="s">
        <v>2955</v>
      </c>
      <c r="B494" t="s">
        <v>795</v>
      </c>
      <c r="C494" t="s">
        <v>796</v>
      </c>
      <c r="D494" t="s">
        <v>809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40"/>
        <v>0</v>
      </c>
      <c r="T494" t="str">
        <f t="shared" si="36"/>
        <v>Kevin Ogletree, NYGWR</v>
      </c>
      <c r="U494" t="str">
        <f t="shared" si="37"/>
        <v>Kevin Ogletree</v>
      </c>
      <c r="V494" t="str">
        <f t="shared" si="38"/>
        <v>Kevin Ogletree</v>
      </c>
      <c r="W494" t="e">
        <f>VLOOKUP(V494,'player index'!D:F,3,FALSE)</f>
        <v>#N/A</v>
      </c>
      <c r="X494">
        <f t="shared" si="39"/>
        <v>0</v>
      </c>
    </row>
    <row r="495" spans="1:24">
      <c r="A495" t="s">
        <v>2844</v>
      </c>
      <c r="B495" t="s">
        <v>130</v>
      </c>
      <c r="C495" t="s">
        <v>2843</v>
      </c>
      <c r="D495" t="s">
        <v>809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 t="shared" si="40"/>
        <v>0</v>
      </c>
      <c r="T495" t="str">
        <f t="shared" si="36"/>
        <v>Greg Orton, NEWR</v>
      </c>
      <c r="U495" t="str">
        <f t="shared" si="37"/>
        <v>Greg Orton</v>
      </c>
      <c r="V495" t="str">
        <f t="shared" si="38"/>
        <v>Greg Orton</v>
      </c>
      <c r="W495" t="e">
        <f>VLOOKUP(V495,'player index'!D:F,3,FALSE)</f>
        <v>#N/A</v>
      </c>
      <c r="X495">
        <f t="shared" si="39"/>
        <v>0</v>
      </c>
    </row>
    <row r="496" spans="1:24">
      <c r="A496" t="s">
        <v>2842</v>
      </c>
      <c r="B496" t="s">
        <v>26</v>
      </c>
      <c r="C496" t="s">
        <v>2823</v>
      </c>
      <c r="D496" t="s">
        <v>809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 t="shared" si="40"/>
        <v>0</v>
      </c>
      <c r="T496" t="str">
        <f t="shared" si="36"/>
        <v>Brian Robiskie, TenWR</v>
      </c>
      <c r="U496" t="str">
        <f t="shared" si="37"/>
        <v>Brian Robiskie</v>
      </c>
      <c r="V496" t="str">
        <f t="shared" si="38"/>
        <v>Brian Robiskie</v>
      </c>
      <c r="W496" t="e">
        <f>VLOOKUP(V496,'player index'!D:F,3,FALSE)</f>
        <v>#N/A</v>
      </c>
      <c r="X496">
        <f t="shared" si="39"/>
        <v>0</v>
      </c>
    </row>
    <row r="497" spans="1:24">
      <c r="A497" t="s">
        <v>1205</v>
      </c>
      <c r="B497" t="s">
        <v>842</v>
      </c>
      <c r="C497" t="s">
        <v>2831</v>
      </c>
      <c r="D497" t="s">
        <v>809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40"/>
        <v>0</v>
      </c>
      <c r="T497" t="str">
        <f t="shared" si="36"/>
        <v>Brandon Tate, CinWR</v>
      </c>
      <c r="U497" t="str">
        <f t="shared" si="37"/>
        <v>Brandon Tate</v>
      </c>
      <c r="V497" t="str">
        <f t="shared" si="38"/>
        <v>Brandon Tate</v>
      </c>
      <c r="W497">
        <f>VLOOKUP(V497,'player index'!D:F,3,FALSE)</f>
        <v>391</v>
      </c>
      <c r="X497">
        <f t="shared" si="39"/>
        <v>0</v>
      </c>
    </row>
    <row r="498" spans="1:24">
      <c r="A498" t="s">
        <v>2841</v>
      </c>
      <c r="B498" t="s">
        <v>81</v>
      </c>
      <c r="C498" t="s">
        <v>2826</v>
      </c>
      <c r="D498" t="s">
        <v>809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 t="shared" si="40"/>
        <v>0</v>
      </c>
      <c r="T498" t="str">
        <f t="shared" si="36"/>
        <v>Mike Thomas, HouWR</v>
      </c>
      <c r="U498" t="str">
        <f t="shared" si="37"/>
        <v>Mike Thomas</v>
      </c>
      <c r="V498" t="str">
        <f t="shared" si="38"/>
        <v>Mike Thomas</v>
      </c>
      <c r="W498" t="e">
        <f>VLOOKUP(V498,'player index'!D:F,3,FALSE)</f>
        <v>#N/A</v>
      </c>
      <c r="X498">
        <f t="shared" si="39"/>
        <v>0</v>
      </c>
    </row>
    <row r="499" spans="1:24">
      <c r="A499" t="s">
        <v>2840</v>
      </c>
      <c r="B499" t="s">
        <v>33</v>
      </c>
      <c r="C499" t="s">
        <v>2839</v>
      </c>
      <c r="D499" t="s">
        <v>809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 t="shared" si="40"/>
        <v>0</v>
      </c>
      <c r="T499" t="str">
        <f t="shared" si="36"/>
        <v>Tiquan Underwood, CarWR</v>
      </c>
      <c r="U499" t="str">
        <f t="shared" si="37"/>
        <v>Tiquan Underwood</v>
      </c>
      <c r="V499" t="str">
        <f t="shared" si="38"/>
        <v>Tiquan Underwood</v>
      </c>
      <c r="W499" t="e">
        <f>VLOOKUP(V499,'player index'!D:F,3,FALSE)</f>
        <v>#N/A</v>
      </c>
      <c r="X499">
        <f t="shared" si="39"/>
        <v>0</v>
      </c>
    </row>
    <row r="500" spans="1:24">
      <c r="A500" t="s">
        <v>2837</v>
      </c>
      <c r="B500" t="s">
        <v>55</v>
      </c>
      <c r="C500" t="s">
        <v>2815</v>
      </c>
      <c r="D500" t="s">
        <v>809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 t="shared" si="40"/>
        <v>0</v>
      </c>
      <c r="T500" t="str">
        <f t="shared" si="36"/>
        <v>Bernard Scott, BalRB</v>
      </c>
      <c r="U500" t="str">
        <f t="shared" si="37"/>
        <v>Bernard Scott</v>
      </c>
      <c r="V500" t="str">
        <f t="shared" si="38"/>
        <v>Bernard Scott</v>
      </c>
      <c r="W500" t="e">
        <f>VLOOKUP(V500,'player index'!D:F,3,FALSE)</f>
        <v>#N/A</v>
      </c>
      <c r="X500">
        <f t="shared" si="39"/>
        <v>0</v>
      </c>
    </row>
    <row r="501" spans="1:24">
      <c r="A501" t="s">
        <v>2836</v>
      </c>
      <c r="B501" t="s">
        <v>783</v>
      </c>
      <c r="C501" t="s">
        <v>2820</v>
      </c>
      <c r="D501" t="s">
        <v>809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 t="shared" si="40"/>
        <v>0</v>
      </c>
      <c r="T501" t="str">
        <f t="shared" si="36"/>
        <v>LaRod Stephens-Howling, PitRB</v>
      </c>
      <c r="U501" t="str">
        <f t="shared" si="37"/>
        <v>LaRod Stephens-Howling</v>
      </c>
      <c r="V501" t="str">
        <f t="shared" si="38"/>
        <v>LaRod Stephens-Howling</v>
      </c>
      <c r="W501" t="e">
        <f>VLOOKUP(V501,'player index'!D:F,3,FALSE)</f>
        <v>#N/A</v>
      </c>
      <c r="X501">
        <f t="shared" si="39"/>
        <v>0</v>
      </c>
    </row>
    <row r="502" spans="1:24">
      <c r="A502" t="s">
        <v>2835</v>
      </c>
      <c r="B502" t="s">
        <v>830</v>
      </c>
      <c r="C502" t="s">
        <v>2987</v>
      </c>
      <c r="D502" t="s">
        <v>809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 t="shared" si="40"/>
        <v>0</v>
      </c>
      <c r="T502" t="str">
        <f t="shared" si="36"/>
        <v>Frank Summers, BufRB</v>
      </c>
      <c r="U502" t="str">
        <f t="shared" si="37"/>
        <v>Frank Summers</v>
      </c>
      <c r="V502" t="str">
        <f t="shared" si="38"/>
        <v>Frank Summers</v>
      </c>
      <c r="W502" t="e">
        <f>VLOOKUP(V502,'player index'!D:F,3,FALSE)</f>
        <v>#N/A</v>
      </c>
      <c r="X502">
        <f t="shared" si="39"/>
        <v>0</v>
      </c>
    </row>
    <row r="503" spans="1:24">
      <c r="A503" t="s">
        <v>3059</v>
      </c>
      <c r="B503" t="s">
        <v>741</v>
      </c>
      <c r="C503" t="s">
        <v>2818</v>
      </c>
      <c r="D503" t="s">
        <v>809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 t="shared" si="40"/>
        <v>0</v>
      </c>
      <c r="T503" t="str">
        <f t="shared" si="36"/>
        <v>Will Ta'ufo'ou, JaxRB</v>
      </c>
      <c r="U503" t="str">
        <f t="shared" si="37"/>
        <v>Will Ta'ufo'ou</v>
      </c>
      <c r="V503" t="str">
        <f t="shared" si="38"/>
        <v>Will Ta'ufo'ou</v>
      </c>
      <c r="W503" t="e">
        <f>VLOOKUP(V503,'player index'!D:F,3,FALSE)</f>
        <v>#N/A</v>
      </c>
      <c r="X503">
        <f t="shared" si="39"/>
        <v>0</v>
      </c>
    </row>
    <row r="504" spans="1:24">
      <c r="A504" t="s">
        <v>1329</v>
      </c>
      <c r="B504" t="s">
        <v>859</v>
      </c>
      <c r="C504" t="s">
        <v>2834</v>
      </c>
      <c r="D504" t="s">
        <v>809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40"/>
        <v>0</v>
      </c>
      <c r="T504" t="str">
        <f t="shared" si="36"/>
        <v>Kevin Brock*, NOTEIR</v>
      </c>
      <c r="U504" t="str">
        <f t="shared" si="37"/>
        <v>Kevin Brock*</v>
      </c>
      <c r="V504" t="str">
        <f t="shared" si="38"/>
        <v>Kevin Brock</v>
      </c>
      <c r="W504">
        <f>VLOOKUP(V504,'player index'!D:F,3,FALSE)</f>
        <v>509</v>
      </c>
      <c r="X504">
        <f t="shared" si="39"/>
        <v>0</v>
      </c>
    </row>
    <row r="505" spans="1:24">
      <c r="A505" t="s">
        <v>2833</v>
      </c>
      <c r="B505" t="s">
        <v>783</v>
      </c>
      <c r="C505" t="s">
        <v>2820</v>
      </c>
      <c r="D505" t="s">
        <v>809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 t="shared" si="40"/>
        <v>0</v>
      </c>
      <c r="T505" t="str">
        <f t="shared" si="36"/>
        <v>Isaac Redman, PitRB</v>
      </c>
      <c r="U505" t="str">
        <f t="shared" si="37"/>
        <v>Isaac Redman</v>
      </c>
      <c r="V505" t="str">
        <f t="shared" si="38"/>
        <v>Isaac Redman</v>
      </c>
      <c r="W505" t="e">
        <f>VLOOKUP(V505,'player index'!D:F,3,FALSE)</f>
        <v>#N/A</v>
      </c>
      <c r="X505">
        <f t="shared" si="39"/>
        <v>0</v>
      </c>
    </row>
    <row r="506" spans="1:24">
      <c r="A506" t="s">
        <v>2832</v>
      </c>
      <c r="B506" t="s">
        <v>842</v>
      </c>
      <c r="C506" t="s">
        <v>2831</v>
      </c>
      <c r="D506" t="s">
        <v>809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 t="shared" si="40"/>
        <v>0</v>
      </c>
      <c r="T506" t="str">
        <f t="shared" si="36"/>
        <v>Chris Pressley, CinRB</v>
      </c>
      <c r="U506" t="str">
        <f t="shared" si="37"/>
        <v>Chris Pressley</v>
      </c>
      <c r="V506" t="str">
        <f t="shared" si="38"/>
        <v>Chris Pressley</v>
      </c>
      <c r="W506" t="e">
        <f>VLOOKUP(V506,'player index'!D:F,3,FALSE)</f>
        <v>#N/A</v>
      </c>
      <c r="X506">
        <f t="shared" si="39"/>
        <v>0</v>
      </c>
    </row>
    <row r="507" spans="1:24">
      <c r="A507" t="s">
        <v>2827</v>
      </c>
      <c r="B507" t="s">
        <v>81</v>
      </c>
      <c r="C507" t="s">
        <v>2826</v>
      </c>
      <c r="D507" t="s">
        <v>809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 t="shared" si="40"/>
        <v>0</v>
      </c>
      <c r="T507" t="str">
        <f t="shared" si="36"/>
        <v>Zach Potter, HouTE</v>
      </c>
      <c r="U507" t="str">
        <f t="shared" si="37"/>
        <v>Zach Potter</v>
      </c>
      <c r="V507" t="str">
        <f t="shared" si="38"/>
        <v>Zach Potter</v>
      </c>
      <c r="W507" t="e">
        <f>VLOOKUP(V507,'player index'!D:F,3,FALSE)</f>
        <v>#N/A</v>
      </c>
      <c r="X507">
        <f t="shared" si="39"/>
        <v>0</v>
      </c>
    </row>
    <row r="508" spans="1:24">
      <c r="A508" t="s">
        <v>1202</v>
      </c>
      <c r="B508" t="s">
        <v>616</v>
      </c>
      <c r="C508" t="s">
        <v>869</v>
      </c>
      <c r="D508" t="s">
        <v>809</v>
      </c>
      <c r="E508">
        <v>0</v>
      </c>
      <c r="F508">
        <v>0</v>
      </c>
      <c r="G508">
        <v>0</v>
      </c>
      <c r="H508">
        <v>1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 t="shared" si="40"/>
        <v>0.2</v>
      </c>
      <c r="T508" t="str">
        <f t="shared" si="36"/>
        <v>Darrel Young, WshRB</v>
      </c>
      <c r="U508" t="str">
        <f t="shared" si="37"/>
        <v>Darrel Young</v>
      </c>
      <c r="V508" t="str">
        <f t="shared" si="38"/>
        <v>Darrel Young</v>
      </c>
      <c r="W508">
        <f>VLOOKUP(V508,'player index'!D:F,3,FALSE)</f>
        <v>380</v>
      </c>
      <c r="X508">
        <f t="shared" si="39"/>
        <v>0.2</v>
      </c>
    </row>
    <row r="509" spans="1:24">
      <c r="A509" t="s">
        <v>2825</v>
      </c>
      <c r="B509" t="s">
        <v>837</v>
      </c>
      <c r="C509" t="s">
        <v>2812</v>
      </c>
      <c r="D509" t="s">
        <v>809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 t="shared" si="40"/>
        <v>0</v>
      </c>
      <c r="T509" t="str">
        <f t="shared" si="36"/>
        <v>Tom Crabtree, TBTE</v>
      </c>
      <c r="U509" t="str">
        <f t="shared" si="37"/>
        <v>Tom Crabtree</v>
      </c>
      <c r="V509" t="str">
        <f t="shared" si="38"/>
        <v>Tom Crabtree</v>
      </c>
      <c r="W509" t="e">
        <f>VLOOKUP(V509,'player index'!D:F,3,FALSE)</f>
        <v>#N/A</v>
      </c>
      <c r="X509">
        <f t="shared" si="39"/>
        <v>0</v>
      </c>
    </row>
    <row r="510" spans="1:24">
      <c r="A510" t="s">
        <v>2824</v>
      </c>
      <c r="B510" t="s">
        <v>26</v>
      </c>
      <c r="C510" t="s">
        <v>2823</v>
      </c>
      <c r="D510" t="s">
        <v>809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 t="shared" si="40"/>
        <v>0</v>
      </c>
      <c r="T510" t="str">
        <f t="shared" si="36"/>
        <v>Isaiah Williams, TenWR</v>
      </c>
      <c r="U510" t="str">
        <f t="shared" si="37"/>
        <v>Isaiah Williams</v>
      </c>
      <c r="V510" t="str">
        <f t="shared" si="38"/>
        <v>Isaiah Williams</v>
      </c>
      <c r="W510" t="e">
        <f>VLOOKUP(V510,'player index'!D:F,3,FALSE)</f>
        <v>#N/A</v>
      </c>
      <c r="X510">
        <f t="shared" si="39"/>
        <v>0</v>
      </c>
    </row>
    <row r="511" spans="1:24">
      <c r="A511" t="s">
        <v>2822</v>
      </c>
      <c r="B511" t="s">
        <v>801</v>
      </c>
      <c r="C511" t="s">
        <v>2813</v>
      </c>
      <c r="D511" t="s">
        <v>809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 t="shared" si="40"/>
        <v>0</v>
      </c>
      <c r="T511" t="str">
        <f t="shared" si="36"/>
        <v>Antone Smith, AtlRBQ</v>
      </c>
      <c r="U511" t="str">
        <f t="shared" si="37"/>
        <v>Antone Smith</v>
      </c>
      <c r="V511" t="str">
        <f t="shared" si="38"/>
        <v>Antone Smith</v>
      </c>
      <c r="W511" t="e">
        <f>VLOOKUP(V511,'player index'!D:F,3,FALSE)</f>
        <v>#N/A</v>
      </c>
      <c r="X511">
        <f t="shared" si="39"/>
        <v>0</v>
      </c>
    </row>
    <row r="512" spans="1:24">
      <c r="A512" t="s">
        <v>3060</v>
      </c>
      <c r="B512" t="s">
        <v>741</v>
      </c>
      <c r="C512" t="s">
        <v>2818</v>
      </c>
      <c r="D512" t="s">
        <v>809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 t="shared" si="40"/>
        <v>0</v>
      </c>
      <c r="T512" t="str">
        <f t="shared" si="36"/>
        <v>Chad Hall, JaxWR</v>
      </c>
      <c r="U512" t="str">
        <f t="shared" si="37"/>
        <v>Chad Hall</v>
      </c>
      <c r="V512" t="str">
        <f t="shared" si="38"/>
        <v>Chad Hall</v>
      </c>
      <c r="W512" t="e">
        <f>VLOOKUP(V512,'player index'!D:F,3,FALSE)</f>
        <v>#N/A</v>
      </c>
      <c r="X512">
        <f t="shared" si="39"/>
        <v>0</v>
      </c>
    </row>
    <row r="513" spans="1:24">
      <c r="A513" t="s">
        <v>3061</v>
      </c>
      <c r="B513" t="s">
        <v>616</v>
      </c>
      <c r="C513" t="s">
        <v>869</v>
      </c>
      <c r="D513" t="s">
        <v>809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 t="shared" si="40"/>
        <v>0</v>
      </c>
      <c r="T513" t="str">
        <f t="shared" si="36"/>
        <v>Colt McCoy, WshQBP</v>
      </c>
      <c r="U513" t="str">
        <f t="shared" si="37"/>
        <v>Colt McCoy</v>
      </c>
      <c r="V513" t="str">
        <f t="shared" si="38"/>
        <v>Colt McCoy</v>
      </c>
      <c r="W513">
        <f>VLOOKUP(V513,'player index'!D:F,3,FALSE)</f>
        <v>490</v>
      </c>
      <c r="X513">
        <f t="shared" si="39"/>
        <v>0</v>
      </c>
    </row>
    <row r="514" spans="1:24">
      <c r="A514" t="s">
        <v>3062</v>
      </c>
      <c r="B514" t="s">
        <v>89</v>
      </c>
      <c r="C514" t="s">
        <v>2986</v>
      </c>
      <c r="D514" t="s">
        <v>809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 t="shared" si="40"/>
        <v>0</v>
      </c>
      <c r="T514" t="str">
        <f t="shared" si="36"/>
        <v>Jonathan Dwyer, AriRBSSPD</v>
      </c>
      <c r="U514" t="str">
        <f t="shared" si="37"/>
        <v>Jonathan Dwyer</v>
      </c>
      <c r="V514" t="str">
        <f t="shared" si="38"/>
        <v>Jonathan Dwyer</v>
      </c>
      <c r="W514" t="e">
        <f>VLOOKUP(V514,'player index'!D:F,3,FALSE)</f>
        <v>#N/A</v>
      </c>
      <c r="X514">
        <f t="shared" si="39"/>
        <v>0</v>
      </c>
    </row>
    <row r="515" spans="1:24">
      <c r="A515" t="s">
        <v>3063</v>
      </c>
      <c r="B515" t="s">
        <v>98</v>
      </c>
      <c r="C515" t="s">
        <v>2821</v>
      </c>
      <c r="D515" t="s">
        <v>809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 t="shared" si="40"/>
        <v>0</v>
      </c>
      <c r="T515" t="str">
        <f t="shared" si="36"/>
        <v>Montario Hardesty, CleRB</v>
      </c>
      <c r="U515" t="str">
        <f t="shared" si="37"/>
        <v>Montario Hardesty</v>
      </c>
      <c r="V515" t="str">
        <f t="shared" si="38"/>
        <v>Montario Hardesty</v>
      </c>
      <c r="W515" t="e">
        <f>VLOOKUP(V515,'player index'!D:F,3,FALSE)</f>
        <v>#N/A</v>
      </c>
      <c r="X515">
        <f t="shared" si="39"/>
        <v>0</v>
      </c>
    </row>
    <row r="516" spans="1:24">
      <c r="A516" t="s">
        <v>3064</v>
      </c>
      <c r="B516" t="s">
        <v>746</v>
      </c>
      <c r="C516" t="s">
        <v>3001</v>
      </c>
      <c r="D516" t="s">
        <v>809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 t="shared" si="40"/>
        <v>0</v>
      </c>
      <c r="T516" t="str">
        <f t="shared" ref="T516:T579" si="41">A516</f>
        <v>Joe McKnight, KCRB</v>
      </c>
      <c r="U516" t="str">
        <f t="shared" ref="U516:U579" si="42">LEFT(T516,IFERROR(FIND(",",T516),LEN(T516)-8)-1)</f>
        <v>Joe McKnight</v>
      </c>
      <c r="V516" t="str">
        <f t="shared" ref="V516:V579" si="43">LEFT(U516,IFERROR(FIND("*",U516),LEN(U516)+1)-1)</f>
        <v>Joe McKnight</v>
      </c>
      <c r="W516" t="e">
        <f>VLOOKUP(V516,'player index'!D:F,3,FALSE)</f>
        <v>#N/A</v>
      </c>
      <c r="X516">
        <f t="shared" ref="X516:X579" si="44">S516</f>
        <v>0</v>
      </c>
    </row>
    <row r="517" spans="1:24">
      <c r="A517" t="s">
        <v>3065</v>
      </c>
      <c r="B517" t="s">
        <v>783</v>
      </c>
      <c r="C517" t="s">
        <v>2820</v>
      </c>
      <c r="D517" t="s">
        <v>809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 t="shared" si="40"/>
        <v>0</v>
      </c>
      <c r="T517" t="str">
        <f t="shared" si="41"/>
        <v>Ben Tate, PitRB</v>
      </c>
      <c r="U517" t="str">
        <f t="shared" si="42"/>
        <v>Ben Tate</v>
      </c>
      <c r="V517" t="str">
        <f t="shared" si="43"/>
        <v>Ben Tate</v>
      </c>
      <c r="W517" t="e">
        <f>VLOOKUP(V517,'player index'!D:F,3,FALSE)</f>
        <v>#N/A</v>
      </c>
      <c r="X517">
        <f t="shared" si="44"/>
        <v>0</v>
      </c>
    </row>
    <row r="518" spans="1:24">
      <c r="A518" t="s">
        <v>1182</v>
      </c>
      <c r="B518" t="s">
        <v>830</v>
      </c>
      <c r="C518" t="s">
        <v>2987</v>
      </c>
      <c r="D518" t="s">
        <v>809</v>
      </c>
      <c r="E518">
        <v>0</v>
      </c>
      <c r="F518">
        <v>0</v>
      </c>
      <c r="G518">
        <v>0</v>
      </c>
      <c r="H518">
        <v>5</v>
      </c>
      <c r="I518">
        <v>-1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40"/>
        <v>-0.1</v>
      </c>
      <c r="T518" t="str">
        <f t="shared" si="41"/>
        <v>Boobie Dixon, BufRB</v>
      </c>
      <c r="U518" t="str">
        <f t="shared" si="42"/>
        <v>Boobie Dixon</v>
      </c>
      <c r="V518" t="str">
        <f t="shared" si="43"/>
        <v>Boobie Dixon</v>
      </c>
      <c r="W518">
        <f>VLOOKUP(V518,'player index'!D:F,3,FALSE)</f>
        <v>336</v>
      </c>
      <c r="X518">
        <f t="shared" si="44"/>
        <v>-0.1</v>
      </c>
    </row>
    <row r="519" spans="1:24">
      <c r="A519" t="s">
        <v>1330</v>
      </c>
      <c r="B519" t="s">
        <v>9</v>
      </c>
      <c r="C519" t="s">
        <v>2816</v>
      </c>
      <c r="D519" t="s">
        <v>809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 t="shared" si="40"/>
        <v>0</v>
      </c>
      <c r="T519" t="str">
        <f t="shared" si="41"/>
        <v>Dez Bryant*, DalWRO</v>
      </c>
      <c r="U519" t="str">
        <f t="shared" si="42"/>
        <v>Dez Bryant*</v>
      </c>
      <c r="V519" t="str">
        <f t="shared" si="43"/>
        <v>Dez Bryant</v>
      </c>
      <c r="W519">
        <f>VLOOKUP(V519,'player index'!D:F,3,FALSE)</f>
        <v>511</v>
      </c>
      <c r="X519">
        <f t="shared" si="44"/>
        <v>0</v>
      </c>
    </row>
    <row r="520" spans="1:24">
      <c r="A520" t="s">
        <v>3066</v>
      </c>
      <c r="B520" t="s">
        <v>741</v>
      </c>
      <c r="C520" t="s">
        <v>2818</v>
      </c>
      <c r="D520" t="s">
        <v>809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 t="shared" si="40"/>
        <v>0</v>
      </c>
      <c r="T520" t="str">
        <f t="shared" si="41"/>
        <v>Arrelious Benn*, JaxWRIR</v>
      </c>
      <c r="U520" t="str">
        <f t="shared" si="42"/>
        <v>Arrelious Benn*</v>
      </c>
      <c r="V520" t="str">
        <f t="shared" si="43"/>
        <v>Arrelious Benn</v>
      </c>
      <c r="W520">
        <f>VLOOKUP(V520,'player index'!D:F,3,FALSE)</f>
        <v>512</v>
      </c>
      <c r="X520">
        <f t="shared" si="44"/>
        <v>0</v>
      </c>
    </row>
    <row r="521" spans="1:24">
      <c r="S521">
        <f t="shared" si="40"/>
        <v>0</v>
      </c>
      <c r="T521">
        <f t="shared" si="41"/>
        <v>0</v>
      </c>
      <c r="U521" t="e">
        <f t="shared" si="42"/>
        <v>#VALUE!</v>
      </c>
      <c r="V521" t="e">
        <f t="shared" si="43"/>
        <v>#VALUE!</v>
      </c>
      <c r="W521" t="e">
        <f>VLOOKUP(V521,'player index'!D:F,3,FALSE)</f>
        <v>#VALUE!</v>
      </c>
      <c r="X521">
        <f t="shared" si="44"/>
        <v>0</v>
      </c>
    </row>
    <row r="522" spans="1:24">
      <c r="A522" t="s">
        <v>759</v>
      </c>
      <c r="B522" t="s">
        <v>760</v>
      </c>
      <c r="C522" t="s">
        <v>761</v>
      </c>
      <c r="D522" t="s">
        <v>762</v>
      </c>
      <c r="E522" t="s">
        <v>763</v>
      </c>
      <c r="F522" t="s">
        <v>735</v>
      </c>
      <c r="G522" t="s">
        <v>736</v>
      </c>
      <c r="H522" t="s">
        <v>764</v>
      </c>
      <c r="I522" t="s">
        <v>763</v>
      </c>
      <c r="J522" t="s">
        <v>735</v>
      </c>
      <c r="K522" t="s">
        <v>765</v>
      </c>
      <c r="L522" t="s">
        <v>763</v>
      </c>
      <c r="M522" t="s">
        <v>735</v>
      </c>
      <c r="N522" t="s">
        <v>2830</v>
      </c>
      <c r="O522" t="s">
        <v>2829</v>
      </c>
      <c r="P522" t="s">
        <v>2828</v>
      </c>
      <c r="Q522" t="s">
        <v>735</v>
      </c>
      <c r="R522" t="s">
        <v>766</v>
      </c>
      <c r="S522" t="e">
        <f t="shared" si="40"/>
        <v>#VALUE!</v>
      </c>
      <c r="T522" t="str">
        <f t="shared" si="41"/>
        <v>PLAYER, TEAM POS</v>
      </c>
      <c r="U522" t="str">
        <f t="shared" si="42"/>
        <v>PLAYER</v>
      </c>
      <c r="V522" t="str">
        <f t="shared" si="43"/>
        <v>PLAYER</v>
      </c>
      <c r="W522" t="e">
        <f>VLOOKUP(V522,'player index'!D:F,3,FALSE)</f>
        <v>#N/A</v>
      </c>
      <c r="X522" t="e">
        <f t="shared" si="44"/>
        <v>#VALUE!</v>
      </c>
    </row>
    <row r="523" spans="1:24">
      <c r="A523" t="s">
        <v>3067</v>
      </c>
      <c r="B523" t="s">
        <v>12</v>
      </c>
      <c r="C523" t="s">
        <v>2819</v>
      </c>
      <c r="D523" t="s">
        <v>809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 t="shared" si="40"/>
        <v>0</v>
      </c>
      <c r="T523" t="str">
        <f t="shared" si="41"/>
        <v>Damian Williams, StLWR</v>
      </c>
      <c r="U523" t="str">
        <f t="shared" si="42"/>
        <v>Damian Williams</v>
      </c>
      <c r="V523" t="str">
        <f t="shared" si="43"/>
        <v>Damian Williams</v>
      </c>
      <c r="W523" t="e">
        <f>VLOOKUP(V523,'player index'!D:F,3,FALSE)</f>
        <v>#N/A</v>
      </c>
      <c r="X523">
        <f t="shared" si="44"/>
        <v>0</v>
      </c>
    </row>
    <row r="524" spans="1:24">
      <c r="A524" t="s">
        <v>3068</v>
      </c>
      <c r="B524" t="s">
        <v>801</v>
      </c>
      <c r="C524" t="s">
        <v>2813</v>
      </c>
      <c r="D524" t="s">
        <v>809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40"/>
        <v>0</v>
      </c>
      <c r="T524" t="str">
        <f t="shared" si="41"/>
        <v>Carlton Mitchell, AtlWR</v>
      </c>
      <c r="U524" t="str">
        <f t="shared" si="42"/>
        <v>Carlton Mitchell</v>
      </c>
      <c r="V524" t="str">
        <f t="shared" si="43"/>
        <v>Carlton Mitchell</v>
      </c>
      <c r="W524" t="e">
        <f>VLOOKUP(V524,'player index'!D:F,3,FALSE)</f>
        <v>#N/A</v>
      </c>
      <c r="X524">
        <f t="shared" si="44"/>
        <v>0</v>
      </c>
    </row>
    <row r="525" spans="1:24">
      <c r="A525" t="s">
        <v>3069</v>
      </c>
      <c r="B525" t="s">
        <v>741</v>
      </c>
      <c r="C525" t="s">
        <v>2818</v>
      </c>
      <c r="D525" t="s">
        <v>809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40"/>
        <v>0</v>
      </c>
      <c r="T525" t="str">
        <f t="shared" si="41"/>
        <v>Taylor Price, JaxWR</v>
      </c>
      <c r="U525" t="str">
        <f t="shared" si="42"/>
        <v>Taylor Price</v>
      </c>
      <c r="V525" t="str">
        <f t="shared" si="43"/>
        <v>Taylor Price</v>
      </c>
      <c r="W525" t="e">
        <f>VLOOKUP(V525,'player index'!D:F,3,FALSE)</f>
        <v>#N/A</v>
      </c>
      <c r="X525">
        <f t="shared" si="44"/>
        <v>0</v>
      </c>
    </row>
    <row r="526" spans="1:24">
      <c r="A526" t="s">
        <v>1665</v>
      </c>
      <c r="B526" t="s">
        <v>830</v>
      </c>
      <c r="C526" t="s">
        <v>2987</v>
      </c>
      <c r="D526" t="s">
        <v>809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40"/>
        <v>0</v>
      </c>
      <c r="T526" t="str">
        <f t="shared" si="41"/>
        <v>Marcus Easley, BufWR</v>
      </c>
      <c r="U526" t="str">
        <f t="shared" si="42"/>
        <v>Marcus Easley</v>
      </c>
      <c r="V526" t="str">
        <f t="shared" si="43"/>
        <v>Marcus Easley</v>
      </c>
      <c r="W526">
        <f>VLOOKUP(V526,'player index'!D:F,3,FALSE)</f>
        <v>513</v>
      </c>
      <c r="X526">
        <f t="shared" si="44"/>
        <v>0</v>
      </c>
    </row>
    <row r="527" spans="1:24">
      <c r="A527" t="s">
        <v>3070</v>
      </c>
      <c r="B527" t="s">
        <v>749</v>
      </c>
      <c r="C527" t="s">
        <v>2817</v>
      </c>
      <c r="D527" t="s">
        <v>809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 t="shared" si="40"/>
        <v>0</v>
      </c>
      <c r="T527" t="str">
        <f t="shared" si="41"/>
        <v>Riley Cooper, PhiWRQ</v>
      </c>
      <c r="U527" t="str">
        <f t="shared" si="42"/>
        <v>Riley Cooper</v>
      </c>
      <c r="V527" t="str">
        <f t="shared" si="43"/>
        <v>Riley Cooper</v>
      </c>
      <c r="W527">
        <f>VLOOKUP(V527,'player index'!D:F,3,FALSE)</f>
        <v>263</v>
      </c>
      <c r="X527">
        <f t="shared" si="44"/>
        <v>0</v>
      </c>
    </row>
    <row r="528" spans="1:24">
      <c r="A528" t="s">
        <v>3071</v>
      </c>
      <c r="B528" t="s">
        <v>9</v>
      </c>
      <c r="C528" t="s">
        <v>2816</v>
      </c>
      <c r="D528" t="s">
        <v>809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40"/>
        <v>0</v>
      </c>
      <c r="T528" t="str">
        <f t="shared" si="41"/>
        <v>Dezmon Briscoe, DalWR</v>
      </c>
      <c r="U528" t="str">
        <f t="shared" si="42"/>
        <v>Dezmon Briscoe</v>
      </c>
      <c r="V528" t="str">
        <f t="shared" si="43"/>
        <v>Dezmon Briscoe</v>
      </c>
      <c r="W528" t="e">
        <f>VLOOKUP(V528,'player index'!D:F,3,FALSE)</f>
        <v>#N/A</v>
      </c>
      <c r="X528">
        <f t="shared" si="44"/>
        <v>0</v>
      </c>
    </row>
    <row r="529" spans="1:24">
      <c r="A529" t="s">
        <v>1333</v>
      </c>
      <c r="B529" t="s">
        <v>55</v>
      </c>
      <c r="C529" t="s">
        <v>2815</v>
      </c>
      <c r="D529" t="s">
        <v>809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ref="S529:S592" si="45">E529*0.04+F529*4-G529+I529*0.1+J529*6+K529+L529*0.1+M529*6+O529*2-P529+Q529*6+IF(E529&gt;=300,3,0)+IF(I529&gt;=100,3,0)+IF(L529&gt;=100,3,0)</f>
        <v>0</v>
      </c>
      <c r="T529" t="str">
        <f t="shared" si="41"/>
        <v>Dennis Pitta*, BalTEO</v>
      </c>
      <c r="U529" t="str">
        <f t="shared" si="42"/>
        <v>Dennis Pitta*</v>
      </c>
      <c r="V529" t="str">
        <f t="shared" si="43"/>
        <v>Dennis Pitta</v>
      </c>
      <c r="W529">
        <f>VLOOKUP(V529,'player index'!D:F,3,FALSE)</f>
        <v>514</v>
      </c>
      <c r="X529">
        <f t="shared" si="44"/>
        <v>0</v>
      </c>
    </row>
    <row r="530" spans="1:24">
      <c r="A530" t="s">
        <v>1293</v>
      </c>
      <c r="B530" t="s">
        <v>67</v>
      </c>
      <c r="C530" t="s">
        <v>2814</v>
      </c>
      <c r="D530" t="s">
        <v>809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 t="shared" si="45"/>
        <v>0</v>
      </c>
      <c r="T530" t="str">
        <f t="shared" si="41"/>
        <v>Eric Decker, NYJWRQ</v>
      </c>
      <c r="U530" t="str">
        <f t="shared" si="42"/>
        <v>Eric Decker</v>
      </c>
      <c r="V530" t="str">
        <f t="shared" si="43"/>
        <v>Eric Decker</v>
      </c>
      <c r="W530">
        <f>VLOOKUP(V530,'player index'!D:F,3,FALSE)</f>
        <v>95</v>
      </c>
      <c r="X530">
        <f t="shared" si="44"/>
        <v>0</v>
      </c>
    </row>
    <row r="531" spans="1:24">
      <c r="A531" t="s">
        <v>3072</v>
      </c>
      <c r="B531" t="s">
        <v>856</v>
      </c>
      <c r="C531" t="s">
        <v>2993</v>
      </c>
      <c r="D531" t="s">
        <v>809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 t="shared" si="45"/>
        <v>0</v>
      </c>
      <c r="T531" t="str">
        <f t="shared" si="41"/>
        <v>Armanti Edwards, ChiWR</v>
      </c>
      <c r="U531" t="str">
        <f t="shared" si="42"/>
        <v>Armanti Edwards</v>
      </c>
      <c r="V531" t="str">
        <f t="shared" si="43"/>
        <v>Armanti Edwards</v>
      </c>
      <c r="W531" t="e">
        <f>VLOOKUP(V531,'player index'!D:F,3,FALSE)</f>
        <v>#N/A</v>
      </c>
      <c r="X531">
        <f t="shared" si="44"/>
        <v>0</v>
      </c>
    </row>
    <row r="532" spans="1:24">
      <c r="A532" t="s">
        <v>3073</v>
      </c>
      <c r="B532" t="s">
        <v>801</v>
      </c>
      <c r="C532" t="s">
        <v>2813</v>
      </c>
      <c r="D532" t="s">
        <v>809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 t="shared" si="45"/>
        <v>0</v>
      </c>
      <c r="T532" t="str">
        <f t="shared" si="41"/>
        <v>Tony Moeaki, AtlTE</v>
      </c>
      <c r="U532" t="str">
        <f t="shared" si="42"/>
        <v>Tony Moeaki</v>
      </c>
      <c r="V532" t="str">
        <f t="shared" si="43"/>
        <v>Tony Moeaki</v>
      </c>
      <c r="W532" t="e">
        <f>VLOOKUP(V532,'player index'!D:F,3,FALSE)</f>
        <v>#N/A</v>
      </c>
      <c r="X532">
        <f t="shared" si="44"/>
        <v>0</v>
      </c>
    </row>
    <row r="533" spans="1:24">
      <c r="A533" t="s">
        <v>3074</v>
      </c>
      <c r="B533" t="s">
        <v>837</v>
      </c>
      <c r="C533" t="s">
        <v>2812</v>
      </c>
      <c r="D533" t="s">
        <v>809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 t="shared" si="45"/>
        <v>0</v>
      </c>
      <c r="T533" t="str">
        <f t="shared" si="41"/>
        <v>Nate Arthur Byham, TBTE</v>
      </c>
      <c r="U533" t="str">
        <f t="shared" si="42"/>
        <v>Nate Arthur Byham</v>
      </c>
      <c r="V533" t="str">
        <f t="shared" si="43"/>
        <v>Nate Arthur Byham</v>
      </c>
      <c r="W533" t="e">
        <f>VLOOKUP(V533,'player index'!D:F,3,FALSE)</f>
        <v>#N/A</v>
      </c>
      <c r="X533">
        <f t="shared" si="44"/>
        <v>0</v>
      </c>
    </row>
    <row r="534" spans="1:24">
      <c r="A534" t="s">
        <v>2954</v>
      </c>
      <c r="B534" t="s">
        <v>616</v>
      </c>
      <c r="C534" t="s">
        <v>869</v>
      </c>
      <c r="D534" t="s">
        <v>809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 t="shared" si="45"/>
        <v>0</v>
      </c>
      <c r="T534" t="str">
        <f t="shared" si="41"/>
        <v>Mike Caussin*, WshTEIR</v>
      </c>
      <c r="U534" t="str">
        <f t="shared" si="42"/>
        <v>Mike Caussin*</v>
      </c>
      <c r="V534" t="str">
        <f t="shared" si="43"/>
        <v>Mike Caussin</v>
      </c>
      <c r="W534" t="e">
        <f>VLOOKUP(V534,'player index'!D:F,3,FALSE)</f>
        <v>#N/A</v>
      </c>
      <c r="X534">
        <f t="shared" si="44"/>
        <v>0</v>
      </c>
    </row>
    <row r="535" spans="1:24">
      <c r="A535" t="s">
        <v>3075</v>
      </c>
      <c r="B535" t="s">
        <v>830</v>
      </c>
      <c r="C535" t="s">
        <v>2987</v>
      </c>
      <c r="D535" t="s">
        <v>809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 t="shared" si="45"/>
        <v>0</v>
      </c>
      <c r="T535" t="str">
        <f t="shared" si="41"/>
        <v>John Conner, BufRB</v>
      </c>
      <c r="U535" t="str">
        <f t="shared" si="42"/>
        <v>John Conner</v>
      </c>
      <c r="V535" t="str">
        <f t="shared" si="43"/>
        <v>John Conner</v>
      </c>
      <c r="W535" t="e">
        <f>VLOOKUP(V535,'player index'!D:F,3,FALSE)</f>
        <v>#N/A</v>
      </c>
      <c r="X535">
        <f t="shared" si="44"/>
        <v>0</v>
      </c>
    </row>
    <row r="536" spans="1:24">
      <c r="A536" t="s">
        <v>1334</v>
      </c>
      <c r="B536" t="s">
        <v>26</v>
      </c>
      <c r="C536" t="s">
        <v>2823</v>
      </c>
      <c r="D536" t="s">
        <v>809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 t="shared" si="45"/>
        <v>0</v>
      </c>
      <c r="T536" t="str">
        <f t="shared" si="41"/>
        <v>Dorin Dickerson*, TenTEIR</v>
      </c>
      <c r="U536" t="str">
        <f t="shared" si="42"/>
        <v>Dorin Dickerson*</v>
      </c>
      <c r="V536" t="str">
        <f t="shared" si="43"/>
        <v>Dorin Dickerson</v>
      </c>
      <c r="W536">
        <f>VLOOKUP(V536,'player index'!D:F,3,FALSE)</f>
        <v>515</v>
      </c>
      <c r="X536">
        <f t="shared" si="44"/>
        <v>0</v>
      </c>
    </row>
    <row r="537" spans="1:24">
      <c r="A537" t="s">
        <v>1176</v>
      </c>
      <c r="B537" t="s">
        <v>98</v>
      </c>
      <c r="C537" t="s">
        <v>2821</v>
      </c>
      <c r="D537" t="s">
        <v>809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 t="shared" si="45"/>
        <v>0</v>
      </c>
      <c r="T537" t="str">
        <f t="shared" si="41"/>
        <v>Jim Dray, CleTE</v>
      </c>
      <c r="U537" t="str">
        <f t="shared" si="42"/>
        <v>Jim Dray</v>
      </c>
      <c r="V537" t="str">
        <f t="shared" si="43"/>
        <v>Jim Dray</v>
      </c>
      <c r="W537">
        <f>VLOOKUP(V537,'player index'!D:F,3,FALSE)</f>
        <v>353</v>
      </c>
      <c r="X537">
        <f t="shared" si="44"/>
        <v>0</v>
      </c>
    </row>
    <row r="538" spans="1:24">
      <c r="A538" t="s">
        <v>3076</v>
      </c>
      <c r="B538" t="s">
        <v>26</v>
      </c>
      <c r="C538" t="s">
        <v>2823</v>
      </c>
      <c r="D538" t="s">
        <v>809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 t="shared" si="45"/>
        <v>0</v>
      </c>
      <c r="T538" t="str">
        <f t="shared" si="41"/>
        <v>Jacoby Ford, TenWR</v>
      </c>
      <c r="U538" t="str">
        <f t="shared" si="42"/>
        <v>Jacoby Ford</v>
      </c>
      <c r="V538" t="str">
        <f t="shared" si="43"/>
        <v>Jacoby Ford</v>
      </c>
      <c r="W538" t="e">
        <f>VLOOKUP(V538,'player index'!D:F,3,FALSE)</f>
        <v>#N/A</v>
      </c>
      <c r="X538">
        <f t="shared" si="44"/>
        <v>0</v>
      </c>
    </row>
    <row r="539" spans="1:24">
      <c r="A539" t="s">
        <v>3077</v>
      </c>
      <c r="B539" t="s">
        <v>837</v>
      </c>
      <c r="C539" t="s">
        <v>2812</v>
      </c>
      <c r="D539" t="s">
        <v>809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 t="shared" si="45"/>
        <v>0</v>
      </c>
      <c r="T539" t="str">
        <f t="shared" si="41"/>
        <v>David Alexander Gettis, TBWR</v>
      </c>
      <c r="U539" t="str">
        <f t="shared" si="42"/>
        <v>David Alexander Gettis</v>
      </c>
      <c r="V539" t="str">
        <f t="shared" si="43"/>
        <v>David Alexander Gettis</v>
      </c>
      <c r="W539" t="e">
        <f>VLOOKUP(V539,'player index'!D:F,3,FALSE)</f>
        <v>#N/A</v>
      </c>
      <c r="X539">
        <f t="shared" si="44"/>
        <v>0</v>
      </c>
    </row>
    <row r="540" spans="1:24">
      <c r="A540" t="s">
        <v>1075</v>
      </c>
      <c r="B540" t="s">
        <v>81</v>
      </c>
      <c r="C540" t="s">
        <v>2826</v>
      </c>
      <c r="D540" t="s">
        <v>809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9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f t="shared" si="45"/>
        <v>1.9</v>
      </c>
      <c r="T540" t="str">
        <f t="shared" si="41"/>
        <v>Garrett Graham, HouTE</v>
      </c>
      <c r="U540" t="str">
        <f t="shared" si="42"/>
        <v>Garrett Graham</v>
      </c>
      <c r="V540" t="str">
        <f t="shared" si="43"/>
        <v>Garrett Graham</v>
      </c>
      <c r="W540">
        <f>VLOOKUP(V540,'player index'!D:F,3,FALSE)</f>
        <v>290</v>
      </c>
      <c r="X540">
        <f t="shared" si="44"/>
        <v>1.9</v>
      </c>
    </row>
    <row r="541" spans="1:24">
      <c r="A541" t="s">
        <v>3078</v>
      </c>
      <c r="B541" t="s">
        <v>840</v>
      </c>
      <c r="C541" t="s">
        <v>2853</v>
      </c>
      <c r="D541" t="s">
        <v>809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45"/>
        <v>0</v>
      </c>
      <c r="T541" t="str">
        <f t="shared" si="41"/>
        <v>Trindon Holliday, OakWR</v>
      </c>
      <c r="U541" t="str">
        <f t="shared" si="42"/>
        <v>Trindon Holliday</v>
      </c>
      <c r="V541" t="str">
        <f t="shared" si="43"/>
        <v>Trindon Holliday</v>
      </c>
      <c r="W541" t="e">
        <f>VLOOKUP(V541,'player index'!D:F,3,FALSE)</f>
        <v>#N/A</v>
      </c>
      <c r="X541">
        <f t="shared" si="44"/>
        <v>0</v>
      </c>
    </row>
    <row r="542" spans="1:24">
      <c r="A542" t="s">
        <v>1238</v>
      </c>
      <c r="B542" t="s">
        <v>130</v>
      </c>
      <c r="C542" t="s">
        <v>2843</v>
      </c>
      <c r="D542" t="s">
        <v>809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45"/>
        <v>0</v>
      </c>
      <c r="T542" t="str">
        <f t="shared" si="41"/>
        <v>Michael Hoomanawanui, NETE</v>
      </c>
      <c r="U542" t="str">
        <f t="shared" si="42"/>
        <v>Michael Hoomanawanui</v>
      </c>
      <c r="V542" t="str">
        <f t="shared" si="43"/>
        <v>Michael Hoomanawanui</v>
      </c>
      <c r="W542">
        <f>VLOOKUP(V542,'player index'!D:F,3,FALSE)</f>
        <v>417</v>
      </c>
      <c r="X542">
        <f t="shared" si="44"/>
        <v>0</v>
      </c>
    </row>
    <row r="543" spans="1:24">
      <c r="A543" t="s">
        <v>1666</v>
      </c>
      <c r="B543" t="s">
        <v>71</v>
      </c>
      <c r="C543" t="s">
        <v>2847</v>
      </c>
      <c r="D543" t="s">
        <v>809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 t="shared" si="45"/>
        <v>0</v>
      </c>
      <c r="T543" t="str">
        <f t="shared" si="41"/>
        <v>Mike Kafka*, MinQBIR</v>
      </c>
      <c r="U543" t="str">
        <f t="shared" si="42"/>
        <v>Mike Kafka*</v>
      </c>
      <c r="V543" t="str">
        <f t="shared" si="43"/>
        <v>Mike Kafka</v>
      </c>
      <c r="W543">
        <f>VLOOKUP(V543,'player index'!D:F,3,FALSE)</f>
        <v>516</v>
      </c>
      <c r="X543">
        <f t="shared" si="44"/>
        <v>0</v>
      </c>
    </row>
    <row r="544" spans="1:24">
      <c r="A544" t="s">
        <v>3079</v>
      </c>
      <c r="B544" t="s">
        <v>778</v>
      </c>
      <c r="C544" t="s">
        <v>2879</v>
      </c>
      <c r="D544" t="s">
        <v>809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 t="shared" si="45"/>
        <v>0</v>
      </c>
      <c r="T544" t="str">
        <f t="shared" si="41"/>
        <v>Deji Karim, IndRB</v>
      </c>
      <c r="U544" t="str">
        <f t="shared" si="42"/>
        <v>Deji Karim</v>
      </c>
      <c r="V544" t="str">
        <f t="shared" si="43"/>
        <v>Deji Karim</v>
      </c>
      <c r="W544" t="e">
        <f>VLOOKUP(V544,'player index'!D:F,3,FALSE)</f>
        <v>#N/A</v>
      </c>
      <c r="X544">
        <f t="shared" si="44"/>
        <v>0</v>
      </c>
    </row>
    <row r="545" spans="1:24">
      <c r="A545" t="s">
        <v>3080</v>
      </c>
      <c r="B545" t="s">
        <v>786</v>
      </c>
      <c r="C545" t="s">
        <v>3003</v>
      </c>
      <c r="D545" t="s">
        <v>809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 t="shared" si="45"/>
        <v>0</v>
      </c>
      <c r="T545" t="str">
        <f t="shared" si="41"/>
        <v>Jameson Konz, DenTE</v>
      </c>
      <c r="U545" t="str">
        <f t="shared" si="42"/>
        <v>Jameson Konz</v>
      </c>
      <c r="V545" t="str">
        <f t="shared" si="43"/>
        <v>Jameson Konz</v>
      </c>
      <c r="W545" t="e">
        <f>VLOOKUP(V545,'player index'!D:F,3,FALSE)</f>
        <v>#N/A</v>
      </c>
      <c r="X545">
        <f t="shared" si="44"/>
        <v>0</v>
      </c>
    </row>
    <row r="546" spans="1:24">
      <c r="A546" t="s">
        <v>3081</v>
      </c>
      <c r="B546" t="s">
        <v>859</v>
      </c>
      <c r="C546" t="s">
        <v>2834</v>
      </c>
      <c r="D546" t="s">
        <v>809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 t="shared" si="45"/>
        <v>0</v>
      </c>
      <c r="T546" t="str">
        <f t="shared" si="41"/>
        <v>Erik Lorig, NORB</v>
      </c>
      <c r="U546" t="str">
        <f t="shared" si="42"/>
        <v>Erik Lorig</v>
      </c>
      <c r="V546" t="str">
        <f t="shared" si="43"/>
        <v>Erik Lorig</v>
      </c>
      <c r="W546" t="e">
        <f>VLOOKUP(V546,'player index'!D:F,3,FALSE)</f>
        <v>#N/A</v>
      </c>
      <c r="X546">
        <f t="shared" si="44"/>
        <v>0</v>
      </c>
    </row>
    <row r="547" spans="1:24">
      <c r="A547" t="s">
        <v>1201</v>
      </c>
      <c r="B547" t="s">
        <v>856</v>
      </c>
      <c r="C547" t="s">
        <v>2993</v>
      </c>
      <c r="D547" t="s">
        <v>809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 t="shared" si="45"/>
        <v>0</v>
      </c>
      <c r="T547" t="str">
        <f t="shared" si="41"/>
        <v>Marc Mariani, ChiWR</v>
      </c>
      <c r="U547" t="str">
        <f t="shared" si="42"/>
        <v>Marc Mariani</v>
      </c>
      <c r="V547" t="str">
        <f t="shared" si="43"/>
        <v>Marc Mariani</v>
      </c>
      <c r="W547">
        <f>VLOOKUP(V547,'player index'!D:F,3,FALSE)</f>
        <v>396</v>
      </c>
      <c r="X547">
        <f t="shared" si="44"/>
        <v>0</v>
      </c>
    </row>
    <row r="548" spans="1:24">
      <c r="A548" t="s">
        <v>1335</v>
      </c>
      <c r="B548" t="s">
        <v>616</v>
      </c>
      <c r="C548" t="s">
        <v>869</v>
      </c>
      <c r="D548" t="s">
        <v>809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 t="shared" si="45"/>
        <v>0</v>
      </c>
      <c r="T548" t="str">
        <f t="shared" si="41"/>
        <v>Anthony McCoy, WshTE</v>
      </c>
      <c r="U548" t="str">
        <f t="shared" si="42"/>
        <v>Anthony McCoy</v>
      </c>
      <c r="V548" t="str">
        <f t="shared" si="43"/>
        <v>Anthony McCoy</v>
      </c>
      <c r="W548">
        <f>VLOOKUP(V548,'player index'!D:F,3,FALSE)</f>
        <v>436</v>
      </c>
      <c r="X548">
        <f t="shared" si="44"/>
        <v>0</v>
      </c>
    </row>
    <row r="549" spans="1:24">
      <c r="A549" t="s">
        <v>3082</v>
      </c>
      <c r="B549" t="s">
        <v>741</v>
      </c>
      <c r="C549" t="s">
        <v>2818</v>
      </c>
      <c r="D549" t="s">
        <v>809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 t="shared" si="45"/>
        <v>0</v>
      </c>
      <c r="T549" t="str">
        <f t="shared" si="41"/>
        <v>Fendi Onobun, JaxTE</v>
      </c>
      <c r="U549" t="str">
        <f t="shared" si="42"/>
        <v>Fendi Onobun</v>
      </c>
      <c r="V549" t="str">
        <f t="shared" si="43"/>
        <v>Fendi Onobun</v>
      </c>
      <c r="W549" t="e">
        <f>VLOOKUP(V549,'player index'!D:F,3,FALSE)</f>
        <v>#N/A</v>
      </c>
      <c r="X549">
        <f t="shared" si="44"/>
        <v>0</v>
      </c>
    </row>
    <row r="550" spans="1:24">
      <c r="A550" t="s">
        <v>3083</v>
      </c>
      <c r="B550" t="s">
        <v>793</v>
      </c>
      <c r="C550" t="s">
        <v>2994</v>
      </c>
      <c r="D550" t="s">
        <v>809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45"/>
        <v>0</v>
      </c>
      <c r="T550" t="str">
        <f t="shared" si="41"/>
        <v>David Reed, SFWR</v>
      </c>
      <c r="U550" t="str">
        <f t="shared" si="42"/>
        <v>David Reed</v>
      </c>
      <c r="V550" t="str">
        <f t="shared" si="43"/>
        <v>David Reed</v>
      </c>
      <c r="W550" t="e">
        <f>VLOOKUP(V550,'player index'!D:F,3,FALSE)</f>
        <v>#N/A</v>
      </c>
      <c r="X550">
        <f t="shared" si="44"/>
        <v>0</v>
      </c>
    </row>
    <row r="551" spans="1:24">
      <c r="A551" t="s">
        <v>3084</v>
      </c>
      <c r="B551" t="s">
        <v>842</v>
      </c>
      <c r="C551" t="s">
        <v>2831</v>
      </c>
      <c r="D551" t="s">
        <v>809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45"/>
        <v>0</v>
      </c>
      <c r="T551" t="str">
        <f t="shared" si="41"/>
        <v>Zac Robinson, CinQB</v>
      </c>
      <c r="U551" t="str">
        <f t="shared" si="42"/>
        <v>Zac Robinson</v>
      </c>
      <c r="V551" t="str">
        <f t="shared" si="43"/>
        <v>Zac Robinson</v>
      </c>
      <c r="W551" t="e">
        <f>VLOOKUP(V551,'player index'!D:F,3,FALSE)</f>
        <v>#N/A</v>
      </c>
      <c r="X551">
        <f t="shared" si="44"/>
        <v>0</v>
      </c>
    </row>
    <row r="552" spans="1:24">
      <c r="A552" t="s">
        <v>3085</v>
      </c>
      <c r="B552" t="s">
        <v>801</v>
      </c>
      <c r="C552" t="s">
        <v>2813</v>
      </c>
      <c r="D552" t="s">
        <v>809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 t="shared" si="45"/>
        <v>0</v>
      </c>
      <c r="T552" t="str">
        <f t="shared" si="41"/>
        <v>Mickey Charles Shuler, AtlTE</v>
      </c>
      <c r="U552" t="str">
        <f t="shared" si="42"/>
        <v>Mickey Charles Shuler</v>
      </c>
      <c r="V552" t="str">
        <f t="shared" si="43"/>
        <v>Mickey Charles Shuler</v>
      </c>
      <c r="W552" t="e">
        <f>VLOOKUP(V552,'player index'!D:F,3,FALSE)</f>
        <v>#N/A</v>
      </c>
      <c r="X552">
        <f t="shared" si="44"/>
        <v>0</v>
      </c>
    </row>
    <row r="553" spans="1:24">
      <c r="A553" t="s">
        <v>3086</v>
      </c>
      <c r="B553" t="s">
        <v>26</v>
      </c>
      <c r="C553" t="s">
        <v>2823</v>
      </c>
      <c r="D553" t="s">
        <v>809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 t="shared" si="45"/>
        <v>0</v>
      </c>
      <c r="T553" t="str">
        <f t="shared" si="41"/>
        <v>John Skelton, TenQB</v>
      </c>
      <c r="U553" t="str">
        <f t="shared" si="42"/>
        <v>John Skelton</v>
      </c>
      <c r="V553" t="str">
        <f t="shared" si="43"/>
        <v>John Skelton</v>
      </c>
      <c r="W553" t="e">
        <f>VLOOKUP(V553,'player index'!D:F,3,FALSE)</f>
        <v>#N/A</v>
      </c>
      <c r="X553">
        <f t="shared" si="44"/>
        <v>0</v>
      </c>
    </row>
    <row r="554" spans="1:24">
      <c r="A554" t="s">
        <v>3087</v>
      </c>
      <c r="B554" t="s">
        <v>26</v>
      </c>
      <c r="C554" t="s">
        <v>2823</v>
      </c>
      <c r="D554" t="s">
        <v>809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 t="shared" si="45"/>
        <v>0</v>
      </c>
      <c r="T554" t="str">
        <f t="shared" si="41"/>
        <v>Rusty Smith, TenQB</v>
      </c>
      <c r="U554" t="str">
        <f t="shared" si="42"/>
        <v>Rusty Smith</v>
      </c>
      <c r="V554" t="str">
        <f t="shared" si="43"/>
        <v>Rusty Smith</v>
      </c>
      <c r="W554" t="e">
        <f>VLOOKUP(V554,'player index'!D:F,3,FALSE)</f>
        <v>#N/A</v>
      </c>
      <c r="X554">
        <f t="shared" si="44"/>
        <v>0</v>
      </c>
    </row>
    <row r="555" spans="1:24">
      <c r="A555" t="s">
        <v>1336</v>
      </c>
      <c r="B555" t="s">
        <v>33</v>
      </c>
      <c r="C555" t="s">
        <v>2839</v>
      </c>
      <c r="D555" t="s">
        <v>809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 t="shared" si="45"/>
        <v>0</v>
      </c>
      <c r="T555" t="str">
        <f t="shared" si="41"/>
        <v>Joe Webb, CarQB</v>
      </c>
      <c r="U555" t="str">
        <f t="shared" si="42"/>
        <v>Joe Webb</v>
      </c>
      <c r="V555" t="str">
        <f t="shared" si="43"/>
        <v>Joe Webb</v>
      </c>
      <c r="W555">
        <f>VLOOKUP(V555,'player index'!D:F,3,FALSE)</f>
        <v>517</v>
      </c>
      <c r="X555">
        <f t="shared" si="44"/>
        <v>0</v>
      </c>
    </row>
    <row r="556" spans="1:24">
      <c r="A556" t="s">
        <v>3088</v>
      </c>
      <c r="B556" t="s">
        <v>786</v>
      </c>
      <c r="C556" t="s">
        <v>3003</v>
      </c>
      <c r="D556" t="s">
        <v>809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45"/>
        <v>0</v>
      </c>
      <c r="T556" t="str">
        <f t="shared" si="41"/>
        <v>Kyle Williams*, DenWRIR</v>
      </c>
      <c r="U556" t="str">
        <f t="shared" si="42"/>
        <v>Kyle Williams*</v>
      </c>
      <c r="V556" t="str">
        <f t="shared" si="43"/>
        <v>Kyle Williams</v>
      </c>
      <c r="W556" t="e">
        <f>VLOOKUP(V556,'player index'!D:F,3,FALSE)</f>
        <v>#N/A</v>
      </c>
      <c r="X556">
        <f t="shared" si="44"/>
        <v>0</v>
      </c>
    </row>
    <row r="557" spans="1:24">
      <c r="A557" t="s">
        <v>3089</v>
      </c>
      <c r="B557" t="s">
        <v>830</v>
      </c>
      <c r="C557" t="s">
        <v>2987</v>
      </c>
      <c r="D557" t="s">
        <v>809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 t="shared" si="45"/>
        <v>0</v>
      </c>
      <c r="T557" t="str">
        <f t="shared" si="41"/>
        <v>Mike Williams, BufWRSSPD</v>
      </c>
      <c r="U557" t="str">
        <f t="shared" si="42"/>
        <v>Mike Williams</v>
      </c>
      <c r="V557" t="str">
        <f t="shared" si="43"/>
        <v>Mike Williams</v>
      </c>
      <c r="W557" t="e">
        <f>VLOOKUP(V557,'player index'!D:F,3,FALSE)</f>
        <v>#N/A</v>
      </c>
      <c r="X557">
        <f t="shared" si="44"/>
        <v>0</v>
      </c>
    </row>
    <row r="558" spans="1:24">
      <c r="A558" t="s">
        <v>3090</v>
      </c>
      <c r="B558" t="s">
        <v>741</v>
      </c>
      <c r="C558" t="s">
        <v>2818</v>
      </c>
      <c r="D558" t="s">
        <v>809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45"/>
        <v>0</v>
      </c>
      <c r="T558" t="str">
        <f t="shared" si="41"/>
        <v>Stephen Williams, JaxWR</v>
      </c>
      <c r="U558" t="str">
        <f t="shared" si="42"/>
        <v>Stephen Williams</v>
      </c>
      <c r="V558" t="str">
        <f t="shared" si="43"/>
        <v>Stephen Williams</v>
      </c>
      <c r="W558" t="e">
        <f>VLOOKUP(V558,'player index'!D:F,3,FALSE)</f>
        <v>#N/A</v>
      </c>
      <c r="X558">
        <f t="shared" si="44"/>
        <v>0</v>
      </c>
    </row>
    <row r="559" spans="1:24">
      <c r="A559" t="s">
        <v>3091</v>
      </c>
      <c r="B559" t="s">
        <v>749</v>
      </c>
      <c r="C559" t="s">
        <v>2817</v>
      </c>
      <c r="D559" t="s">
        <v>809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 t="shared" si="45"/>
        <v>0</v>
      </c>
      <c r="T559" t="str">
        <f t="shared" si="41"/>
        <v>Seyi Ajirotutu, PhiWR</v>
      </c>
      <c r="U559" t="str">
        <f t="shared" si="42"/>
        <v>Seyi Ajirotutu</v>
      </c>
      <c r="V559" t="str">
        <f t="shared" si="43"/>
        <v>Seyi Ajirotutu</v>
      </c>
      <c r="W559">
        <f>VLOOKUP(V559,'player index'!D:F,3,FALSE)</f>
        <v>518</v>
      </c>
      <c r="X559">
        <f t="shared" si="44"/>
        <v>0</v>
      </c>
    </row>
    <row r="560" spans="1:24">
      <c r="A560" t="s">
        <v>3092</v>
      </c>
      <c r="B560" t="s">
        <v>89</v>
      </c>
      <c r="C560" t="s">
        <v>2986</v>
      </c>
      <c r="D560" t="s">
        <v>809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 t="shared" si="45"/>
        <v>0</v>
      </c>
      <c r="T560" t="str">
        <f t="shared" si="41"/>
        <v>Jake Ballard, AriTE</v>
      </c>
      <c r="U560" t="str">
        <f t="shared" si="42"/>
        <v>Jake Ballard</v>
      </c>
      <c r="V560" t="str">
        <f t="shared" si="43"/>
        <v>Jake Ballard</v>
      </c>
      <c r="W560" t="e">
        <f>VLOOKUP(V560,'player index'!D:F,3,FALSE)</f>
        <v>#N/A</v>
      </c>
      <c r="X560">
        <f t="shared" si="44"/>
        <v>0</v>
      </c>
    </row>
    <row r="561" spans="1:24">
      <c r="A561" t="s">
        <v>3093</v>
      </c>
      <c r="B561" t="s">
        <v>33</v>
      </c>
      <c r="C561" t="s">
        <v>2839</v>
      </c>
      <c r="D561" t="s">
        <v>809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 t="shared" si="45"/>
        <v>0</v>
      </c>
      <c r="T561" t="str">
        <f t="shared" si="41"/>
        <v>Richie Brockel, CarTE</v>
      </c>
      <c r="U561" t="str">
        <f t="shared" si="42"/>
        <v>Richie Brockel</v>
      </c>
      <c r="V561" t="str">
        <f t="shared" si="43"/>
        <v>Richie Brockel</v>
      </c>
      <c r="W561" t="e">
        <f>VLOOKUP(V561,'player index'!D:F,3,FALSE)</f>
        <v>#N/A</v>
      </c>
      <c r="X561">
        <f t="shared" si="44"/>
        <v>0</v>
      </c>
    </row>
    <row r="562" spans="1:24">
      <c r="A562" t="s">
        <v>3094</v>
      </c>
      <c r="B562" t="s">
        <v>795</v>
      </c>
      <c r="C562" t="s">
        <v>796</v>
      </c>
      <c r="D562" t="s">
        <v>809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 t="shared" si="45"/>
        <v>0</v>
      </c>
      <c r="T562" t="str">
        <f t="shared" si="41"/>
        <v>Victor Cruz, NYGWRQ</v>
      </c>
      <c r="U562" t="str">
        <f t="shared" si="42"/>
        <v>Victor Cruz</v>
      </c>
      <c r="V562" t="str">
        <f t="shared" si="43"/>
        <v>Victor Cruz</v>
      </c>
      <c r="W562">
        <f>VLOOKUP(V562,'player index'!D:F,3,FALSE)</f>
        <v>519</v>
      </c>
      <c r="X562">
        <f t="shared" si="44"/>
        <v>0</v>
      </c>
    </row>
    <row r="563" spans="1:24">
      <c r="A563" t="s">
        <v>3095</v>
      </c>
      <c r="B563" t="s">
        <v>804</v>
      </c>
      <c r="C563" t="s">
        <v>2860</v>
      </c>
      <c r="D563" t="s">
        <v>809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45"/>
        <v>0</v>
      </c>
      <c r="T563" t="str">
        <f t="shared" si="41"/>
        <v>Richard Goodman, SDWR</v>
      </c>
      <c r="U563" t="str">
        <f t="shared" si="42"/>
        <v>Richard Goodman</v>
      </c>
      <c r="V563" t="str">
        <f t="shared" si="43"/>
        <v>Richard Goodman</v>
      </c>
      <c r="W563" t="e">
        <f>VLOOKUP(V563,'player index'!D:F,3,FALSE)</f>
        <v>#N/A</v>
      </c>
      <c r="X563">
        <f t="shared" si="44"/>
        <v>0</v>
      </c>
    </row>
    <row r="564" spans="1:24">
      <c r="A564" t="s">
        <v>1339</v>
      </c>
      <c r="B564" t="s">
        <v>67</v>
      </c>
      <c r="C564" t="s">
        <v>2814</v>
      </c>
      <c r="D564" t="s">
        <v>809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 t="shared" si="45"/>
        <v>0</v>
      </c>
      <c r="T564" t="str">
        <f t="shared" si="41"/>
        <v>Chris Ivory, NYJRBQ</v>
      </c>
      <c r="U564" t="str">
        <f t="shared" si="42"/>
        <v>Chris Ivory</v>
      </c>
      <c r="V564" t="str">
        <f t="shared" si="43"/>
        <v>Chris Ivory</v>
      </c>
      <c r="W564">
        <f>VLOOKUP(V564,'player index'!D:F,3,FALSE)</f>
        <v>51</v>
      </c>
      <c r="X564">
        <f t="shared" si="44"/>
        <v>0</v>
      </c>
    </row>
    <row r="565" spans="1:24">
      <c r="A565" t="s">
        <v>3096</v>
      </c>
      <c r="B565" t="s">
        <v>749</v>
      </c>
      <c r="C565" t="s">
        <v>2817</v>
      </c>
      <c r="D565" t="s">
        <v>809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 t="shared" si="45"/>
        <v>0</v>
      </c>
      <c r="T565" t="str">
        <f t="shared" si="41"/>
        <v>Thaddeus Lewis, PhiQB</v>
      </c>
      <c r="U565" t="str">
        <f t="shared" si="42"/>
        <v>Thaddeus Lewis</v>
      </c>
      <c r="V565" t="str">
        <f t="shared" si="43"/>
        <v>Thaddeus Lewis</v>
      </c>
      <c r="W565" t="e">
        <f>VLOOKUP(V565,'player index'!D:F,3,FALSE)</f>
        <v>#N/A</v>
      </c>
      <c r="X565">
        <f t="shared" si="44"/>
        <v>0</v>
      </c>
    </row>
    <row r="566" spans="1:24">
      <c r="A566" t="s">
        <v>1340</v>
      </c>
      <c r="B566" t="s">
        <v>783</v>
      </c>
      <c r="C566" t="s">
        <v>2820</v>
      </c>
      <c r="D566" t="s">
        <v>809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 t="shared" si="45"/>
        <v>0</v>
      </c>
      <c r="T566" t="str">
        <f t="shared" si="41"/>
        <v>David Nelson*, PitWRIR</v>
      </c>
      <c r="U566" t="str">
        <f t="shared" si="42"/>
        <v>David Nelson*</v>
      </c>
      <c r="V566" t="str">
        <f t="shared" si="43"/>
        <v>David Nelson</v>
      </c>
      <c r="W566">
        <f>VLOOKUP(V566,'player index'!D:F,3,FALSE)</f>
        <v>520</v>
      </c>
      <c r="X566">
        <f t="shared" si="44"/>
        <v>0</v>
      </c>
    </row>
    <row r="567" spans="1:24">
      <c r="A567" t="s">
        <v>3097</v>
      </c>
      <c r="B567" t="s">
        <v>783</v>
      </c>
      <c r="C567" t="s">
        <v>2820</v>
      </c>
      <c r="D567" t="s">
        <v>809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 t="shared" si="45"/>
        <v>0</v>
      </c>
      <c r="T567" t="str">
        <f t="shared" si="41"/>
        <v>Michael Palmer, PitTE</v>
      </c>
      <c r="U567" t="str">
        <f t="shared" si="42"/>
        <v>Michael Palmer</v>
      </c>
      <c r="V567" t="str">
        <f t="shared" si="43"/>
        <v>Michael Palmer</v>
      </c>
      <c r="W567" t="e">
        <f>VLOOKUP(V567,'player index'!D:F,3,FALSE)</f>
        <v>#N/A</v>
      </c>
      <c r="X567">
        <f t="shared" si="44"/>
        <v>0</v>
      </c>
    </row>
    <row r="568" spans="1:24">
      <c r="A568" t="s">
        <v>3098</v>
      </c>
      <c r="B568" t="s">
        <v>830</v>
      </c>
      <c r="C568" t="s">
        <v>2987</v>
      </c>
      <c r="D568" t="s">
        <v>809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 t="shared" si="45"/>
        <v>0</v>
      </c>
      <c r="T568" t="str">
        <f t="shared" si="41"/>
        <v>Naaman Roosevelt, BufWR</v>
      </c>
      <c r="U568" t="str">
        <f t="shared" si="42"/>
        <v>Naaman Roosevelt</v>
      </c>
      <c r="V568" t="str">
        <f t="shared" si="43"/>
        <v>Naaman Roosevelt</v>
      </c>
      <c r="W568" t="e">
        <f>VLOOKUP(V568,'player index'!D:F,3,FALSE)</f>
        <v>#N/A</v>
      </c>
      <c r="X568">
        <f t="shared" si="44"/>
        <v>0</v>
      </c>
    </row>
    <row r="569" spans="1:24">
      <c r="A569" t="s">
        <v>3099</v>
      </c>
      <c r="B569" t="s">
        <v>793</v>
      </c>
      <c r="C569" t="s">
        <v>2994</v>
      </c>
      <c r="D569" t="s">
        <v>809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 t="shared" si="45"/>
        <v>0</v>
      </c>
      <c r="T569" t="str">
        <f t="shared" si="41"/>
        <v>Alfonso Smith, SFRB</v>
      </c>
      <c r="U569" t="str">
        <f t="shared" si="42"/>
        <v>Alfonso Smith</v>
      </c>
      <c r="V569" t="str">
        <f t="shared" si="43"/>
        <v>Alfonso Smith</v>
      </c>
      <c r="W569" t="e">
        <f>VLOOKUP(V569,'player index'!D:F,3,FALSE)</f>
        <v>#N/A</v>
      </c>
      <c r="X569">
        <f t="shared" si="44"/>
        <v>0</v>
      </c>
    </row>
    <row r="570" spans="1:24">
      <c r="A570" t="s">
        <v>3100</v>
      </c>
      <c r="B570" t="s">
        <v>856</v>
      </c>
      <c r="C570" t="s">
        <v>2993</v>
      </c>
      <c r="D570" t="s">
        <v>809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 t="shared" si="45"/>
        <v>0</v>
      </c>
      <c r="T570" t="str">
        <f t="shared" si="41"/>
        <v>Jeron Mastrud, ChiTE</v>
      </c>
      <c r="U570" t="str">
        <f t="shared" si="42"/>
        <v>Jeron Mastrud</v>
      </c>
      <c r="V570" t="str">
        <f t="shared" si="43"/>
        <v>Jeron Mastrud</v>
      </c>
      <c r="W570" t="e">
        <f>VLOOKUP(V570,'player index'!D:F,3,FALSE)</f>
        <v>#N/A</v>
      </c>
      <c r="X570">
        <f t="shared" si="44"/>
        <v>0</v>
      </c>
    </row>
    <row r="571" spans="1:24">
      <c r="A571" t="s">
        <v>3101</v>
      </c>
      <c r="B571" t="s">
        <v>1511</v>
      </c>
      <c r="C571" t="s">
        <v>809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>
        <f t="shared" si="45"/>
        <v>0</v>
      </c>
      <c r="T571" t="str">
        <f t="shared" si="41"/>
        <v>Preston Parker, FAWR</v>
      </c>
      <c r="U571" t="str">
        <f t="shared" si="42"/>
        <v>Preston Parker</v>
      </c>
      <c r="V571" t="str">
        <f t="shared" si="43"/>
        <v>Preston Parker</v>
      </c>
      <c r="W571">
        <f>VLOOKUP(V571,'player index'!D:F,3,FALSE)</f>
        <v>225</v>
      </c>
      <c r="X571">
        <f t="shared" si="44"/>
        <v>0</v>
      </c>
    </row>
    <row r="572" spans="1:24">
      <c r="A572" t="s">
        <v>2953</v>
      </c>
      <c r="B572" t="s">
        <v>616</v>
      </c>
      <c r="C572" t="s">
        <v>869</v>
      </c>
      <c r="D572" t="s">
        <v>809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45"/>
        <v>0</v>
      </c>
      <c r="T572" t="str">
        <f t="shared" si="41"/>
        <v>Logan Paulsen*, WshTEIR</v>
      </c>
      <c r="U572" t="str">
        <f t="shared" si="42"/>
        <v>Logan Paulsen*</v>
      </c>
      <c r="V572" t="str">
        <f t="shared" si="43"/>
        <v>Logan Paulsen</v>
      </c>
      <c r="W572" t="e">
        <f>VLOOKUP(V572,'player index'!D:F,3,FALSE)</f>
        <v>#N/A</v>
      </c>
      <c r="X572">
        <f t="shared" si="44"/>
        <v>0</v>
      </c>
    </row>
    <row r="573" spans="1:24">
      <c r="S573">
        <f t="shared" si="45"/>
        <v>0</v>
      </c>
      <c r="T573">
        <f t="shared" si="41"/>
        <v>0</v>
      </c>
      <c r="U573" t="e">
        <f t="shared" si="42"/>
        <v>#VALUE!</v>
      </c>
      <c r="V573" t="e">
        <f t="shared" si="43"/>
        <v>#VALUE!</v>
      </c>
      <c r="W573" t="e">
        <f>VLOOKUP(V573,'player index'!D:F,3,FALSE)</f>
        <v>#VALUE!</v>
      </c>
      <c r="X573">
        <f t="shared" si="44"/>
        <v>0</v>
      </c>
    </row>
    <row r="574" spans="1:24">
      <c r="A574" t="s">
        <v>759</v>
      </c>
      <c r="B574" t="s">
        <v>760</v>
      </c>
      <c r="C574" t="s">
        <v>761</v>
      </c>
      <c r="D574" t="s">
        <v>762</v>
      </c>
      <c r="E574" t="s">
        <v>763</v>
      </c>
      <c r="F574" t="s">
        <v>735</v>
      </c>
      <c r="G574" t="s">
        <v>736</v>
      </c>
      <c r="H574" t="s">
        <v>764</v>
      </c>
      <c r="I574" t="s">
        <v>763</v>
      </c>
      <c r="J574" t="s">
        <v>735</v>
      </c>
      <c r="K574" t="s">
        <v>765</v>
      </c>
      <c r="L574" t="s">
        <v>763</v>
      </c>
      <c r="M574" t="s">
        <v>735</v>
      </c>
      <c r="N574" t="s">
        <v>2830</v>
      </c>
      <c r="O574" t="s">
        <v>2829</v>
      </c>
      <c r="P574" t="s">
        <v>2828</v>
      </c>
      <c r="Q574" t="s">
        <v>735</v>
      </c>
      <c r="R574" t="s">
        <v>766</v>
      </c>
      <c r="S574" t="e">
        <f t="shared" si="45"/>
        <v>#VALUE!</v>
      </c>
      <c r="T574" t="str">
        <f t="shared" si="41"/>
        <v>PLAYER, TEAM POS</v>
      </c>
      <c r="U574" t="str">
        <f t="shared" si="42"/>
        <v>PLAYER</v>
      </c>
      <c r="V574" t="str">
        <f t="shared" si="43"/>
        <v>PLAYER</v>
      </c>
      <c r="W574" t="e">
        <f>VLOOKUP(V574,'player index'!D:F,3,FALSE)</f>
        <v>#N/A</v>
      </c>
      <c r="X574" t="e">
        <f t="shared" si="44"/>
        <v>#VALUE!</v>
      </c>
    </row>
    <row r="575" spans="1:24">
      <c r="A575" t="s">
        <v>3102</v>
      </c>
      <c r="B575" t="s">
        <v>55</v>
      </c>
      <c r="C575" t="s">
        <v>2815</v>
      </c>
      <c r="D575" t="s">
        <v>809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 t="shared" si="45"/>
        <v>0</v>
      </c>
      <c r="T575" t="str">
        <f t="shared" si="41"/>
        <v>Nathan Overbay, BalTE</v>
      </c>
      <c r="U575" t="str">
        <f t="shared" si="42"/>
        <v>Nathan Overbay</v>
      </c>
      <c r="V575" t="str">
        <f t="shared" si="43"/>
        <v>Nathan Overbay</v>
      </c>
      <c r="W575" t="e">
        <f>VLOOKUP(V575,'player index'!D:F,3,FALSE)</f>
        <v>#N/A</v>
      </c>
      <c r="X575">
        <f t="shared" si="44"/>
        <v>0</v>
      </c>
    </row>
    <row r="576" spans="1:24">
      <c r="A576" t="s">
        <v>3103</v>
      </c>
      <c r="B576" t="s">
        <v>67</v>
      </c>
      <c r="C576" t="s">
        <v>2814</v>
      </c>
      <c r="D576" t="s">
        <v>809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 t="shared" si="45"/>
        <v>0</v>
      </c>
      <c r="T576" t="str">
        <f t="shared" si="41"/>
        <v>Steve Maneri, NYJTE</v>
      </c>
      <c r="U576" t="str">
        <f t="shared" si="42"/>
        <v>Steve Maneri</v>
      </c>
      <c r="V576" t="str">
        <f t="shared" si="43"/>
        <v>Steve Maneri</v>
      </c>
      <c r="W576" t="e">
        <f>VLOOKUP(V576,'player index'!D:F,3,FALSE)</f>
        <v>#N/A</v>
      </c>
      <c r="X576">
        <f t="shared" si="44"/>
        <v>0</v>
      </c>
    </row>
    <row r="577" spans="1:24">
      <c r="A577" t="s">
        <v>3104</v>
      </c>
      <c r="B577" t="s">
        <v>859</v>
      </c>
      <c r="C577" t="s">
        <v>2834</v>
      </c>
      <c r="D577" t="s">
        <v>809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 t="shared" si="45"/>
        <v>0</v>
      </c>
      <c r="T577" t="str">
        <f t="shared" si="41"/>
        <v>Andy Tanner, NOWR</v>
      </c>
      <c r="U577" t="str">
        <f t="shared" si="42"/>
        <v>Andy Tanner</v>
      </c>
      <c r="V577" t="str">
        <f t="shared" si="43"/>
        <v>Andy Tanner</v>
      </c>
      <c r="W577" t="e">
        <f>VLOOKUP(V577,'player index'!D:F,3,FALSE)</f>
        <v>#N/A</v>
      </c>
      <c r="X577">
        <f t="shared" si="44"/>
        <v>0</v>
      </c>
    </row>
    <row r="578" spans="1:24">
      <c r="A578" t="s">
        <v>3105</v>
      </c>
      <c r="B578" t="s">
        <v>741</v>
      </c>
      <c r="C578" t="s">
        <v>2818</v>
      </c>
      <c r="D578" t="s">
        <v>809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 t="shared" si="45"/>
        <v>0</v>
      </c>
      <c r="T578" t="str">
        <f t="shared" si="41"/>
        <v>Harvey Unga, JaxRB</v>
      </c>
      <c r="U578" t="str">
        <f t="shared" si="42"/>
        <v>Harvey Unga</v>
      </c>
      <c r="V578" t="str">
        <f t="shared" si="43"/>
        <v>Harvey Unga</v>
      </c>
      <c r="W578" t="e">
        <f>VLOOKUP(V578,'player index'!D:F,3,FALSE)</f>
        <v>#N/A</v>
      </c>
      <c r="X578">
        <f t="shared" si="44"/>
        <v>0</v>
      </c>
    </row>
    <row r="579" spans="1:24">
      <c r="A579" t="s">
        <v>3106</v>
      </c>
      <c r="B579" t="s">
        <v>804</v>
      </c>
      <c r="C579" t="s">
        <v>2860</v>
      </c>
      <c r="D579" t="s">
        <v>809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 t="shared" si="45"/>
        <v>0</v>
      </c>
      <c r="T579" t="str">
        <f t="shared" si="41"/>
        <v>Danario Alexander, SDWR</v>
      </c>
      <c r="U579" t="str">
        <f t="shared" si="42"/>
        <v>Danario Alexander</v>
      </c>
      <c r="V579" t="str">
        <f t="shared" si="43"/>
        <v>Danario Alexander</v>
      </c>
      <c r="W579" t="e">
        <f>VLOOKUP(V579,'player index'!D:F,3,FALSE)</f>
        <v>#N/A</v>
      </c>
      <c r="X579">
        <f t="shared" si="44"/>
        <v>0</v>
      </c>
    </row>
    <row r="580" spans="1:24">
      <c r="A580" t="s">
        <v>3107</v>
      </c>
      <c r="B580" t="s">
        <v>801</v>
      </c>
      <c r="C580" t="s">
        <v>2813</v>
      </c>
      <c r="D580" t="s">
        <v>809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 t="shared" si="45"/>
        <v>0</v>
      </c>
      <c r="T580" t="str">
        <f t="shared" ref="T580:T643" si="46">A580</f>
        <v>Josh Vaughan, AtlRB</v>
      </c>
      <c r="U580" t="str">
        <f t="shared" ref="U580:U643" si="47">LEFT(T580,IFERROR(FIND(",",T580),LEN(T580)-8)-1)</f>
        <v>Josh Vaughan</v>
      </c>
      <c r="V580" t="str">
        <f t="shared" ref="V580:V643" si="48">LEFT(U580,IFERROR(FIND("*",U580),LEN(U580)+1)-1)</f>
        <v>Josh Vaughan</v>
      </c>
      <c r="W580" t="e">
        <f>VLOOKUP(V580,'player index'!D:F,3,FALSE)</f>
        <v>#N/A</v>
      </c>
      <c r="X580">
        <f t="shared" ref="X580:X643" si="49">S580</f>
        <v>0</v>
      </c>
    </row>
    <row r="581" spans="1:24">
      <c r="A581" t="s">
        <v>1341</v>
      </c>
      <c r="B581" t="s">
        <v>130</v>
      </c>
      <c r="C581" t="s">
        <v>2843</v>
      </c>
      <c r="D581" t="s">
        <v>809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 t="shared" si="45"/>
        <v>0</v>
      </c>
      <c r="T581" t="str">
        <f t="shared" si="46"/>
        <v>James Develin*, NERBIR</v>
      </c>
      <c r="U581" t="str">
        <f t="shared" si="47"/>
        <v>James Develin*</v>
      </c>
      <c r="V581" t="str">
        <f t="shared" si="48"/>
        <v>James Develin</v>
      </c>
      <c r="W581">
        <f>VLOOKUP(V581,'player index'!D:F,3,FALSE)</f>
        <v>521</v>
      </c>
      <c r="X581">
        <f t="shared" si="49"/>
        <v>0</v>
      </c>
    </row>
    <row r="582" spans="1:24">
      <c r="A582" t="s">
        <v>1342</v>
      </c>
      <c r="B582" t="s">
        <v>9</v>
      </c>
      <c r="C582" t="s">
        <v>2816</v>
      </c>
      <c r="D582" t="s">
        <v>809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45"/>
        <v>0</v>
      </c>
      <c r="T582" t="str">
        <f t="shared" si="46"/>
        <v>Tyler Clutts, DalRB</v>
      </c>
      <c r="U582" t="str">
        <f t="shared" si="47"/>
        <v>Tyler Clutts</v>
      </c>
      <c r="V582" t="str">
        <f t="shared" si="48"/>
        <v>Tyler Clutts</v>
      </c>
      <c r="W582">
        <f>VLOOKUP(V582,'player index'!D:F,3,FALSE)</f>
        <v>522</v>
      </c>
      <c r="X582">
        <f t="shared" si="49"/>
        <v>0</v>
      </c>
    </row>
    <row r="583" spans="1:24">
      <c r="A583" t="s">
        <v>3108</v>
      </c>
      <c r="B583" t="s">
        <v>840</v>
      </c>
      <c r="C583" t="s">
        <v>2853</v>
      </c>
      <c r="D583" t="s">
        <v>809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 t="shared" si="45"/>
        <v>0</v>
      </c>
      <c r="T583" t="str">
        <f t="shared" si="46"/>
        <v>Christian Ponder, OakQB</v>
      </c>
      <c r="U583" t="str">
        <f t="shared" si="47"/>
        <v>Christian Ponder</v>
      </c>
      <c r="V583" t="str">
        <f t="shared" si="48"/>
        <v>Christian Ponder</v>
      </c>
      <c r="W583" t="e">
        <f>VLOOKUP(V583,'player index'!D:F,3,FALSE)</f>
        <v>#N/A</v>
      </c>
      <c r="X583">
        <f t="shared" si="49"/>
        <v>0</v>
      </c>
    </row>
    <row r="584" spans="1:24">
      <c r="A584" t="s">
        <v>3109</v>
      </c>
      <c r="B584" t="s">
        <v>26</v>
      </c>
      <c r="C584" t="s">
        <v>2823</v>
      </c>
      <c r="D584" t="s">
        <v>809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45"/>
        <v>0</v>
      </c>
      <c r="T584" t="str">
        <f t="shared" si="46"/>
        <v>Jake Locker, TenQB</v>
      </c>
      <c r="U584" t="str">
        <f t="shared" si="47"/>
        <v>Jake Locker</v>
      </c>
      <c r="V584" t="str">
        <f t="shared" si="48"/>
        <v>Jake Locker</v>
      </c>
      <c r="W584" t="e">
        <f>VLOOKUP(V584,'player index'!D:F,3,FALSE)</f>
        <v>#N/A</v>
      </c>
      <c r="X584">
        <f t="shared" si="49"/>
        <v>0</v>
      </c>
    </row>
    <row r="585" spans="1:24">
      <c r="A585" t="s">
        <v>3110</v>
      </c>
      <c r="B585" t="s">
        <v>793</v>
      </c>
      <c r="C585" t="s">
        <v>2994</v>
      </c>
      <c r="D585" t="s">
        <v>809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 t="shared" si="45"/>
        <v>0</v>
      </c>
      <c r="T585" t="str">
        <f t="shared" si="46"/>
        <v>Jonathan Baldwin, SFWR</v>
      </c>
      <c r="U585" t="str">
        <f t="shared" si="47"/>
        <v>Jonathan Baldwin</v>
      </c>
      <c r="V585" t="str">
        <f t="shared" si="48"/>
        <v>Jonathan Baldwin</v>
      </c>
      <c r="W585" t="e">
        <f>VLOOKUP(V585,'player index'!D:F,3,FALSE)</f>
        <v>#N/A</v>
      </c>
      <c r="X585">
        <f t="shared" si="49"/>
        <v>0</v>
      </c>
    </row>
    <row r="586" spans="1:24">
      <c r="A586" t="s">
        <v>1308</v>
      </c>
      <c r="B586" t="s">
        <v>793</v>
      </c>
      <c r="C586" t="s">
        <v>2994</v>
      </c>
      <c r="D586" t="s">
        <v>809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 t="shared" si="45"/>
        <v>0</v>
      </c>
      <c r="T586" t="str">
        <f t="shared" si="46"/>
        <v>Blaine Gabbert, SFQB</v>
      </c>
      <c r="U586" t="str">
        <f t="shared" si="47"/>
        <v>Blaine Gabbert</v>
      </c>
      <c r="V586" t="str">
        <f t="shared" si="48"/>
        <v>Blaine Gabbert</v>
      </c>
      <c r="W586">
        <f>VLOOKUP(V586,'player index'!D:F,3,FALSE)</f>
        <v>480</v>
      </c>
      <c r="X586">
        <f t="shared" si="49"/>
        <v>0</v>
      </c>
    </row>
    <row r="587" spans="1:24">
      <c r="A587" t="s">
        <v>861</v>
      </c>
      <c r="B587" t="s">
        <v>749</v>
      </c>
      <c r="C587" t="s">
        <v>2817</v>
      </c>
      <c r="D587" t="s">
        <v>809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45"/>
        <v>0</v>
      </c>
      <c r="T587" t="str">
        <f t="shared" si="46"/>
        <v>DeMarco Murray, PhiRBQ</v>
      </c>
      <c r="U587" t="str">
        <f t="shared" si="47"/>
        <v>DeMarco Murray</v>
      </c>
      <c r="V587" t="str">
        <f t="shared" si="48"/>
        <v>DeMarco Murray</v>
      </c>
      <c r="W587">
        <f>VLOOKUP(V587,'player index'!D:F,3,FALSE)</f>
        <v>35</v>
      </c>
      <c r="X587">
        <f t="shared" si="49"/>
        <v>0</v>
      </c>
    </row>
    <row r="588" spans="1:24">
      <c r="A588" t="s">
        <v>1207</v>
      </c>
      <c r="B588" t="s">
        <v>98</v>
      </c>
      <c r="C588" t="s">
        <v>2821</v>
      </c>
      <c r="D588" t="s">
        <v>809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0</v>
      </c>
      <c r="P588">
        <v>0</v>
      </c>
      <c r="Q588">
        <v>0</v>
      </c>
      <c r="R588">
        <v>0</v>
      </c>
      <c r="S588">
        <f t="shared" si="45"/>
        <v>0</v>
      </c>
      <c r="T588" t="str">
        <f t="shared" si="46"/>
        <v>Rob Housler, CleTE</v>
      </c>
      <c r="U588" t="str">
        <f t="shared" si="47"/>
        <v>Rob Housler</v>
      </c>
      <c r="V588" t="str">
        <f t="shared" si="48"/>
        <v>Rob Housler</v>
      </c>
      <c r="W588">
        <f>VLOOKUP(V588,'player index'!D:F,3,FALSE)</f>
        <v>387</v>
      </c>
      <c r="X588">
        <f t="shared" si="49"/>
        <v>0</v>
      </c>
    </row>
    <row r="589" spans="1:24">
      <c r="A589" t="s">
        <v>1343</v>
      </c>
      <c r="B589" t="s">
        <v>842</v>
      </c>
      <c r="C589" t="s">
        <v>2831</v>
      </c>
      <c r="D589" t="s">
        <v>809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 t="shared" si="45"/>
        <v>0</v>
      </c>
      <c r="T589" t="str">
        <f t="shared" si="46"/>
        <v>Greg Little, CinWR</v>
      </c>
      <c r="U589" t="str">
        <f t="shared" si="47"/>
        <v>Greg Little</v>
      </c>
      <c r="V589" t="str">
        <f t="shared" si="48"/>
        <v>Greg Little</v>
      </c>
      <c r="W589">
        <f>VLOOKUP(V589,'player index'!D:F,3,FALSE)</f>
        <v>523</v>
      </c>
      <c r="X589">
        <f t="shared" si="49"/>
        <v>0</v>
      </c>
    </row>
    <row r="590" spans="1:24">
      <c r="A590" t="s">
        <v>3111</v>
      </c>
      <c r="B590" t="s">
        <v>778</v>
      </c>
      <c r="C590" t="s">
        <v>2879</v>
      </c>
      <c r="D590" t="s">
        <v>809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 t="shared" si="45"/>
        <v>0</v>
      </c>
      <c r="T590" t="str">
        <f t="shared" si="46"/>
        <v>Vincent Brown, IndWR</v>
      </c>
      <c r="U590" t="str">
        <f t="shared" si="47"/>
        <v>Vincent Brown</v>
      </c>
      <c r="V590" t="str">
        <f t="shared" si="48"/>
        <v>Vincent Brown</v>
      </c>
      <c r="W590" t="e">
        <f>VLOOKUP(V590,'player index'!D:F,3,FALSE)</f>
        <v>#N/A</v>
      </c>
      <c r="X590">
        <f t="shared" si="49"/>
        <v>0</v>
      </c>
    </row>
    <row r="591" spans="1:24">
      <c r="A591" t="s">
        <v>1344</v>
      </c>
      <c r="B591" t="s">
        <v>67</v>
      </c>
      <c r="C591" t="s">
        <v>2814</v>
      </c>
      <c r="D591" t="s">
        <v>809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 t="shared" si="45"/>
        <v>0</v>
      </c>
      <c r="T591" t="str">
        <f t="shared" si="46"/>
        <v>Stevan Ridley*, NYJRBO</v>
      </c>
      <c r="U591" t="str">
        <f t="shared" si="47"/>
        <v>Stevan Ridley*</v>
      </c>
      <c r="V591" t="str">
        <f t="shared" si="48"/>
        <v>Stevan Ridley</v>
      </c>
      <c r="W591">
        <f>VLOOKUP(V591,'player index'!D:F,3,FALSE)</f>
        <v>524</v>
      </c>
      <c r="X591">
        <f t="shared" si="49"/>
        <v>0</v>
      </c>
    </row>
    <row r="592" spans="1:24">
      <c r="A592" t="s">
        <v>1615</v>
      </c>
      <c r="B592" t="s">
        <v>793</v>
      </c>
      <c r="C592" t="s">
        <v>2994</v>
      </c>
      <c r="D592" t="s">
        <v>809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0</v>
      </c>
      <c r="P592">
        <v>0</v>
      </c>
      <c r="Q592">
        <v>0</v>
      </c>
      <c r="R592">
        <v>0</v>
      </c>
      <c r="S592">
        <f t="shared" si="45"/>
        <v>0</v>
      </c>
      <c r="T592" t="str">
        <f t="shared" si="46"/>
        <v>Torrey Smith, SFWR</v>
      </c>
      <c r="U592" t="str">
        <f t="shared" si="47"/>
        <v>Torrey Smith</v>
      </c>
      <c r="V592" t="str">
        <f t="shared" si="48"/>
        <v>Torrey Smith</v>
      </c>
      <c r="W592">
        <f>VLOOKUP(V592,'player index'!D:F,3,FALSE)</f>
        <v>163</v>
      </c>
      <c r="X592">
        <f t="shared" si="49"/>
        <v>0</v>
      </c>
    </row>
    <row r="593" spans="1:24">
      <c r="A593" t="s">
        <v>3112</v>
      </c>
      <c r="B593" t="s">
        <v>804</v>
      </c>
      <c r="C593" t="s">
        <v>2860</v>
      </c>
      <c r="D593" t="s">
        <v>809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 t="shared" ref="S593:S656" si="50">E593*0.04+F593*4-G593+I593*0.1+J593*6+K593+L593*0.1+M593*6+O593*2-P593+Q593*6+IF(E593&gt;=300,3,0)+IF(I593&gt;=100,3,0)+IF(L593&gt;=100,3,0)</f>
        <v>0</v>
      </c>
      <c r="T593" t="str">
        <f t="shared" si="46"/>
        <v>Austin Pettis, SDWR</v>
      </c>
      <c r="U593" t="str">
        <f t="shared" si="47"/>
        <v>Austin Pettis</v>
      </c>
      <c r="V593" t="str">
        <f t="shared" si="48"/>
        <v>Austin Pettis</v>
      </c>
      <c r="W593" t="e">
        <f>VLOOKUP(V593,'player index'!D:F,3,FALSE)</f>
        <v>#N/A</v>
      </c>
      <c r="X593">
        <f t="shared" si="49"/>
        <v>0</v>
      </c>
    </row>
    <row r="594" spans="1:24">
      <c r="A594" t="s">
        <v>2952</v>
      </c>
      <c r="B594" t="s">
        <v>795</v>
      </c>
      <c r="C594" t="s">
        <v>796</v>
      </c>
      <c r="D594" t="s">
        <v>809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 t="shared" si="50"/>
        <v>0</v>
      </c>
      <c r="T594" t="str">
        <f t="shared" si="46"/>
        <v>Jerrel Jernigan, NYGWR</v>
      </c>
      <c r="U594" t="str">
        <f t="shared" si="47"/>
        <v>Jerrel Jernigan</v>
      </c>
      <c r="V594" t="str">
        <f t="shared" si="48"/>
        <v>Jerrel Jernigan</v>
      </c>
      <c r="W594" t="e">
        <f>VLOOKUP(V594,'player index'!D:F,3,FALSE)</f>
        <v>#N/A</v>
      </c>
      <c r="X594">
        <f t="shared" si="49"/>
        <v>0</v>
      </c>
    </row>
    <row r="595" spans="1:24">
      <c r="A595" t="s">
        <v>1669</v>
      </c>
      <c r="B595" t="s">
        <v>9</v>
      </c>
      <c r="C595" t="s">
        <v>2816</v>
      </c>
      <c r="D595" t="s">
        <v>809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 t="shared" si="50"/>
        <v>0</v>
      </c>
      <c r="T595" t="str">
        <f t="shared" si="46"/>
        <v>Ryan Williams*, DalRBIR</v>
      </c>
      <c r="U595" t="str">
        <f t="shared" si="47"/>
        <v>Ryan Williams*</v>
      </c>
      <c r="V595" t="str">
        <f t="shared" si="48"/>
        <v>Ryan Williams</v>
      </c>
      <c r="W595">
        <f>VLOOKUP(V595,'player index'!D:F,3,FALSE)</f>
        <v>525</v>
      </c>
      <c r="X595">
        <f t="shared" si="49"/>
        <v>0</v>
      </c>
    </row>
    <row r="596" spans="1:24">
      <c r="A596" t="s">
        <v>3113</v>
      </c>
      <c r="B596" t="s">
        <v>21</v>
      </c>
      <c r="C596" t="s">
        <v>3017</v>
      </c>
      <c r="D596" t="s">
        <v>809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 t="shared" si="50"/>
        <v>0</v>
      </c>
      <c r="T596" t="str">
        <f t="shared" si="46"/>
        <v>Mikel Leshoure, DetRB</v>
      </c>
      <c r="U596" t="str">
        <f t="shared" si="47"/>
        <v>Mikel Leshoure</v>
      </c>
      <c r="V596" t="str">
        <f t="shared" si="48"/>
        <v>Mikel Leshoure</v>
      </c>
      <c r="W596" t="e">
        <f>VLOOKUP(V596,'player index'!D:F,3,FALSE)</f>
        <v>#N/A</v>
      </c>
      <c r="X596">
        <f t="shared" si="49"/>
        <v>0</v>
      </c>
    </row>
    <row r="597" spans="1:24">
      <c r="A597" t="s">
        <v>3114</v>
      </c>
      <c r="B597" t="s">
        <v>67</v>
      </c>
      <c r="C597" t="s">
        <v>2814</v>
      </c>
      <c r="D597" t="s">
        <v>809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 t="shared" si="50"/>
        <v>0</v>
      </c>
      <c r="T597" t="str">
        <f t="shared" si="46"/>
        <v>Alex Green, NYJRB</v>
      </c>
      <c r="U597" t="str">
        <f t="shared" si="47"/>
        <v>Alex Green</v>
      </c>
      <c r="V597" t="str">
        <f t="shared" si="48"/>
        <v>Alex Green</v>
      </c>
      <c r="W597" t="e">
        <f>VLOOKUP(V597,'player index'!D:F,3,FALSE)</f>
        <v>#N/A</v>
      </c>
      <c r="X597">
        <f t="shared" si="49"/>
        <v>0</v>
      </c>
    </row>
    <row r="598" spans="1:24">
      <c r="A598" t="s">
        <v>3115</v>
      </c>
      <c r="B598" t="s">
        <v>856</v>
      </c>
      <c r="C598" t="s">
        <v>2993</v>
      </c>
      <c r="D598" t="s">
        <v>809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 t="shared" si="50"/>
        <v>0</v>
      </c>
      <c r="T598" t="str">
        <f t="shared" si="46"/>
        <v>Daniel Thomas, ChiRBP</v>
      </c>
      <c r="U598" t="str">
        <f t="shared" si="47"/>
        <v>Daniel Thomas</v>
      </c>
      <c r="V598" t="str">
        <f t="shared" si="48"/>
        <v>Daniel Thomas</v>
      </c>
      <c r="W598" t="e">
        <f>VLOOKUP(V598,'player index'!D:F,3,FALSE)</f>
        <v>#N/A</v>
      </c>
      <c r="X598">
        <f t="shared" si="49"/>
        <v>0</v>
      </c>
    </row>
    <row r="599" spans="1:24">
      <c r="A599" t="s">
        <v>3116</v>
      </c>
      <c r="B599" t="s">
        <v>830</v>
      </c>
      <c r="C599" t="s">
        <v>2987</v>
      </c>
      <c r="D599" t="s">
        <v>809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 t="shared" si="50"/>
        <v>0</v>
      </c>
      <c r="T599" t="str">
        <f t="shared" si="46"/>
        <v>DeMarco Sampson, BufWR</v>
      </c>
      <c r="U599" t="str">
        <f t="shared" si="47"/>
        <v>DeMarco Sampson</v>
      </c>
      <c r="V599" t="str">
        <f t="shared" si="48"/>
        <v>DeMarco Sampson</v>
      </c>
      <c r="W599" t="e">
        <f>VLOOKUP(V599,'player index'!D:F,3,FALSE)</f>
        <v>#N/A</v>
      </c>
      <c r="X599">
        <f t="shared" si="49"/>
        <v>0</v>
      </c>
    </row>
    <row r="600" spans="1:24">
      <c r="A600" t="s">
        <v>2951</v>
      </c>
      <c r="B600" t="s">
        <v>616</v>
      </c>
      <c r="C600" t="s">
        <v>869</v>
      </c>
      <c r="D600" t="s">
        <v>809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 t="shared" si="50"/>
        <v>0</v>
      </c>
      <c r="T600" t="str">
        <f t="shared" si="46"/>
        <v>Gabe Miller, WshTE</v>
      </c>
      <c r="U600" t="str">
        <f t="shared" si="47"/>
        <v>Gabe Miller</v>
      </c>
      <c r="V600" t="str">
        <f t="shared" si="48"/>
        <v>Gabe Miller</v>
      </c>
      <c r="W600" t="e">
        <f>VLOOKUP(V600,'player index'!D:F,3,FALSE)</f>
        <v>#N/A</v>
      </c>
      <c r="X600">
        <f t="shared" si="49"/>
        <v>0</v>
      </c>
    </row>
    <row r="601" spans="1:24">
      <c r="A601" t="s">
        <v>3117</v>
      </c>
      <c r="B601" t="s">
        <v>741</v>
      </c>
      <c r="C601" t="s">
        <v>2818</v>
      </c>
      <c r="D601" t="s">
        <v>809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 t="shared" si="50"/>
        <v>0</v>
      </c>
      <c r="T601" t="str">
        <f t="shared" si="46"/>
        <v>Delone Carter, JaxRB</v>
      </c>
      <c r="U601" t="str">
        <f t="shared" si="47"/>
        <v>Delone Carter</v>
      </c>
      <c r="V601" t="str">
        <f t="shared" si="48"/>
        <v>Delone Carter</v>
      </c>
      <c r="W601" t="e">
        <f>VLOOKUP(V601,'player index'!D:F,3,FALSE)</f>
        <v>#N/A</v>
      </c>
      <c r="X601">
        <f t="shared" si="49"/>
        <v>0</v>
      </c>
    </row>
    <row r="602" spans="1:24">
      <c r="A602" t="s">
        <v>1345</v>
      </c>
      <c r="B602" t="s">
        <v>795</v>
      </c>
      <c r="C602" t="s">
        <v>796</v>
      </c>
      <c r="D602" t="s">
        <v>809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 t="shared" si="50"/>
        <v>0</v>
      </c>
      <c r="T602" t="str">
        <f t="shared" si="46"/>
        <v>Ricky Stanzi, NYGQB</v>
      </c>
      <c r="U602" t="str">
        <f t="shared" si="47"/>
        <v>Ricky Stanzi</v>
      </c>
      <c r="V602" t="str">
        <f t="shared" si="48"/>
        <v>Ricky Stanzi</v>
      </c>
      <c r="W602">
        <f>VLOOKUP(V602,'player index'!D:F,3,FALSE)</f>
        <v>526</v>
      </c>
      <c r="X602">
        <f t="shared" si="49"/>
        <v>0</v>
      </c>
    </row>
    <row r="603" spans="1:24">
      <c r="A603" t="s">
        <v>1204</v>
      </c>
      <c r="B603" t="s">
        <v>793</v>
      </c>
      <c r="C603" t="s">
        <v>2994</v>
      </c>
      <c r="D603" t="s">
        <v>809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 t="shared" si="50"/>
        <v>0</v>
      </c>
      <c r="T603" t="str">
        <f t="shared" si="46"/>
        <v>Bruce Miller, SFRB</v>
      </c>
      <c r="U603" t="str">
        <f t="shared" si="47"/>
        <v>Bruce Miller</v>
      </c>
      <c r="V603" t="str">
        <f t="shared" si="48"/>
        <v>Bruce Miller</v>
      </c>
      <c r="W603">
        <f>VLOOKUP(V603,'player index'!D:F,3,FALSE)</f>
        <v>363</v>
      </c>
      <c r="X603">
        <f t="shared" si="49"/>
        <v>0</v>
      </c>
    </row>
    <row r="604" spans="1:24">
      <c r="A604" t="s">
        <v>2950</v>
      </c>
      <c r="B604" t="s">
        <v>795</v>
      </c>
      <c r="C604" t="s">
        <v>796</v>
      </c>
      <c r="D604" t="s">
        <v>809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50"/>
        <v>0</v>
      </c>
      <c r="T604" t="str">
        <f t="shared" si="46"/>
        <v>Da'Rel Scott, NYGRB</v>
      </c>
      <c r="U604" t="str">
        <f t="shared" si="47"/>
        <v>Da'Rel Scott</v>
      </c>
      <c r="V604" t="str">
        <f t="shared" si="48"/>
        <v>Da'Rel Scott</v>
      </c>
      <c r="W604" t="e">
        <f>VLOOKUP(V604,'player index'!D:F,3,FALSE)</f>
        <v>#N/A</v>
      </c>
      <c r="X604">
        <f t="shared" si="49"/>
        <v>0</v>
      </c>
    </row>
    <row r="605" spans="1:24">
      <c r="A605" t="s">
        <v>3118</v>
      </c>
      <c r="B605" t="s">
        <v>55</v>
      </c>
      <c r="C605" t="s">
        <v>2815</v>
      </c>
      <c r="D605" t="s">
        <v>809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 t="shared" si="50"/>
        <v>0</v>
      </c>
      <c r="T605" t="str">
        <f t="shared" si="46"/>
        <v>Shaun Chapas, BalRB</v>
      </c>
      <c r="U605" t="str">
        <f t="shared" si="47"/>
        <v>Shaun Chapas</v>
      </c>
      <c r="V605" t="str">
        <f t="shared" si="48"/>
        <v>Shaun Chapas</v>
      </c>
      <c r="W605" t="e">
        <f>VLOOKUP(V605,'player index'!D:F,3,FALSE)</f>
        <v>#N/A</v>
      </c>
      <c r="X605">
        <f t="shared" si="49"/>
        <v>0</v>
      </c>
    </row>
    <row r="606" spans="1:24">
      <c r="A606" t="s">
        <v>3119</v>
      </c>
      <c r="B606" t="s">
        <v>840</v>
      </c>
      <c r="C606" t="s">
        <v>2853</v>
      </c>
      <c r="D606" t="s">
        <v>809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 t="shared" si="50"/>
        <v>0</v>
      </c>
      <c r="T606" t="str">
        <f t="shared" si="46"/>
        <v>Kris Durham, OakWR</v>
      </c>
      <c r="U606" t="str">
        <f t="shared" si="47"/>
        <v>Kris Durham</v>
      </c>
      <c r="V606" t="str">
        <f t="shared" si="48"/>
        <v>Kris Durham</v>
      </c>
      <c r="W606" t="e">
        <f>VLOOKUP(V606,'player index'!D:F,3,FALSE)</f>
        <v>#N/A</v>
      </c>
      <c r="X606">
        <f t="shared" si="49"/>
        <v>0</v>
      </c>
    </row>
    <row r="607" spans="1:24">
      <c r="A607" t="s">
        <v>3120</v>
      </c>
      <c r="B607" t="s">
        <v>837</v>
      </c>
      <c r="C607" t="s">
        <v>2812</v>
      </c>
      <c r="D607" t="s">
        <v>809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 t="shared" si="50"/>
        <v>0</v>
      </c>
      <c r="T607" t="str">
        <f t="shared" si="46"/>
        <v>Luke Stocker, TBTEQ</v>
      </c>
      <c r="U607" t="str">
        <f t="shared" si="47"/>
        <v>Luke Stocker</v>
      </c>
      <c r="V607" t="str">
        <f t="shared" si="48"/>
        <v>Luke Stocker</v>
      </c>
      <c r="W607">
        <f>VLOOKUP(V607,'player index'!D:F,3,FALSE)</f>
        <v>378</v>
      </c>
      <c r="X607">
        <f t="shared" si="49"/>
        <v>0</v>
      </c>
    </row>
    <row r="608" spans="1:24">
      <c r="A608" t="s">
        <v>1050</v>
      </c>
      <c r="B608" t="s">
        <v>795</v>
      </c>
      <c r="C608" t="s">
        <v>796</v>
      </c>
      <c r="D608" t="s">
        <v>809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f t="shared" si="50"/>
        <v>0</v>
      </c>
      <c r="T608" t="str">
        <f t="shared" si="46"/>
        <v>Dwayne Harris, NYGWR</v>
      </c>
      <c r="U608" t="str">
        <f t="shared" si="47"/>
        <v>Dwayne Harris</v>
      </c>
      <c r="V608" t="str">
        <f t="shared" si="48"/>
        <v>Dwayne Harris</v>
      </c>
      <c r="W608">
        <f>VLOOKUP(V608,'player index'!D:F,3,FALSE)</f>
        <v>296</v>
      </c>
      <c r="X608">
        <f t="shared" si="49"/>
        <v>0</v>
      </c>
    </row>
    <row r="609" spans="1:24">
      <c r="A609" t="s">
        <v>3121</v>
      </c>
      <c r="B609" t="s">
        <v>842</v>
      </c>
      <c r="C609" t="s">
        <v>2831</v>
      </c>
      <c r="D609" t="s">
        <v>809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 t="shared" si="50"/>
        <v>0</v>
      </c>
      <c r="T609" t="str">
        <f t="shared" si="46"/>
        <v>Greg McElroy, CinQB</v>
      </c>
      <c r="U609" t="str">
        <f t="shared" si="47"/>
        <v>Greg McElroy</v>
      </c>
      <c r="V609" t="str">
        <f t="shared" si="48"/>
        <v>Greg McElroy</v>
      </c>
      <c r="W609" t="e">
        <f>VLOOKUP(V609,'player index'!D:F,3,FALSE)</f>
        <v>#N/A</v>
      </c>
      <c r="X609">
        <f t="shared" si="49"/>
        <v>0</v>
      </c>
    </row>
    <row r="610" spans="1:24">
      <c r="A610" t="s">
        <v>3122</v>
      </c>
      <c r="B610" t="s">
        <v>21</v>
      </c>
      <c r="C610" t="s">
        <v>3017</v>
      </c>
      <c r="D610" t="s">
        <v>809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50"/>
        <v>0</v>
      </c>
      <c r="T610" t="str">
        <f t="shared" si="46"/>
        <v>David Ausberry, DetTE</v>
      </c>
      <c r="U610" t="str">
        <f t="shared" si="47"/>
        <v>David Ausberry</v>
      </c>
      <c r="V610" t="str">
        <f t="shared" si="48"/>
        <v>David Ausberry</v>
      </c>
      <c r="W610" t="e">
        <f>VLOOKUP(V610,'player index'!D:F,3,FALSE)</f>
        <v>#N/A</v>
      </c>
      <c r="X610">
        <f t="shared" si="49"/>
        <v>0</v>
      </c>
    </row>
    <row r="611" spans="1:24">
      <c r="A611" t="s">
        <v>3123</v>
      </c>
      <c r="B611" t="s">
        <v>51</v>
      </c>
      <c r="C611" t="s">
        <v>2990</v>
      </c>
      <c r="D611" t="s">
        <v>809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50"/>
        <v>0</v>
      </c>
      <c r="T611" t="str">
        <f t="shared" si="46"/>
        <v>Stanley Havili, SeaRB</v>
      </c>
      <c r="U611" t="str">
        <f t="shared" si="47"/>
        <v>Stanley Havili</v>
      </c>
      <c r="V611" t="str">
        <f t="shared" si="48"/>
        <v>Stanley Havili</v>
      </c>
      <c r="W611" t="e">
        <f>VLOOKUP(V611,'player index'!D:F,3,FALSE)</f>
        <v>#N/A</v>
      </c>
      <c r="X611">
        <f t="shared" si="49"/>
        <v>0</v>
      </c>
    </row>
    <row r="612" spans="1:24">
      <c r="A612" t="s">
        <v>3124</v>
      </c>
      <c r="B612" t="s">
        <v>801</v>
      </c>
      <c r="C612" t="s">
        <v>2813</v>
      </c>
      <c r="D612" t="s">
        <v>809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 t="shared" si="50"/>
        <v>0</v>
      </c>
      <c r="T612" t="str">
        <f t="shared" si="46"/>
        <v>Evan Royster*, AtlRBIR</v>
      </c>
      <c r="U612" t="str">
        <f t="shared" si="47"/>
        <v>Evan Royster*</v>
      </c>
      <c r="V612" t="str">
        <f t="shared" si="48"/>
        <v>Evan Royster</v>
      </c>
      <c r="W612" t="e">
        <f>VLOOKUP(V612,'player index'!D:F,3,FALSE)</f>
        <v>#N/A</v>
      </c>
      <c r="X612">
        <f t="shared" si="49"/>
        <v>0</v>
      </c>
    </row>
    <row r="613" spans="1:24">
      <c r="A613" t="s">
        <v>3125</v>
      </c>
      <c r="B613" t="s">
        <v>21</v>
      </c>
      <c r="C613" t="s">
        <v>3017</v>
      </c>
      <c r="D613" t="s">
        <v>809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 t="shared" si="50"/>
        <v>0</v>
      </c>
      <c r="T613" t="str">
        <f t="shared" si="46"/>
        <v>Greg Salas, DetWRQ</v>
      </c>
      <c r="U613" t="str">
        <f t="shared" si="47"/>
        <v>Greg Salas</v>
      </c>
      <c r="V613" t="str">
        <f t="shared" si="48"/>
        <v>Greg Salas</v>
      </c>
      <c r="W613" t="e">
        <f>VLOOKUP(V613,'player index'!D:F,3,FALSE)</f>
        <v>#N/A</v>
      </c>
      <c r="X613">
        <f t="shared" si="49"/>
        <v>0</v>
      </c>
    </row>
    <row r="614" spans="1:24">
      <c r="A614" t="s">
        <v>3126</v>
      </c>
      <c r="B614" t="s">
        <v>801</v>
      </c>
      <c r="C614" t="s">
        <v>2813</v>
      </c>
      <c r="D614" t="s">
        <v>809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 t="shared" si="50"/>
        <v>0</v>
      </c>
      <c r="T614" t="str">
        <f t="shared" si="46"/>
        <v>T.J. Yates, AtlQB</v>
      </c>
      <c r="U614" t="str">
        <f t="shared" si="47"/>
        <v>T.J. Yates</v>
      </c>
      <c r="V614" t="str">
        <f t="shared" si="48"/>
        <v>T.J. Yates</v>
      </c>
      <c r="W614" t="e">
        <f>VLOOKUP(V614,'player index'!D:F,3,FALSE)</f>
        <v>#N/A</v>
      </c>
      <c r="X614">
        <f t="shared" si="49"/>
        <v>0</v>
      </c>
    </row>
    <row r="615" spans="1:24">
      <c r="A615" t="s">
        <v>3127</v>
      </c>
      <c r="B615" t="s">
        <v>793</v>
      </c>
      <c r="C615" t="s">
        <v>2994</v>
      </c>
      <c r="D615" t="s">
        <v>809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 t="shared" si="50"/>
        <v>0</v>
      </c>
      <c r="T615" t="str">
        <f t="shared" si="46"/>
        <v>Owen Marecic, SFRB</v>
      </c>
      <c r="U615" t="str">
        <f t="shared" si="47"/>
        <v>Owen Marecic</v>
      </c>
      <c r="V615" t="str">
        <f t="shared" si="48"/>
        <v>Owen Marecic</v>
      </c>
      <c r="W615" t="e">
        <f>VLOOKUP(V615,'player index'!D:F,3,FALSE)</f>
        <v>#N/A</v>
      </c>
      <c r="X615">
        <f t="shared" si="49"/>
        <v>0</v>
      </c>
    </row>
    <row r="616" spans="1:24">
      <c r="A616" t="s">
        <v>3128</v>
      </c>
      <c r="B616" t="s">
        <v>71</v>
      </c>
      <c r="C616" t="s">
        <v>2847</v>
      </c>
      <c r="D616" t="s">
        <v>809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 t="shared" si="50"/>
        <v>0</v>
      </c>
      <c r="T616" t="str">
        <f t="shared" si="46"/>
        <v>Ryan Whalen, MinWR</v>
      </c>
      <c r="U616" t="str">
        <f t="shared" si="47"/>
        <v>Ryan Whalen</v>
      </c>
      <c r="V616" t="str">
        <f t="shared" si="48"/>
        <v>Ryan Whalen</v>
      </c>
      <c r="W616" t="e">
        <f>VLOOKUP(V616,'player index'!D:F,3,FALSE)</f>
        <v>#N/A</v>
      </c>
      <c r="X616">
        <f t="shared" si="49"/>
        <v>0</v>
      </c>
    </row>
    <row r="617" spans="1:24">
      <c r="A617" t="s">
        <v>1195</v>
      </c>
      <c r="B617" t="s">
        <v>746</v>
      </c>
      <c r="C617" t="s">
        <v>3001</v>
      </c>
      <c r="D617" t="s">
        <v>809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 t="shared" si="50"/>
        <v>0</v>
      </c>
      <c r="T617" t="str">
        <f t="shared" si="46"/>
        <v>Anthony Sherman, KCRB</v>
      </c>
      <c r="U617" t="str">
        <f t="shared" si="47"/>
        <v>Anthony Sherman</v>
      </c>
      <c r="V617" t="str">
        <f t="shared" si="48"/>
        <v>Anthony Sherman</v>
      </c>
      <c r="W617">
        <f>VLOOKUP(V617,'player index'!D:F,3,FALSE)</f>
        <v>370</v>
      </c>
      <c r="X617">
        <f t="shared" si="49"/>
        <v>0</v>
      </c>
    </row>
    <row r="618" spans="1:24">
      <c r="A618" t="s">
        <v>3129</v>
      </c>
      <c r="B618" t="s">
        <v>33</v>
      </c>
      <c r="C618" t="s">
        <v>2839</v>
      </c>
      <c r="D618" t="s">
        <v>809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 t="shared" si="50"/>
        <v>0</v>
      </c>
      <c r="T618" t="str">
        <f t="shared" si="46"/>
        <v>Kealoha Pilares, CarWR</v>
      </c>
      <c r="U618" t="str">
        <f t="shared" si="47"/>
        <v>Kealoha Pilares</v>
      </c>
      <c r="V618" t="str">
        <f t="shared" si="48"/>
        <v>Kealoha Pilares</v>
      </c>
      <c r="W618" t="e">
        <f>VLOOKUP(V618,'player index'!D:F,3,FALSE)</f>
        <v>#N/A</v>
      </c>
      <c r="X618">
        <f t="shared" si="49"/>
        <v>0</v>
      </c>
    </row>
    <row r="619" spans="1:24">
      <c r="A619" t="s">
        <v>3130</v>
      </c>
      <c r="B619" t="s">
        <v>842</v>
      </c>
      <c r="C619" t="s">
        <v>2831</v>
      </c>
      <c r="D619" t="s">
        <v>809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 t="shared" si="50"/>
        <v>0</v>
      </c>
      <c r="T619" t="str">
        <f t="shared" si="46"/>
        <v>Denarius Moore, CinWR</v>
      </c>
      <c r="U619" t="str">
        <f t="shared" si="47"/>
        <v>Denarius Moore</v>
      </c>
      <c r="V619" t="str">
        <f t="shared" si="48"/>
        <v>Denarius Moore</v>
      </c>
      <c r="W619" t="e">
        <f>VLOOKUP(V619,'player index'!D:F,3,FALSE)</f>
        <v>#N/A</v>
      </c>
      <c r="X619">
        <f t="shared" si="49"/>
        <v>0</v>
      </c>
    </row>
    <row r="620" spans="1:24">
      <c r="A620" t="s">
        <v>1346</v>
      </c>
      <c r="B620" t="s">
        <v>616</v>
      </c>
      <c r="C620" t="s">
        <v>869</v>
      </c>
      <c r="D620" t="s">
        <v>809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 t="shared" si="50"/>
        <v>0</v>
      </c>
      <c r="T620" t="str">
        <f t="shared" si="46"/>
        <v>Niles Paul*, WshTEIR</v>
      </c>
      <c r="U620" t="str">
        <f t="shared" si="47"/>
        <v>Niles Paul*</v>
      </c>
      <c r="V620" t="str">
        <f t="shared" si="48"/>
        <v>Niles Paul</v>
      </c>
      <c r="W620">
        <f>VLOOKUP(V620,'player index'!D:F,3,FALSE)</f>
        <v>527</v>
      </c>
      <c r="X620">
        <f t="shared" si="49"/>
        <v>0</v>
      </c>
    </row>
    <row r="621" spans="1:24">
      <c r="A621" t="s">
        <v>2949</v>
      </c>
      <c r="B621" t="s">
        <v>616</v>
      </c>
      <c r="C621" t="s">
        <v>869</v>
      </c>
      <c r="D621" t="s">
        <v>809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 t="shared" si="50"/>
        <v>0</v>
      </c>
      <c r="T621" t="str">
        <f t="shared" si="46"/>
        <v>D.J. Williams, WshTE</v>
      </c>
      <c r="U621" t="str">
        <f t="shared" si="47"/>
        <v>D.J. Williams</v>
      </c>
      <c r="V621" t="str">
        <f t="shared" si="48"/>
        <v>D.J. Williams</v>
      </c>
      <c r="W621" t="e">
        <f>VLOOKUP(V621,'player index'!D:F,3,FALSE)</f>
        <v>#N/A</v>
      </c>
      <c r="X621">
        <f t="shared" si="49"/>
        <v>0</v>
      </c>
    </row>
    <row r="622" spans="1:24">
      <c r="A622" t="s">
        <v>1670</v>
      </c>
      <c r="B622" t="s">
        <v>793</v>
      </c>
      <c r="C622" t="s">
        <v>2994</v>
      </c>
      <c r="D622" t="s">
        <v>809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 t="shared" si="50"/>
        <v>0</v>
      </c>
      <c r="T622" t="str">
        <f t="shared" si="46"/>
        <v>Kendall Hunter*, SFRBO</v>
      </c>
      <c r="U622" t="str">
        <f t="shared" si="47"/>
        <v>Kendall Hunter*</v>
      </c>
      <c r="V622" t="str">
        <f t="shared" si="48"/>
        <v>Kendall Hunter</v>
      </c>
      <c r="W622">
        <f>VLOOKUP(V622,'player index'!D:F,3,FALSE)</f>
        <v>528</v>
      </c>
      <c r="X622">
        <f t="shared" si="49"/>
        <v>0</v>
      </c>
    </row>
    <row r="623" spans="1:24">
      <c r="A623" t="s">
        <v>3131</v>
      </c>
      <c r="B623" t="s">
        <v>55</v>
      </c>
      <c r="C623" t="s">
        <v>2815</v>
      </c>
      <c r="D623" t="s">
        <v>809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 t="shared" si="50"/>
        <v>0</v>
      </c>
      <c r="T623" t="str">
        <f t="shared" si="46"/>
        <v>Aldrick Robinson, BalWR</v>
      </c>
      <c r="U623" t="str">
        <f t="shared" si="47"/>
        <v>Aldrick Robinson</v>
      </c>
      <c r="V623" t="str">
        <f t="shared" si="48"/>
        <v>Aldrick Robinson</v>
      </c>
      <c r="W623" t="e">
        <f>VLOOKUP(V623,'player index'!D:F,3,FALSE)</f>
        <v>#N/A</v>
      </c>
      <c r="X623">
        <f t="shared" si="49"/>
        <v>0</v>
      </c>
    </row>
    <row r="624" spans="1:24">
      <c r="A624" t="s">
        <v>1270</v>
      </c>
      <c r="B624" t="s">
        <v>783</v>
      </c>
      <c r="C624" t="s">
        <v>2820</v>
      </c>
      <c r="D624" t="s">
        <v>809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 t="shared" si="50"/>
        <v>0</v>
      </c>
      <c r="T624" t="str">
        <f t="shared" si="46"/>
        <v>Jordan Todman, PitRB</v>
      </c>
      <c r="U624" t="str">
        <f t="shared" si="47"/>
        <v>Jordan Todman</v>
      </c>
      <c r="V624" t="str">
        <f t="shared" si="48"/>
        <v>Jordan Todman</v>
      </c>
      <c r="W624">
        <f>VLOOKUP(V624,'player index'!D:F,3,FALSE)</f>
        <v>359</v>
      </c>
      <c r="X624">
        <f t="shared" si="49"/>
        <v>0</v>
      </c>
    </row>
    <row r="625" spans="1:24">
      <c r="S625">
        <f t="shared" si="50"/>
        <v>0</v>
      </c>
      <c r="T625">
        <f t="shared" si="46"/>
        <v>0</v>
      </c>
      <c r="U625" t="e">
        <f t="shared" si="47"/>
        <v>#VALUE!</v>
      </c>
      <c r="V625" t="e">
        <f t="shared" si="48"/>
        <v>#VALUE!</v>
      </c>
      <c r="W625" t="e">
        <f>VLOOKUP(V625,'player index'!D:F,3,FALSE)</f>
        <v>#VALUE!</v>
      </c>
      <c r="X625">
        <f t="shared" si="49"/>
        <v>0</v>
      </c>
    </row>
    <row r="626" spans="1:24">
      <c r="A626" t="s">
        <v>759</v>
      </c>
      <c r="B626" t="s">
        <v>760</v>
      </c>
      <c r="C626" t="s">
        <v>761</v>
      </c>
      <c r="D626" t="s">
        <v>762</v>
      </c>
      <c r="E626" t="s">
        <v>763</v>
      </c>
      <c r="F626" t="s">
        <v>735</v>
      </c>
      <c r="G626" t="s">
        <v>736</v>
      </c>
      <c r="H626" t="s">
        <v>764</v>
      </c>
      <c r="I626" t="s">
        <v>763</v>
      </c>
      <c r="J626" t="s">
        <v>735</v>
      </c>
      <c r="K626" t="s">
        <v>765</v>
      </c>
      <c r="L626" t="s">
        <v>763</v>
      </c>
      <c r="M626" t="s">
        <v>735</v>
      </c>
      <c r="N626" t="s">
        <v>2830</v>
      </c>
      <c r="O626" t="s">
        <v>2829</v>
      </c>
      <c r="P626" t="s">
        <v>2828</v>
      </c>
      <c r="Q626" t="s">
        <v>735</v>
      </c>
      <c r="R626" t="s">
        <v>766</v>
      </c>
      <c r="S626" t="e">
        <f t="shared" si="50"/>
        <v>#VALUE!</v>
      </c>
      <c r="T626" t="str">
        <f t="shared" si="46"/>
        <v>PLAYER, TEAM POS</v>
      </c>
      <c r="U626" t="str">
        <f t="shared" si="47"/>
        <v>PLAYER</v>
      </c>
      <c r="V626" t="str">
        <f t="shared" si="48"/>
        <v>PLAYER</v>
      </c>
      <c r="W626" t="e">
        <f>VLOOKUP(V626,'player index'!D:F,3,FALSE)</f>
        <v>#N/A</v>
      </c>
      <c r="X626" t="e">
        <f t="shared" si="49"/>
        <v>#VALUE!</v>
      </c>
    </row>
    <row r="627" spans="1:24">
      <c r="A627" t="s">
        <v>3132</v>
      </c>
      <c r="B627" t="s">
        <v>741</v>
      </c>
      <c r="C627" t="s">
        <v>2818</v>
      </c>
      <c r="D627" t="s">
        <v>809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 t="shared" si="50"/>
        <v>0</v>
      </c>
      <c r="T627" t="str">
        <f t="shared" si="46"/>
        <v>Tandon Doss, JaxWR</v>
      </c>
      <c r="U627" t="str">
        <f t="shared" si="47"/>
        <v>Tandon Doss</v>
      </c>
      <c r="V627" t="str">
        <f t="shared" si="48"/>
        <v>Tandon Doss</v>
      </c>
      <c r="W627" t="e">
        <f>VLOOKUP(V627,'player index'!D:F,3,FALSE)</f>
        <v>#N/A</v>
      </c>
      <c r="X627">
        <f t="shared" si="49"/>
        <v>0</v>
      </c>
    </row>
    <row r="628" spans="1:24">
      <c r="A628" t="s">
        <v>3133</v>
      </c>
      <c r="B628" t="s">
        <v>741</v>
      </c>
      <c r="C628" t="s">
        <v>2818</v>
      </c>
      <c r="D628" t="s">
        <v>809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 t="shared" si="50"/>
        <v>0</v>
      </c>
      <c r="T628" t="str">
        <f t="shared" si="46"/>
        <v>Julius Thomas*, JaxTEO</v>
      </c>
      <c r="U628" t="str">
        <f t="shared" si="47"/>
        <v>Julius Thomas*</v>
      </c>
      <c r="V628" t="str">
        <f t="shared" si="48"/>
        <v>Julius Thomas</v>
      </c>
      <c r="W628">
        <f>VLOOKUP(V628,'player index'!D:F,3,FALSE)</f>
        <v>529</v>
      </c>
      <c r="X628">
        <f t="shared" si="49"/>
        <v>0</v>
      </c>
    </row>
    <row r="629" spans="1:24">
      <c r="A629" t="s">
        <v>3134</v>
      </c>
      <c r="B629" t="s">
        <v>9</v>
      </c>
      <c r="C629" t="s">
        <v>2816</v>
      </c>
      <c r="D629" t="s">
        <v>809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 t="shared" si="50"/>
        <v>0</v>
      </c>
      <c r="T629" t="str">
        <f t="shared" si="46"/>
        <v>Clyde Gates, DalWR</v>
      </c>
      <c r="U629" t="str">
        <f t="shared" si="47"/>
        <v>Clyde Gates</v>
      </c>
      <c r="V629" t="str">
        <f t="shared" si="48"/>
        <v>Clyde Gates</v>
      </c>
      <c r="W629" t="e">
        <f>VLOOKUP(V629,'player index'!D:F,3,FALSE)</f>
        <v>#N/A</v>
      </c>
      <c r="X629">
        <f t="shared" si="49"/>
        <v>0</v>
      </c>
    </row>
    <row r="630" spans="1:24">
      <c r="A630" t="s">
        <v>3135</v>
      </c>
      <c r="B630" t="s">
        <v>741</v>
      </c>
      <c r="C630" t="s">
        <v>2818</v>
      </c>
      <c r="D630" t="s">
        <v>809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 t="shared" si="50"/>
        <v>0</v>
      </c>
      <c r="T630" t="str">
        <f t="shared" si="46"/>
        <v>Stephen Burton, JaxWR</v>
      </c>
      <c r="U630" t="str">
        <f t="shared" si="47"/>
        <v>Stephen Burton</v>
      </c>
      <c r="V630" t="str">
        <f t="shared" si="48"/>
        <v>Stephen Burton</v>
      </c>
      <c r="W630" t="e">
        <f>VLOOKUP(V630,'player index'!D:F,3,FALSE)</f>
        <v>#N/A</v>
      </c>
      <c r="X630">
        <f t="shared" si="49"/>
        <v>0</v>
      </c>
    </row>
    <row r="631" spans="1:24">
      <c r="A631" t="s">
        <v>1671</v>
      </c>
      <c r="B631" t="s">
        <v>746</v>
      </c>
      <c r="C631" t="s">
        <v>3001</v>
      </c>
      <c r="D631" t="s">
        <v>809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 t="shared" si="50"/>
        <v>0</v>
      </c>
      <c r="T631" t="str">
        <f t="shared" si="46"/>
        <v>Richard Gordon, KCTEQ</v>
      </c>
      <c r="U631" t="str">
        <f t="shared" si="47"/>
        <v>Richard Gordon</v>
      </c>
      <c r="V631" t="str">
        <f t="shared" si="48"/>
        <v>Richard Gordon</v>
      </c>
      <c r="W631">
        <f>VLOOKUP(V631,'player index'!D:F,3,FALSE)</f>
        <v>530</v>
      </c>
      <c r="X631">
        <f t="shared" si="49"/>
        <v>0</v>
      </c>
    </row>
    <row r="632" spans="1:24">
      <c r="A632" t="s">
        <v>3136</v>
      </c>
      <c r="B632" t="s">
        <v>55</v>
      </c>
      <c r="C632" t="s">
        <v>2815</v>
      </c>
      <c r="D632" t="s">
        <v>809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 t="shared" si="50"/>
        <v>0</v>
      </c>
      <c r="T632" t="str">
        <f t="shared" si="46"/>
        <v>Anthony Allen, BalRB</v>
      </c>
      <c r="U632" t="str">
        <f t="shared" si="47"/>
        <v>Anthony Allen</v>
      </c>
      <c r="V632" t="str">
        <f t="shared" si="48"/>
        <v>Anthony Allen</v>
      </c>
      <c r="W632" t="e">
        <f>VLOOKUP(V632,'player index'!D:F,3,FALSE)</f>
        <v>#N/A</v>
      </c>
      <c r="X632">
        <f t="shared" si="49"/>
        <v>0</v>
      </c>
    </row>
    <row r="633" spans="1:24">
      <c r="A633" t="s">
        <v>3137</v>
      </c>
      <c r="B633" t="s">
        <v>746</v>
      </c>
      <c r="C633" t="s">
        <v>3001</v>
      </c>
      <c r="D633" t="s">
        <v>809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 t="shared" si="50"/>
        <v>0</v>
      </c>
      <c r="T633" t="str">
        <f t="shared" si="46"/>
        <v>Ryan Taylor, KCTE</v>
      </c>
      <c r="U633" t="str">
        <f t="shared" si="47"/>
        <v>Ryan Taylor</v>
      </c>
      <c r="V633" t="str">
        <f t="shared" si="48"/>
        <v>Ryan Taylor</v>
      </c>
      <c r="W633" t="e">
        <f>VLOOKUP(V633,'player index'!D:F,3,FALSE)</f>
        <v>#N/A</v>
      </c>
      <c r="X633">
        <f t="shared" si="49"/>
        <v>0</v>
      </c>
    </row>
    <row r="634" spans="1:24">
      <c r="A634" t="s">
        <v>1232</v>
      </c>
      <c r="B634" t="s">
        <v>840</v>
      </c>
      <c r="C634" t="s">
        <v>2853</v>
      </c>
      <c r="D634" t="s">
        <v>809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8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f t="shared" si="50"/>
        <v>1.8</v>
      </c>
      <c r="T634" t="str">
        <f t="shared" si="46"/>
        <v>Lee Smith, OakTE</v>
      </c>
      <c r="U634" t="str">
        <f t="shared" si="47"/>
        <v>Lee Smith</v>
      </c>
      <c r="V634" t="str">
        <f t="shared" si="48"/>
        <v>Lee Smith</v>
      </c>
      <c r="W634">
        <f>VLOOKUP(V634,'player index'!D:F,3,FALSE)</f>
        <v>434</v>
      </c>
      <c r="X634">
        <f t="shared" si="49"/>
        <v>1.8</v>
      </c>
    </row>
    <row r="635" spans="1:24">
      <c r="A635" t="s">
        <v>3138</v>
      </c>
      <c r="B635" t="s">
        <v>837</v>
      </c>
      <c r="C635" t="s">
        <v>2812</v>
      </c>
      <c r="D635" t="s">
        <v>809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 t="shared" si="50"/>
        <v>0</v>
      </c>
      <c r="T635" t="str">
        <f t="shared" si="46"/>
        <v>Kyle Adams, TBTE</v>
      </c>
      <c r="U635" t="str">
        <f t="shared" si="47"/>
        <v>Kyle Adams</v>
      </c>
      <c r="V635" t="str">
        <f t="shared" si="48"/>
        <v>Kyle Adams</v>
      </c>
      <c r="W635" t="e">
        <f>VLOOKUP(V635,'player index'!D:F,3,FALSE)</f>
        <v>#N/A</v>
      </c>
      <c r="X635">
        <f t="shared" si="49"/>
        <v>0</v>
      </c>
    </row>
    <row r="636" spans="1:24">
      <c r="A636" t="s">
        <v>1348</v>
      </c>
      <c r="B636" t="s">
        <v>746</v>
      </c>
      <c r="C636" t="s">
        <v>3001</v>
      </c>
      <c r="D636" t="s">
        <v>809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50"/>
        <v>0</v>
      </c>
      <c r="T636" t="str">
        <f t="shared" si="46"/>
        <v>Armon Binns, KCWR</v>
      </c>
      <c r="U636" t="str">
        <f t="shared" si="47"/>
        <v>Armon Binns</v>
      </c>
      <c r="V636" t="str">
        <f t="shared" si="48"/>
        <v>Armon Binns</v>
      </c>
      <c r="W636">
        <f>VLOOKUP(V636,'player index'!D:F,3,FALSE)</f>
        <v>531</v>
      </c>
      <c r="X636">
        <f t="shared" si="49"/>
        <v>0</v>
      </c>
    </row>
    <row r="637" spans="1:24">
      <c r="A637" t="s">
        <v>3139</v>
      </c>
      <c r="B637" t="s">
        <v>98</v>
      </c>
      <c r="C637" t="s">
        <v>2821</v>
      </c>
      <c r="D637" t="s">
        <v>809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si="50"/>
        <v>0</v>
      </c>
      <c r="T637" t="str">
        <f t="shared" si="46"/>
        <v>Pat Devlin, CleQB</v>
      </c>
      <c r="U637" t="str">
        <f t="shared" si="47"/>
        <v>Pat Devlin</v>
      </c>
      <c r="V637" t="str">
        <f t="shared" si="48"/>
        <v>Pat Devlin</v>
      </c>
      <c r="W637" t="e">
        <f>VLOOKUP(V637,'player index'!D:F,3,FALSE)</f>
        <v>#N/A</v>
      </c>
      <c r="X637">
        <f t="shared" si="49"/>
        <v>0</v>
      </c>
    </row>
    <row r="638" spans="1:24">
      <c r="A638" t="s">
        <v>1349</v>
      </c>
      <c r="B638" t="s">
        <v>71</v>
      </c>
      <c r="C638" t="s">
        <v>2847</v>
      </c>
      <c r="D638" t="s">
        <v>809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 t="shared" si="50"/>
        <v>0</v>
      </c>
      <c r="T638" t="str">
        <f t="shared" si="46"/>
        <v>DuJuan Harris, MinRB</v>
      </c>
      <c r="U638" t="str">
        <f t="shared" si="47"/>
        <v>DuJuan Harris</v>
      </c>
      <c r="V638" t="str">
        <f t="shared" si="48"/>
        <v>DuJuan Harris</v>
      </c>
      <c r="W638">
        <f>VLOOKUP(V638,'player index'!D:F,3,FALSE)</f>
        <v>532</v>
      </c>
      <c r="X638">
        <f t="shared" si="49"/>
        <v>0</v>
      </c>
    </row>
    <row r="639" spans="1:24">
      <c r="A639" t="s">
        <v>3140</v>
      </c>
      <c r="B639" t="s">
        <v>89</v>
      </c>
      <c r="C639" t="s">
        <v>2986</v>
      </c>
      <c r="D639" t="s">
        <v>809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 t="shared" si="50"/>
        <v>0</v>
      </c>
      <c r="T639" t="str">
        <f t="shared" si="46"/>
        <v>Robert Hughes, AriRB</v>
      </c>
      <c r="U639" t="str">
        <f t="shared" si="47"/>
        <v>Robert Hughes</v>
      </c>
      <c r="V639" t="str">
        <f t="shared" si="48"/>
        <v>Robert Hughes</v>
      </c>
      <c r="W639" t="e">
        <f>VLOOKUP(V639,'player index'!D:F,3,FALSE)</f>
        <v>#N/A</v>
      </c>
      <c r="X639">
        <f t="shared" si="49"/>
        <v>0</v>
      </c>
    </row>
    <row r="640" spans="1:24">
      <c r="A640" t="s">
        <v>3141</v>
      </c>
      <c r="B640" t="s">
        <v>856</v>
      </c>
      <c r="C640" t="s">
        <v>2993</v>
      </c>
      <c r="D640" t="s">
        <v>809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50"/>
        <v>0</v>
      </c>
      <c r="T640" t="str">
        <f t="shared" si="46"/>
        <v>Jerrod Johnson, ChiQB</v>
      </c>
      <c r="U640" t="str">
        <f t="shared" si="47"/>
        <v>Jerrod Johnson</v>
      </c>
      <c r="V640" t="str">
        <f t="shared" si="48"/>
        <v>Jerrod Johnson</v>
      </c>
      <c r="W640" t="e">
        <f>VLOOKUP(V640,'player index'!D:F,3,FALSE)</f>
        <v>#N/A</v>
      </c>
      <c r="X640">
        <f t="shared" si="49"/>
        <v>0</v>
      </c>
    </row>
    <row r="641" spans="1:24">
      <c r="A641" t="s">
        <v>1350</v>
      </c>
      <c r="B641" t="s">
        <v>804</v>
      </c>
      <c r="C641" t="s">
        <v>2860</v>
      </c>
      <c r="D641" t="s">
        <v>809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 t="shared" si="50"/>
        <v>0</v>
      </c>
      <c r="T641" t="str">
        <f t="shared" si="46"/>
        <v>Kyle Miller, SDTE</v>
      </c>
      <c r="U641" t="str">
        <f t="shared" si="47"/>
        <v>Kyle Miller</v>
      </c>
      <c r="V641" t="str">
        <f t="shared" si="48"/>
        <v>Kyle Miller</v>
      </c>
      <c r="W641">
        <f>VLOOKUP(V641,'player index'!D:F,3,FALSE)</f>
        <v>533</v>
      </c>
      <c r="X641">
        <f t="shared" si="49"/>
        <v>0</v>
      </c>
    </row>
    <row r="642" spans="1:24">
      <c r="A642" t="s">
        <v>3142</v>
      </c>
      <c r="B642" t="s">
        <v>9</v>
      </c>
      <c r="C642" t="s">
        <v>2816</v>
      </c>
      <c r="D642" t="s">
        <v>809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 t="shared" si="50"/>
        <v>0</v>
      </c>
      <c r="T642" t="str">
        <f t="shared" si="46"/>
        <v>Jamar Newsome, DalWR</v>
      </c>
      <c r="U642" t="str">
        <f t="shared" si="47"/>
        <v>Jamar Newsome</v>
      </c>
      <c r="V642" t="str">
        <f t="shared" si="48"/>
        <v>Jamar Newsome</v>
      </c>
      <c r="W642" t="e">
        <f>VLOOKUP(V642,'player index'!D:F,3,FALSE)</f>
        <v>#N/A</v>
      </c>
      <c r="X642">
        <f t="shared" si="49"/>
        <v>0</v>
      </c>
    </row>
    <row r="643" spans="1:24">
      <c r="A643" t="s">
        <v>3143</v>
      </c>
      <c r="B643" t="s">
        <v>842</v>
      </c>
      <c r="C643" t="s">
        <v>2831</v>
      </c>
      <c r="D643" t="s">
        <v>809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 t="shared" si="50"/>
        <v>0</v>
      </c>
      <c r="T643" t="str">
        <f t="shared" si="46"/>
        <v>Dane Sanzenbacher, CinWR</v>
      </c>
      <c r="U643" t="str">
        <f t="shared" si="47"/>
        <v>Dane Sanzenbacher</v>
      </c>
      <c r="V643" t="str">
        <f t="shared" si="48"/>
        <v>Dane Sanzenbacher</v>
      </c>
      <c r="W643" t="e">
        <f>VLOOKUP(V643,'player index'!D:F,3,FALSE)</f>
        <v>#N/A</v>
      </c>
      <c r="X643">
        <f t="shared" si="49"/>
        <v>0</v>
      </c>
    </row>
    <row r="644" spans="1:24">
      <c r="A644" t="s">
        <v>3144</v>
      </c>
      <c r="B644" t="s">
        <v>778</v>
      </c>
      <c r="C644" t="s">
        <v>2879</v>
      </c>
      <c r="D644" t="s">
        <v>809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si="50"/>
        <v>0</v>
      </c>
      <c r="T644" t="str">
        <f t="shared" ref="T644:T707" si="51">A644</f>
        <v>Weslye Saunders, IndTE</v>
      </c>
      <c r="U644" t="str">
        <f t="shared" ref="U644:U707" si="52">LEFT(T644,IFERROR(FIND(",",T644),LEN(T644)-8)-1)</f>
        <v>Weslye Saunders</v>
      </c>
      <c r="V644" t="str">
        <f t="shared" ref="V644:V707" si="53">LEFT(U644,IFERROR(FIND("*",U644),LEN(U644)+1)-1)</f>
        <v>Weslye Saunders</v>
      </c>
      <c r="W644" t="e">
        <f>VLOOKUP(V644,'player index'!D:F,3,FALSE)</f>
        <v>#N/A</v>
      </c>
      <c r="X644">
        <f t="shared" ref="X644:X707" si="54">S644</f>
        <v>0</v>
      </c>
    </row>
    <row r="645" spans="1:24">
      <c r="A645" t="s">
        <v>3145</v>
      </c>
      <c r="B645" t="s">
        <v>98</v>
      </c>
      <c r="C645" t="s">
        <v>2821</v>
      </c>
      <c r="D645" t="s">
        <v>809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 t="shared" si="50"/>
        <v>0</v>
      </c>
      <c r="T645" t="str">
        <f t="shared" si="51"/>
        <v>Andre Phillip Smith, CleTE</v>
      </c>
      <c r="U645" t="str">
        <f t="shared" si="52"/>
        <v>Andre Phillip Smith</v>
      </c>
      <c r="V645" t="str">
        <f t="shared" si="53"/>
        <v>Andre Phillip Smith</v>
      </c>
      <c r="W645" t="e">
        <f>VLOOKUP(V645,'player index'!D:F,3,FALSE)</f>
        <v>#N/A</v>
      </c>
      <c r="X645">
        <f t="shared" si="54"/>
        <v>0</v>
      </c>
    </row>
    <row r="646" spans="1:24">
      <c r="A646" t="s">
        <v>2948</v>
      </c>
      <c r="B646" t="s">
        <v>795</v>
      </c>
      <c r="C646" t="s">
        <v>796</v>
      </c>
      <c r="D646" t="s">
        <v>809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 t="shared" si="50"/>
        <v>0</v>
      </c>
      <c r="T646" t="str">
        <f t="shared" si="51"/>
        <v>Kris Adams, NYGWR</v>
      </c>
      <c r="U646" t="str">
        <f t="shared" si="52"/>
        <v>Kris Adams</v>
      </c>
      <c r="V646" t="str">
        <f t="shared" si="53"/>
        <v>Kris Adams</v>
      </c>
      <c r="W646" t="e">
        <f>VLOOKUP(V646,'player index'!D:F,3,FALSE)</f>
        <v>#N/A</v>
      </c>
      <c r="X646">
        <f t="shared" si="54"/>
        <v>0</v>
      </c>
    </row>
    <row r="647" spans="1:24">
      <c r="A647" t="s">
        <v>3146</v>
      </c>
      <c r="B647" t="s">
        <v>67</v>
      </c>
      <c r="C647" t="s">
        <v>2814</v>
      </c>
      <c r="D647" t="s">
        <v>809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50"/>
        <v>0</v>
      </c>
      <c r="T647" t="str">
        <f t="shared" si="51"/>
        <v>Josh Baker, NYJTE</v>
      </c>
      <c r="U647" t="str">
        <f t="shared" si="52"/>
        <v>Josh Baker</v>
      </c>
      <c r="V647" t="str">
        <f t="shared" si="53"/>
        <v>Josh Baker</v>
      </c>
      <c r="W647" t="e">
        <f>VLOOKUP(V647,'player index'!D:F,3,FALSE)</f>
        <v>#N/A</v>
      </c>
      <c r="X647">
        <f t="shared" si="54"/>
        <v>0</v>
      </c>
    </row>
    <row r="648" spans="1:24">
      <c r="A648" t="s">
        <v>1157</v>
      </c>
      <c r="B648" t="s">
        <v>801</v>
      </c>
      <c r="C648" t="s">
        <v>2813</v>
      </c>
      <c r="D648" t="s">
        <v>809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4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f t="shared" si="50"/>
        <v>1.4</v>
      </c>
      <c r="T648" t="str">
        <f t="shared" si="51"/>
        <v>Patrick DiMarco, AtlRB</v>
      </c>
      <c r="U648" t="str">
        <f t="shared" si="52"/>
        <v>Patrick DiMarco</v>
      </c>
      <c r="V648" t="str">
        <f t="shared" si="53"/>
        <v>Patrick DiMarco</v>
      </c>
      <c r="W648">
        <f>VLOOKUP(V648,'player index'!D:F,3,FALSE)</f>
        <v>432</v>
      </c>
      <c r="X648">
        <f t="shared" si="54"/>
        <v>1.4</v>
      </c>
    </row>
    <row r="649" spans="1:24">
      <c r="A649" t="s">
        <v>3147</v>
      </c>
      <c r="B649" t="s">
        <v>67</v>
      </c>
      <c r="C649" t="s">
        <v>2814</v>
      </c>
      <c r="D649" t="s">
        <v>809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50"/>
        <v>0</v>
      </c>
      <c r="T649" t="str">
        <f t="shared" si="51"/>
        <v>Vidal Hazelton, NYJWR</v>
      </c>
      <c r="U649" t="str">
        <f t="shared" si="52"/>
        <v>Vidal Hazelton</v>
      </c>
      <c r="V649" t="str">
        <f t="shared" si="53"/>
        <v>Vidal Hazelton</v>
      </c>
      <c r="W649" t="e">
        <f>VLOOKUP(V649,'player index'!D:F,3,FALSE)</f>
        <v>#N/A</v>
      </c>
      <c r="X649">
        <f t="shared" si="54"/>
        <v>0</v>
      </c>
    </row>
    <row r="650" spans="1:24">
      <c r="A650" t="s">
        <v>1276</v>
      </c>
      <c r="B650" t="s">
        <v>44</v>
      </c>
      <c r="C650" t="s">
        <v>2999</v>
      </c>
      <c r="D650" t="s">
        <v>809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 t="shared" si="50"/>
        <v>0</v>
      </c>
      <c r="T650" t="str">
        <f t="shared" si="51"/>
        <v>Scott Tolzien, GBQB</v>
      </c>
      <c r="U650" t="str">
        <f t="shared" si="52"/>
        <v>Scott Tolzien</v>
      </c>
      <c r="V650" t="str">
        <f t="shared" si="53"/>
        <v>Scott Tolzien</v>
      </c>
      <c r="W650">
        <f>VLOOKUP(V650,'player index'!D:F,3,FALSE)</f>
        <v>466</v>
      </c>
      <c r="X650">
        <f t="shared" si="54"/>
        <v>0</v>
      </c>
    </row>
    <row r="651" spans="1:24">
      <c r="A651" t="s">
        <v>3148</v>
      </c>
      <c r="B651" t="s">
        <v>71</v>
      </c>
      <c r="C651" t="s">
        <v>2847</v>
      </c>
      <c r="D651" t="s">
        <v>809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 t="shared" si="50"/>
        <v>0</v>
      </c>
      <c r="T651" t="str">
        <f t="shared" si="51"/>
        <v>Michael Higgins, MinTE</v>
      </c>
      <c r="U651" t="str">
        <f t="shared" si="52"/>
        <v>Michael Higgins</v>
      </c>
      <c r="V651" t="str">
        <f t="shared" si="53"/>
        <v>Michael Higgins</v>
      </c>
      <c r="W651" t="e">
        <f>VLOOKUP(V651,'player index'!D:F,3,FALSE)</f>
        <v>#N/A</v>
      </c>
      <c r="X651">
        <f t="shared" si="54"/>
        <v>0</v>
      </c>
    </row>
    <row r="652" spans="1:24">
      <c r="A652" t="s">
        <v>1243</v>
      </c>
      <c r="B652" t="s">
        <v>859</v>
      </c>
      <c r="C652" t="s">
        <v>2834</v>
      </c>
      <c r="D652" t="s">
        <v>809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50"/>
        <v>0</v>
      </c>
      <c r="T652" t="str">
        <f t="shared" si="51"/>
        <v>Joseph Morgan, NOWR</v>
      </c>
      <c r="U652" t="str">
        <f t="shared" si="52"/>
        <v>Joseph Morgan</v>
      </c>
      <c r="V652" t="str">
        <f t="shared" si="53"/>
        <v>Joseph Morgan</v>
      </c>
      <c r="W652">
        <f>VLOOKUP(V652,'player index'!D:F,3,FALSE)</f>
        <v>328</v>
      </c>
      <c r="X652">
        <f t="shared" si="54"/>
        <v>0</v>
      </c>
    </row>
    <row r="653" spans="1:24">
      <c r="A653" t="s">
        <v>3149</v>
      </c>
      <c r="B653" t="s">
        <v>21</v>
      </c>
      <c r="C653" t="s">
        <v>3017</v>
      </c>
      <c r="D653" t="s">
        <v>809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 t="shared" si="50"/>
        <v>0</v>
      </c>
      <c r="T653" t="str">
        <f t="shared" si="51"/>
        <v>William Powell, DetRB</v>
      </c>
      <c r="U653" t="str">
        <f t="shared" si="52"/>
        <v>William Powell</v>
      </c>
      <c r="V653" t="str">
        <f t="shared" si="53"/>
        <v>William Powell</v>
      </c>
      <c r="W653" t="e">
        <f>VLOOKUP(V653,'player index'!D:F,3,FALSE)</f>
        <v>#N/A</v>
      </c>
      <c r="X653">
        <f t="shared" si="54"/>
        <v>0</v>
      </c>
    </row>
    <row r="654" spans="1:24">
      <c r="A654" t="s">
        <v>1351</v>
      </c>
      <c r="B654" t="s">
        <v>55</v>
      </c>
      <c r="C654" t="s">
        <v>2815</v>
      </c>
      <c r="D654" t="s">
        <v>809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 t="shared" si="50"/>
        <v>0</v>
      </c>
      <c r="T654" t="str">
        <f t="shared" si="51"/>
        <v>Allen Reisner*, BalTEIR</v>
      </c>
      <c r="U654" t="str">
        <f t="shared" si="52"/>
        <v>Allen Reisner*</v>
      </c>
      <c r="V654" t="str">
        <f t="shared" si="53"/>
        <v>Allen Reisner</v>
      </c>
      <c r="W654">
        <f>VLOOKUP(V654,'player index'!D:F,3,FALSE)</f>
        <v>534</v>
      </c>
      <c r="X654">
        <f t="shared" si="54"/>
        <v>0</v>
      </c>
    </row>
    <row r="655" spans="1:24">
      <c r="A655" t="s">
        <v>3150</v>
      </c>
      <c r="B655" t="s">
        <v>55</v>
      </c>
      <c r="C655" t="s">
        <v>2815</v>
      </c>
      <c r="D655" t="s">
        <v>809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 t="shared" si="50"/>
        <v>0</v>
      </c>
      <c r="T655" t="str">
        <f t="shared" si="51"/>
        <v>Konrad Reuland, BalTE</v>
      </c>
      <c r="U655" t="str">
        <f t="shared" si="52"/>
        <v>Konrad Reuland</v>
      </c>
      <c r="V655" t="str">
        <f t="shared" si="53"/>
        <v>Konrad Reuland</v>
      </c>
      <c r="W655" t="e">
        <f>VLOOKUP(V655,'player index'!D:F,3,FALSE)</f>
        <v>#N/A</v>
      </c>
      <c r="X655">
        <f t="shared" si="54"/>
        <v>0</v>
      </c>
    </row>
    <row r="656" spans="1:24">
      <c r="A656" t="s">
        <v>3151</v>
      </c>
      <c r="B656" t="s">
        <v>100</v>
      </c>
      <c r="C656" t="s">
        <v>2989</v>
      </c>
      <c r="D656" t="s">
        <v>809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 t="shared" si="50"/>
        <v>0</v>
      </c>
      <c r="T656" t="str">
        <f t="shared" si="51"/>
        <v>Raymond Webber, MiaWR</v>
      </c>
      <c r="U656" t="str">
        <f t="shared" si="52"/>
        <v>Raymond Webber</v>
      </c>
      <c r="V656" t="str">
        <f t="shared" si="53"/>
        <v>Raymond Webber</v>
      </c>
      <c r="W656" t="e">
        <f>VLOOKUP(V656,'player index'!D:F,3,FALSE)</f>
        <v>#N/A</v>
      </c>
      <c r="X656">
        <f t="shared" si="54"/>
        <v>0</v>
      </c>
    </row>
    <row r="657" spans="1:24">
      <c r="A657" t="s">
        <v>3152</v>
      </c>
      <c r="B657" t="s">
        <v>67</v>
      </c>
      <c r="C657" t="s">
        <v>2814</v>
      </c>
      <c r="D657" t="s">
        <v>809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 t="shared" ref="S657:S720" si="55">E657*0.04+F657*4-G657+I657*0.1+J657*6+K657+L657*0.1+M657*6+O657*2-P657+Q657*6+IF(E657&gt;=300,3,0)+IF(I657&gt;=100,3,0)+IF(L657&gt;=100,3,0)</f>
        <v>0</v>
      </c>
      <c r="T657" t="str">
        <f t="shared" si="51"/>
        <v>Michael Campbell, NYJWR</v>
      </c>
      <c r="U657" t="str">
        <f t="shared" si="52"/>
        <v>Michael Campbell</v>
      </c>
      <c r="V657" t="str">
        <f t="shared" si="53"/>
        <v>Michael Campbell</v>
      </c>
      <c r="W657" t="e">
        <f>VLOOKUP(V657,'player index'!D:F,3,FALSE)</f>
        <v>#N/A</v>
      </c>
      <c r="X657">
        <f t="shared" si="54"/>
        <v>0</v>
      </c>
    </row>
    <row r="658" spans="1:24">
      <c r="A658" t="s">
        <v>3153</v>
      </c>
      <c r="B658" t="s">
        <v>801</v>
      </c>
      <c r="C658" t="s">
        <v>2813</v>
      </c>
      <c r="D658" t="s">
        <v>809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 t="shared" si="55"/>
        <v>0</v>
      </c>
      <c r="T658" t="str">
        <f t="shared" si="51"/>
        <v>Drew Davis, AtlWR</v>
      </c>
      <c r="U658" t="str">
        <f t="shared" si="52"/>
        <v>Drew Davis</v>
      </c>
      <c r="V658" t="str">
        <f t="shared" si="53"/>
        <v>Drew Davis</v>
      </c>
      <c r="W658" t="e">
        <f>VLOOKUP(V658,'player index'!D:F,3,FALSE)</f>
        <v>#N/A</v>
      </c>
      <c r="X658">
        <f t="shared" si="54"/>
        <v>0</v>
      </c>
    </row>
    <row r="659" spans="1:24">
      <c r="A659" t="s">
        <v>1352</v>
      </c>
      <c r="B659" t="s">
        <v>21</v>
      </c>
      <c r="C659" t="s">
        <v>3017</v>
      </c>
      <c r="D659" t="s">
        <v>809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 t="shared" si="55"/>
        <v>0</v>
      </c>
      <c r="T659" t="str">
        <f t="shared" si="51"/>
        <v>Jeremy Ross, DetWR</v>
      </c>
      <c r="U659" t="str">
        <f t="shared" si="52"/>
        <v>Jeremy Ross</v>
      </c>
      <c r="V659" t="str">
        <f t="shared" si="53"/>
        <v>Jeremy Ross</v>
      </c>
      <c r="W659">
        <f>VLOOKUP(V659,'player index'!D:F,3,FALSE)</f>
        <v>535</v>
      </c>
      <c r="X659">
        <f t="shared" si="54"/>
        <v>0</v>
      </c>
    </row>
    <row r="660" spans="1:24">
      <c r="A660" t="s">
        <v>1220</v>
      </c>
      <c r="B660" t="s">
        <v>98</v>
      </c>
      <c r="C660" t="s">
        <v>2821</v>
      </c>
      <c r="D660" t="s">
        <v>809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2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0</v>
      </c>
      <c r="S660">
        <f t="shared" si="55"/>
        <v>1.2</v>
      </c>
      <c r="T660" t="str">
        <f t="shared" si="51"/>
        <v>Shaun Draughn, CleRB</v>
      </c>
      <c r="U660" t="str">
        <f t="shared" si="52"/>
        <v>Shaun Draughn</v>
      </c>
      <c r="V660" t="str">
        <f t="shared" si="53"/>
        <v>Shaun Draughn</v>
      </c>
      <c r="W660">
        <f>VLOOKUP(V660,'player index'!D:F,3,FALSE)</f>
        <v>344</v>
      </c>
      <c r="X660">
        <f t="shared" si="54"/>
        <v>1.2</v>
      </c>
    </row>
    <row r="661" spans="1:24">
      <c r="A661" t="s">
        <v>3154</v>
      </c>
      <c r="B661" t="s">
        <v>55</v>
      </c>
      <c r="C661" t="s">
        <v>2815</v>
      </c>
      <c r="D661" t="s">
        <v>809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 t="shared" si="55"/>
        <v>0</v>
      </c>
      <c r="T661" t="str">
        <f t="shared" si="51"/>
        <v>LaQuan Williams, BalWR</v>
      </c>
      <c r="U661" t="str">
        <f t="shared" si="52"/>
        <v>LaQuan Williams</v>
      </c>
      <c r="V661" t="str">
        <f t="shared" si="53"/>
        <v>LaQuan Williams</v>
      </c>
      <c r="W661" t="e">
        <f>VLOOKUP(V661,'player index'!D:F,3,FALSE)</f>
        <v>#N/A</v>
      </c>
      <c r="X661">
        <f t="shared" si="54"/>
        <v>0</v>
      </c>
    </row>
    <row r="662" spans="1:24">
      <c r="A662" t="s">
        <v>3155</v>
      </c>
      <c r="B662" t="s">
        <v>26</v>
      </c>
      <c r="C662" t="s">
        <v>2823</v>
      </c>
      <c r="D662" t="s">
        <v>809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 t="shared" si="55"/>
        <v>0</v>
      </c>
      <c r="T662" t="str">
        <f t="shared" si="51"/>
        <v>Brett Brackett, TenTE</v>
      </c>
      <c r="U662" t="str">
        <f t="shared" si="52"/>
        <v>Brett Brackett</v>
      </c>
      <c r="V662" t="str">
        <f t="shared" si="53"/>
        <v>Brett Brackett</v>
      </c>
      <c r="W662" t="e">
        <f>VLOOKUP(V662,'player index'!D:F,3,FALSE)</f>
        <v>#N/A</v>
      </c>
      <c r="X662">
        <f t="shared" si="54"/>
        <v>0</v>
      </c>
    </row>
    <row r="663" spans="1:24">
      <c r="A663" t="s">
        <v>3156</v>
      </c>
      <c r="B663" t="s">
        <v>9</v>
      </c>
      <c r="C663" t="s">
        <v>2816</v>
      </c>
      <c r="D663" t="s">
        <v>809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 t="shared" si="55"/>
        <v>0</v>
      </c>
      <c r="T663" t="str">
        <f t="shared" si="51"/>
        <v>Kerry Taylor, DalWR</v>
      </c>
      <c r="U663" t="str">
        <f t="shared" si="52"/>
        <v>Kerry Taylor</v>
      </c>
      <c r="V663" t="str">
        <f t="shared" si="53"/>
        <v>Kerry Taylor</v>
      </c>
      <c r="W663" t="e">
        <f>VLOOKUP(V663,'player index'!D:F,3,FALSE)</f>
        <v>#N/A</v>
      </c>
      <c r="X663">
        <f t="shared" si="54"/>
        <v>0</v>
      </c>
    </row>
    <row r="664" spans="1:24">
      <c r="A664" t="s">
        <v>3157</v>
      </c>
      <c r="B664" t="s">
        <v>100</v>
      </c>
      <c r="C664" t="s">
        <v>2989</v>
      </c>
      <c r="D664" t="s">
        <v>809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 t="shared" si="55"/>
        <v>0</v>
      </c>
      <c r="T664" t="str">
        <f t="shared" si="51"/>
        <v>Jake Rogers, MiaK</v>
      </c>
      <c r="U664" t="str">
        <f t="shared" si="52"/>
        <v>Jake Rogers</v>
      </c>
      <c r="V664" t="str">
        <f t="shared" si="53"/>
        <v>Jake Rogers</v>
      </c>
      <c r="W664" t="e">
        <f>VLOOKUP(V664,'player index'!D:F,3,FALSE)</f>
        <v>#N/A</v>
      </c>
      <c r="X664">
        <f t="shared" si="54"/>
        <v>0</v>
      </c>
    </row>
    <row r="665" spans="1:24">
      <c r="A665" t="s">
        <v>3158</v>
      </c>
      <c r="B665" t="s">
        <v>81</v>
      </c>
      <c r="C665" t="s">
        <v>2826</v>
      </c>
      <c r="D665" t="s">
        <v>809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 t="shared" si="55"/>
        <v>0</v>
      </c>
      <c r="T665" t="str">
        <f t="shared" si="51"/>
        <v>Lestar Jean, HouWR</v>
      </c>
      <c r="U665" t="str">
        <f t="shared" si="52"/>
        <v>Lestar Jean</v>
      </c>
      <c r="V665" t="str">
        <f t="shared" si="53"/>
        <v>Lestar Jean</v>
      </c>
      <c r="W665" t="e">
        <f>VLOOKUP(V665,'player index'!D:F,3,FALSE)</f>
        <v>#N/A</v>
      </c>
      <c r="X665">
        <f t="shared" si="54"/>
        <v>0</v>
      </c>
    </row>
    <row r="666" spans="1:24">
      <c r="A666" t="s">
        <v>3159</v>
      </c>
      <c r="B666" t="s">
        <v>856</v>
      </c>
      <c r="C666" t="s">
        <v>2993</v>
      </c>
      <c r="D666" t="s">
        <v>809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 t="shared" si="55"/>
        <v>0</v>
      </c>
      <c r="T666" t="str">
        <f t="shared" si="51"/>
        <v>Terrence Toliver, ChiWR</v>
      </c>
      <c r="U666" t="str">
        <f t="shared" si="52"/>
        <v>Terrence Toliver</v>
      </c>
      <c r="V666" t="str">
        <f t="shared" si="53"/>
        <v>Terrence Toliver</v>
      </c>
      <c r="W666" t="e">
        <f>VLOOKUP(V666,'player index'!D:F,3,FALSE)</f>
        <v>#N/A</v>
      </c>
      <c r="X666">
        <f t="shared" si="54"/>
        <v>0</v>
      </c>
    </row>
    <row r="667" spans="1:24">
      <c r="A667" t="s">
        <v>1042</v>
      </c>
      <c r="B667" t="s">
        <v>55</v>
      </c>
      <c r="C667" t="s">
        <v>2815</v>
      </c>
      <c r="D667" t="s">
        <v>809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f t="shared" si="55"/>
        <v>0</v>
      </c>
      <c r="T667" t="str">
        <f t="shared" si="51"/>
        <v>Kamar Aiken, BalWR</v>
      </c>
      <c r="U667" t="str">
        <f t="shared" si="52"/>
        <v>Kamar Aiken</v>
      </c>
      <c r="V667" t="str">
        <f t="shared" si="53"/>
        <v>Kamar Aiken</v>
      </c>
      <c r="W667">
        <f>VLOOKUP(V667,'player index'!D:F,3,FALSE)</f>
        <v>224</v>
      </c>
      <c r="X667">
        <f t="shared" si="54"/>
        <v>0</v>
      </c>
    </row>
    <row r="668" spans="1:24">
      <c r="A668" t="s">
        <v>3160</v>
      </c>
      <c r="B668" t="s">
        <v>749</v>
      </c>
      <c r="C668" t="s">
        <v>2817</v>
      </c>
      <c r="D668" t="s">
        <v>809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 t="shared" si="55"/>
        <v>0</v>
      </c>
      <c r="T668" t="str">
        <f t="shared" si="51"/>
        <v>Jeff Maehl, PhiWR</v>
      </c>
      <c r="U668" t="str">
        <f t="shared" si="52"/>
        <v>Jeff Maehl</v>
      </c>
      <c r="V668" t="str">
        <f t="shared" si="53"/>
        <v>Jeff Maehl</v>
      </c>
      <c r="W668" t="e">
        <f>VLOOKUP(V668,'player index'!D:F,3,FALSE)</f>
        <v>#N/A</v>
      </c>
      <c r="X668">
        <f t="shared" si="54"/>
        <v>0</v>
      </c>
    </row>
    <row r="669" spans="1:24">
      <c r="A669" t="s">
        <v>3161</v>
      </c>
      <c r="B669" t="s">
        <v>100</v>
      </c>
      <c r="C669" t="s">
        <v>2989</v>
      </c>
      <c r="D669" t="s">
        <v>809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 t="shared" si="55"/>
        <v>0</v>
      </c>
      <c r="T669" t="str">
        <f t="shared" si="51"/>
        <v>McLeod Bethel-Thompson, MiaQB</v>
      </c>
      <c r="U669" t="str">
        <f t="shared" si="52"/>
        <v>McLeod Bethel-Thompson</v>
      </c>
      <c r="V669" t="str">
        <f t="shared" si="53"/>
        <v>McLeod Bethel-Thompson</v>
      </c>
      <c r="W669" t="e">
        <f>VLOOKUP(V669,'player index'!D:F,3,FALSE)</f>
        <v>#N/A</v>
      </c>
      <c r="X669">
        <f t="shared" si="54"/>
        <v>0</v>
      </c>
    </row>
    <row r="670" spans="1:24">
      <c r="A670" t="s">
        <v>3162</v>
      </c>
      <c r="B670" t="s">
        <v>830</v>
      </c>
      <c r="C670" t="s">
        <v>2987</v>
      </c>
      <c r="D670" t="s">
        <v>809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 t="shared" si="55"/>
        <v>0</v>
      </c>
      <c r="T670" t="str">
        <f t="shared" si="51"/>
        <v>Tori Gurley, BufWR</v>
      </c>
      <c r="U670" t="str">
        <f t="shared" si="52"/>
        <v>Tori Gurley</v>
      </c>
      <c r="V670" t="str">
        <f t="shared" si="53"/>
        <v>Tori Gurley</v>
      </c>
      <c r="W670" t="e">
        <f>VLOOKUP(V670,'player index'!D:F,3,FALSE)</f>
        <v>#N/A</v>
      </c>
      <c r="X670">
        <f t="shared" si="54"/>
        <v>0</v>
      </c>
    </row>
    <row r="671" spans="1:24">
      <c r="A671" t="s">
        <v>2947</v>
      </c>
      <c r="B671" t="s">
        <v>795</v>
      </c>
      <c r="C671" t="s">
        <v>796</v>
      </c>
      <c r="D671" t="s">
        <v>809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 t="shared" si="55"/>
        <v>0</v>
      </c>
      <c r="T671" t="str">
        <f t="shared" si="51"/>
        <v>Henry Hynoski, NYGRB</v>
      </c>
      <c r="U671" t="str">
        <f t="shared" si="52"/>
        <v>Henry Hynoski</v>
      </c>
      <c r="V671" t="str">
        <f t="shared" si="53"/>
        <v>Henry Hynoski</v>
      </c>
      <c r="W671" t="e">
        <f>VLOOKUP(V671,'player index'!D:F,3,FALSE)</f>
        <v>#N/A</v>
      </c>
      <c r="X671">
        <f t="shared" si="54"/>
        <v>0</v>
      </c>
    </row>
    <row r="672" spans="1:24">
      <c r="A672" t="s">
        <v>3163</v>
      </c>
      <c r="B672" t="s">
        <v>100</v>
      </c>
      <c r="C672" t="s">
        <v>2989</v>
      </c>
      <c r="D672" t="s">
        <v>809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 t="shared" si="55"/>
        <v>0</v>
      </c>
      <c r="T672" t="str">
        <f t="shared" si="51"/>
        <v>Michael Preston, MiaWR</v>
      </c>
      <c r="U672" t="str">
        <f t="shared" si="52"/>
        <v>Michael Preston</v>
      </c>
      <c r="V672" t="str">
        <f t="shared" si="53"/>
        <v>Michael Preston</v>
      </c>
      <c r="W672" t="e">
        <f>VLOOKUP(V672,'player index'!D:F,3,FALSE)</f>
        <v>#N/A</v>
      </c>
      <c r="X672">
        <f t="shared" si="54"/>
        <v>0</v>
      </c>
    </row>
    <row r="673" spans="1:24">
      <c r="A673" t="s">
        <v>3164</v>
      </c>
      <c r="B673" t="s">
        <v>793</v>
      </c>
      <c r="C673" t="s">
        <v>2994</v>
      </c>
      <c r="D673" t="s">
        <v>809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 t="shared" si="55"/>
        <v>0</v>
      </c>
      <c r="T673" t="str">
        <f t="shared" si="51"/>
        <v>Phillip Tanner, SFRB</v>
      </c>
      <c r="U673" t="str">
        <f t="shared" si="52"/>
        <v>Phillip Tanner</v>
      </c>
      <c r="V673" t="str">
        <f t="shared" si="53"/>
        <v>Phillip Tanner</v>
      </c>
      <c r="W673" t="e">
        <f>VLOOKUP(V673,'player index'!D:F,3,FALSE)</f>
        <v>#N/A</v>
      </c>
      <c r="X673">
        <f t="shared" si="54"/>
        <v>0</v>
      </c>
    </row>
    <row r="674" spans="1:24">
      <c r="A674" t="s">
        <v>3165</v>
      </c>
      <c r="B674" t="s">
        <v>33</v>
      </c>
      <c r="C674" t="s">
        <v>2839</v>
      </c>
      <c r="D674" t="s">
        <v>809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 t="shared" si="55"/>
        <v>0</v>
      </c>
      <c r="T674" t="str">
        <f t="shared" si="51"/>
        <v>Mike McNeill, CarTE</v>
      </c>
      <c r="U674" t="str">
        <f t="shared" si="52"/>
        <v>Mike McNeill</v>
      </c>
      <c r="V674" t="str">
        <f t="shared" si="53"/>
        <v>Mike McNeill</v>
      </c>
      <c r="W674" t="e">
        <f>VLOOKUP(V674,'player index'!D:F,3,FALSE)</f>
        <v>#N/A</v>
      </c>
      <c r="X674">
        <f t="shared" si="54"/>
        <v>0</v>
      </c>
    </row>
    <row r="675" spans="1:24">
      <c r="A675" t="s">
        <v>3166</v>
      </c>
      <c r="B675" t="s">
        <v>51</v>
      </c>
      <c r="C675" t="s">
        <v>2990</v>
      </c>
      <c r="D675" t="s">
        <v>809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 t="shared" si="55"/>
        <v>0</v>
      </c>
      <c r="T675" t="str">
        <f t="shared" si="51"/>
        <v>David Gilreath, SeaWR</v>
      </c>
      <c r="U675" t="str">
        <f t="shared" si="52"/>
        <v>David Gilreath</v>
      </c>
      <c r="V675" t="str">
        <f t="shared" si="53"/>
        <v>David Gilreath</v>
      </c>
      <c r="W675" t="e">
        <f>VLOOKUP(V675,'player index'!D:F,3,FALSE)</f>
        <v>#N/A</v>
      </c>
      <c r="X675">
        <f t="shared" si="54"/>
        <v>0</v>
      </c>
    </row>
    <row r="676" spans="1:24">
      <c r="A676" t="s">
        <v>3167</v>
      </c>
      <c r="B676" t="s">
        <v>67</v>
      </c>
      <c r="C676" t="s">
        <v>2814</v>
      </c>
      <c r="D676" t="s">
        <v>809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 t="shared" si="55"/>
        <v>0</v>
      </c>
      <c r="T676" t="str">
        <f t="shared" si="51"/>
        <v>John Griffin, NYJRB</v>
      </c>
      <c r="U676" t="str">
        <f t="shared" si="52"/>
        <v>John Griffin</v>
      </c>
      <c r="V676" t="str">
        <f t="shared" si="53"/>
        <v>John Griffin</v>
      </c>
      <c r="W676" t="e">
        <f>VLOOKUP(V676,'player index'!D:F,3,FALSE)</f>
        <v>#N/A</v>
      </c>
      <c r="X676">
        <f t="shared" si="54"/>
        <v>0</v>
      </c>
    </row>
    <row r="677" spans="1:24">
      <c r="S677">
        <f t="shared" si="55"/>
        <v>0</v>
      </c>
      <c r="T677">
        <f t="shared" si="51"/>
        <v>0</v>
      </c>
      <c r="U677" t="e">
        <f t="shared" si="52"/>
        <v>#VALUE!</v>
      </c>
      <c r="V677" t="e">
        <f t="shared" si="53"/>
        <v>#VALUE!</v>
      </c>
      <c r="W677" t="e">
        <f>VLOOKUP(V677,'player index'!D:F,3,FALSE)</f>
        <v>#VALUE!</v>
      </c>
      <c r="X677">
        <f t="shared" si="54"/>
        <v>0</v>
      </c>
    </row>
    <row r="678" spans="1:24">
      <c r="A678" t="s">
        <v>759</v>
      </c>
      <c r="B678" t="s">
        <v>760</v>
      </c>
      <c r="C678" t="s">
        <v>761</v>
      </c>
      <c r="D678" t="s">
        <v>762</v>
      </c>
      <c r="E678" t="s">
        <v>763</v>
      </c>
      <c r="F678" t="s">
        <v>735</v>
      </c>
      <c r="G678" t="s">
        <v>736</v>
      </c>
      <c r="H678" t="s">
        <v>764</v>
      </c>
      <c r="I678" t="s">
        <v>763</v>
      </c>
      <c r="J678" t="s">
        <v>735</v>
      </c>
      <c r="K678" t="s">
        <v>765</v>
      </c>
      <c r="L678" t="s">
        <v>763</v>
      </c>
      <c r="M678" t="s">
        <v>735</v>
      </c>
      <c r="N678" t="s">
        <v>2830</v>
      </c>
      <c r="O678" t="s">
        <v>2829</v>
      </c>
      <c r="P678" t="s">
        <v>2828</v>
      </c>
      <c r="Q678" t="s">
        <v>735</v>
      </c>
      <c r="R678" t="s">
        <v>766</v>
      </c>
      <c r="S678" t="e">
        <f t="shared" si="55"/>
        <v>#VALUE!</v>
      </c>
      <c r="T678" t="str">
        <f t="shared" si="51"/>
        <v>PLAYER, TEAM POS</v>
      </c>
      <c r="U678" t="str">
        <f t="shared" si="52"/>
        <v>PLAYER</v>
      </c>
      <c r="V678" t="str">
        <f t="shared" si="53"/>
        <v>PLAYER</v>
      </c>
      <c r="W678" t="e">
        <f>VLOOKUP(V678,'player index'!D:F,3,FALSE)</f>
        <v>#N/A</v>
      </c>
      <c r="X678" t="e">
        <f t="shared" si="54"/>
        <v>#VALUE!</v>
      </c>
    </row>
    <row r="679" spans="1:24">
      <c r="A679" t="s">
        <v>3168</v>
      </c>
      <c r="B679" t="s">
        <v>33</v>
      </c>
      <c r="C679" t="s">
        <v>2839</v>
      </c>
      <c r="D679" t="s">
        <v>809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 t="shared" si="55"/>
        <v>0</v>
      </c>
      <c r="T679" t="str">
        <f t="shared" si="51"/>
        <v>Armond Smith, CarRB</v>
      </c>
      <c r="U679" t="str">
        <f t="shared" si="52"/>
        <v>Armond Smith</v>
      </c>
      <c r="V679" t="str">
        <f t="shared" si="53"/>
        <v>Armond Smith</v>
      </c>
      <c r="W679" t="e">
        <f>VLOOKUP(V679,'player index'!D:F,3,FALSE)</f>
        <v>#N/A</v>
      </c>
      <c r="X679">
        <f t="shared" si="54"/>
        <v>0</v>
      </c>
    </row>
    <row r="680" spans="1:24">
      <c r="A680" t="s">
        <v>2946</v>
      </c>
      <c r="B680" t="s">
        <v>616</v>
      </c>
      <c r="C680" t="s">
        <v>869</v>
      </c>
      <c r="D680" t="s">
        <v>809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 t="shared" si="55"/>
        <v>0</v>
      </c>
      <c r="T680" t="str">
        <f t="shared" si="51"/>
        <v>Kai Forbath, WshK</v>
      </c>
      <c r="U680" t="str">
        <f t="shared" si="52"/>
        <v>Kai Forbath</v>
      </c>
      <c r="V680" t="str">
        <f t="shared" si="53"/>
        <v>Kai Forbath</v>
      </c>
      <c r="W680" t="e">
        <f>VLOOKUP(V680,'player index'!D:F,3,FALSE)</f>
        <v>#N/A</v>
      </c>
      <c r="X680">
        <f t="shared" si="54"/>
        <v>0</v>
      </c>
    </row>
    <row r="681" spans="1:24">
      <c r="A681" t="s">
        <v>3169</v>
      </c>
      <c r="B681" t="s">
        <v>100</v>
      </c>
      <c r="C681" t="s">
        <v>2989</v>
      </c>
      <c r="D681" t="s">
        <v>809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 t="shared" si="55"/>
        <v>0</v>
      </c>
      <c r="T681" t="str">
        <f t="shared" si="51"/>
        <v>Kevin Cone, MiaWR</v>
      </c>
      <c r="U681" t="str">
        <f t="shared" si="52"/>
        <v>Kevin Cone</v>
      </c>
      <c r="V681" t="str">
        <f t="shared" si="53"/>
        <v>Kevin Cone</v>
      </c>
      <c r="W681" t="e">
        <f>VLOOKUP(V681,'player index'!D:F,3,FALSE)</f>
        <v>#N/A</v>
      </c>
      <c r="X681">
        <f t="shared" si="54"/>
        <v>0</v>
      </c>
    </row>
    <row r="682" spans="1:24">
      <c r="A682" t="s">
        <v>3170</v>
      </c>
      <c r="B682" t="s">
        <v>12</v>
      </c>
      <c r="C682" t="s">
        <v>2819</v>
      </c>
      <c r="D682" t="s">
        <v>809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55"/>
        <v>0</v>
      </c>
      <c r="T682" t="str">
        <f t="shared" si="51"/>
        <v>Chase Reynolds, StLRBQ</v>
      </c>
      <c r="U682" t="str">
        <f t="shared" si="52"/>
        <v>Chase Reynolds</v>
      </c>
      <c r="V682" t="str">
        <f t="shared" si="53"/>
        <v>Chase Reynolds</v>
      </c>
      <c r="W682">
        <f>VLOOKUP(V682,'player index'!D:F,3,FALSE)</f>
        <v>487</v>
      </c>
      <c r="X682">
        <f t="shared" si="54"/>
        <v>0</v>
      </c>
    </row>
    <row r="683" spans="1:24">
      <c r="A683" t="s">
        <v>3171</v>
      </c>
      <c r="B683" t="s">
        <v>98</v>
      </c>
      <c r="C683" t="s">
        <v>2821</v>
      </c>
      <c r="D683" t="s">
        <v>809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 t="shared" si="55"/>
        <v>0</v>
      </c>
      <c r="T683" t="str">
        <f t="shared" si="51"/>
        <v>Terrelle Pryor, CleWR</v>
      </c>
      <c r="U683" t="str">
        <f t="shared" si="52"/>
        <v>Terrelle Pryor</v>
      </c>
      <c r="V683" t="str">
        <f t="shared" si="53"/>
        <v>Terrelle Pryor</v>
      </c>
      <c r="W683" t="e">
        <f>VLOOKUP(V683,'player index'!D:F,3,FALSE)</f>
        <v>#N/A</v>
      </c>
      <c r="X683">
        <f t="shared" si="54"/>
        <v>0</v>
      </c>
    </row>
    <row r="684" spans="1:24">
      <c r="A684" t="s">
        <v>1214</v>
      </c>
      <c r="B684" t="s">
        <v>783</v>
      </c>
      <c r="C684" t="s">
        <v>2820</v>
      </c>
      <c r="D684" t="s">
        <v>809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55"/>
        <v>0</v>
      </c>
      <c r="T684" t="str">
        <f t="shared" si="51"/>
        <v>Will Johnson, PitRB</v>
      </c>
      <c r="U684" t="str">
        <f t="shared" si="52"/>
        <v>Will Johnson</v>
      </c>
      <c r="V684" t="str">
        <f t="shared" si="53"/>
        <v>Will Johnson</v>
      </c>
      <c r="W684">
        <f>VLOOKUP(V684,'player index'!D:F,3,FALSE)</f>
        <v>293</v>
      </c>
      <c r="X684">
        <f t="shared" si="54"/>
        <v>0</v>
      </c>
    </row>
    <row r="685" spans="1:24">
      <c r="A685" t="s">
        <v>3172</v>
      </c>
      <c r="B685" t="s">
        <v>89</v>
      </c>
      <c r="C685" t="s">
        <v>2986</v>
      </c>
      <c r="D685" t="s">
        <v>809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55"/>
        <v>0</v>
      </c>
      <c r="T685" t="str">
        <f t="shared" si="51"/>
        <v>Andre Hardy, AriTE</v>
      </c>
      <c r="U685" t="str">
        <f t="shared" si="52"/>
        <v>Andre Hardy</v>
      </c>
      <c r="V685" t="str">
        <f t="shared" si="53"/>
        <v>Andre Hardy</v>
      </c>
      <c r="W685" t="e">
        <f>VLOOKUP(V685,'player index'!D:F,3,FALSE)</f>
        <v>#N/A</v>
      </c>
      <c r="X685">
        <f t="shared" si="54"/>
        <v>0</v>
      </c>
    </row>
    <row r="686" spans="1:24">
      <c r="A686" t="s">
        <v>3173</v>
      </c>
      <c r="B686" t="s">
        <v>616</v>
      </c>
      <c r="C686" t="s">
        <v>869</v>
      </c>
      <c r="D686" t="s">
        <v>809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55"/>
        <v>0</v>
      </c>
      <c r="T686" t="str">
        <f t="shared" si="51"/>
        <v>Robert Griffin, WshQB</v>
      </c>
      <c r="U686" t="str">
        <f t="shared" si="52"/>
        <v>Robert Griffin</v>
      </c>
      <c r="V686" t="str">
        <f t="shared" si="53"/>
        <v>Robert Griffin</v>
      </c>
      <c r="W686">
        <f>VLOOKUP(V686,'player index'!D:F,3,FALSE)</f>
        <v>536</v>
      </c>
      <c r="X686">
        <f t="shared" si="54"/>
        <v>0</v>
      </c>
    </row>
    <row r="687" spans="1:24">
      <c r="A687" t="s">
        <v>1257</v>
      </c>
      <c r="B687" t="s">
        <v>786</v>
      </c>
      <c r="C687" t="s">
        <v>3003</v>
      </c>
      <c r="D687" t="s">
        <v>809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 t="shared" si="55"/>
        <v>0</v>
      </c>
      <c r="T687" t="str">
        <f t="shared" si="51"/>
        <v>Brock Osweiler, DenQB</v>
      </c>
      <c r="U687" t="str">
        <f t="shared" si="52"/>
        <v>Brock Osweiler</v>
      </c>
      <c r="V687" t="str">
        <f t="shared" si="53"/>
        <v>Brock Osweiler</v>
      </c>
      <c r="W687">
        <f>VLOOKUP(V687,'player index'!D:F,3,FALSE)</f>
        <v>450</v>
      </c>
      <c r="X687">
        <f t="shared" si="54"/>
        <v>0</v>
      </c>
    </row>
    <row r="688" spans="1:24">
      <c r="A688" t="s">
        <v>1294</v>
      </c>
      <c r="B688" t="s">
        <v>9</v>
      </c>
      <c r="C688" t="s">
        <v>2816</v>
      </c>
      <c r="D688" t="s">
        <v>809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 t="shared" si="55"/>
        <v>0</v>
      </c>
      <c r="T688" t="str">
        <f t="shared" si="51"/>
        <v>Kellen Moore, DalQB</v>
      </c>
      <c r="U688" t="str">
        <f t="shared" si="52"/>
        <v>Kellen Moore</v>
      </c>
      <c r="V688" t="str">
        <f t="shared" si="53"/>
        <v>Kellen Moore</v>
      </c>
      <c r="W688">
        <f>VLOOKUP(V688,'player index'!D:F,3,FALSE)</f>
        <v>537</v>
      </c>
      <c r="X688">
        <f t="shared" si="54"/>
        <v>0</v>
      </c>
    </row>
    <row r="689" spans="1:24">
      <c r="A689" t="s">
        <v>3174</v>
      </c>
      <c r="B689" t="s">
        <v>130</v>
      </c>
      <c r="C689" t="s">
        <v>2843</v>
      </c>
      <c r="D689" t="s">
        <v>809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 t="shared" si="55"/>
        <v>0</v>
      </c>
      <c r="T689" t="str">
        <f t="shared" si="51"/>
        <v>Ryan Lindley, NEQB</v>
      </c>
      <c r="U689" t="str">
        <f t="shared" si="52"/>
        <v>Ryan Lindley</v>
      </c>
      <c r="V689" t="str">
        <f t="shared" si="53"/>
        <v>Ryan Lindley</v>
      </c>
      <c r="W689" t="e">
        <f>VLOOKUP(V689,'player index'!D:F,3,FALSE)</f>
        <v>#N/A</v>
      </c>
      <c r="X689">
        <f t="shared" si="54"/>
        <v>0</v>
      </c>
    </row>
    <row r="690" spans="1:24">
      <c r="A690" t="s">
        <v>3175</v>
      </c>
      <c r="B690" t="s">
        <v>840</v>
      </c>
      <c r="C690" t="s">
        <v>2853</v>
      </c>
      <c r="D690" t="s">
        <v>809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55"/>
        <v>0</v>
      </c>
      <c r="T690" t="str">
        <f t="shared" si="51"/>
        <v>Trent Richardson, OakRB</v>
      </c>
      <c r="U690" t="str">
        <f t="shared" si="52"/>
        <v>Trent Richardson</v>
      </c>
      <c r="V690" t="str">
        <f t="shared" si="53"/>
        <v>Trent Richardson</v>
      </c>
      <c r="W690" t="e">
        <f>VLOOKUP(V690,'player index'!D:F,3,FALSE)</f>
        <v>#N/A</v>
      </c>
      <c r="X690">
        <f t="shared" si="54"/>
        <v>0</v>
      </c>
    </row>
    <row r="691" spans="1:24">
      <c r="A691" t="s">
        <v>2945</v>
      </c>
      <c r="B691" t="s">
        <v>795</v>
      </c>
      <c r="C691" t="s">
        <v>796</v>
      </c>
      <c r="D691" t="s">
        <v>809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 t="shared" si="55"/>
        <v>0</v>
      </c>
      <c r="T691" t="str">
        <f t="shared" si="51"/>
        <v>David Wilson, NYGRBQ</v>
      </c>
      <c r="U691" t="str">
        <f t="shared" si="52"/>
        <v>David Wilson</v>
      </c>
      <c r="V691" t="str">
        <f t="shared" si="53"/>
        <v>David Wilson</v>
      </c>
      <c r="W691" t="e">
        <f>VLOOKUP(V691,'player index'!D:F,3,FALSE)</f>
        <v>#N/A</v>
      </c>
      <c r="X691">
        <f t="shared" si="54"/>
        <v>0</v>
      </c>
    </row>
    <row r="692" spans="1:24">
      <c r="A692" t="s">
        <v>1264</v>
      </c>
      <c r="B692" t="s">
        <v>12</v>
      </c>
      <c r="C692" t="s">
        <v>2819</v>
      </c>
      <c r="D692" t="s">
        <v>809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 t="shared" si="55"/>
        <v>0</v>
      </c>
      <c r="T692" t="str">
        <f t="shared" si="51"/>
        <v>Isaiah Pead, StLRB</v>
      </c>
      <c r="U692" t="str">
        <f t="shared" si="52"/>
        <v>Isaiah Pead</v>
      </c>
      <c r="V692" t="str">
        <f t="shared" si="53"/>
        <v>Isaiah Pead</v>
      </c>
      <c r="W692">
        <f>VLOOKUP(V692,'player index'!D:F,3,FALSE)</f>
        <v>404</v>
      </c>
      <c r="X692">
        <f t="shared" si="54"/>
        <v>0</v>
      </c>
    </row>
    <row r="693" spans="1:24">
      <c r="A693" t="s">
        <v>926</v>
      </c>
      <c r="B693" t="s">
        <v>81</v>
      </c>
      <c r="C693" t="s">
        <v>2826</v>
      </c>
      <c r="D693" t="s">
        <v>809</v>
      </c>
      <c r="E693">
        <v>0</v>
      </c>
      <c r="F693">
        <v>0</v>
      </c>
      <c r="G693">
        <v>0</v>
      </c>
      <c r="H693">
        <v>5</v>
      </c>
      <c r="I693">
        <v>5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 t="shared" si="55"/>
        <v>0.5</v>
      </c>
      <c r="T693" t="str">
        <f t="shared" si="51"/>
        <v>Chris Polk, HouRB</v>
      </c>
      <c r="U693" t="str">
        <f t="shared" si="52"/>
        <v>Chris Polk</v>
      </c>
      <c r="V693" t="str">
        <f t="shared" si="53"/>
        <v>Chris Polk</v>
      </c>
      <c r="W693">
        <f>VLOOKUP(V693,'player index'!D:F,3,FALSE)</f>
        <v>285</v>
      </c>
      <c r="X693">
        <f t="shared" si="54"/>
        <v>0.5</v>
      </c>
    </row>
    <row r="694" spans="1:24">
      <c r="A694" t="s">
        <v>3176</v>
      </c>
      <c r="B694" t="s">
        <v>100</v>
      </c>
      <c r="C694" t="s">
        <v>2989</v>
      </c>
      <c r="D694" t="s">
        <v>809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 t="shared" si="55"/>
        <v>0</v>
      </c>
      <c r="T694" t="str">
        <f t="shared" si="51"/>
        <v>LaMike James, MiaRB</v>
      </c>
      <c r="U694" t="str">
        <f t="shared" si="52"/>
        <v>LaMike James</v>
      </c>
      <c r="V694" t="str">
        <f t="shared" si="53"/>
        <v>LaMike James</v>
      </c>
      <c r="W694" t="e">
        <f>VLOOKUP(V694,'player index'!D:F,3,FALSE)</f>
        <v>#N/A</v>
      </c>
      <c r="X694">
        <f t="shared" si="54"/>
        <v>0</v>
      </c>
    </row>
    <row r="695" spans="1:24">
      <c r="A695" t="s">
        <v>3177</v>
      </c>
      <c r="B695" t="s">
        <v>741</v>
      </c>
      <c r="C695" t="s">
        <v>2818</v>
      </c>
      <c r="D695" t="s">
        <v>809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2</v>
      </c>
      <c r="L695">
        <v>3</v>
      </c>
      <c r="M695">
        <v>0</v>
      </c>
      <c r="N695">
        <v>3</v>
      </c>
      <c r="O695">
        <v>0</v>
      </c>
      <c r="P695">
        <v>0</v>
      </c>
      <c r="Q695">
        <v>0</v>
      </c>
      <c r="R695">
        <v>0</v>
      </c>
      <c r="S695">
        <f t="shared" si="55"/>
        <v>2.4000000000000004</v>
      </c>
      <c r="T695" t="str">
        <f t="shared" si="51"/>
        <v>Bernard Pierce, JaxRB</v>
      </c>
      <c r="U695" t="str">
        <f t="shared" si="52"/>
        <v>Bernard Pierce</v>
      </c>
      <c r="V695" t="str">
        <f t="shared" si="53"/>
        <v>Bernard Pierce</v>
      </c>
      <c r="W695">
        <f>VLOOKUP(V695,'player index'!D:F,3,FALSE)</f>
        <v>386</v>
      </c>
      <c r="X695">
        <f t="shared" si="54"/>
        <v>2.4000000000000004</v>
      </c>
    </row>
    <row r="696" spans="1:24">
      <c r="A696" t="s">
        <v>3178</v>
      </c>
      <c r="B696" t="s">
        <v>859</v>
      </c>
      <c r="C696" t="s">
        <v>2834</v>
      </c>
      <c r="D696" t="s">
        <v>809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 t="shared" si="55"/>
        <v>0</v>
      </c>
      <c r="T696" t="str">
        <f t="shared" si="51"/>
        <v>Edwin Baker, NORB</v>
      </c>
      <c r="U696" t="str">
        <f t="shared" si="52"/>
        <v>Edwin Baker</v>
      </c>
      <c r="V696" t="str">
        <f t="shared" si="53"/>
        <v>Edwin Baker</v>
      </c>
      <c r="W696" t="e">
        <f>VLOOKUP(V696,'player index'!D:F,3,FALSE)</f>
        <v>#N/A</v>
      </c>
      <c r="X696">
        <f t="shared" si="54"/>
        <v>0</v>
      </c>
    </row>
    <row r="697" spans="1:24">
      <c r="A697" t="s">
        <v>3179</v>
      </c>
      <c r="B697" t="s">
        <v>55</v>
      </c>
      <c r="C697" t="s">
        <v>2815</v>
      </c>
      <c r="D697" t="s">
        <v>809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 t="shared" si="55"/>
        <v>0</v>
      </c>
      <c r="T697" t="str">
        <f t="shared" si="51"/>
        <v>Tauren Poole, BalRB</v>
      </c>
      <c r="U697" t="str">
        <f t="shared" si="52"/>
        <v>Tauren Poole</v>
      </c>
      <c r="V697" t="str">
        <f t="shared" si="53"/>
        <v>Tauren Poole</v>
      </c>
      <c r="W697" t="e">
        <f>VLOOKUP(V697,'player index'!D:F,3,FALSE)</f>
        <v>#N/A</v>
      </c>
      <c r="X697">
        <f t="shared" si="54"/>
        <v>0</v>
      </c>
    </row>
    <row r="698" spans="1:24">
      <c r="A698" t="s">
        <v>1354</v>
      </c>
      <c r="B698" t="s">
        <v>98</v>
      </c>
      <c r="C698" t="s">
        <v>2821</v>
      </c>
      <c r="D698" t="s">
        <v>809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 t="shared" si="55"/>
        <v>0</v>
      </c>
      <c r="T698" t="str">
        <f t="shared" si="51"/>
        <v>Robert Turbin*, CleRBO</v>
      </c>
      <c r="U698" t="str">
        <f t="shared" si="52"/>
        <v>Robert Turbin*</v>
      </c>
      <c r="V698" t="str">
        <f t="shared" si="53"/>
        <v>Robert Turbin</v>
      </c>
      <c r="W698">
        <f>VLOOKUP(V698,'player index'!D:F,3,FALSE)</f>
        <v>538</v>
      </c>
      <c r="X698">
        <f t="shared" si="54"/>
        <v>0</v>
      </c>
    </row>
    <row r="699" spans="1:24">
      <c r="A699" t="s">
        <v>3180</v>
      </c>
      <c r="B699" t="s">
        <v>89</v>
      </c>
      <c r="C699" t="s">
        <v>2986</v>
      </c>
      <c r="D699" t="s">
        <v>809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 t="shared" si="55"/>
        <v>0</v>
      </c>
      <c r="T699" t="str">
        <f t="shared" si="51"/>
        <v>Chris Rainey, AriRB</v>
      </c>
      <c r="U699" t="str">
        <f t="shared" si="52"/>
        <v>Chris Rainey</v>
      </c>
      <c r="V699" t="str">
        <f t="shared" si="53"/>
        <v>Chris Rainey</v>
      </c>
      <c r="W699" t="e">
        <f>VLOOKUP(V699,'player index'!D:F,3,FALSE)</f>
        <v>#N/A</v>
      </c>
      <c r="X699">
        <f t="shared" si="54"/>
        <v>0</v>
      </c>
    </row>
    <row r="700" spans="1:24">
      <c r="A700" t="s">
        <v>3181</v>
      </c>
      <c r="B700" t="s">
        <v>746</v>
      </c>
      <c r="C700" t="s">
        <v>3001</v>
      </c>
      <c r="D700" t="s">
        <v>809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 t="shared" si="55"/>
        <v>0</v>
      </c>
      <c r="T700" t="str">
        <f t="shared" si="51"/>
        <v>Cyrus Gray, KCRB</v>
      </c>
      <c r="U700" t="str">
        <f t="shared" si="52"/>
        <v>Cyrus Gray</v>
      </c>
      <c r="V700" t="str">
        <f t="shared" si="53"/>
        <v>Cyrus Gray</v>
      </c>
      <c r="W700" t="e">
        <f>VLOOKUP(V700,'player index'!D:F,3,FALSE)</f>
        <v>#N/A</v>
      </c>
      <c r="X700">
        <f t="shared" si="54"/>
        <v>0</v>
      </c>
    </row>
    <row r="701" spans="1:24">
      <c r="A701" t="s">
        <v>1355</v>
      </c>
      <c r="B701" t="s">
        <v>778</v>
      </c>
      <c r="C701" t="s">
        <v>2879</v>
      </c>
      <c r="D701" t="s">
        <v>809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 t="shared" si="55"/>
        <v>0</v>
      </c>
      <c r="T701" t="str">
        <f t="shared" si="51"/>
        <v>Vick Ballard, IndRB</v>
      </c>
      <c r="U701" t="str">
        <f t="shared" si="52"/>
        <v>Vick Ballard</v>
      </c>
      <c r="V701" t="str">
        <f t="shared" si="53"/>
        <v>Vick Ballard</v>
      </c>
      <c r="W701">
        <f>VLOOKUP(V701,'player index'!D:F,3,FALSE)</f>
        <v>539</v>
      </c>
      <c r="X701">
        <f t="shared" si="54"/>
        <v>0</v>
      </c>
    </row>
    <row r="702" spans="1:24">
      <c r="A702" t="s">
        <v>3182</v>
      </c>
      <c r="B702" t="s">
        <v>778</v>
      </c>
      <c r="C702" t="s">
        <v>2879</v>
      </c>
      <c r="D702" t="s">
        <v>809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 t="shared" si="55"/>
        <v>0</v>
      </c>
      <c r="T702" t="str">
        <f t="shared" si="51"/>
        <v>Dwayne Allen, IndTEQ</v>
      </c>
      <c r="U702" t="str">
        <f t="shared" si="52"/>
        <v>Dwayne Allen</v>
      </c>
      <c r="V702" t="str">
        <f t="shared" si="53"/>
        <v>Dwayne Allen</v>
      </c>
      <c r="W702">
        <f>VLOOKUP(V702,'player index'!D:F,3,FALSE)</f>
        <v>207</v>
      </c>
      <c r="X702">
        <f t="shared" si="54"/>
        <v>0</v>
      </c>
    </row>
    <row r="703" spans="1:24">
      <c r="A703" t="s">
        <v>3183</v>
      </c>
      <c r="B703" t="s">
        <v>859</v>
      </c>
      <c r="C703" t="s">
        <v>2834</v>
      </c>
      <c r="D703" t="s">
        <v>809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 t="shared" si="55"/>
        <v>0</v>
      </c>
      <c r="T703" t="str">
        <f t="shared" si="51"/>
        <v>Orson Charles, NORBSSPD</v>
      </c>
      <c r="U703" t="str">
        <f t="shared" si="52"/>
        <v>Orson Charles</v>
      </c>
      <c r="V703" t="str">
        <f t="shared" si="53"/>
        <v>Orson Charles</v>
      </c>
      <c r="W703" t="e">
        <f>VLOOKUP(V703,'player index'!D:F,3,FALSE)</f>
        <v>#N/A</v>
      </c>
      <c r="X703">
        <f t="shared" si="54"/>
        <v>0</v>
      </c>
    </row>
    <row r="704" spans="1:24">
      <c r="A704" t="s">
        <v>3184</v>
      </c>
      <c r="B704" t="s">
        <v>859</v>
      </c>
      <c r="C704" t="s">
        <v>2834</v>
      </c>
      <c r="D704" t="s">
        <v>809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 t="shared" si="55"/>
        <v>0</v>
      </c>
      <c r="T704" t="str">
        <f t="shared" si="51"/>
        <v>Michael Egnew, NOTE</v>
      </c>
      <c r="U704" t="str">
        <f t="shared" si="52"/>
        <v>Michael Egnew</v>
      </c>
      <c r="V704" t="str">
        <f t="shared" si="53"/>
        <v>Michael Egnew</v>
      </c>
      <c r="W704" t="e">
        <f>VLOOKUP(V704,'player index'!D:F,3,FALSE)</f>
        <v>#N/A</v>
      </c>
      <c r="X704">
        <f t="shared" si="54"/>
        <v>0</v>
      </c>
    </row>
    <row r="705" spans="1:24">
      <c r="A705" t="s">
        <v>1357</v>
      </c>
      <c r="B705" t="s">
        <v>804</v>
      </c>
      <c r="C705" t="s">
        <v>2860</v>
      </c>
      <c r="D705" t="s">
        <v>809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 t="shared" si="55"/>
        <v>0</v>
      </c>
      <c r="T705" t="str">
        <f t="shared" si="51"/>
        <v>Ladarius Green, SDTEQ</v>
      </c>
      <c r="U705" t="str">
        <f t="shared" si="52"/>
        <v>Ladarius Green</v>
      </c>
      <c r="V705" t="str">
        <f t="shared" si="53"/>
        <v>Ladarius Green</v>
      </c>
      <c r="W705">
        <f>VLOOKUP(V705,'player index'!D:F,3,FALSE)</f>
        <v>191</v>
      </c>
      <c r="X705">
        <f t="shared" si="54"/>
        <v>0</v>
      </c>
    </row>
    <row r="706" spans="1:24">
      <c r="A706" t="s">
        <v>2944</v>
      </c>
      <c r="B706" t="s">
        <v>795</v>
      </c>
      <c r="C706" t="s">
        <v>796</v>
      </c>
      <c r="D706" t="s">
        <v>809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 t="shared" si="55"/>
        <v>0</v>
      </c>
      <c r="T706" t="str">
        <f t="shared" si="51"/>
        <v>Adrien Robinson, NYGTE</v>
      </c>
      <c r="U706" t="str">
        <f t="shared" si="52"/>
        <v>Adrien Robinson</v>
      </c>
      <c r="V706" t="str">
        <f t="shared" si="53"/>
        <v>Adrien Robinson</v>
      </c>
      <c r="W706" t="e">
        <f>VLOOKUP(V706,'player index'!D:F,3,FALSE)</f>
        <v>#N/A</v>
      </c>
      <c r="X706">
        <f t="shared" si="54"/>
        <v>0</v>
      </c>
    </row>
    <row r="707" spans="1:24">
      <c r="A707" t="s">
        <v>3185</v>
      </c>
      <c r="B707" t="s">
        <v>9</v>
      </c>
      <c r="C707" t="s">
        <v>2816</v>
      </c>
      <c r="D707" t="s">
        <v>809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 t="shared" si="55"/>
        <v>0</v>
      </c>
      <c r="T707" t="str">
        <f t="shared" si="51"/>
        <v>James Hanna, DalTE</v>
      </c>
      <c r="U707" t="str">
        <f t="shared" si="52"/>
        <v>James Hanna</v>
      </c>
      <c r="V707" t="str">
        <f t="shared" si="53"/>
        <v>James Hanna</v>
      </c>
      <c r="W707">
        <f>VLOOKUP(V707,'player index'!D:F,3,FALSE)</f>
        <v>540</v>
      </c>
      <c r="X707">
        <f t="shared" si="54"/>
        <v>0</v>
      </c>
    </row>
    <row r="708" spans="1:24">
      <c r="A708" t="s">
        <v>3186</v>
      </c>
      <c r="B708" t="s">
        <v>741</v>
      </c>
      <c r="C708" t="s">
        <v>2818</v>
      </c>
      <c r="D708" t="s">
        <v>809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 t="shared" si="55"/>
        <v>0</v>
      </c>
      <c r="T708" t="str">
        <f t="shared" ref="T708:T771" si="56">A708</f>
        <v>Justin Blackmon, JaxWRSSPD</v>
      </c>
      <c r="U708" t="str">
        <f t="shared" ref="U708:U771" si="57">LEFT(T708,IFERROR(FIND(",",T708),LEN(T708)-8)-1)</f>
        <v>Justin Blackmon</v>
      </c>
      <c r="V708" t="str">
        <f t="shared" ref="V708:V771" si="58">LEFT(U708,IFERROR(FIND("*",U708),LEN(U708)+1)-1)</f>
        <v>Justin Blackmon</v>
      </c>
      <c r="W708">
        <f>VLOOKUP(V708,'player index'!D:F,3,FALSE)</f>
        <v>541</v>
      </c>
      <c r="X708">
        <f t="shared" ref="X708:X771" si="59">S708</f>
        <v>0</v>
      </c>
    </row>
    <row r="709" spans="1:24">
      <c r="A709" t="s">
        <v>1360</v>
      </c>
      <c r="B709" t="s">
        <v>33</v>
      </c>
      <c r="C709" t="s">
        <v>2839</v>
      </c>
      <c r="D709" t="s">
        <v>809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 t="shared" si="55"/>
        <v>0</v>
      </c>
      <c r="T709" t="str">
        <f t="shared" si="56"/>
        <v>Stephen Hill*, CarWRIR</v>
      </c>
      <c r="U709" t="str">
        <f t="shared" si="57"/>
        <v>Stephen Hill*</v>
      </c>
      <c r="V709" t="str">
        <f t="shared" si="58"/>
        <v>Stephen Hill</v>
      </c>
      <c r="W709">
        <f>VLOOKUP(V709,'player index'!D:F,3,FALSE)</f>
        <v>542</v>
      </c>
      <c r="X709">
        <f t="shared" si="59"/>
        <v>0</v>
      </c>
    </row>
    <row r="710" spans="1:24">
      <c r="A710" t="s">
        <v>3187</v>
      </c>
      <c r="B710" t="s">
        <v>856</v>
      </c>
      <c r="C710" t="s">
        <v>2993</v>
      </c>
      <c r="D710" t="s">
        <v>809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 t="shared" si="55"/>
        <v>0</v>
      </c>
      <c r="T710" t="str">
        <f t="shared" si="56"/>
        <v>Alshon Jeffery, ChiWRQ</v>
      </c>
      <c r="U710" t="str">
        <f t="shared" si="57"/>
        <v>Alshon Jeffery</v>
      </c>
      <c r="V710" t="str">
        <f t="shared" si="58"/>
        <v>Alshon Jeffery</v>
      </c>
      <c r="W710">
        <f>VLOOKUP(V710,'player index'!D:F,3,FALSE)</f>
        <v>543</v>
      </c>
      <c r="X710">
        <f t="shared" si="59"/>
        <v>0</v>
      </c>
    </row>
    <row r="711" spans="1:24">
      <c r="A711" t="s">
        <v>1362</v>
      </c>
      <c r="B711" t="s">
        <v>12</v>
      </c>
      <c r="C711" t="s">
        <v>2819</v>
      </c>
      <c r="D711" t="s">
        <v>809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 t="shared" si="55"/>
        <v>0</v>
      </c>
      <c r="T711" t="str">
        <f t="shared" si="56"/>
        <v>Brian Quick, StLWR</v>
      </c>
      <c r="U711" t="str">
        <f t="shared" si="57"/>
        <v>Brian Quick</v>
      </c>
      <c r="V711" t="str">
        <f t="shared" si="58"/>
        <v>Brian Quick</v>
      </c>
      <c r="W711">
        <f>VLOOKUP(V711,'player index'!D:F,3,FALSE)</f>
        <v>544</v>
      </c>
      <c r="X711">
        <f t="shared" si="59"/>
        <v>0</v>
      </c>
    </row>
    <row r="712" spans="1:24">
      <c r="A712" t="s">
        <v>2943</v>
      </c>
      <c r="B712" t="s">
        <v>616</v>
      </c>
      <c r="C712" t="s">
        <v>869</v>
      </c>
      <c r="D712" t="s">
        <v>809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 t="shared" si="55"/>
        <v>0</v>
      </c>
      <c r="T712" t="str">
        <f t="shared" si="56"/>
        <v>Marvin McNutt, WshWR</v>
      </c>
      <c r="U712" t="str">
        <f t="shared" si="57"/>
        <v>Marvin McNutt</v>
      </c>
      <c r="V712" t="str">
        <f t="shared" si="58"/>
        <v>Marvin McNutt</v>
      </c>
      <c r="W712" t="e">
        <f>VLOOKUP(V712,'player index'!D:F,3,FALSE)</f>
        <v>#N/A</v>
      </c>
      <c r="X712">
        <f t="shared" si="59"/>
        <v>0</v>
      </c>
    </row>
    <row r="713" spans="1:24">
      <c r="A713" t="s">
        <v>3188</v>
      </c>
      <c r="B713" t="s">
        <v>81</v>
      </c>
      <c r="C713" t="s">
        <v>2826</v>
      </c>
      <c r="D713" t="s">
        <v>809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 t="shared" si="55"/>
        <v>0</v>
      </c>
      <c r="T713" t="str">
        <f t="shared" si="56"/>
        <v>Joe Adams, HouWR</v>
      </c>
      <c r="U713" t="str">
        <f t="shared" si="57"/>
        <v>Joe Adams</v>
      </c>
      <c r="V713" t="str">
        <f t="shared" si="58"/>
        <v>Joe Adams</v>
      </c>
      <c r="W713" t="e">
        <f>VLOOKUP(V713,'player index'!D:F,3,FALSE)</f>
        <v>#N/A</v>
      </c>
      <c r="X713">
        <f t="shared" si="59"/>
        <v>0</v>
      </c>
    </row>
    <row r="714" spans="1:24">
      <c r="A714" t="s">
        <v>3189</v>
      </c>
      <c r="B714" t="s">
        <v>21</v>
      </c>
      <c r="C714" t="s">
        <v>3017</v>
      </c>
      <c r="D714" t="s">
        <v>809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 t="shared" si="55"/>
        <v>0</v>
      </c>
      <c r="T714" t="str">
        <f t="shared" si="56"/>
        <v>Ryan Broyles, DetWR</v>
      </c>
      <c r="U714" t="str">
        <f t="shared" si="57"/>
        <v>Ryan Broyles</v>
      </c>
      <c r="V714" t="str">
        <f t="shared" si="58"/>
        <v>Ryan Broyles</v>
      </c>
      <c r="W714" t="e">
        <f>VLOOKUP(V714,'player index'!D:F,3,FALSE)</f>
        <v>#N/A</v>
      </c>
      <c r="X714">
        <f t="shared" si="59"/>
        <v>0</v>
      </c>
    </row>
    <row r="715" spans="1:24">
      <c r="A715" t="s">
        <v>3190</v>
      </c>
      <c r="B715" t="s">
        <v>67</v>
      </c>
      <c r="C715" t="s">
        <v>2814</v>
      </c>
      <c r="D715" t="s">
        <v>809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 t="shared" si="55"/>
        <v>0</v>
      </c>
      <c r="T715" t="str">
        <f t="shared" si="56"/>
        <v>T.J. Graham, NYJWR</v>
      </c>
      <c r="U715" t="str">
        <f t="shared" si="57"/>
        <v>T.J. Graham</v>
      </c>
      <c r="V715" t="str">
        <f t="shared" si="58"/>
        <v>T.J. Graham</v>
      </c>
      <c r="W715" t="e">
        <f>VLOOKUP(V715,'player index'!D:F,3,FALSE)</f>
        <v>#N/A</v>
      </c>
      <c r="X715">
        <f t="shared" si="59"/>
        <v>0</v>
      </c>
    </row>
    <row r="716" spans="1:24">
      <c r="A716" t="s">
        <v>3191</v>
      </c>
      <c r="B716" t="s">
        <v>859</v>
      </c>
      <c r="C716" t="s">
        <v>2834</v>
      </c>
      <c r="D716" t="s">
        <v>809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 t="shared" si="55"/>
        <v>0</v>
      </c>
      <c r="T716" t="str">
        <f t="shared" si="56"/>
        <v>Nick Toon, NOWRQ</v>
      </c>
      <c r="U716" t="str">
        <f t="shared" si="57"/>
        <v>Nick Toon</v>
      </c>
      <c r="V716" t="str">
        <f t="shared" si="58"/>
        <v>Nick Toon</v>
      </c>
      <c r="W716" t="e">
        <f>VLOOKUP(V716,'player index'!D:F,3,FALSE)</f>
        <v>#N/A</v>
      </c>
      <c r="X716">
        <f t="shared" si="59"/>
        <v>0</v>
      </c>
    </row>
    <row r="717" spans="1:24">
      <c r="A717" t="s">
        <v>3192</v>
      </c>
      <c r="B717" t="s">
        <v>840</v>
      </c>
      <c r="C717" t="s">
        <v>2853</v>
      </c>
      <c r="D717" t="s">
        <v>809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 t="shared" si="55"/>
        <v>0</v>
      </c>
      <c r="T717" t="str">
        <f t="shared" si="56"/>
        <v>Devon Wylie, OakWR</v>
      </c>
      <c r="U717" t="str">
        <f t="shared" si="57"/>
        <v>Devon Wylie</v>
      </c>
      <c r="V717" t="str">
        <f t="shared" si="58"/>
        <v>Devon Wylie</v>
      </c>
      <c r="W717" t="e">
        <f>VLOOKUP(V717,'player index'!D:F,3,FALSE)</f>
        <v>#N/A</v>
      </c>
      <c r="X717">
        <f t="shared" si="59"/>
        <v>0</v>
      </c>
    </row>
    <row r="718" spans="1:24">
      <c r="A718" t="s">
        <v>3193</v>
      </c>
      <c r="B718" t="s">
        <v>9</v>
      </c>
      <c r="C718" t="s">
        <v>2816</v>
      </c>
      <c r="D718" t="s">
        <v>809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 t="shared" si="55"/>
        <v>0</v>
      </c>
      <c r="T718" t="str">
        <f t="shared" si="56"/>
        <v>A.J. Jenkins, DalWR</v>
      </c>
      <c r="U718" t="str">
        <f t="shared" si="57"/>
        <v>A.J. Jenkins</v>
      </c>
      <c r="V718" t="str">
        <f t="shared" si="58"/>
        <v>A.J. Jenkins</v>
      </c>
      <c r="W718" t="e">
        <f>VLOOKUP(V718,'player index'!D:F,3,FALSE)</f>
        <v>#N/A</v>
      </c>
      <c r="X718">
        <f t="shared" si="59"/>
        <v>0</v>
      </c>
    </row>
    <row r="719" spans="1:24">
      <c r="A719" t="s">
        <v>3194</v>
      </c>
      <c r="B719" t="s">
        <v>67</v>
      </c>
      <c r="C719" t="s">
        <v>2814</v>
      </c>
      <c r="D719" t="s">
        <v>809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 t="shared" si="55"/>
        <v>0</v>
      </c>
      <c r="T719" t="str">
        <f t="shared" si="56"/>
        <v>DeVier Posey, NYJWR</v>
      </c>
      <c r="U719" t="str">
        <f t="shared" si="57"/>
        <v>DeVier Posey</v>
      </c>
      <c r="V719" t="str">
        <f t="shared" si="58"/>
        <v>DeVier Posey</v>
      </c>
      <c r="W719" t="e">
        <f>VLOOKUP(V719,'player index'!D:F,3,FALSE)</f>
        <v>#N/A</v>
      </c>
      <c r="X719">
        <f t="shared" si="59"/>
        <v>0</v>
      </c>
    </row>
    <row r="720" spans="1:24">
      <c r="A720" t="s">
        <v>3195</v>
      </c>
      <c r="B720" t="s">
        <v>837</v>
      </c>
      <c r="C720" t="s">
        <v>2812</v>
      </c>
      <c r="D720" t="s">
        <v>809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 t="shared" si="55"/>
        <v>0</v>
      </c>
      <c r="T720" t="str">
        <f t="shared" si="56"/>
        <v>Evan Rodriguez, TBTE</v>
      </c>
      <c r="U720" t="str">
        <f t="shared" si="57"/>
        <v>Evan Rodriguez</v>
      </c>
      <c r="V720" t="str">
        <f t="shared" si="58"/>
        <v>Evan Rodriguez</v>
      </c>
      <c r="W720" t="e">
        <f>VLOOKUP(V720,'player index'!D:F,3,FALSE)</f>
        <v>#N/A</v>
      </c>
      <c r="X720">
        <f t="shared" si="59"/>
        <v>0</v>
      </c>
    </row>
    <row r="721" spans="1:24">
      <c r="A721" t="s">
        <v>1179</v>
      </c>
      <c r="B721" t="s">
        <v>71</v>
      </c>
      <c r="C721" t="s">
        <v>2847</v>
      </c>
      <c r="D721" t="s">
        <v>809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 t="shared" ref="S721:S784" si="60">E721*0.04+F721*4-G721+I721*0.1+J721*6+K721+L721*0.1+M721*6+O721*2-P721+Q721*6+IF(E721&gt;=300,3,0)+IF(I721&gt;=100,3,0)+IF(L721&gt;=100,3,0)</f>
        <v>0</v>
      </c>
      <c r="T721" t="str">
        <f t="shared" si="56"/>
        <v>Rhett Ellison, MinTE</v>
      </c>
      <c r="U721" t="str">
        <f t="shared" si="57"/>
        <v>Rhett Ellison</v>
      </c>
      <c r="V721" t="str">
        <f t="shared" si="58"/>
        <v>Rhett Ellison</v>
      </c>
      <c r="W721">
        <f>VLOOKUP(V721,'player index'!D:F,3,FALSE)</f>
        <v>361</v>
      </c>
      <c r="X721">
        <f t="shared" si="59"/>
        <v>0</v>
      </c>
    </row>
    <row r="722" spans="1:24">
      <c r="A722" t="s">
        <v>3196</v>
      </c>
      <c r="B722" t="s">
        <v>89</v>
      </c>
      <c r="C722" t="s">
        <v>2986</v>
      </c>
      <c r="D722" t="s">
        <v>809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 t="shared" si="60"/>
        <v>0</v>
      </c>
      <c r="T722" t="str">
        <f t="shared" si="56"/>
        <v>Chandler Harnish, AriQB</v>
      </c>
      <c r="U722" t="str">
        <f t="shared" si="57"/>
        <v>Chandler Harnish</v>
      </c>
      <c r="V722" t="str">
        <f t="shared" si="58"/>
        <v>Chandler Harnish</v>
      </c>
      <c r="W722" t="e">
        <f>VLOOKUP(V722,'player index'!D:F,3,FALSE)</f>
        <v>#N/A</v>
      </c>
      <c r="X722">
        <f t="shared" si="59"/>
        <v>0</v>
      </c>
    </row>
    <row r="723" spans="1:24">
      <c r="A723" t="s">
        <v>3197</v>
      </c>
      <c r="B723" t="s">
        <v>746</v>
      </c>
      <c r="C723" t="s">
        <v>3001</v>
      </c>
      <c r="D723" t="s">
        <v>809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 t="shared" si="60"/>
        <v>0</v>
      </c>
      <c r="T723" t="str">
        <f t="shared" si="56"/>
        <v>Junior Hemingway, KCWR</v>
      </c>
      <c r="U723" t="str">
        <f t="shared" si="57"/>
        <v>Junior Hemingway</v>
      </c>
      <c r="V723" t="str">
        <f t="shared" si="58"/>
        <v>Junior Hemingway</v>
      </c>
      <c r="W723" t="e">
        <f>VLOOKUP(V723,'player index'!D:F,3,FALSE)</f>
        <v>#N/A</v>
      </c>
      <c r="X723">
        <f t="shared" si="59"/>
        <v>0</v>
      </c>
    </row>
    <row r="724" spans="1:24">
      <c r="A724" t="s">
        <v>3198</v>
      </c>
      <c r="B724" t="s">
        <v>778</v>
      </c>
      <c r="C724" t="s">
        <v>2879</v>
      </c>
      <c r="D724" t="s">
        <v>809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 t="shared" si="60"/>
        <v>0</v>
      </c>
      <c r="T724" t="str">
        <f t="shared" si="56"/>
        <v>LaVon Brazill, IndWR</v>
      </c>
      <c r="U724" t="str">
        <f t="shared" si="57"/>
        <v>LaVon Brazill</v>
      </c>
      <c r="V724" t="str">
        <f t="shared" si="58"/>
        <v>LaVon Brazill</v>
      </c>
      <c r="W724" t="e">
        <f>VLOOKUP(V724,'player index'!D:F,3,FALSE)</f>
        <v>#N/A</v>
      </c>
      <c r="X724">
        <f t="shared" si="59"/>
        <v>0</v>
      </c>
    </row>
    <row r="725" spans="1:24">
      <c r="A725" t="s">
        <v>3199</v>
      </c>
      <c r="B725" t="s">
        <v>783</v>
      </c>
      <c r="C725" t="s">
        <v>2820</v>
      </c>
      <c r="D725" t="s">
        <v>809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 t="shared" si="60"/>
        <v>0</v>
      </c>
      <c r="T725" t="str">
        <f t="shared" si="56"/>
        <v>Danny Coale, PitWR</v>
      </c>
      <c r="U725" t="str">
        <f t="shared" si="57"/>
        <v>Danny Coale</v>
      </c>
      <c r="V725" t="str">
        <f t="shared" si="58"/>
        <v>Danny Coale</v>
      </c>
      <c r="W725" t="e">
        <f>VLOOKUP(V725,'player index'!D:F,3,FALSE)</f>
        <v>#N/A</v>
      </c>
      <c r="X725">
        <f t="shared" si="59"/>
        <v>0</v>
      </c>
    </row>
    <row r="726" spans="1:24">
      <c r="A726" t="s">
        <v>3200</v>
      </c>
      <c r="B726" t="s">
        <v>856</v>
      </c>
      <c r="C726" t="s">
        <v>2993</v>
      </c>
      <c r="D726" t="s">
        <v>809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 t="shared" si="60"/>
        <v>0</v>
      </c>
      <c r="T726" t="str">
        <f t="shared" si="56"/>
        <v>B.J. Cunningham, ChiWR</v>
      </c>
      <c r="U726" t="str">
        <f t="shared" si="57"/>
        <v>B.J. Cunningham</v>
      </c>
      <c r="V726" t="str">
        <f t="shared" si="58"/>
        <v>B.J. Cunningham</v>
      </c>
      <c r="W726" t="e">
        <f>VLOOKUP(V726,'player index'!D:F,3,FALSE)</f>
        <v>#N/A</v>
      </c>
      <c r="X726">
        <f t="shared" si="59"/>
        <v>0</v>
      </c>
    </row>
    <row r="727" spans="1:24">
      <c r="A727" t="s">
        <v>3201</v>
      </c>
      <c r="B727" t="s">
        <v>778</v>
      </c>
      <c r="C727" t="s">
        <v>2879</v>
      </c>
      <c r="D727" t="s">
        <v>809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 t="shared" si="60"/>
        <v>0</v>
      </c>
      <c r="T727" t="str">
        <f t="shared" si="56"/>
        <v>Daniel Herron, IndRBQ</v>
      </c>
      <c r="U727" t="str">
        <f t="shared" si="57"/>
        <v>Daniel Herron</v>
      </c>
      <c r="V727" t="str">
        <f t="shared" si="58"/>
        <v>Daniel Herron</v>
      </c>
      <c r="W727" t="e">
        <f>VLOOKUP(V727,'player index'!D:F,3,FALSE)</f>
        <v>#N/A</v>
      </c>
      <c r="X727">
        <f t="shared" si="59"/>
        <v>0</v>
      </c>
    </row>
    <row r="728" spans="1:24">
      <c r="A728" t="s">
        <v>3202</v>
      </c>
      <c r="B728" t="s">
        <v>804</v>
      </c>
      <c r="C728" t="s">
        <v>2860</v>
      </c>
      <c r="D728" t="s">
        <v>809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 t="shared" si="60"/>
        <v>0</v>
      </c>
      <c r="T728" t="str">
        <f t="shared" si="56"/>
        <v>David Paulson, SDTE</v>
      </c>
      <c r="U728" t="str">
        <f t="shared" si="57"/>
        <v>David Paulson</v>
      </c>
      <c r="V728" t="str">
        <f t="shared" si="58"/>
        <v>David Paulson</v>
      </c>
      <c r="W728" t="e">
        <f>VLOOKUP(V728,'player index'!D:F,3,FALSE)</f>
        <v>#N/A</v>
      </c>
      <c r="X728">
        <f t="shared" si="59"/>
        <v>0</v>
      </c>
    </row>
    <row r="729" spans="1:24">
      <c r="S729">
        <f t="shared" si="60"/>
        <v>0</v>
      </c>
      <c r="T729">
        <f t="shared" si="56"/>
        <v>0</v>
      </c>
      <c r="U729" t="e">
        <f t="shared" si="57"/>
        <v>#VALUE!</v>
      </c>
      <c r="V729" t="e">
        <f t="shared" si="58"/>
        <v>#VALUE!</v>
      </c>
      <c r="W729" t="e">
        <f>VLOOKUP(V729,'player index'!D:F,3,FALSE)</f>
        <v>#VALUE!</v>
      </c>
      <c r="X729">
        <f t="shared" si="59"/>
        <v>0</v>
      </c>
    </row>
    <row r="730" spans="1:24">
      <c r="A730" t="s">
        <v>759</v>
      </c>
      <c r="B730" t="s">
        <v>760</v>
      </c>
      <c r="C730" t="s">
        <v>761</v>
      </c>
      <c r="D730" t="s">
        <v>762</v>
      </c>
      <c r="E730" t="s">
        <v>763</v>
      </c>
      <c r="F730" t="s">
        <v>735</v>
      </c>
      <c r="G730" t="s">
        <v>736</v>
      </c>
      <c r="H730" t="s">
        <v>764</v>
      </c>
      <c r="I730" t="s">
        <v>763</v>
      </c>
      <c r="J730" t="s">
        <v>735</v>
      </c>
      <c r="K730" t="s">
        <v>765</v>
      </c>
      <c r="L730" t="s">
        <v>763</v>
      </c>
      <c r="M730" t="s">
        <v>735</v>
      </c>
      <c r="N730" t="s">
        <v>2830</v>
      </c>
      <c r="O730" t="s">
        <v>2829</v>
      </c>
      <c r="P730" t="s">
        <v>2828</v>
      </c>
      <c r="Q730" t="s">
        <v>735</v>
      </c>
      <c r="R730" t="s">
        <v>766</v>
      </c>
      <c r="S730" t="e">
        <f t="shared" si="60"/>
        <v>#VALUE!</v>
      </c>
      <c r="T730" t="str">
        <f t="shared" si="56"/>
        <v>PLAYER, TEAM POS</v>
      </c>
      <c r="U730" t="str">
        <f t="shared" si="57"/>
        <v>PLAYER</v>
      </c>
      <c r="V730" t="str">
        <f t="shared" si="58"/>
        <v>PLAYER</v>
      </c>
      <c r="W730" t="e">
        <f>VLOOKUP(V730,'player index'!D:F,3,FALSE)</f>
        <v>#N/A</v>
      </c>
      <c r="X730" t="e">
        <f t="shared" si="59"/>
        <v>#VALUE!</v>
      </c>
    </row>
    <row r="731" spans="1:24">
      <c r="A731" t="s">
        <v>2942</v>
      </c>
      <c r="B731" t="s">
        <v>795</v>
      </c>
      <c r="C731" t="s">
        <v>796</v>
      </c>
      <c r="D731" t="s">
        <v>809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 t="shared" si="60"/>
        <v>0</v>
      </c>
      <c r="T731" t="str">
        <f t="shared" si="56"/>
        <v>Juron Criner, NYGWR</v>
      </c>
      <c r="U731" t="str">
        <f t="shared" si="57"/>
        <v>Juron Criner</v>
      </c>
      <c r="V731" t="str">
        <f t="shared" si="58"/>
        <v>Juron Criner</v>
      </c>
      <c r="W731" t="e">
        <f>VLOOKUP(V731,'player index'!D:F,3,FALSE)</f>
        <v>#N/A</v>
      </c>
      <c r="X731">
        <f t="shared" si="59"/>
        <v>0</v>
      </c>
    </row>
    <row r="732" spans="1:24">
      <c r="A732" t="s">
        <v>3203</v>
      </c>
      <c r="B732" t="s">
        <v>741</v>
      </c>
      <c r="C732" t="s">
        <v>2818</v>
      </c>
      <c r="D732" t="s">
        <v>809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 t="shared" si="60"/>
        <v>0</v>
      </c>
      <c r="T732" t="str">
        <f t="shared" si="56"/>
        <v>Bradie Ewing, JaxRB</v>
      </c>
      <c r="U732" t="str">
        <f t="shared" si="57"/>
        <v>Bradie Ewing</v>
      </c>
      <c r="V732" t="str">
        <f t="shared" si="58"/>
        <v>Bradie Ewing</v>
      </c>
      <c r="W732" t="e">
        <f>VLOOKUP(V732,'player index'!D:F,3,FALSE)</f>
        <v>#N/A</v>
      </c>
      <c r="X732">
        <f t="shared" si="59"/>
        <v>0</v>
      </c>
    </row>
    <row r="733" spans="1:24">
      <c r="A733" t="s">
        <v>3204</v>
      </c>
      <c r="B733" t="s">
        <v>801</v>
      </c>
      <c r="C733" t="s">
        <v>2813</v>
      </c>
      <c r="D733" t="s">
        <v>809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 t="shared" si="60"/>
        <v>0</v>
      </c>
      <c r="T733" t="str">
        <f t="shared" si="56"/>
        <v>Jeremy Ebert, AtlWR</v>
      </c>
      <c r="U733" t="str">
        <f t="shared" si="57"/>
        <v>Jeremy Ebert</v>
      </c>
      <c r="V733" t="str">
        <f t="shared" si="58"/>
        <v>Jeremy Ebert</v>
      </c>
      <c r="W733" t="e">
        <f>VLOOKUP(V733,'player index'!D:F,3,FALSE)</f>
        <v>#N/A</v>
      </c>
      <c r="X733">
        <f t="shared" si="59"/>
        <v>0</v>
      </c>
    </row>
    <row r="734" spans="1:24">
      <c r="A734" t="s">
        <v>3205</v>
      </c>
      <c r="B734" t="s">
        <v>12</v>
      </c>
      <c r="C734" t="s">
        <v>2819</v>
      </c>
      <c r="D734" t="s">
        <v>809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f t="shared" si="60"/>
        <v>0</v>
      </c>
      <c r="T734" t="str">
        <f t="shared" si="56"/>
        <v>Brad Smelley, StLTE</v>
      </c>
      <c r="U734" t="str">
        <f t="shared" si="57"/>
        <v>Brad Smelley</v>
      </c>
      <c r="V734" t="str">
        <f t="shared" si="58"/>
        <v>Brad Smelley</v>
      </c>
      <c r="W734" t="e">
        <f>VLOOKUP(V734,'player index'!D:F,3,FALSE)</f>
        <v>#N/A</v>
      </c>
      <c r="X734">
        <f t="shared" si="59"/>
        <v>0</v>
      </c>
    </row>
    <row r="735" spans="1:24">
      <c r="A735" t="s">
        <v>3206</v>
      </c>
      <c r="B735" t="s">
        <v>100</v>
      </c>
      <c r="C735" t="s">
        <v>2989</v>
      </c>
      <c r="D735" t="s">
        <v>809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 t="shared" si="60"/>
        <v>0</v>
      </c>
      <c r="T735" t="str">
        <f t="shared" si="56"/>
        <v>Tommy Streeter*, MiaWRIR</v>
      </c>
      <c r="U735" t="str">
        <f t="shared" si="57"/>
        <v>Tommy Streeter*</v>
      </c>
      <c r="V735" t="str">
        <f t="shared" si="58"/>
        <v>Tommy Streeter</v>
      </c>
      <c r="W735" t="e">
        <f>VLOOKUP(V735,'player index'!D:F,3,FALSE)</f>
        <v>#N/A</v>
      </c>
      <c r="X735">
        <f t="shared" si="59"/>
        <v>0</v>
      </c>
    </row>
    <row r="736" spans="1:24">
      <c r="A736" t="s">
        <v>3207</v>
      </c>
      <c r="B736" t="s">
        <v>26</v>
      </c>
      <c r="C736" t="s">
        <v>2823</v>
      </c>
      <c r="D736" t="s">
        <v>809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 t="shared" si="60"/>
        <v>0</v>
      </c>
      <c r="T736" t="str">
        <f t="shared" si="56"/>
        <v>Taylor Thompson, TenTE</v>
      </c>
      <c r="U736" t="str">
        <f t="shared" si="57"/>
        <v>Taylor Thompson</v>
      </c>
      <c r="V736" t="str">
        <f t="shared" si="58"/>
        <v>Taylor Thompson</v>
      </c>
      <c r="W736" t="e">
        <f>VLOOKUP(V736,'player index'!D:F,3,FALSE)</f>
        <v>#N/A</v>
      </c>
      <c r="X736">
        <f t="shared" si="59"/>
        <v>0</v>
      </c>
    </row>
    <row r="737" spans="1:24">
      <c r="A737" t="s">
        <v>3208</v>
      </c>
      <c r="B737" t="s">
        <v>71</v>
      </c>
      <c r="C737" t="s">
        <v>2847</v>
      </c>
      <c r="D737" t="s">
        <v>809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 t="shared" si="60"/>
        <v>0</v>
      </c>
      <c r="T737" t="str">
        <f t="shared" si="56"/>
        <v>Greg Childs, MinWR</v>
      </c>
      <c r="U737" t="str">
        <f t="shared" si="57"/>
        <v>Greg Childs</v>
      </c>
      <c r="V737" t="str">
        <f t="shared" si="58"/>
        <v>Greg Childs</v>
      </c>
      <c r="W737" t="e">
        <f>VLOOKUP(V737,'player index'!D:F,3,FALSE)</f>
        <v>#N/A</v>
      </c>
      <c r="X737">
        <f t="shared" si="59"/>
        <v>0</v>
      </c>
    </row>
    <row r="738" spans="1:24">
      <c r="A738" t="s">
        <v>1676</v>
      </c>
      <c r="B738" t="s">
        <v>830</v>
      </c>
      <c r="C738" t="s">
        <v>2987</v>
      </c>
      <c r="D738" t="s">
        <v>809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 t="shared" si="60"/>
        <v>0</v>
      </c>
      <c r="T738" t="str">
        <f t="shared" si="56"/>
        <v>Bryce Brown, BufRB</v>
      </c>
      <c r="U738" t="str">
        <f t="shared" si="57"/>
        <v>Bryce Brown</v>
      </c>
      <c r="V738" t="str">
        <f t="shared" si="58"/>
        <v>Bryce Brown</v>
      </c>
      <c r="W738">
        <f>VLOOKUP(V738,'player index'!D:F,3,FALSE)</f>
        <v>545</v>
      </c>
      <c r="X738">
        <f t="shared" si="59"/>
        <v>0</v>
      </c>
    </row>
    <row r="739" spans="1:24">
      <c r="A739" t="s">
        <v>1363</v>
      </c>
      <c r="B739" t="s">
        <v>67</v>
      </c>
      <c r="C739" t="s">
        <v>2814</v>
      </c>
      <c r="D739" t="s">
        <v>809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 t="shared" si="60"/>
        <v>0</v>
      </c>
      <c r="T739" t="str">
        <f t="shared" si="56"/>
        <v>Daryl Richardson, NYJRB</v>
      </c>
      <c r="U739" t="str">
        <f t="shared" si="57"/>
        <v>Daryl Richardson</v>
      </c>
      <c r="V739" t="str">
        <f t="shared" si="58"/>
        <v>Daryl Richardson</v>
      </c>
      <c r="W739" t="e">
        <f>VLOOKUP(V739,'player index'!D:F,3,FALSE)</f>
        <v>#N/A</v>
      </c>
      <c r="X739">
        <f t="shared" si="59"/>
        <v>0</v>
      </c>
    </row>
    <row r="740" spans="1:24">
      <c r="A740" t="s">
        <v>3209</v>
      </c>
      <c r="B740" t="s">
        <v>33</v>
      </c>
      <c r="C740" t="s">
        <v>2839</v>
      </c>
      <c r="D740" t="s">
        <v>809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 t="shared" si="60"/>
        <v>0</v>
      </c>
      <c r="T740" t="str">
        <f t="shared" si="56"/>
        <v>Toney Clemons, CarWR</v>
      </c>
      <c r="U740" t="str">
        <f t="shared" si="57"/>
        <v>Toney Clemons</v>
      </c>
      <c r="V740" t="str">
        <f t="shared" si="58"/>
        <v>Toney Clemons</v>
      </c>
      <c r="W740" t="e">
        <f>VLOOKUP(V740,'player index'!D:F,3,FALSE)</f>
        <v>#N/A</v>
      </c>
      <c r="X740">
        <f t="shared" si="59"/>
        <v>0</v>
      </c>
    </row>
    <row r="741" spans="1:24">
      <c r="A741" t="s">
        <v>3210</v>
      </c>
      <c r="B741" t="s">
        <v>100</v>
      </c>
      <c r="C741" t="s">
        <v>2989</v>
      </c>
      <c r="D741" t="s">
        <v>809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 t="shared" si="60"/>
        <v>0</v>
      </c>
      <c r="T741" t="str">
        <f t="shared" si="56"/>
        <v>John Potter*, MiaKIR</v>
      </c>
      <c r="U741" t="str">
        <f t="shared" si="57"/>
        <v>John Potter*</v>
      </c>
      <c r="V741" t="str">
        <f t="shared" si="58"/>
        <v>John Potter</v>
      </c>
      <c r="W741" t="e">
        <f>VLOOKUP(V741,'player index'!D:F,3,FALSE)</f>
        <v>#N/A</v>
      </c>
      <c r="X741">
        <f t="shared" si="59"/>
        <v>0</v>
      </c>
    </row>
    <row r="742" spans="1:24">
      <c r="A742" t="s">
        <v>3211</v>
      </c>
      <c r="B742" t="s">
        <v>67</v>
      </c>
      <c r="C742" t="s">
        <v>2814</v>
      </c>
      <c r="D742" t="s">
        <v>809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60"/>
        <v>0</v>
      </c>
      <c r="T742" t="str">
        <f t="shared" si="56"/>
        <v>Michael Smith, NYJRB</v>
      </c>
      <c r="U742" t="str">
        <f t="shared" si="57"/>
        <v>Michael Smith</v>
      </c>
      <c r="V742" t="str">
        <f t="shared" si="58"/>
        <v>Michael Smith</v>
      </c>
      <c r="W742" t="e">
        <f>VLOOKUP(V742,'player index'!D:F,3,FALSE)</f>
        <v>#N/A</v>
      </c>
      <c r="X742">
        <f t="shared" si="59"/>
        <v>0</v>
      </c>
    </row>
    <row r="743" spans="1:24">
      <c r="A743" t="s">
        <v>1364</v>
      </c>
      <c r="B743" t="s">
        <v>801</v>
      </c>
      <c r="C743" t="s">
        <v>2813</v>
      </c>
      <c r="D743" t="s">
        <v>809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 t="shared" si="60"/>
        <v>0</v>
      </c>
      <c r="T743" t="str">
        <f t="shared" si="56"/>
        <v>Collin Mooney*, AtlRBIR</v>
      </c>
      <c r="U743" t="str">
        <f t="shared" si="57"/>
        <v>Collin Mooney*</v>
      </c>
      <c r="V743" t="str">
        <f t="shared" si="58"/>
        <v>Collin Mooney</v>
      </c>
      <c r="W743">
        <f>VLOOKUP(V743,'player index'!D:F,3,FALSE)</f>
        <v>546</v>
      </c>
      <c r="X743">
        <f t="shared" si="59"/>
        <v>0</v>
      </c>
    </row>
    <row r="744" spans="1:24">
      <c r="A744" t="s">
        <v>3212</v>
      </c>
      <c r="B744" t="s">
        <v>801</v>
      </c>
      <c r="C744" t="s">
        <v>2813</v>
      </c>
      <c r="D744" t="s">
        <v>809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 t="shared" si="60"/>
        <v>0</v>
      </c>
      <c r="T744" t="str">
        <f t="shared" si="56"/>
        <v>Adam Nissley, AtlTE</v>
      </c>
      <c r="U744" t="str">
        <f t="shared" si="57"/>
        <v>Adam Nissley</v>
      </c>
      <c r="V744" t="str">
        <f t="shared" si="58"/>
        <v>Adam Nissley</v>
      </c>
      <c r="W744" t="e">
        <f>VLOOKUP(V744,'player index'!D:F,3,FALSE)</f>
        <v>#N/A</v>
      </c>
      <c r="X744">
        <f t="shared" si="59"/>
        <v>0</v>
      </c>
    </row>
    <row r="745" spans="1:24">
      <c r="A745" t="s">
        <v>3213</v>
      </c>
      <c r="B745" t="s">
        <v>778</v>
      </c>
      <c r="C745" t="s">
        <v>2879</v>
      </c>
      <c r="D745" t="s">
        <v>809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 t="shared" si="60"/>
        <v>0</v>
      </c>
      <c r="T745" t="str">
        <f t="shared" si="56"/>
        <v>Dominique Davis, IndQB</v>
      </c>
      <c r="U745" t="str">
        <f t="shared" si="57"/>
        <v>Dominique Davis</v>
      </c>
      <c r="V745" t="str">
        <f t="shared" si="58"/>
        <v>Dominique Davis</v>
      </c>
      <c r="W745" t="e">
        <f>VLOOKUP(V745,'player index'!D:F,3,FALSE)</f>
        <v>#N/A</v>
      </c>
      <c r="X745">
        <f t="shared" si="59"/>
        <v>0</v>
      </c>
    </row>
    <row r="746" spans="1:24">
      <c r="A746" t="s">
        <v>1283</v>
      </c>
      <c r="B746" t="s">
        <v>12</v>
      </c>
      <c r="C746" t="s">
        <v>2819</v>
      </c>
      <c r="D746" t="s">
        <v>809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 t="shared" si="60"/>
        <v>0</v>
      </c>
      <c r="T746" t="str">
        <f t="shared" si="56"/>
        <v>Case Keenum, StLQB</v>
      </c>
      <c r="U746" t="str">
        <f t="shared" si="57"/>
        <v>Case Keenum</v>
      </c>
      <c r="V746" t="str">
        <f t="shared" si="58"/>
        <v>Case Keenum</v>
      </c>
      <c r="W746">
        <f>VLOOKUP(V746,'player index'!D:F,3,FALSE)</f>
        <v>481</v>
      </c>
      <c r="X746">
        <f t="shared" si="59"/>
        <v>0</v>
      </c>
    </row>
    <row r="747" spans="1:24">
      <c r="A747" t="s">
        <v>3214</v>
      </c>
      <c r="B747" t="s">
        <v>783</v>
      </c>
      <c r="C747" t="s">
        <v>2820</v>
      </c>
      <c r="D747" t="s">
        <v>809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 t="shared" si="60"/>
        <v>0</v>
      </c>
      <c r="T747" t="str">
        <f t="shared" si="56"/>
        <v>Kashif Moore, PitWR</v>
      </c>
      <c r="U747" t="str">
        <f t="shared" si="57"/>
        <v>Kashif Moore</v>
      </c>
      <c r="V747" t="str">
        <f t="shared" si="58"/>
        <v>Kashif Moore</v>
      </c>
      <c r="W747" t="e">
        <f>VLOOKUP(V747,'player index'!D:F,3,FALSE)</f>
        <v>#N/A</v>
      </c>
      <c r="X747">
        <f t="shared" si="59"/>
        <v>0</v>
      </c>
    </row>
    <row r="748" spans="1:24">
      <c r="A748" t="s">
        <v>3215</v>
      </c>
      <c r="B748" t="s">
        <v>100</v>
      </c>
      <c r="C748" t="s">
        <v>2989</v>
      </c>
      <c r="D748" t="s">
        <v>809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 t="shared" si="60"/>
        <v>0</v>
      </c>
      <c r="T748" t="str">
        <f t="shared" si="56"/>
        <v>Aaron Corp, MiaQB</v>
      </c>
      <c r="U748" t="str">
        <f t="shared" si="57"/>
        <v>Aaron Corp</v>
      </c>
      <c r="V748" t="str">
        <f t="shared" si="58"/>
        <v>Aaron Corp</v>
      </c>
      <c r="W748" t="e">
        <f>VLOOKUP(V748,'player index'!D:F,3,FALSE)</f>
        <v>#N/A</v>
      </c>
      <c r="X748">
        <f t="shared" si="59"/>
        <v>0</v>
      </c>
    </row>
    <row r="749" spans="1:24">
      <c r="A749" t="s">
        <v>1365</v>
      </c>
      <c r="B749" t="s">
        <v>98</v>
      </c>
      <c r="C749" t="s">
        <v>2821</v>
      </c>
      <c r="D749" t="s">
        <v>809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 t="shared" si="60"/>
        <v>0</v>
      </c>
      <c r="T749" t="str">
        <f t="shared" si="56"/>
        <v>Austin Davis, CleQB</v>
      </c>
      <c r="U749" t="str">
        <f t="shared" si="57"/>
        <v>Austin Davis</v>
      </c>
      <c r="V749" t="str">
        <f t="shared" si="58"/>
        <v>Austin Davis</v>
      </c>
      <c r="W749">
        <f>VLOOKUP(V749,'player index'!D:F,3,FALSE)</f>
        <v>484</v>
      </c>
      <c r="X749">
        <f t="shared" si="59"/>
        <v>0</v>
      </c>
    </row>
    <row r="750" spans="1:24">
      <c r="A750" t="s">
        <v>1677</v>
      </c>
      <c r="B750" t="s">
        <v>786</v>
      </c>
      <c r="C750" t="s">
        <v>3003</v>
      </c>
      <c r="D750" t="s">
        <v>809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 t="shared" si="60"/>
        <v>0</v>
      </c>
      <c r="T750" t="str">
        <f t="shared" si="56"/>
        <v>Nathan Palmer, DenWR</v>
      </c>
      <c r="U750" t="str">
        <f t="shared" si="57"/>
        <v>Nathan Palmer</v>
      </c>
      <c r="V750" t="str">
        <f t="shared" si="58"/>
        <v>Nathan Palmer</v>
      </c>
      <c r="W750">
        <f>VLOOKUP(V750,'player index'!D:F,3,FALSE)</f>
        <v>547</v>
      </c>
      <c r="X750">
        <f t="shared" si="59"/>
        <v>0</v>
      </c>
    </row>
    <row r="751" spans="1:24">
      <c r="A751" t="s">
        <v>3216</v>
      </c>
      <c r="B751" t="s">
        <v>9</v>
      </c>
      <c r="C751" t="s">
        <v>2816</v>
      </c>
      <c r="D751" t="s">
        <v>809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f t="shared" si="60"/>
        <v>0</v>
      </c>
      <c r="T751" t="str">
        <f t="shared" si="56"/>
        <v>Brandon Barden, DalTE</v>
      </c>
      <c r="U751" t="str">
        <f t="shared" si="57"/>
        <v>Brandon Barden</v>
      </c>
      <c r="V751" t="str">
        <f t="shared" si="58"/>
        <v>Brandon Barden</v>
      </c>
      <c r="W751" t="e">
        <f>VLOOKUP(V751,'player index'!D:F,3,FALSE)</f>
        <v>#N/A</v>
      </c>
      <c r="X751">
        <f t="shared" si="59"/>
        <v>0</v>
      </c>
    </row>
    <row r="752" spans="1:24">
      <c r="A752" t="s">
        <v>3217</v>
      </c>
      <c r="B752" t="s">
        <v>98</v>
      </c>
      <c r="C752" t="s">
        <v>2821</v>
      </c>
      <c r="D752" t="s">
        <v>809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 t="shared" si="60"/>
        <v>0</v>
      </c>
      <c r="T752" t="str">
        <f t="shared" si="56"/>
        <v>Josh Cooper, CleWR</v>
      </c>
      <c r="U752" t="str">
        <f t="shared" si="57"/>
        <v>Josh Cooper</v>
      </c>
      <c r="V752" t="str">
        <f t="shared" si="58"/>
        <v>Josh Cooper</v>
      </c>
      <c r="W752" t="e">
        <f>VLOOKUP(V752,'player index'!D:F,3,FALSE)</f>
        <v>#N/A</v>
      </c>
      <c r="X752">
        <f t="shared" si="59"/>
        <v>0</v>
      </c>
    </row>
    <row r="753" spans="1:24">
      <c r="A753" t="s">
        <v>3218</v>
      </c>
      <c r="B753" t="s">
        <v>100</v>
      </c>
      <c r="C753" t="s">
        <v>2989</v>
      </c>
      <c r="D753" t="s">
        <v>809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 t="shared" si="60"/>
        <v>0</v>
      </c>
      <c r="T753" t="str">
        <f t="shared" si="56"/>
        <v>Gerell Robinson, MiaWR</v>
      </c>
      <c r="U753" t="str">
        <f t="shared" si="57"/>
        <v>Gerell Robinson</v>
      </c>
      <c r="V753" t="str">
        <f t="shared" si="58"/>
        <v>Gerell Robinson</v>
      </c>
      <c r="W753" t="e">
        <f>VLOOKUP(V753,'player index'!D:F,3,FALSE)</f>
        <v>#N/A</v>
      </c>
      <c r="X753">
        <f t="shared" si="59"/>
        <v>0</v>
      </c>
    </row>
    <row r="754" spans="1:24">
      <c r="A754" t="s">
        <v>3219</v>
      </c>
      <c r="B754" t="s">
        <v>793</v>
      </c>
      <c r="C754" t="s">
        <v>2994</v>
      </c>
      <c r="D754" t="s">
        <v>809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f t="shared" si="60"/>
        <v>0</v>
      </c>
      <c r="T754" t="str">
        <f t="shared" si="56"/>
        <v>Jewel Hampton, SFRB</v>
      </c>
      <c r="U754" t="str">
        <f t="shared" si="57"/>
        <v>Jewel Hampton</v>
      </c>
      <c r="V754" t="str">
        <f t="shared" si="58"/>
        <v>Jewel Hampton</v>
      </c>
      <c r="W754" t="e">
        <f>VLOOKUP(V754,'player index'!D:F,3,FALSE)</f>
        <v>#N/A</v>
      </c>
      <c r="X754">
        <f t="shared" si="59"/>
        <v>0</v>
      </c>
    </row>
    <row r="755" spans="1:24">
      <c r="A755" t="s">
        <v>1234</v>
      </c>
      <c r="B755" t="s">
        <v>12</v>
      </c>
      <c r="C755" t="s">
        <v>2819</v>
      </c>
      <c r="D755" t="s">
        <v>809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f t="shared" si="60"/>
        <v>0</v>
      </c>
      <c r="T755" t="str">
        <f t="shared" si="56"/>
        <v>Cory Harkey, StLTE</v>
      </c>
      <c r="U755" t="str">
        <f t="shared" si="57"/>
        <v>Cory Harkey</v>
      </c>
      <c r="V755" t="str">
        <f t="shared" si="58"/>
        <v>Cory Harkey</v>
      </c>
      <c r="W755">
        <f>VLOOKUP(V755,'player index'!D:F,3,FALSE)</f>
        <v>411</v>
      </c>
      <c r="X755">
        <f t="shared" si="59"/>
        <v>0</v>
      </c>
    </row>
    <row r="756" spans="1:24">
      <c r="A756" t="s">
        <v>1240</v>
      </c>
      <c r="B756" t="s">
        <v>67</v>
      </c>
      <c r="C756" t="s">
        <v>2814</v>
      </c>
      <c r="D756" t="s">
        <v>809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f t="shared" si="60"/>
        <v>0</v>
      </c>
      <c r="T756" t="str">
        <f t="shared" si="56"/>
        <v>Chris Owusu*, NYJWRO</v>
      </c>
      <c r="U756" t="str">
        <f t="shared" si="57"/>
        <v>Chris Owusu*</v>
      </c>
      <c r="V756" t="str">
        <f t="shared" si="58"/>
        <v>Chris Owusu</v>
      </c>
      <c r="W756">
        <f>VLOOKUP(V756,'player index'!D:F,3,FALSE)</f>
        <v>234</v>
      </c>
      <c r="X756">
        <f t="shared" si="59"/>
        <v>0</v>
      </c>
    </row>
    <row r="757" spans="1:24">
      <c r="A757" t="s">
        <v>3220</v>
      </c>
      <c r="B757" t="s">
        <v>840</v>
      </c>
      <c r="C757" t="s">
        <v>2853</v>
      </c>
      <c r="D757" t="s">
        <v>809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f t="shared" si="60"/>
        <v>0</v>
      </c>
      <c r="T757" t="str">
        <f t="shared" si="56"/>
        <v>Giorgio Tavecchio, OakK</v>
      </c>
      <c r="U757" t="str">
        <f t="shared" si="57"/>
        <v>Giorgio Tavecchio</v>
      </c>
      <c r="V757" t="str">
        <f t="shared" si="58"/>
        <v>Giorgio Tavecchio</v>
      </c>
      <c r="W757" t="e">
        <f>VLOOKUP(V757,'player index'!D:F,3,FALSE)</f>
        <v>#N/A</v>
      </c>
      <c r="X757">
        <f t="shared" si="59"/>
        <v>0</v>
      </c>
    </row>
    <row r="758" spans="1:24">
      <c r="A758" t="s">
        <v>1366</v>
      </c>
      <c r="B758" t="s">
        <v>130</v>
      </c>
      <c r="C758" t="s">
        <v>2843</v>
      </c>
      <c r="D758" t="s">
        <v>809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f t="shared" si="60"/>
        <v>0</v>
      </c>
      <c r="T758" t="str">
        <f t="shared" si="56"/>
        <v>Brian Tyms*, NEWRIR</v>
      </c>
      <c r="U758" t="str">
        <f t="shared" si="57"/>
        <v>Brian Tyms*</v>
      </c>
      <c r="V758" t="str">
        <f t="shared" si="58"/>
        <v>Brian Tyms</v>
      </c>
      <c r="W758">
        <f>VLOOKUP(V758,'player index'!D:F,3,FALSE)</f>
        <v>548</v>
      </c>
      <c r="X758">
        <f t="shared" si="59"/>
        <v>0</v>
      </c>
    </row>
    <row r="759" spans="1:24">
      <c r="A759" t="s">
        <v>3221</v>
      </c>
      <c r="B759" t="s">
        <v>856</v>
      </c>
      <c r="C759" t="s">
        <v>2993</v>
      </c>
      <c r="D759" t="s">
        <v>809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f t="shared" si="60"/>
        <v>0</v>
      </c>
      <c r="T759" t="str">
        <f t="shared" si="56"/>
        <v>Dale Moss, ChiWR</v>
      </c>
      <c r="U759" t="str">
        <f t="shared" si="57"/>
        <v>Dale Moss</v>
      </c>
      <c r="V759" t="str">
        <f t="shared" si="58"/>
        <v>Dale Moss</v>
      </c>
      <c r="W759" t="e">
        <f>VLOOKUP(V759,'player index'!D:F,3,FALSE)</f>
        <v>#N/A</v>
      </c>
      <c r="X759">
        <f t="shared" si="59"/>
        <v>0</v>
      </c>
    </row>
    <row r="760" spans="1:24">
      <c r="A760" t="s">
        <v>1367</v>
      </c>
      <c r="B760" t="s">
        <v>26</v>
      </c>
      <c r="C760" t="s">
        <v>2823</v>
      </c>
      <c r="D760" t="s">
        <v>809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 t="shared" si="60"/>
        <v>0</v>
      </c>
      <c r="T760" t="str">
        <f t="shared" si="56"/>
        <v>Phillip Supernaw, TenTE</v>
      </c>
      <c r="U760" t="str">
        <f t="shared" si="57"/>
        <v>Phillip Supernaw</v>
      </c>
      <c r="V760" t="str">
        <f t="shared" si="58"/>
        <v>Phillip Supernaw</v>
      </c>
      <c r="W760">
        <f>VLOOKUP(V760,'player index'!D:F,3,FALSE)</f>
        <v>549</v>
      </c>
      <c r="X760">
        <f t="shared" si="59"/>
        <v>0</v>
      </c>
    </row>
    <row r="761" spans="1:24">
      <c r="A761" t="s">
        <v>3222</v>
      </c>
      <c r="B761" t="s">
        <v>55</v>
      </c>
      <c r="C761" t="s">
        <v>2815</v>
      </c>
      <c r="D761" t="s">
        <v>809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 t="shared" si="60"/>
        <v>0</v>
      </c>
      <c r="T761" t="str">
        <f t="shared" si="56"/>
        <v>Nick Stephens, BalQB</v>
      </c>
      <c r="U761" t="str">
        <f t="shared" si="57"/>
        <v>Nick Stephens</v>
      </c>
      <c r="V761" t="str">
        <f t="shared" si="58"/>
        <v>Nick Stephens</v>
      </c>
      <c r="W761" t="e">
        <f>VLOOKUP(V761,'player index'!D:F,3,FALSE)</f>
        <v>#N/A</v>
      </c>
      <c r="X761">
        <f t="shared" si="59"/>
        <v>0</v>
      </c>
    </row>
    <row r="762" spans="1:24">
      <c r="A762" t="s">
        <v>3223</v>
      </c>
      <c r="B762" t="s">
        <v>793</v>
      </c>
      <c r="C762" t="s">
        <v>2994</v>
      </c>
      <c r="D762" t="s">
        <v>809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f t="shared" si="60"/>
        <v>0</v>
      </c>
      <c r="T762" t="str">
        <f t="shared" si="56"/>
        <v>Brandon Carswell, SFWR</v>
      </c>
      <c r="U762" t="str">
        <f t="shared" si="57"/>
        <v>Brandon Carswell</v>
      </c>
      <c r="V762" t="str">
        <f t="shared" si="58"/>
        <v>Brandon Carswell</v>
      </c>
      <c r="W762" t="e">
        <f>VLOOKUP(V762,'player index'!D:F,3,FALSE)</f>
        <v>#N/A</v>
      </c>
      <c r="X762">
        <f t="shared" si="59"/>
        <v>0</v>
      </c>
    </row>
    <row r="763" spans="1:24">
      <c r="A763" t="s">
        <v>3224</v>
      </c>
      <c r="B763" t="s">
        <v>71</v>
      </c>
      <c r="C763" t="s">
        <v>2847</v>
      </c>
      <c r="D763" t="s">
        <v>809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60"/>
        <v>0</v>
      </c>
      <c r="T763" t="str">
        <f t="shared" si="56"/>
        <v>Joe Banyard, MinRB</v>
      </c>
      <c r="U763" t="str">
        <f t="shared" si="57"/>
        <v>Joe Banyard</v>
      </c>
      <c r="V763" t="str">
        <f t="shared" si="58"/>
        <v>Joe Banyard</v>
      </c>
      <c r="W763" t="e">
        <f>VLOOKUP(V763,'player index'!D:F,3,FALSE)</f>
        <v>#N/A</v>
      </c>
      <c r="X763">
        <f t="shared" si="59"/>
        <v>0</v>
      </c>
    </row>
    <row r="764" spans="1:24">
      <c r="A764" t="s">
        <v>1678</v>
      </c>
      <c r="B764" t="s">
        <v>749</v>
      </c>
      <c r="C764" t="s">
        <v>2817</v>
      </c>
      <c r="D764" t="s">
        <v>809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f t="shared" si="60"/>
        <v>0</v>
      </c>
      <c r="T764" t="str">
        <f t="shared" si="56"/>
        <v>G.J. Kinne, PhiQB</v>
      </c>
      <c r="U764" t="str">
        <f t="shared" si="57"/>
        <v>G.J. Kinne</v>
      </c>
      <c r="V764" t="str">
        <f t="shared" si="58"/>
        <v>G.J. Kinne</v>
      </c>
      <c r="W764">
        <f>VLOOKUP(V764,'player index'!D:F,3,FALSE)</f>
        <v>550</v>
      </c>
      <c r="X764">
        <f t="shared" si="59"/>
        <v>0</v>
      </c>
    </row>
    <row r="765" spans="1:24">
      <c r="A765" t="s">
        <v>2941</v>
      </c>
      <c r="B765" t="s">
        <v>616</v>
      </c>
      <c r="C765" t="s">
        <v>869</v>
      </c>
      <c r="D765" t="s">
        <v>809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 t="shared" si="60"/>
        <v>0</v>
      </c>
      <c r="T765" t="str">
        <f t="shared" si="56"/>
        <v>Matt Veldman, WshTE</v>
      </c>
      <c r="U765" t="str">
        <f t="shared" si="57"/>
        <v>Matt Veldman</v>
      </c>
      <c r="V765" t="str">
        <f t="shared" si="58"/>
        <v>Matt Veldman</v>
      </c>
      <c r="W765" t="e">
        <f>VLOOKUP(V765,'player index'!D:F,3,FALSE)</f>
        <v>#N/A</v>
      </c>
      <c r="X765">
        <f t="shared" si="59"/>
        <v>0</v>
      </c>
    </row>
    <row r="766" spans="1:24">
      <c r="A766" t="s">
        <v>3225</v>
      </c>
      <c r="B766" t="s">
        <v>830</v>
      </c>
      <c r="C766" t="s">
        <v>2987</v>
      </c>
      <c r="D766" t="s">
        <v>809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 t="shared" si="60"/>
        <v>0</v>
      </c>
      <c r="T766" t="str">
        <f t="shared" si="56"/>
        <v>Kevin Elliott, BufWR</v>
      </c>
      <c r="U766" t="str">
        <f t="shared" si="57"/>
        <v>Kevin Elliott</v>
      </c>
      <c r="V766" t="str">
        <f t="shared" si="58"/>
        <v>Kevin Elliott</v>
      </c>
      <c r="W766" t="e">
        <f>VLOOKUP(V766,'player index'!D:F,3,FALSE)</f>
        <v>#N/A</v>
      </c>
      <c r="X766">
        <f t="shared" si="59"/>
        <v>0</v>
      </c>
    </row>
    <row r="767" spans="1:24">
      <c r="A767" t="s">
        <v>3226</v>
      </c>
      <c r="B767" t="s">
        <v>26</v>
      </c>
      <c r="C767" t="s">
        <v>2823</v>
      </c>
      <c r="D767" t="s">
        <v>809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 t="shared" si="60"/>
        <v>0</v>
      </c>
      <c r="T767" t="str">
        <f t="shared" si="56"/>
        <v>Derek Moye, TenWR</v>
      </c>
      <c r="U767" t="str">
        <f t="shared" si="57"/>
        <v>Derek Moye</v>
      </c>
      <c r="V767" t="str">
        <f t="shared" si="58"/>
        <v>Derek Moye</v>
      </c>
      <c r="W767" t="e">
        <f>VLOOKUP(V767,'player index'!D:F,3,FALSE)</f>
        <v>#N/A</v>
      </c>
      <c r="X767">
        <f t="shared" si="59"/>
        <v>0</v>
      </c>
    </row>
    <row r="768" spans="1:24">
      <c r="A768" t="s">
        <v>3227</v>
      </c>
      <c r="B768" t="s">
        <v>801</v>
      </c>
      <c r="C768" t="s">
        <v>2813</v>
      </c>
      <c r="D768" t="s">
        <v>809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60"/>
        <v>0</v>
      </c>
      <c r="T768" t="str">
        <f t="shared" si="56"/>
        <v>Andrew Szczerba, AtlTE</v>
      </c>
      <c r="U768" t="str">
        <f t="shared" si="57"/>
        <v>Andrew Szczerba</v>
      </c>
      <c r="V768" t="str">
        <f t="shared" si="58"/>
        <v>Andrew Szczerba</v>
      </c>
      <c r="W768" t="e">
        <f>VLOOKUP(V768,'player index'!D:F,3,FALSE)</f>
        <v>#N/A</v>
      </c>
      <c r="X768">
        <f t="shared" si="59"/>
        <v>0</v>
      </c>
    </row>
    <row r="769" spans="1:24">
      <c r="A769" t="s">
        <v>1187</v>
      </c>
      <c r="B769" t="s">
        <v>51</v>
      </c>
      <c r="C769" t="s">
        <v>2990</v>
      </c>
      <c r="D769" t="s">
        <v>809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 t="shared" si="60"/>
        <v>0</v>
      </c>
      <c r="T769" t="str">
        <f t="shared" si="56"/>
        <v>Derrick Coleman, SeaRB</v>
      </c>
      <c r="U769" t="str">
        <f t="shared" si="57"/>
        <v>Derrick Coleman</v>
      </c>
      <c r="V769" t="str">
        <f t="shared" si="58"/>
        <v>Derrick Coleman</v>
      </c>
      <c r="W769">
        <f>VLOOKUP(V769,'player index'!D:F,3,FALSE)</f>
        <v>390</v>
      </c>
      <c r="X769">
        <f t="shared" si="59"/>
        <v>0</v>
      </c>
    </row>
    <row r="770" spans="1:24">
      <c r="A770" t="s">
        <v>3228</v>
      </c>
      <c r="B770" t="s">
        <v>26</v>
      </c>
      <c r="C770" t="s">
        <v>2823</v>
      </c>
      <c r="D770" t="s">
        <v>809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 t="shared" si="60"/>
        <v>0</v>
      </c>
      <c r="T770" t="str">
        <f t="shared" si="56"/>
        <v>Beau Brinkley, TenTE</v>
      </c>
      <c r="U770" t="str">
        <f t="shared" si="57"/>
        <v>Beau Brinkley</v>
      </c>
      <c r="V770" t="str">
        <f t="shared" si="58"/>
        <v>Beau Brinkley</v>
      </c>
      <c r="W770" t="e">
        <f>VLOOKUP(V770,'player index'!D:F,3,FALSE)</f>
        <v>#N/A</v>
      </c>
      <c r="X770">
        <f t="shared" si="59"/>
        <v>0</v>
      </c>
    </row>
    <row r="771" spans="1:24">
      <c r="A771" t="s">
        <v>3229</v>
      </c>
      <c r="B771" t="s">
        <v>33</v>
      </c>
      <c r="C771" t="s">
        <v>2839</v>
      </c>
      <c r="D771" t="s">
        <v>809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 t="shared" si="60"/>
        <v>0</v>
      </c>
      <c r="T771" t="str">
        <f t="shared" si="56"/>
        <v>Jarrett Boykin, CarWR</v>
      </c>
      <c r="U771" t="str">
        <f t="shared" si="57"/>
        <v>Jarrett Boykin</v>
      </c>
      <c r="V771" t="str">
        <f t="shared" si="58"/>
        <v>Jarrett Boykin</v>
      </c>
      <c r="W771" t="e">
        <f>VLOOKUP(V771,'player index'!D:F,3,FALSE)</f>
        <v>#N/A</v>
      </c>
      <c r="X771">
        <f t="shared" si="59"/>
        <v>0</v>
      </c>
    </row>
    <row r="772" spans="1:24">
      <c r="A772" t="s">
        <v>1213</v>
      </c>
      <c r="B772" t="s">
        <v>778</v>
      </c>
      <c r="C772" t="s">
        <v>2879</v>
      </c>
      <c r="D772" t="s">
        <v>809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 t="shared" si="60"/>
        <v>0</v>
      </c>
      <c r="T772" t="str">
        <f t="shared" ref="T772:T835" si="61">A772</f>
        <v>Griff Whalen, IndWR</v>
      </c>
      <c r="U772" t="str">
        <f t="shared" ref="U772:U835" si="62">LEFT(T772,IFERROR(FIND(",",T772),LEN(T772)-8)-1)</f>
        <v>Griff Whalen</v>
      </c>
      <c r="V772" t="str">
        <f t="shared" ref="V772:V835" si="63">LEFT(U772,IFERROR(FIND("*",U772),LEN(U772)+1)-1)</f>
        <v>Griff Whalen</v>
      </c>
      <c r="W772">
        <f>VLOOKUP(V772,'player index'!D:F,3,FALSE)</f>
        <v>403</v>
      </c>
      <c r="X772">
        <f t="shared" ref="X772:X835" si="64">S772</f>
        <v>0</v>
      </c>
    </row>
    <row r="773" spans="1:24">
      <c r="A773" t="s">
        <v>3230</v>
      </c>
      <c r="B773" t="s">
        <v>783</v>
      </c>
      <c r="C773" t="s">
        <v>2820</v>
      </c>
      <c r="D773" t="s">
        <v>809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f t="shared" si="60"/>
        <v>0</v>
      </c>
      <c r="T773" t="str">
        <f t="shared" si="61"/>
        <v>Tim Benford, PitWR</v>
      </c>
      <c r="U773" t="str">
        <f t="shared" si="62"/>
        <v>Tim Benford</v>
      </c>
      <c r="V773" t="str">
        <f t="shared" si="63"/>
        <v>Tim Benford</v>
      </c>
      <c r="W773" t="e">
        <f>VLOOKUP(V773,'player index'!D:F,3,FALSE)</f>
        <v>#N/A</v>
      </c>
      <c r="X773">
        <f t="shared" si="64"/>
        <v>0</v>
      </c>
    </row>
    <row r="774" spans="1:24">
      <c r="A774" t="s">
        <v>3231</v>
      </c>
      <c r="B774" t="s">
        <v>801</v>
      </c>
      <c r="C774" t="s">
        <v>2813</v>
      </c>
      <c r="D774" t="s">
        <v>809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f t="shared" si="60"/>
        <v>0</v>
      </c>
      <c r="T774" t="str">
        <f t="shared" si="61"/>
        <v>Jabin Sambrano, AtlWR</v>
      </c>
      <c r="U774" t="str">
        <f t="shared" si="62"/>
        <v>Jabin Sambrano</v>
      </c>
      <c r="V774" t="str">
        <f t="shared" si="63"/>
        <v>Jabin Sambrano</v>
      </c>
      <c r="W774" t="e">
        <f>VLOOKUP(V774,'player index'!D:F,3,FALSE)</f>
        <v>#N/A</v>
      </c>
      <c r="X774">
        <f t="shared" si="64"/>
        <v>0</v>
      </c>
    </row>
    <row r="775" spans="1:24">
      <c r="A775" t="s">
        <v>1368</v>
      </c>
      <c r="B775" t="s">
        <v>786</v>
      </c>
      <c r="C775" t="s">
        <v>3003</v>
      </c>
      <c r="D775" t="s">
        <v>809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f t="shared" si="60"/>
        <v>0</v>
      </c>
      <c r="T775" t="str">
        <f t="shared" si="61"/>
        <v>Dominique Jones, DenTE</v>
      </c>
      <c r="U775" t="str">
        <f t="shared" si="62"/>
        <v>Dominique Jones</v>
      </c>
      <c r="V775" t="str">
        <f t="shared" si="63"/>
        <v>Dominique Jones</v>
      </c>
      <c r="W775">
        <f>VLOOKUP(V775,'player index'!D:F,3,FALSE)</f>
        <v>552</v>
      </c>
      <c r="X775">
        <f t="shared" si="64"/>
        <v>0</v>
      </c>
    </row>
    <row r="776" spans="1:24">
      <c r="A776" t="s">
        <v>3232</v>
      </c>
      <c r="B776" t="s">
        <v>837</v>
      </c>
      <c r="C776" t="s">
        <v>2812</v>
      </c>
      <c r="D776" t="s">
        <v>809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 t="shared" si="60"/>
        <v>0</v>
      </c>
      <c r="T776" t="str">
        <f t="shared" si="61"/>
        <v>Eric Page, TBWR</v>
      </c>
      <c r="U776" t="str">
        <f t="shared" si="62"/>
        <v>Eric Page</v>
      </c>
      <c r="V776" t="str">
        <f t="shared" si="63"/>
        <v>Eric Page</v>
      </c>
      <c r="W776" t="e">
        <f>VLOOKUP(V776,'player index'!D:F,3,FALSE)</f>
        <v>#N/A</v>
      </c>
      <c r="X776">
        <f t="shared" si="64"/>
        <v>0</v>
      </c>
    </row>
    <row r="777" spans="1:24">
      <c r="A777" t="s">
        <v>3233</v>
      </c>
      <c r="B777" t="s">
        <v>71</v>
      </c>
      <c r="C777" t="s">
        <v>2847</v>
      </c>
      <c r="D777" t="s">
        <v>809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f t="shared" si="60"/>
        <v>0</v>
      </c>
      <c r="T777" t="str">
        <f t="shared" si="61"/>
        <v>Kamar Jorden, MinWR</v>
      </c>
      <c r="U777" t="str">
        <f t="shared" si="62"/>
        <v>Kamar Jorden</v>
      </c>
      <c r="V777" t="str">
        <f t="shared" si="63"/>
        <v>Kamar Jorden</v>
      </c>
      <c r="W777" t="e">
        <f>VLOOKUP(V777,'player index'!D:F,3,FALSE)</f>
        <v>#N/A</v>
      </c>
      <c r="X777">
        <f t="shared" si="64"/>
        <v>0</v>
      </c>
    </row>
    <row r="778" spans="1:24">
      <c r="A778" t="s">
        <v>1242</v>
      </c>
      <c r="B778" t="s">
        <v>840</v>
      </c>
      <c r="C778" t="s">
        <v>2853</v>
      </c>
      <c r="D778" t="s">
        <v>809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 t="shared" si="60"/>
        <v>0</v>
      </c>
      <c r="T778" t="str">
        <f t="shared" si="61"/>
        <v>Rod Streater, OakWR</v>
      </c>
      <c r="U778" t="str">
        <f t="shared" si="62"/>
        <v>Rod Streater</v>
      </c>
      <c r="V778" t="str">
        <f t="shared" si="63"/>
        <v>Rod Streater</v>
      </c>
      <c r="W778">
        <f>VLOOKUP(V778,'player index'!D:F,3,FALSE)</f>
        <v>333</v>
      </c>
      <c r="X778">
        <f t="shared" si="64"/>
        <v>0</v>
      </c>
    </row>
    <row r="779" spans="1:24">
      <c r="A779" t="s">
        <v>1679</v>
      </c>
      <c r="B779" t="s">
        <v>67</v>
      </c>
      <c r="C779" t="s">
        <v>2814</v>
      </c>
      <c r="D779" t="s">
        <v>809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 t="shared" si="60"/>
        <v>0</v>
      </c>
      <c r="T779" t="str">
        <f t="shared" si="61"/>
        <v>Saalim Hakim, NYJWR</v>
      </c>
      <c r="U779" t="str">
        <f t="shared" si="62"/>
        <v>Saalim Hakim</v>
      </c>
      <c r="V779" t="str">
        <f t="shared" si="63"/>
        <v>Saalim Hakim</v>
      </c>
      <c r="W779">
        <f>VLOOKUP(V779,'player index'!D:F,3,FALSE)</f>
        <v>553</v>
      </c>
      <c r="X779">
        <f t="shared" si="64"/>
        <v>0</v>
      </c>
    </row>
    <row r="780" spans="1:24">
      <c r="A780" t="s">
        <v>1212</v>
      </c>
      <c r="B780" t="s">
        <v>616</v>
      </c>
      <c r="C780" t="s">
        <v>869</v>
      </c>
      <c r="D780" t="s">
        <v>809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f t="shared" si="60"/>
        <v>0</v>
      </c>
      <c r="T780" t="str">
        <f t="shared" si="61"/>
        <v>Derek Carrier, WshTE</v>
      </c>
      <c r="U780" t="str">
        <f t="shared" si="62"/>
        <v>Derek Carrier</v>
      </c>
      <c r="V780" t="str">
        <f t="shared" si="63"/>
        <v>Derek Carrier</v>
      </c>
      <c r="W780">
        <f>VLOOKUP(V780,'player index'!D:F,3,FALSE)</f>
        <v>316</v>
      </c>
      <c r="X780">
        <f t="shared" si="64"/>
        <v>0</v>
      </c>
    </row>
    <row r="781" spans="1:24">
      <c r="S781">
        <f t="shared" si="60"/>
        <v>0</v>
      </c>
      <c r="T781">
        <f t="shared" si="61"/>
        <v>0</v>
      </c>
      <c r="U781" t="e">
        <f t="shared" si="62"/>
        <v>#VALUE!</v>
      </c>
      <c r="V781" t="e">
        <f t="shared" si="63"/>
        <v>#VALUE!</v>
      </c>
      <c r="W781" t="e">
        <f>VLOOKUP(V781,'player index'!D:F,3,FALSE)</f>
        <v>#VALUE!</v>
      </c>
      <c r="X781">
        <f t="shared" si="64"/>
        <v>0</v>
      </c>
    </row>
    <row r="782" spans="1:24">
      <c r="A782" t="s">
        <v>759</v>
      </c>
      <c r="B782" t="s">
        <v>760</v>
      </c>
      <c r="C782" t="s">
        <v>761</v>
      </c>
      <c r="D782" t="s">
        <v>762</v>
      </c>
      <c r="E782" t="s">
        <v>763</v>
      </c>
      <c r="F782" t="s">
        <v>735</v>
      </c>
      <c r="G782" t="s">
        <v>736</v>
      </c>
      <c r="H782" t="s">
        <v>764</v>
      </c>
      <c r="I782" t="s">
        <v>763</v>
      </c>
      <c r="J782" t="s">
        <v>735</v>
      </c>
      <c r="K782" t="s">
        <v>765</v>
      </c>
      <c r="L782" t="s">
        <v>763</v>
      </c>
      <c r="M782" t="s">
        <v>735</v>
      </c>
      <c r="N782" t="s">
        <v>2830</v>
      </c>
      <c r="O782" t="s">
        <v>2829</v>
      </c>
      <c r="P782" t="s">
        <v>2828</v>
      </c>
      <c r="Q782" t="s">
        <v>735</v>
      </c>
      <c r="R782" t="s">
        <v>766</v>
      </c>
      <c r="S782" t="e">
        <f t="shared" si="60"/>
        <v>#VALUE!</v>
      </c>
      <c r="T782" t="str">
        <f t="shared" si="61"/>
        <v>PLAYER, TEAM POS</v>
      </c>
      <c r="U782" t="str">
        <f t="shared" si="62"/>
        <v>PLAYER</v>
      </c>
      <c r="V782" t="str">
        <f t="shared" si="63"/>
        <v>PLAYER</v>
      </c>
      <c r="W782" t="e">
        <f>VLOOKUP(V782,'player index'!D:F,3,FALSE)</f>
        <v>#N/A</v>
      </c>
      <c r="X782" t="e">
        <f t="shared" si="64"/>
        <v>#VALUE!</v>
      </c>
    </row>
    <row r="783" spans="1:24">
      <c r="A783" t="s">
        <v>1369</v>
      </c>
      <c r="B783" t="s">
        <v>830</v>
      </c>
      <c r="C783" t="s">
        <v>2987</v>
      </c>
      <c r="D783" t="s">
        <v>809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60"/>
        <v>0</v>
      </c>
      <c r="T783" t="str">
        <f t="shared" si="61"/>
        <v>Matt Simms, BufQB</v>
      </c>
      <c r="U783" t="str">
        <f t="shared" si="62"/>
        <v>Matt Simms</v>
      </c>
      <c r="V783" t="str">
        <f t="shared" si="63"/>
        <v>Matt Simms</v>
      </c>
      <c r="W783">
        <f>VLOOKUP(V783,'player index'!D:F,3,FALSE)</f>
        <v>554</v>
      </c>
      <c r="X783">
        <f t="shared" si="64"/>
        <v>0</v>
      </c>
    </row>
    <row r="784" spans="1:24">
      <c r="A784" t="s">
        <v>3234</v>
      </c>
      <c r="B784" t="s">
        <v>741</v>
      </c>
      <c r="C784" t="s">
        <v>2818</v>
      </c>
      <c r="D784" t="s">
        <v>809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60"/>
        <v>0</v>
      </c>
      <c r="T784" t="str">
        <f t="shared" si="61"/>
        <v>Danny Noble, JaxTE</v>
      </c>
      <c r="U784" t="str">
        <f t="shared" si="62"/>
        <v>Danny Noble</v>
      </c>
      <c r="V784" t="str">
        <f t="shared" si="63"/>
        <v>Danny Noble</v>
      </c>
      <c r="W784" t="e">
        <f>VLOOKUP(V784,'player index'!D:F,3,FALSE)</f>
        <v>#N/A</v>
      </c>
      <c r="X784">
        <f t="shared" si="64"/>
        <v>0</v>
      </c>
    </row>
    <row r="785" spans="1:24">
      <c r="A785" t="s">
        <v>3235</v>
      </c>
      <c r="B785" t="s">
        <v>859</v>
      </c>
      <c r="C785" t="s">
        <v>2834</v>
      </c>
      <c r="D785" t="s">
        <v>809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ref="S785:S848" si="65">E785*0.04+F785*4-G785+I785*0.1+J785*6+K785+L785*0.1+M785*6+O785*2-P785+Q785*6+IF(E785&gt;=300,3,0)+IF(I785&gt;=100,3,0)+IF(L785&gt;=100,3,0)</f>
        <v>0</v>
      </c>
      <c r="T785" t="str">
        <f t="shared" si="61"/>
        <v>Chris Givens, NOWR</v>
      </c>
      <c r="U785" t="str">
        <f t="shared" si="62"/>
        <v>Chris Givens</v>
      </c>
      <c r="V785" t="str">
        <f t="shared" si="63"/>
        <v>Chris Givens</v>
      </c>
      <c r="W785">
        <f>VLOOKUP(V785,'player index'!D:F,3,FALSE)</f>
        <v>385</v>
      </c>
      <c r="X785">
        <f t="shared" si="64"/>
        <v>0</v>
      </c>
    </row>
    <row r="786" spans="1:24">
      <c r="A786" t="s">
        <v>3236</v>
      </c>
      <c r="B786" t="s">
        <v>804</v>
      </c>
      <c r="C786" t="s">
        <v>2860</v>
      </c>
      <c r="D786" t="s">
        <v>809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65"/>
        <v>0</v>
      </c>
      <c r="T786" t="str">
        <f t="shared" si="61"/>
        <v>Jake Byrne, SDTE</v>
      </c>
      <c r="U786" t="str">
        <f t="shared" si="62"/>
        <v>Jake Byrne</v>
      </c>
      <c r="V786" t="str">
        <f t="shared" si="63"/>
        <v>Jake Byrne</v>
      </c>
      <c r="W786" t="e">
        <f>VLOOKUP(V786,'player index'!D:F,3,FALSE)</f>
        <v>#N/A</v>
      </c>
      <c r="X786">
        <f t="shared" si="64"/>
        <v>0</v>
      </c>
    </row>
    <row r="787" spans="1:24">
      <c r="A787" t="s">
        <v>3237</v>
      </c>
      <c r="B787" t="s">
        <v>51</v>
      </c>
      <c r="C787" t="s">
        <v>2990</v>
      </c>
      <c r="D787" t="s">
        <v>809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f t="shared" si="65"/>
        <v>0</v>
      </c>
      <c r="T787" t="str">
        <f t="shared" si="61"/>
        <v>Carson Wiggs, SeaK</v>
      </c>
      <c r="U787" t="str">
        <f t="shared" si="62"/>
        <v>Carson Wiggs</v>
      </c>
      <c r="V787" t="str">
        <f t="shared" si="63"/>
        <v>Carson Wiggs</v>
      </c>
      <c r="W787" t="e">
        <f>VLOOKUP(V787,'player index'!D:F,3,FALSE)</f>
        <v>#N/A</v>
      </c>
      <c r="X787">
        <f t="shared" si="64"/>
        <v>0</v>
      </c>
    </row>
    <row r="788" spans="1:24">
      <c r="A788" t="s">
        <v>3238</v>
      </c>
      <c r="B788" t="s">
        <v>33</v>
      </c>
      <c r="C788" t="s">
        <v>2839</v>
      </c>
      <c r="D788" t="s">
        <v>809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 t="shared" si="65"/>
        <v>0</v>
      </c>
      <c r="T788" t="str">
        <f t="shared" si="61"/>
        <v>Mike Brown, CarWR</v>
      </c>
      <c r="U788" t="str">
        <f t="shared" si="62"/>
        <v>Mike Brown</v>
      </c>
      <c r="V788" t="str">
        <f t="shared" si="63"/>
        <v>Mike Brown</v>
      </c>
      <c r="W788" t="e">
        <f>VLOOKUP(V788,'player index'!D:F,3,FALSE)</f>
        <v>#N/A</v>
      </c>
      <c r="X788">
        <f t="shared" si="64"/>
        <v>0</v>
      </c>
    </row>
    <row r="789" spans="1:24">
      <c r="A789" t="s">
        <v>1206</v>
      </c>
      <c r="B789" t="s">
        <v>130</v>
      </c>
      <c r="C789" t="s">
        <v>2843</v>
      </c>
      <c r="D789" t="s">
        <v>809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f t="shared" si="65"/>
        <v>0</v>
      </c>
      <c r="T789" t="str">
        <f t="shared" si="61"/>
        <v>Travaris Cadet, NERB</v>
      </c>
      <c r="U789" t="str">
        <f t="shared" si="62"/>
        <v>Travaris Cadet</v>
      </c>
      <c r="V789" t="str">
        <f t="shared" si="63"/>
        <v>Travaris Cadet</v>
      </c>
      <c r="W789">
        <f>VLOOKUP(V789,'player index'!D:F,3,FALSE)</f>
        <v>423</v>
      </c>
      <c r="X789">
        <f t="shared" si="64"/>
        <v>0</v>
      </c>
    </row>
    <row r="790" spans="1:24">
      <c r="A790" t="s">
        <v>3239</v>
      </c>
      <c r="B790" t="s">
        <v>21</v>
      </c>
      <c r="C790" t="s">
        <v>3017</v>
      </c>
      <c r="D790" t="s">
        <v>809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 t="shared" si="65"/>
        <v>0</v>
      </c>
      <c r="T790" t="str">
        <f t="shared" si="61"/>
        <v>Patrick Edwards, DetWR</v>
      </c>
      <c r="U790" t="str">
        <f t="shared" si="62"/>
        <v>Patrick Edwards</v>
      </c>
      <c r="V790" t="str">
        <f t="shared" si="63"/>
        <v>Patrick Edwards</v>
      </c>
      <c r="W790" t="e">
        <f>VLOOKUP(V790,'player index'!D:F,3,FALSE)</f>
        <v>#N/A</v>
      </c>
      <c r="X790">
        <f t="shared" si="64"/>
        <v>0</v>
      </c>
    </row>
    <row r="791" spans="1:24">
      <c r="A791" t="s">
        <v>3240</v>
      </c>
      <c r="B791" t="s">
        <v>859</v>
      </c>
      <c r="C791" t="s">
        <v>2834</v>
      </c>
      <c r="D791" t="s">
        <v>809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65"/>
        <v>0</v>
      </c>
      <c r="T791" t="str">
        <f t="shared" si="61"/>
        <v>Derek Dimke, NOK</v>
      </c>
      <c r="U791" t="str">
        <f t="shared" si="62"/>
        <v>Derek Dimke</v>
      </c>
      <c r="V791" t="str">
        <f t="shared" si="63"/>
        <v>Derek Dimke</v>
      </c>
      <c r="W791" t="e">
        <f>VLOOKUP(V791,'player index'!D:F,3,FALSE)</f>
        <v>#N/A</v>
      </c>
      <c r="X791">
        <f t="shared" si="64"/>
        <v>0</v>
      </c>
    </row>
    <row r="792" spans="1:24">
      <c r="A792" t="s">
        <v>1155</v>
      </c>
      <c r="B792" t="s">
        <v>130</v>
      </c>
      <c r="C792" t="s">
        <v>2843</v>
      </c>
      <c r="D792" t="s">
        <v>809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 t="shared" si="65"/>
        <v>0</v>
      </c>
      <c r="T792" t="str">
        <f t="shared" si="61"/>
        <v>Brandon Bolden, NERB</v>
      </c>
      <c r="U792" t="str">
        <f t="shared" si="62"/>
        <v>Brandon Bolden</v>
      </c>
      <c r="V792" t="str">
        <f t="shared" si="63"/>
        <v>Brandon Bolden</v>
      </c>
      <c r="W792">
        <f>VLOOKUP(V792,'player index'!D:F,3,FALSE)</f>
        <v>337</v>
      </c>
      <c r="X792">
        <f t="shared" si="64"/>
        <v>0</v>
      </c>
    </row>
    <row r="793" spans="1:24">
      <c r="A793" t="s">
        <v>1159</v>
      </c>
      <c r="B793" t="s">
        <v>837</v>
      </c>
      <c r="C793" t="s">
        <v>2812</v>
      </c>
      <c r="D793" t="s">
        <v>809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 t="shared" si="65"/>
        <v>0</v>
      </c>
      <c r="T793" t="str">
        <f t="shared" si="61"/>
        <v>Bobby Rainey, TBRB</v>
      </c>
      <c r="U793" t="str">
        <f t="shared" si="62"/>
        <v>Bobby Rainey</v>
      </c>
      <c r="V793" t="str">
        <f t="shared" si="63"/>
        <v>Bobby Rainey</v>
      </c>
      <c r="W793">
        <f>VLOOKUP(V793,'player index'!D:F,3,FALSE)</f>
        <v>342</v>
      </c>
      <c r="X793">
        <f t="shared" si="64"/>
        <v>0</v>
      </c>
    </row>
    <row r="794" spans="1:24">
      <c r="A794" t="s">
        <v>1370</v>
      </c>
      <c r="B794" t="s">
        <v>830</v>
      </c>
      <c r="C794" t="s">
        <v>2987</v>
      </c>
      <c r="D794" t="s">
        <v>809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 t="shared" si="65"/>
        <v>0</v>
      </c>
      <c r="T794" t="str">
        <f t="shared" si="61"/>
        <v>Deonte Thompson, BufWRQ</v>
      </c>
      <c r="U794" t="str">
        <f t="shared" si="62"/>
        <v>Deonte Thompson</v>
      </c>
      <c r="V794" t="str">
        <f t="shared" si="63"/>
        <v>Deonte Thompson</v>
      </c>
      <c r="W794" t="e">
        <f>VLOOKUP(V794,'player index'!D:F,3,FALSE)</f>
        <v>#N/A</v>
      </c>
      <c r="X794">
        <f t="shared" si="64"/>
        <v>0</v>
      </c>
    </row>
    <row r="795" spans="1:24">
      <c r="A795" t="s">
        <v>3241</v>
      </c>
      <c r="B795" t="s">
        <v>840</v>
      </c>
      <c r="C795" t="s">
        <v>2853</v>
      </c>
      <c r="D795" t="s">
        <v>809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 t="shared" si="65"/>
        <v>0</v>
      </c>
      <c r="T795" t="str">
        <f t="shared" si="61"/>
        <v>Jared Green, OakWR</v>
      </c>
      <c r="U795" t="str">
        <f t="shared" si="62"/>
        <v>Jared Green</v>
      </c>
      <c r="V795" t="str">
        <f t="shared" si="63"/>
        <v>Jared Green</v>
      </c>
      <c r="W795" t="e">
        <f>VLOOKUP(V795,'player index'!D:F,3,FALSE)</f>
        <v>#N/A</v>
      </c>
      <c r="X795">
        <f t="shared" si="64"/>
        <v>0</v>
      </c>
    </row>
    <row r="796" spans="1:24">
      <c r="A796" t="s">
        <v>1371</v>
      </c>
      <c r="B796" t="s">
        <v>778</v>
      </c>
      <c r="C796" t="s">
        <v>2879</v>
      </c>
      <c r="D796" t="s">
        <v>809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f t="shared" si="65"/>
        <v>0</v>
      </c>
      <c r="T796" t="str">
        <f t="shared" si="61"/>
        <v>Sean McGrath, IndTE</v>
      </c>
      <c r="U796" t="str">
        <f t="shared" si="62"/>
        <v>Sean McGrath</v>
      </c>
      <c r="V796" t="str">
        <f t="shared" si="63"/>
        <v>Sean McGrath</v>
      </c>
      <c r="W796" t="e">
        <f>VLOOKUP(V796,'player index'!D:F,3,FALSE)</f>
        <v>#N/A</v>
      </c>
      <c r="X796">
        <f t="shared" si="64"/>
        <v>0</v>
      </c>
    </row>
    <row r="797" spans="1:24">
      <c r="A797" t="s">
        <v>1372</v>
      </c>
      <c r="B797" t="s">
        <v>100</v>
      </c>
      <c r="C797" t="s">
        <v>2989</v>
      </c>
      <c r="D797" t="s">
        <v>809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f t="shared" si="65"/>
        <v>0</v>
      </c>
      <c r="T797" t="str">
        <f t="shared" si="61"/>
        <v>LaRon Byrd, MiaWR</v>
      </c>
      <c r="U797" t="str">
        <f t="shared" si="62"/>
        <v>LaRon Byrd</v>
      </c>
      <c r="V797" t="str">
        <f t="shared" si="63"/>
        <v>LaRon Byrd</v>
      </c>
      <c r="W797">
        <f>VLOOKUP(V797,'player index'!D:F,3,FALSE)</f>
        <v>555</v>
      </c>
      <c r="X797">
        <f t="shared" si="64"/>
        <v>0</v>
      </c>
    </row>
    <row r="798" spans="1:24">
      <c r="A798" t="s">
        <v>1104</v>
      </c>
      <c r="B798" t="s">
        <v>856</v>
      </c>
      <c r="C798" t="s">
        <v>2993</v>
      </c>
      <c r="D798" t="s">
        <v>809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0</v>
      </c>
      <c r="P798">
        <v>0</v>
      </c>
      <c r="Q798">
        <v>0</v>
      </c>
      <c r="R798">
        <v>0</v>
      </c>
      <c r="S798">
        <f t="shared" si="65"/>
        <v>0</v>
      </c>
      <c r="T798" t="str">
        <f t="shared" si="61"/>
        <v>Joshua Bellamy, ChiWR</v>
      </c>
      <c r="U798" t="str">
        <f t="shared" si="62"/>
        <v>Joshua Bellamy</v>
      </c>
      <c r="V798" t="str">
        <f t="shared" si="63"/>
        <v>Joshua Bellamy</v>
      </c>
      <c r="W798">
        <f>VLOOKUP(V798,'player index'!D:F,3,FALSE)</f>
        <v>270</v>
      </c>
      <c r="X798">
        <f t="shared" si="64"/>
        <v>0</v>
      </c>
    </row>
    <row r="799" spans="1:24">
      <c r="A799" t="s">
        <v>1175</v>
      </c>
      <c r="B799" t="s">
        <v>89</v>
      </c>
      <c r="C799" t="s">
        <v>2986</v>
      </c>
      <c r="D799" t="s">
        <v>809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 t="shared" si="65"/>
        <v>0</v>
      </c>
      <c r="T799" t="str">
        <f t="shared" si="61"/>
        <v>Brittan Golden, AriWR</v>
      </c>
      <c r="U799" t="str">
        <f t="shared" si="62"/>
        <v>Brittan Golden</v>
      </c>
      <c r="V799" t="str">
        <f t="shared" si="63"/>
        <v>Brittan Golden</v>
      </c>
      <c r="W799">
        <f>VLOOKUP(V799,'player index'!D:F,3,FALSE)</f>
        <v>485</v>
      </c>
      <c r="X799">
        <f t="shared" si="64"/>
        <v>0</v>
      </c>
    </row>
    <row r="800" spans="1:24">
      <c r="A800" t="s">
        <v>3242</v>
      </c>
      <c r="B800" t="s">
        <v>786</v>
      </c>
      <c r="C800" t="s">
        <v>3003</v>
      </c>
      <c r="D800" t="s">
        <v>809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 t="shared" si="65"/>
        <v>0</v>
      </c>
      <c r="T800" t="str">
        <f t="shared" si="61"/>
        <v>Jeremy Stewart, DenRB</v>
      </c>
      <c r="U800" t="str">
        <f t="shared" si="62"/>
        <v>Jeremy Stewart</v>
      </c>
      <c r="V800" t="str">
        <f t="shared" si="63"/>
        <v>Jeremy Stewart</v>
      </c>
      <c r="W800" t="e">
        <f>VLOOKUP(V800,'player index'!D:F,3,FALSE)</f>
        <v>#N/A</v>
      </c>
      <c r="X800">
        <f t="shared" si="64"/>
        <v>0</v>
      </c>
    </row>
    <row r="801" spans="1:24">
      <c r="A801" t="s">
        <v>3243</v>
      </c>
      <c r="B801" t="s">
        <v>21</v>
      </c>
      <c r="C801" t="s">
        <v>3017</v>
      </c>
      <c r="D801" t="s">
        <v>809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f t="shared" si="65"/>
        <v>0</v>
      </c>
      <c r="T801" t="str">
        <f t="shared" si="61"/>
        <v>Emil Igwenagu, DetTE</v>
      </c>
      <c r="U801" t="str">
        <f t="shared" si="62"/>
        <v>Emil Igwenagu</v>
      </c>
      <c r="V801" t="str">
        <f t="shared" si="63"/>
        <v>Emil Igwenagu</v>
      </c>
      <c r="W801" t="e">
        <f>VLOOKUP(V801,'player index'!D:F,3,FALSE)</f>
        <v>#N/A</v>
      </c>
      <c r="X801">
        <f t="shared" si="64"/>
        <v>0</v>
      </c>
    </row>
    <row r="802" spans="1:24">
      <c r="A802" t="s">
        <v>3244</v>
      </c>
      <c r="B802" t="s">
        <v>81</v>
      </c>
      <c r="C802" t="s">
        <v>2826</v>
      </c>
      <c r="D802" t="s">
        <v>809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 t="shared" si="65"/>
        <v>0</v>
      </c>
      <c r="T802" t="str">
        <f t="shared" si="61"/>
        <v>Damaris Johnson, HouWR</v>
      </c>
      <c r="U802" t="str">
        <f t="shared" si="62"/>
        <v>Damaris Johnson</v>
      </c>
      <c r="V802" t="str">
        <f t="shared" si="63"/>
        <v>Damaris Johnson</v>
      </c>
      <c r="W802" t="e">
        <f>VLOOKUP(V802,'player index'!D:F,3,FALSE)</f>
        <v>#N/A</v>
      </c>
      <c r="X802">
        <f t="shared" si="64"/>
        <v>0</v>
      </c>
    </row>
    <row r="803" spans="1:24">
      <c r="A803" t="s">
        <v>3245</v>
      </c>
      <c r="B803" t="s">
        <v>746</v>
      </c>
      <c r="C803" t="s">
        <v>3001</v>
      </c>
      <c r="D803" t="s">
        <v>809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f t="shared" si="65"/>
        <v>0</v>
      </c>
      <c r="T803" t="str">
        <f t="shared" si="61"/>
        <v>Jerrell Jackson, KCWR</v>
      </c>
      <c r="U803" t="str">
        <f t="shared" si="62"/>
        <v>Jerrell Jackson</v>
      </c>
      <c r="V803" t="str">
        <f t="shared" si="63"/>
        <v>Jerrell Jackson</v>
      </c>
      <c r="W803" t="e">
        <f>VLOOKUP(V803,'player index'!D:F,3,FALSE)</f>
        <v>#N/A</v>
      </c>
      <c r="X803">
        <f t="shared" si="64"/>
        <v>0</v>
      </c>
    </row>
    <row r="804" spans="1:24">
      <c r="A804" t="s">
        <v>3246</v>
      </c>
      <c r="B804" t="s">
        <v>840</v>
      </c>
      <c r="C804" t="s">
        <v>2853</v>
      </c>
      <c r="D804" t="s">
        <v>809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65"/>
        <v>0</v>
      </c>
      <c r="T804" t="str">
        <f t="shared" si="61"/>
        <v>Eddy Carmona, OakK</v>
      </c>
      <c r="U804" t="str">
        <f t="shared" si="62"/>
        <v>Eddy Carmona</v>
      </c>
      <c r="V804" t="str">
        <f t="shared" si="63"/>
        <v>Eddy Carmona</v>
      </c>
      <c r="W804" t="e">
        <f>VLOOKUP(V804,'player index'!D:F,3,FALSE)</f>
        <v>#N/A</v>
      </c>
      <c r="X804">
        <f t="shared" si="64"/>
        <v>0</v>
      </c>
    </row>
    <row r="805" spans="1:24">
      <c r="A805" t="s">
        <v>3247</v>
      </c>
      <c r="B805" t="s">
        <v>842</v>
      </c>
      <c r="C805" t="s">
        <v>2831</v>
      </c>
      <c r="D805" t="s">
        <v>809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 t="shared" si="65"/>
        <v>0</v>
      </c>
      <c r="T805" t="str">
        <f t="shared" si="61"/>
        <v>Jourdan Brooks, CinRB</v>
      </c>
      <c r="U805" t="str">
        <f t="shared" si="62"/>
        <v>Jourdan Brooks</v>
      </c>
      <c r="V805" t="str">
        <f t="shared" si="63"/>
        <v>Jourdan Brooks</v>
      </c>
      <c r="W805" t="e">
        <f>VLOOKUP(V805,'player index'!D:F,3,FALSE)</f>
        <v>#N/A</v>
      </c>
      <c r="X805">
        <f t="shared" si="64"/>
        <v>0</v>
      </c>
    </row>
    <row r="806" spans="1:24">
      <c r="A806" t="s">
        <v>1373</v>
      </c>
      <c r="B806" t="s">
        <v>71</v>
      </c>
      <c r="C806" t="s">
        <v>2847</v>
      </c>
      <c r="D806" t="s">
        <v>809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65"/>
        <v>0</v>
      </c>
      <c r="T806" t="str">
        <f t="shared" si="61"/>
        <v>Chase Ford, MinTE</v>
      </c>
      <c r="U806" t="str">
        <f t="shared" si="62"/>
        <v>Chase Ford</v>
      </c>
      <c r="V806" t="str">
        <f t="shared" si="63"/>
        <v>Chase Ford</v>
      </c>
      <c r="W806">
        <f>VLOOKUP(V806,'player index'!D:F,3,FALSE)</f>
        <v>556</v>
      </c>
      <c r="X806">
        <f t="shared" si="64"/>
        <v>0</v>
      </c>
    </row>
    <row r="807" spans="1:24">
      <c r="A807" t="s">
        <v>3248</v>
      </c>
      <c r="B807" t="s">
        <v>55</v>
      </c>
      <c r="C807" t="s">
        <v>2815</v>
      </c>
      <c r="D807" t="s">
        <v>809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65"/>
        <v>0</v>
      </c>
      <c r="T807" t="str">
        <f t="shared" si="61"/>
        <v>Michael Willie, BalWR</v>
      </c>
      <c r="U807" t="str">
        <f t="shared" si="62"/>
        <v>Michael Willie</v>
      </c>
      <c r="V807" t="str">
        <f t="shared" si="63"/>
        <v>Michael Willie</v>
      </c>
      <c r="W807" t="e">
        <f>VLOOKUP(V807,'player index'!D:F,3,FALSE)</f>
        <v>#N/A</v>
      </c>
      <c r="X807">
        <f t="shared" si="64"/>
        <v>0</v>
      </c>
    </row>
    <row r="808" spans="1:24">
      <c r="A808" t="s">
        <v>3249</v>
      </c>
      <c r="B808" t="s">
        <v>840</v>
      </c>
      <c r="C808" t="s">
        <v>2853</v>
      </c>
      <c r="D808" t="s">
        <v>809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 t="shared" si="65"/>
        <v>0</v>
      </c>
      <c r="T808" t="str">
        <f t="shared" si="61"/>
        <v>Jamize Olawale, OakRBP</v>
      </c>
      <c r="U808" t="str">
        <f t="shared" si="62"/>
        <v>Jamize Olawale</v>
      </c>
      <c r="V808" t="str">
        <f t="shared" si="63"/>
        <v>Jamize Olawale</v>
      </c>
      <c r="W808">
        <f>VLOOKUP(V808,'player index'!D:F,3,FALSE)</f>
        <v>557</v>
      </c>
      <c r="X808">
        <f t="shared" si="64"/>
        <v>0</v>
      </c>
    </row>
    <row r="809" spans="1:24">
      <c r="A809" t="s">
        <v>3250</v>
      </c>
      <c r="B809" t="s">
        <v>856</v>
      </c>
      <c r="C809" t="s">
        <v>2993</v>
      </c>
      <c r="D809" t="s">
        <v>809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 t="shared" si="65"/>
        <v>0</v>
      </c>
      <c r="T809" t="str">
        <f t="shared" si="61"/>
        <v>Joe Anderson, ChiWR</v>
      </c>
      <c r="U809" t="str">
        <f t="shared" si="62"/>
        <v>Joe Anderson</v>
      </c>
      <c r="V809" t="str">
        <f t="shared" si="63"/>
        <v>Joe Anderson</v>
      </c>
      <c r="W809" t="e">
        <f>VLOOKUP(V809,'player index'!D:F,3,FALSE)</f>
        <v>#N/A</v>
      </c>
      <c r="X809">
        <f t="shared" si="64"/>
        <v>0</v>
      </c>
    </row>
    <row r="810" spans="1:24">
      <c r="A810" t="s">
        <v>1250</v>
      </c>
      <c r="B810" t="s">
        <v>51</v>
      </c>
      <c r="C810" t="s">
        <v>2990</v>
      </c>
      <c r="D810" t="s">
        <v>809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f t="shared" si="65"/>
        <v>0</v>
      </c>
      <c r="T810" t="str">
        <f t="shared" si="61"/>
        <v>Cooper Helfet, SeaTE</v>
      </c>
      <c r="U810" t="str">
        <f t="shared" si="62"/>
        <v>Cooper Helfet</v>
      </c>
      <c r="V810" t="str">
        <f t="shared" si="63"/>
        <v>Cooper Helfet</v>
      </c>
      <c r="W810">
        <f>VLOOKUP(V810,'player index'!D:F,3,FALSE)</f>
        <v>441</v>
      </c>
      <c r="X810">
        <f t="shared" si="64"/>
        <v>0</v>
      </c>
    </row>
    <row r="811" spans="1:24">
      <c r="A811" t="s">
        <v>3251</v>
      </c>
      <c r="B811" t="s">
        <v>100</v>
      </c>
      <c r="C811" t="s">
        <v>2989</v>
      </c>
      <c r="D811" t="s">
        <v>809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 t="shared" si="65"/>
        <v>0</v>
      </c>
      <c r="T811" t="str">
        <f t="shared" si="61"/>
        <v>Danny Hrapmann, MiaK</v>
      </c>
      <c r="U811" t="str">
        <f t="shared" si="62"/>
        <v>Danny Hrapmann</v>
      </c>
      <c r="V811" t="str">
        <f t="shared" si="63"/>
        <v>Danny Hrapmann</v>
      </c>
      <c r="W811" t="e">
        <f>VLOOKUP(V811,'player index'!D:F,3,FALSE)</f>
        <v>#N/A</v>
      </c>
      <c r="X811">
        <f t="shared" si="64"/>
        <v>0</v>
      </c>
    </row>
    <row r="812" spans="1:24">
      <c r="A812" t="s">
        <v>1374</v>
      </c>
      <c r="B812" t="s">
        <v>71</v>
      </c>
      <c r="C812" t="s">
        <v>2847</v>
      </c>
      <c r="D812" t="s">
        <v>809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 t="shared" si="65"/>
        <v>0</v>
      </c>
      <c r="T812" t="str">
        <f t="shared" si="61"/>
        <v>Brandon Bostick, MinTE</v>
      </c>
      <c r="U812" t="str">
        <f t="shared" si="62"/>
        <v>Brandon Bostick</v>
      </c>
      <c r="V812" t="str">
        <f t="shared" si="63"/>
        <v>Brandon Bostick</v>
      </c>
      <c r="W812">
        <f>VLOOKUP(V812,'player index'!D:F,3,FALSE)</f>
        <v>558</v>
      </c>
      <c r="X812">
        <f t="shared" si="64"/>
        <v>0</v>
      </c>
    </row>
    <row r="813" spans="1:24">
      <c r="A813" t="s">
        <v>3252</v>
      </c>
      <c r="B813" t="s">
        <v>26</v>
      </c>
      <c r="C813" t="s">
        <v>2823</v>
      </c>
      <c r="D813" t="s">
        <v>809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 t="shared" si="65"/>
        <v>0</v>
      </c>
      <c r="T813" t="str">
        <f t="shared" si="61"/>
        <v>Alex Tanney, TenQB</v>
      </c>
      <c r="U813" t="str">
        <f t="shared" si="62"/>
        <v>Alex Tanney</v>
      </c>
      <c r="V813" t="str">
        <f t="shared" si="63"/>
        <v>Alex Tanney</v>
      </c>
      <c r="W813" t="e">
        <f>VLOOKUP(V813,'player index'!D:F,3,FALSE)</f>
        <v>#N/A</v>
      </c>
      <c r="X813">
        <f t="shared" si="64"/>
        <v>0</v>
      </c>
    </row>
    <row r="814" spans="1:24">
      <c r="A814" t="s">
        <v>3253</v>
      </c>
      <c r="B814" t="s">
        <v>33</v>
      </c>
      <c r="C814" t="s">
        <v>2839</v>
      </c>
      <c r="D814" t="s">
        <v>809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65"/>
        <v>0</v>
      </c>
      <c r="T814" t="str">
        <f t="shared" si="61"/>
        <v>Lamont Bryant, CarWR</v>
      </c>
      <c r="U814" t="str">
        <f t="shared" si="62"/>
        <v>Lamont Bryant</v>
      </c>
      <c r="V814" t="str">
        <f t="shared" si="63"/>
        <v>Lamont Bryant</v>
      </c>
      <c r="W814" t="e">
        <f>VLOOKUP(V814,'player index'!D:F,3,FALSE)</f>
        <v>#N/A</v>
      </c>
      <c r="X814">
        <f t="shared" si="64"/>
        <v>0</v>
      </c>
    </row>
    <row r="815" spans="1:24">
      <c r="A815" t="s">
        <v>1375</v>
      </c>
      <c r="B815" t="s">
        <v>98</v>
      </c>
      <c r="C815" t="s">
        <v>2821</v>
      </c>
      <c r="D815" t="s">
        <v>809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65"/>
        <v>0</v>
      </c>
      <c r="T815" t="str">
        <f t="shared" si="61"/>
        <v>Josh Gordon, CleWRSSPD</v>
      </c>
      <c r="U815" t="str">
        <f t="shared" si="62"/>
        <v>Josh Gordon</v>
      </c>
      <c r="V815" t="str">
        <f t="shared" si="63"/>
        <v>Josh Gordon</v>
      </c>
      <c r="W815">
        <f>VLOOKUP(V815,'player index'!D:F,3,FALSE)</f>
        <v>559</v>
      </c>
      <c r="X815">
        <f t="shared" si="64"/>
        <v>0</v>
      </c>
    </row>
    <row r="816" spans="1:24">
      <c r="A816" t="s">
        <v>3254</v>
      </c>
      <c r="B816" t="s">
        <v>859</v>
      </c>
      <c r="C816" t="s">
        <v>2834</v>
      </c>
      <c r="D816" t="s">
        <v>809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f t="shared" si="65"/>
        <v>0</v>
      </c>
      <c r="T816" t="str">
        <f t="shared" si="61"/>
        <v>Lance Lewis, NOWR</v>
      </c>
      <c r="U816" t="str">
        <f t="shared" si="62"/>
        <v>Lance Lewis</v>
      </c>
      <c r="V816" t="str">
        <f t="shared" si="63"/>
        <v>Lance Lewis</v>
      </c>
      <c r="W816" t="e">
        <f>VLOOKUP(V816,'player index'!D:F,3,FALSE)</f>
        <v>#N/A</v>
      </c>
      <c r="X816">
        <f t="shared" si="64"/>
        <v>0</v>
      </c>
    </row>
    <row r="817" spans="1:24">
      <c r="A817" t="s">
        <v>3255</v>
      </c>
      <c r="B817" t="s">
        <v>778</v>
      </c>
      <c r="C817" t="s">
        <v>2879</v>
      </c>
      <c r="D817" t="s">
        <v>809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f t="shared" si="65"/>
        <v>0</v>
      </c>
      <c r="T817" t="str">
        <f t="shared" si="61"/>
        <v>Jeff Demps, IndRB</v>
      </c>
      <c r="U817" t="str">
        <f t="shared" si="62"/>
        <v>Jeff Demps</v>
      </c>
      <c r="V817" t="str">
        <f t="shared" si="63"/>
        <v>Jeff Demps</v>
      </c>
      <c r="W817" t="e">
        <f>VLOOKUP(V817,'player index'!D:F,3,FALSE)</f>
        <v>#N/A</v>
      </c>
      <c r="X817">
        <f t="shared" si="64"/>
        <v>0</v>
      </c>
    </row>
    <row r="818" spans="1:24">
      <c r="A818" t="s">
        <v>1376</v>
      </c>
      <c r="B818" t="s">
        <v>89</v>
      </c>
      <c r="C818" t="s">
        <v>2986</v>
      </c>
      <c r="D818" t="s">
        <v>809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 t="shared" si="65"/>
        <v>0</v>
      </c>
      <c r="T818" t="str">
        <f t="shared" si="61"/>
        <v>Ifeanyi Momah*, AriWRIR</v>
      </c>
      <c r="U818" t="str">
        <f t="shared" si="62"/>
        <v>Ifeanyi Momah*</v>
      </c>
      <c r="V818" t="str">
        <f t="shared" si="63"/>
        <v>Ifeanyi Momah</v>
      </c>
      <c r="W818">
        <f>VLOOKUP(V818,'player index'!D:F,3,FALSE)</f>
        <v>560</v>
      </c>
      <c r="X818">
        <f t="shared" si="64"/>
        <v>0</v>
      </c>
    </row>
    <row r="819" spans="1:24">
      <c r="A819" t="s">
        <v>3256</v>
      </c>
      <c r="B819" t="s">
        <v>837</v>
      </c>
      <c r="C819" t="s">
        <v>2812</v>
      </c>
      <c r="D819" t="s">
        <v>809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f t="shared" si="65"/>
        <v>0</v>
      </c>
      <c r="T819" t="str">
        <f t="shared" si="61"/>
        <v>Brandon Bogotay, TBK</v>
      </c>
      <c r="U819" t="str">
        <f t="shared" si="62"/>
        <v>Brandon Bogotay</v>
      </c>
      <c r="V819" t="str">
        <f t="shared" si="63"/>
        <v>Brandon Bogotay</v>
      </c>
      <c r="W819" t="e">
        <f>VLOOKUP(V819,'player index'!D:F,3,FALSE)</f>
        <v>#N/A</v>
      </c>
      <c r="X819">
        <f t="shared" si="64"/>
        <v>0</v>
      </c>
    </row>
    <row r="820" spans="1:24">
      <c r="A820" t="s">
        <v>3257</v>
      </c>
      <c r="B820" t="s">
        <v>44</v>
      </c>
      <c r="C820" t="s">
        <v>2999</v>
      </c>
      <c r="D820" t="s">
        <v>809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65"/>
        <v>0</v>
      </c>
      <c r="T820" t="str">
        <f t="shared" si="61"/>
        <v>Sederrik Cunningham, GBWR</v>
      </c>
      <c r="U820" t="str">
        <f t="shared" si="62"/>
        <v>Sederrik Cunningham</v>
      </c>
      <c r="V820" t="str">
        <f t="shared" si="63"/>
        <v>Sederrik Cunningham</v>
      </c>
      <c r="W820" t="e">
        <f>VLOOKUP(V820,'player index'!D:F,3,FALSE)</f>
        <v>#N/A</v>
      </c>
      <c r="X820">
        <f t="shared" si="64"/>
        <v>0</v>
      </c>
    </row>
    <row r="821" spans="1:24">
      <c r="A821" t="s">
        <v>972</v>
      </c>
      <c r="B821" t="s">
        <v>842</v>
      </c>
      <c r="C821" t="s">
        <v>2831</v>
      </c>
      <c r="D821" t="s">
        <v>809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3</v>
      </c>
      <c r="O821">
        <v>0</v>
      </c>
      <c r="P821">
        <v>0</v>
      </c>
      <c r="Q821">
        <v>0</v>
      </c>
      <c r="R821">
        <v>0</v>
      </c>
      <c r="S821">
        <f t="shared" si="65"/>
        <v>0</v>
      </c>
      <c r="T821" t="str">
        <f t="shared" si="61"/>
        <v>Tyler Eifert, CinTE</v>
      </c>
      <c r="U821" t="str">
        <f t="shared" si="62"/>
        <v>Tyler Eifert</v>
      </c>
      <c r="V821" t="str">
        <f t="shared" si="63"/>
        <v>Tyler Eifert</v>
      </c>
      <c r="W821">
        <f>VLOOKUP(V821,'player index'!D:F,3,FALSE)</f>
        <v>178</v>
      </c>
      <c r="X821">
        <f t="shared" si="64"/>
        <v>0</v>
      </c>
    </row>
    <row r="822" spans="1:24">
      <c r="A822" t="s">
        <v>1297</v>
      </c>
      <c r="B822" t="s">
        <v>830</v>
      </c>
      <c r="C822" t="s">
        <v>2987</v>
      </c>
      <c r="D822" t="s">
        <v>809</v>
      </c>
      <c r="E822">
        <v>0</v>
      </c>
      <c r="F822">
        <v>0</v>
      </c>
      <c r="G822">
        <v>0</v>
      </c>
      <c r="H822">
        <v>1</v>
      </c>
      <c r="I822">
        <v>-2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f t="shared" si="65"/>
        <v>-0.2</v>
      </c>
      <c r="T822" t="str">
        <f t="shared" si="61"/>
        <v>EJ Manuel, BufQB</v>
      </c>
      <c r="U822" t="str">
        <f t="shared" si="62"/>
        <v>EJ Manuel</v>
      </c>
      <c r="V822" t="str">
        <f t="shared" si="63"/>
        <v>EJ Manuel</v>
      </c>
      <c r="W822">
        <f>VLOOKUP(V822,'player index'!D:F,3,FALSE)</f>
        <v>561</v>
      </c>
      <c r="X822">
        <f t="shared" si="64"/>
        <v>-0.2</v>
      </c>
    </row>
    <row r="823" spans="1:24">
      <c r="A823" t="s">
        <v>1164</v>
      </c>
      <c r="B823" t="s">
        <v>71</v>
      </c>
      <c r="C823" t="s">
        <v>2847</v>
      </c>
      <c r="D823" t="s">
        <v>809</v>
      </c>
      <c r="E823">
        <v>0</v>
      </c>
      <c r="F823">
        <v>0</v>
      </c>
      <c r="G823">
        <v>0</v>
      </c>
      <c r="H823">
        <v>1</v>
      </c>
      <c r="I823">
        <v>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65"/>
        <v>0.9</v>
      </c>
      <c r="T823" t="str">
        <f t="shared" si="61"/>
        <v>Cordarrelle Patterson, MinWR</v>
      </c>
      <c r="U823" t="str">
        <f t="shared" si="62"/>
        <v>Cordarrelle Patterson</v>
      </c>
      <c r="V823" t="str">
        <f t="shared" si="63"/>
        <v>Cordarrelle Patterson</v>
      </c>
      <c r="W823">
        <f>VLOOKUP(V823,'player index'!D:F,3,FALSE)</f>
        <v>341</v>
      </c>
      <c r="X823">
        <f t="shared" si="64"/>
        <v>0.9</v>
      </c>
    </row>
    <row r="824" spans="1:24">
      <c r="A824" t="s">
        <v>1060</v>
      </c>
      <c r="B824" t="s">
        <v>12</v>
      </c>
      <c r="C824" t="s">
        <v>2819</v>
      </c>
      <c r="D824" t="s">
        <v>809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f t="shared" si="65"/>
        <v>0</v>
      </c>
      <c r="T824" t="str">
        <f t="shared" si="61"/>
        <v>Stedman Bailey, StLWR</v>
      </c>
      <c r="U824" t="str">
        <f t="shared" si="62"/>
        <v>Stedman Bailey</v>
      </c>
      <c r="V824" t="str">
        <f t="shared" si="63"/>
        <v>Stedman Bailey</v>
      </c>
      <c r="W824">
        <f>VLOOKUP(V824,'player index'!D:F,3,FALSE)</f>
        <v>245</v>
      </c>
      <c r="X824">
        <f t="shared" si="64"/>
        <v>0</v>
      </c>
    </row>
    <row r="825" spans="1:24">
      <c r="A825" t="s">
        <v>1106</v>
      </c>
      <c r="B825" t="s">
        <v>746</v>
      </c>
      <c r="C825" t="s">
        <v>3001</v>
      </c>
      <c r="D825" t="s">
        <v>809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 t="shared" si="65"/>
        <v>0</v>
      </c>
      <c r="T825" t="str">
        <f t="shared" si="61"/>
        <v>Knile Davis, KCRB</v>
      </c>
      <c r="U825" t="str">
        <f t="shared" si="62"/>
        <v>Knile Davis</v>
      </c>
      <c r="V825" t="str">
        <f t="shared" si="63"/>
        <v>Knile Davis</v>
      </c>
      <c r="W825">
        <f>VLOOKUP(V825,'player index'!D:F,3,FALSE)</f>
        <v>294</v>
      </c>
      <c r="X825">
        <f t="shared" si="64"/>
        <v>0</v>
      </c>
    </row>
    <row r="826" spans="1:24">
      <c r="A826" t="s">
        <v>991</v>
      </c>
      <c r="B826" t="s">
        <v>130</v>
      </c>
      <c r="C826" t="s">
        <v>2843</v>
      </c>
      <c r="D826" t="s">
        <v>809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5</v>
      </c>
      <c r="M826">
        <v>0</v>
      </c>
      <c r="N826">
        <v>3</v>
      </c>
      <c r="O826">
        <v>0</v>
      </c>
      <c r="P826">
        <v>0</v>
      </c>
      <c r="Q826">
        <v>0</v>
      </c>
      <c r="R826">
        <v>0</v>
      </c>
      <c r="S826">
        <f t="shared" si="65"/>
        <v>1.5</v>
      </c>
      <c r="T826" t="str">
        <f t="shared" si="61"/>
        <v>Aaron Dobson, NEWR</v>
      </c>
      <c r="U826" t="str">
        <f t="shared" si="62"/>
        <v>Aaron Dobson</v>
      </c>
      <c r="V826" t="str">
        <f t="shared" si="63"/>
        <v>Aaron Dobson</v>
      </c>
      <c r="W826">
        <f>VLOOKUP(V826,'player index'!D:F,3,FALSE)</f>
        <v>264</v>
      </c>
      <c r="X826">
        <f t="shared" si="64"/>
        <v>1.5</v>
      </c>
    </row>
    <row r="827" spans="1:24">
      <c r="A827" t="s">
        <v>1108</v>
      </c>
      <c r="B827" t="s">
        <v>9</v>
      </c>
      <c r="C827" t="s">
        <v>2816</v>
      </c>
      <c r="D827" t="s">
        <v>809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65"/>
        <v>0</v>
      </c>
      <c r="T827" t="str">
        <f t="shared" si="61"/>
        <v>Gavin Escobar, DalTE</v>
      </c>
      <c r="U827" t="str">
        <f t="shared" si="62"/>
        <v>Gavin Escobar</v>
      </c>
      <c r="V827" t="str">
        <f t="shared" si="63"/>
        <v>Gavin Escobar</v>
      </c>
      <c r="W827">
        <f>VLOOKUP(V827,'player index'!D:F,3,FALSE)</f>
        <v>292</v>
      </c>
      <c r="X827">
        <f t="shared" si="64"/>
        <v>0</v>
      </c>
    </row>
    <row r="828" spans="1:24">
      <c r="A828" t="s">
        <v>1290</v>
      </c>
      <c r="B828" t="s">
        <v>837</v>
      </c>
      <c r="C828" t="s">
        <v>2812</v>
      </c>
      <c r="D828" t="s">
        <v>809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f t="shared" si="65"/>
        <v>0</v>
      </c>
      <c r="T828" t="str">
        <f t="shared" si="61"/>
        <v>Mike Glennon, TBQB</v>
      </c>
      <c r="U828" t="str">
        <f t="shared" si="62"/>
        <v>Mike Glennon</v>
      </c>
      <c r="V828" t="str">
        <f t="shared" si="63"/>
        <v>Mike Glennon</v>
      </c>
      <c r="W828">
        <f>VLOOKUP(V828,'player index'!D:F,3,FALSE)</f>
        <v>470</v>
      </c>
      <c r="X828">
        <f t="shared" si="64"/>
        <v>0</v>
      </c>
    </row>
    <row r="829" spans="1:24">
      <c r="A829" t="s">
        <v>3258</v>
      </c>
      <c r="B829" t="s">
        <v>830</v>
      </c>
      <c r="C829" t="s">
        <v>2987</v>
      </c>
      <c r="D829" t="s">
        <v>809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 t="shared" si="65"/>
        <v>0</v>
      </c>
      <c r="T829" t="str">
        <f t="shared" si="61"/>
        <v>Marquise Goodwin, BufWRQ</v>
      </c>
      <c r="U829" t="str">
        <f t="shared" si="62"/>
        <v>Marquise Goodwin</v>
      </c>
      <c r="V829" t="str">
        <f t="shared" si="63"/>
        <v>Marquise Goodwin</v>
      </c>
      <c r="W829">
        <f>VLOOKUP(V829,'player index'!D:F,3,FALSE)</f>
        <v>563</v>
      </c>
      <c r="X829">
        <f t="shared" si="64"/>
        <v>0</v>
      </c>
    </row>
    <row r="830" spans="1:24">
      <c r="A830" t="s">
        <v>3259</v>
      </c>
      <c r="B830" t="s">
        <v>793</v>
      </c>
      <c r="C830" t="s">
        <v>2994</v>
      </c>
      <c r="D830" t="s">
        <v>809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f t="shared" si="65"/>
        <v>0</v>
      </c>
      <c r="T830" t="str">
        <f t="shared" si="61"/>
        <v>Vance McDonald, SFTEP</v>
      </c>
      <c r="U830" t="str">
        <f t="shared" si="62"/>
        <v>Vance McDonald</v>
      </c>
      <c r="V830" t="str">
        <f t="shared" si="63"/>
        <v>Vance McDonald</v>
      </c>
      <c r="W830">
        <f>VLOOKUP(V830,'player index'!D:F,3,FALSE)</f>
        <v>379</v>
      </c>
      <c r="X830">
        <f t="shared" si="64"/>
        <v>0</v>
      </c>
    </row>
    <row r="831" spans="1:24">
      <c r="A831" t="s">
        <v>1379</v>
      </c>
      <c r="B831" t="s">
        <v>9</v>
      </c>
      <c r="C831" t="s">
        <v>2816</v>
      </c>
      <c r="D831" t="s">
        <v>809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 t="shared" si="65"/>
        <v>0</v>
      </c>
      <c r="T831" t="str">
        <f t="shared" si="61"/>
        <v>Christine Michael, DalRB</v>
      </c>
      <c r="U831" t="str">
        <f t="shared" si="62"/>
        <v>Christine Michael</v>
      </c>
      <c r="V831" t="str">
        <f t="shared" si="63"/>
        <v>Christine Michael</v>
      </c>
      <c r="W831">
        <f>VLOOKUP(V831,'player index'!D:F,3,FALSE)</f>
        <v>564</v>
      </c>
      <c r="X831">
        <f t="shared" si="64"/>
        <v>0</v>
      </c>
    </row>
    <row r="832" spans="1:24">
      <c r="A832" t="s">
        <v>3260</v>
      </c>
      <c r="B832" t="s">
        <v>67</v>
      </c>
      <c r="C832" t="s">
        <v>2814</v>
      </c>
      <c r="D832" t="s">
        <v>809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f t="shared" si="65"/>
        <v>0</v>
      </c>
      <c r="T832" t="str">
        <f t="shared" si="61"/>
        <v>Geno Smith, NYJQB</v>
      </c>
      <c r="U832" t="str">
        <f t="shared" si="62"/>
        <v>Geno Smith</v>
      </c>
      <c r="V832" t="str">
        <f t="shared" si="63"/>
        <v>Geno Smith</v>
      </c>
      <c r="W832">
        <f>VLOOKUP(V832,'player index'!D:F,3,FALSE)</f>
        <v>565</v>
      </c>
      <c r="X832">
        <f t="shared" si="64"/>
        <v>0</v>
      </c>
    </row>
    <row r="833" spans="1:24">
      <c r="S833">
        <f t="shared" si="65"/>
        <v>0</v>
      </c>
      <c r="T833">
        <f t="shared" si="61"/>
        <v>0</v>
      </c>
      <c r="U833" t="e">
        <f t="shared" si="62"/>
        <v>#VALUE!</v>
      </c>
      <c r="V833" t="e">
        <f t="shared" si="63"/>
        <v>#VALUE!</v>
      </c>
      <c r="W833" t="e">
        <f>VLOOKUP(V833,'player index'!D:F,3,FALSE)</f>
        <v>#VALUE!</v>
      </c>
      <c r="X833">
        <f t="shared" si="64"/>
        <v>0</v>
      </c>
    </row>
    <row r="834" spans="1:24">
      <c r="A834" t="s">
        <v>759</v>
      </c>
      <c r="B834" t="s">
        <v>760</v>
      </c>
      <c r="C834" t="s">
        <v>761</v>
      </c>
      <c r="D834" t="s">
        <v>762</v>
      </c>
      <c r="E834" t="s">
        <v>763</v>
      </c>
      <c r="F834" t="s">
        <v>735</v>
      </c>
      <c r="G834" t="s">
        <v>736</v>
      </c>
      <c r="H834" t="s">
        <v>764</v>
      </c>
      <c r="I834" t="s">
        <v>763</v>
      </c>
      <c r="J834" t="s">
        <v>735</v>
      </c>
      <c r="K834" t="s">
        <v>765</v>
      </c>
      <c r="L834" t="s">
        <v>763</v>
      </c>
      <c r="M834" t="s">
        <v>735</v>
      </c>
      <c r="N834" t="s">
        <v>2830</v>
      </c>
      <c r="O834" t="s">
        <v>2829</v>
      </c>
      <c r="P834" t="s">
        <v>2828</v>
      </c>
      <c r="Q834" t="s">
        <v>735</v>
      </c>
      <c r="R834" t="s">
        <v>766</v>
      </c>
      <c r="S834" t="e">
        <f t="shared" si="65"/>
        <v>#VALUE!</v>
      </c>
      <c r="T834" t="str">
        <f t="shared" si="61"/>
        <v>PLAYER, TEAM POS</v>
      </c>
      <c r="U834" t="str">
        <f t="shared" si="62"/>
        <v>PLAYER</v>
      </c>
      <c r="V834" t="str">
        <f t="shared" si="63"/>
        <v>PLAYER</v>
      </c>
      <c r="W834" t="e">
        <f>VLOOKUP(V834,'player index'!D:F,3,FALSE)</f>
        <v>#N/A</v>
      </c>
      <c r="X834" t="e">
        <f t="shared" si="64"/>
        <v>#VALUE!</v>
      </c>
    </row>
    <row r="835" spans="1:24">
      <c r="A835" t="s">
        <v>958</v>
      </c>
      <c r="B835" t="s">
        <v>9</v>
      </c>
      <c r="C835" t="s">
        <v>2816</v>
      </c>
      <c r="D835" t="s">
        <v>809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2</v>
      </c>
      <c r="O835">
        <v>0</v>
      </c>
      <c r="P835">
        <v>0</v>
      </c>
      <c r="Q835">
        <v>0</v>
      </c>
      <c r="R835">
        <v>0</v>
      </c>
      <c r="S835">
        <f t="shared" si="65"/>
        <v>0</v>
      </c>
      <c r="T835" t="str">
        <f t="shared" si="61"/>
        <v>Terrance Williams, DalWR</v>
      </c>
      <c r="U835" t="str">
        <f t="shared" si="62"/>
        <v>Terrance Williams</v>
      </c>
      <c r="V835" t="str">
        <f t="shared" si="63"/>
        <v>Terrance Williams</v>
      </c>
      <c r="W835">
        <f>VLOOKUP(V835,'player index'!D:F,3,FALSE)</f>
        <v>81</v>
      </c>
      <c r="X835">
        <f t="shared" si="64"/>
        <v>0</v>
      </c>
    </row>
    <row r="836" spans="1:24">
      <c r="A836" t="s">
        <v>2997</v>
      </c>
      <c r="B836" t="s">
        <v>71</v>
      </c>
      <c r="C836" t="s">
        <v>2847</v>
      </c>
      <c r="D836" t="s">
        <v>809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9</v>
      </c>
      <c r="M836">
        <v>0</v>
      </c>
      <c r="N836">
        <v>2</v>
      </c>
      <c r="O836">
        <v>0</v>
      </c>
      <c r="P836">
        <v>0</v>
      </c>
      <c r="Q836">
        <v>0</v>
      </c>
      <c r="R836">
        <v>0</v>
      </c>
      <c r="S836">
        <f t="shared" si="65"/>
        <v>1.9</v>
      </c>
      <c r="T836" t="str">
        <f t="shared" ref="T836:T899" si="66">A836</f>
        <v>Charles Johnson, MinWRQ</v>
      </c>
      <c r="U836" t="str">
        <f t="shared" ref="U836:U899" si="67">LEFT(T836,IFERROR(FIND(",",T836),LEN(T836)-8)-1)</f>
        <v>Charles Johnson</v>
      </c>
      <c r="V836" t="str">
        <f t="shared" ref="V836:V899" si="68">LEFT(U836,IFERROR(FIND("*",U836),LEN(U836)+1)-1)</f>
        <v>Charles Johnson</v>
      </c>
      <c r="W836">
        <f>VLOOKUP(V836,'player index'!D:F,3,FALSE)</f>
        <v>152</v>
      </c>
      <c r="X836">
        <f t="shared" ref="X836:X899" si="69">S836</f>
        <v>1.9</v>
      </c>
    </row>
    <row r="837" spans="1:24">
      <c r="A837" t="s">
        <v>1381</v>
      </c>
      <c r="B837" t="s">
        <v>81</v>
      </c>
      <c r="C837" t="s">
        <v>2826</v>
      </c>
      <c r="D837" t="s">
        <v>809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 t="shared" si="65"/>
        <v>0</v>
      </c>
      <c r="T837" t="str">
        <f t="shared" si="66"/>
        <v>Ryan Griffin*, HouTEIR</v>
      </c>
      <c r="U837" t="str">
        <f t="shared" si="67"/>
        <v>Ryan Griffin*</v>
      </c>
      <c r="V837" t="str">
        <f t="shared" si="68"/>
        <v>Ryan Griffin</v>
      </c>
      <c r="W837">
        <f>VLOOKUP(V837,'player index'!D:F,3,FALSE)</f>
        <v>566</v>
      </c>
      <c r="X837">
        <f t="shared" si="69"/>
        <v>0</v>
      </c>
    </row>
    <row r="838" spans="1:24">
      <c r="A838" t="s">
        <v>3261</v>
      </c>
      <c r="B838" t="s">
        <v>33</v>
      </c>
      <c r="C838" t="s">
        <v>2839</v>
      </c>
      <c r="D838" t="s">
        <v>809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 t="shared" si="65"/>
        <v>0</v>
      </c>
      <c r="T838" t="str">
        <f t="shared" si="66"/>
        <v>D.C. Jefferson*, CarTEIR</v>
      </c>
      <c r="U838" t="str">
        <f t="shared" si="67"/>
        <v>D.C. Jefferson*</v>
      </c>
      <c r="V838" t="str">
        <f t="shared" si="68"/>
        <v>D.C. Jefferson</v>
      </c>
      <c r="W838" t="e">
        <f>VLOOKUP(V838,'player index'!D:F,3,FALSE)</f>
        <v>#N/A</v>
      </c>
      <c r="X838">
        <f t="shared" si="69"/>
        <v>0</v>
      </c>
    </row>
    <row r="839" spans="1:24">
      <c r="A839" t="s">
        <v>1292</v>
      </c>
      <c r="B839" t="s">
        <v>795</v>
      </c>
      <c r="C839" t="s">
        <v>796</v>
      </c>
      <c r="D839" t="s">
        <v>809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 t="shared" si="65"/>
        <v>0</v>
      </c>
      <c r="T839" t="str">
        <f t="shared" si="66"/>
        <v>Ryan Nassib, NYGQB</v>
      </c>
      <c r="U839" t="str">
        <f t="shared" si="67"/>
        <v>Ryan Nassib</v>
      </c>
      <c r="V839" t="str">
        <f t="shared" si="68"/>
        <v>Ryan Nassib</v>
      </c>
      <c r="W839">
        <f>VLOOKUP(V839,'player index'!D:F,3,FALSE)</f>
        <v>467</v>
      </c>
      <c r="X839">
        <f t="shared" si="69"/>
        <v>0</v>
      </c>
    </row>
    <row r="840" spans="1:24">
      <c r="A840" t="s">
        <v>3262</v>
      </c>
      <c r="B840" t="s">
        <v>89</v>
      </c>
      <c r="C840" t="s">
        <v>2986</v>
      </c>
      <c r="D840" t="s">
        <v>809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 t="shared" si="65"/>
        <v>0</v>
      </c>
      <c r="T840" t="str">
        <f t="shared" si="66"/>
        <v>Andre Ellington, AriRBQ</v>
      </c>
      <c r="U840" t="str">
        <f t="shared" si="67"/>
        <v>Andre Ellington</v>
      </c>
      <c r="V840" t="str">
        <f t="shared" si="68"/>
        <v>Andre Ellington</v>
      </c>
      <c r="W840">
        <f>VLOOKUP(V840,'player index'!D:F,3,FALSE)</f>
        <v>567</v>
      </c>
      <c r="X840">
        <f t="shared" si="69"/>
        <v>0</v>
      </c>
    </row>
    <row r="841" spans="1:24">
      <c r="A841" t="s">
        <v>1300</v>
      </c>
      <c r="B841" t="s">
        <v>801</v>
      </c>
      <c r="C841" t="s">
        <v>2813</v>
      </c>
      <c r="D841" t="s">
        <v>809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 t="shared" si="65"/>
        <v>0</v>
      </c>
      <c r="T841" t="str">
        <f t="shared" si="66"/>
        <v>Sean Renfree, AtlQB</v>
      </c>
      <c r="U841" t="str">
        <f t="shared" si="67"/>
        <v>Sean Renfree</v>
      </c>
      <c r="V841" t="str">
        <f t="shared" si="68"/>
        <v>Sean Renfree</v>
      </c>
      <c r="W841">
        <f>VLOOKUP(V841,'player index'!D:F,3,FALSE)</f>
        <v>486</v>
      </c>
      <c r="X841">
        <f t="shared" si="69"/>
        <v>0</v>
      </c>
    </row>
    <row r="842" spans="1:24">
      <c r="A842" t="s">
        <v>1090</v>
      </c>
      <c r="B842" t="s">
        <v>9</v>
      </c>
      <c r="C842" t="s">
        <v>2816</v>
      </c>
      <c r="D842" t="s">
        <v>809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65"/>
        <v>0</v>
      </c>
      <c r="T842" t="str">
        <f t="shared" si="66"/>
        <v>Brice Butler, DalWR</v>
      </c>
      <c r="U842" t="str">
        <f t="shared" si="67"/>
        <v>Brice Butler</v>
      </c>
      <c r="V842" t="str">
        <f t="shared" si="68"/>
        <v>Brice Butler</v>
      </c>
      <c r="W842">
        <f>VLOOKUP(V842,'player index'!D:F,3,FALSE)</f>
        <v>369</v>
      </c>
      <c r="X842">
        <f t="shared" si="69"/>
        <v>0</v>
      </c>
    </row>
    <row r="843" spans="1:24">
      <c r="A843" t="s">
        <v>1383</v>
      </c>
      <c r="B843" t="s">
        <v>51</v>
      </c>
      <c r="C843" t="s">
        <v>2990</v>
      </c>
      <c r="D843" t="s">
        <v>809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 t="shared" si="65"/>
        <v>0</v>
      </c>
      <c r="T843" t="str">
        <f t="shared" si="66"/>
        <v>B.J. Daniels, SeaQB, WR</v>
      </c>
      <c r="U843" t="str">
        <f t="shared" si="67"/>
        <v>B.J. Daniels</v>
      </c>
      <c r="V843" t="str">
        <f t="shared" si="68"/>
        <v>B.J. Daniels</v>
      </c>
      <c r="W843">
        <f>VLOOKUP(V843,'player index'!D:F,3,FALSE)</f>
        <v>568</v>
      </c>
      <c r="X843">
        <f t="shared" si="69"/>
        <v>0</v>
      </c>
    </row>
    <row r="844" spans="1:24">
      <c r="A844" t="s">
        <v>1384</v>
      </c>
      <c r="B844" t="s">
        <v>783</v>
      </c>
      <c r="C844" t="s">
        <v>2820</v>
      </c>
      <c r="D844" t="s">
        <v>809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 t="shared" si="65"/>
        <v>0</v>
      </c>
      <c r="T844" t="str">
        <f t="shared" si="66"/>
        <v>Landry Jones, PitQB</v>
      </c>
      <c r="U844" t="str">
        <f t="shared" si="67"/>
        <v>Landry Jones</v>
      </c>
      <c r="V844" t="str">
        <f t="shared" si="68"/>
        <v>Landry Jones</v>
      </c>
      <c r="W844">
        <f>VLOOKUP(V844,'player index'!D:F,3,FALSE)</f>
        <v>569</v>
      </c>
      <c r="X844">
        <f t="shared" si="69"/>
        <v>0</v>
      </c>
    </row>
    <row r="845" spans="1:24">
      <c r="A845" t="s">
        <v>3263</v>
      </c>
      <c r="B845" t="s">
        <v>44</v>
      </c>
      <c r="C845" t="s">
        <v>2999</v>
      </c>
      <c r="D845" t="s">
        <v>809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f t="shared" si="65"/>
        <v>0</v>
      </c>
      <c r="T845" t="str">
        <f t="shared" si="66"/>
        <v>Kevin Dorsey, GBWR</v>
      </c>
      <c r="U845" t="str">
        <f t="shared" si="67"/>
        <v>Kevin Dorsey</v>
      </c>
      <c r="V845" t="str">
        <f t="shared" si="68"/>
        <v>Kevin Dorsey</v>
      </c>
      <c r="W845" t="e">
        <f>VLOOKUP(V845,'player index'!D:F,3,FALSE)</f>
        <v>#N/A</v>
      </c>
      <c r="X845">
        <f t="shared" si="69"/>
        <v>0</v>
      </c>
    </row>
    <row r="846" spans="1:24">
      <c r="A846" t="s">
        <v>1239</v>
      </c>
      <c r="B846" t="s">
        <v>130</v>
      </c>
      <c r="C846" t="s">
        <v>2843</v>
      </c>
      <c r="D846" t="s">
        <v>809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65"/>
        <v>0</v>
      </c>
      <c r="T846" t="str">
        <f t="shared" si="66"/>
        <v>Michael Williams, NETE</v>
      </c>
      <c r="U846" t="str">
        <f t="shared" si="67"/>
        <v>Michael Williams</v>
      </c>
      <c r="V846" t="str">
        <f t="shared" si="68"/>
        <v>Michael Williams</v>
      </c>
      <c r="W846">
        <f>VLOOKUP(V846,'player index'!D:F,3,FALSE)</f>
        <v>440</v>
      </c>
      <c r="X846">
        <f t="shared" si="69"/>
        <v>0</v>
      </c>
    </row>
    <row r="847" spans="1:24">
      <c r="A847" t="s">
        <v>3264</v>
      </c>
      <c r="B847" t="s">
        <v>837</v>
      </c>
      <c r="C847" t="s">
        <v>2812</v>
      </c>
      <c r="D847" t="s">
        <v>809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65"/>
        <v>0</v>
      </c>
      <c r="T847" t="str">
        <f t="shared" si="66"/>
        <v>Tavarres King, TBWR</v>
      </c>
      <c r="U847" t="str">
        <f t="shared" si="67"/>
        <v>Tavarres King</v>
      </c>
      <c r="V847" t="str">
        <f t="shared" si="68"/>
        <v>Tavarres King</v>
      </c>
      <c r="W847" t="e">
        <f>VLOOKUP(V847,'player index'!D:F,3,FALSE)</f>
        <v>#N/A</v>
      </c>
      <c r="X847">
        <f t="shared" si="69"/>
        <v>0</v>
      </c>
    </row>
    <row r="848" spans="1:24">
      <c r="A848" t="s">
        <v>3265</v>
      </c>
      <c r="B848" t="s">
        <v>749</v>
      </c>
      <c r="C848" t="s">
        <v>2817</v>
      </c>
      <c r="D848" t="s">
        <v>809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 t="shared" si="65"/>
        <v>0</v>
      </c>
      <c r="T848" t="str">
        <f t="shared" si="66"/>
        <v>Caleb Sturgis, PhiK</v>
      </c>
      <c r="U848" t="str">
        <f t="shared" si="67"/>
        <v>Caleb Sturgis</v>
      </c>
      <c r="V848" t="str">
        <f t="shared" si="68"/>
        <v>Caleb Sturgis</v>
      </c>
      <c r="W848" t="e">
        <f>VLOOKUP(V848,'player index'!D:F,3,FALSE)</f>
        <v>#N/A</v>
      </c>
      <c r="X848">
        <f t="shared" si="69"/>
        <v>0</v>
      </c>
    </row>
    <row r="849" spans="1:24">
      <c r="A849" t="s">
        <v>1385</v>
      </c>
      <c r="B849" t="s">
        <v>749</v>
      </c>
      <c r="C849" t="s">
        <v>2817</v>
      </c>
      <c r="D849" t="s">
        <v>809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ref="S849:S912" si="70">E849*0.04+F849*4-G849+I849*0.1+J849*6+K849+L849*0.1+M849*6+O849*2-P849+Q849*6+IF(E849&gt;=300,3,0)+IF(I849&gt;=100,3,0)+IF(L849&gt;=100,3,0)</f>
        <v>0</v>
      </c>
      <c r="T849" t="str">
        <f t="shared" si="66"/>
        <v>Kenjon Barner, PhiRB</v>
      </c>
      <c r="U849" t="str">
        <f t="shared" si="67"/>
        <v>Kenjon Barner</v>
      </c>
      <c r="V849" t="str">
        <f t="shared" si="68"/>
        <v>Kenjon Barner</v>
      </c>
      <c r="W849">
        <f>VLOOKUP(V849,'player index'!D:F,3,FALSE)</f>
        <v>570</v>
      </c>
      <c r="X849">
        <f t="shared" si="69"/>
        <v>0</v>
      </c>
    </row>
    <row r="850" spans="1:24">
      <c r="A850" t="s">
        <v>1089</v>
      </c>
      <c r="B850" t="s">
        <v>840</v>
      </c>
      <c r="C850" t="s">
        <v>2853</v>
      </c>
      <c r="D850" t="s">
        <v>809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f t="shared" si="70"/>
        <v>0</v>
      </c>
      <c r="T850" t="str">
        <f t="shared" si="66"/>
        <v>Mychal Rivera, OakTE</v>
      </c>
      <c r="U850" t="str">
        <f t="shared" si="67"/>
        <v>Mychal Rivera</v>
      </c>
      <c r="V850" t="str">
        <f t="shared" si="68"/>
        <v>Mychal Rivera</v>
      </c>
      <c r="W850">
        <f>VLOOKUP(V850,'player index'!D:F,3,FALSE)</f>
        <v>279</v>
      </c>
      <c r="X850">
        <f t="shared" si="69"/>
        <v>0</v>
      </c>
    </row>
    <row r="851" spans="1:24">
      <c r="A851" t="s">
        <v>3266</v>
      </c>
      <c r="B851" t="s">
        <v>44</v>
      </c>
      <c r="C851" t="s">
        <v>2999</v>
      </c>
      <c r="D851" t="s">
        <v>809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f t="shared" si="70"/>
        <v>0</v>
      </c>
      <c r="T851" t="str">
        <f t="shared" si="66"/>
        <v>Johnathan Franklin, GBRB</v>
      </c>
      <c r="U851" t="str">
        <f t="shared" si="67"/>
        <v>Johnathan Franklin</v>
      </c>
      <c r="V851" t="str">
        <f t="shared" si="68"/>
        <v>Johnathan Franklin</v>
      </c>
      <c r="W851" t="e">
        <f>VLOOKUP(V851,'player index'!D:F,3,FALSE)</f>
        <v>#N/A</v>
      </c>
      <c r="X851">
        <f t="shared" si="69"/>
        <v>0</v>
      </c>
    </row>
    <row r="852" spans="1:24">
      <c r="A852" t="s">
        <v>2940</v>
      </c>
      <c r="B852" t="s">
        <v>795</v>
      </c>
      <c r="C852" t="s">
        <v>796</v>
      </c>
      <c r="D852" t="s">
        <v>809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70"/>
        <v>0</v>
      </c>
      <c r="T852" t="str">
        <f t="shared" si="66"/>
        <v>Michael Cox, NYGRB</v>
      </c>
      <c r="U852" t="str">
        <f t="shared" si="67"/>
        <v>Michael Cox</v>
      </c>
      <c r="V852" t="str">
        <f t="shared" si="68"/>
        <v>Michael Cox</v>
      </c>
      <c r="W852" t="e">
        <f>VLOOKUP(V852,'player index'!D:F,3,FALSE)</f>
        <v>#N/A</v>
      </c>
      <c r="X852">
        <f t="shared" si="69"/>
        <v>0</v>
      </c>
    </row>
    <row r="853" spans="1:24">
      <c r="A853" t="s">
        <v>1386</v>
      </c>
      <c r="B853" t="s">
        <v>856</v>
      </c>
      <c r="C853" t="s">
        <v>2993</v>
      </c>
      <c r="D853" t="s">
        <v>809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 t="shared" si="70"/>
        <v>0</v>
      </c>
      <c r="T853" t="str">
        <f t="shared" si="66"/>
        <v>Zac Dysert, ChiQB</v>
      </c>
      <c r="U853" t="str">
        <f t="shared" si="67"/>
        <v>Zac Dysert</v>
      </c>
      <c r="V853" t="str">
        <f t="shared" si="68"/>
        <v>Zac Dysert</v>
      </c>
      <c r="W853">
        <f>VLOOKUP(V853,'player index'!D:F,3,FALSE)</f>
        <v>571</v>
      </c>
      <c r="X853">
        <f t="shared" si="69"/>
        <v>0</v>
      </c>
    </row>
    <row r="854" spans="1:24">
      <c r="A854" t="s">
        <v>1387</v>
      </c>
      <c r="B854" t="s">
        <v>830</v>
      </c>
      <c r="C854" t="s">
        <v>2987</v>
      </c>
      <c r="D854" t="s">
        <v>809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 t="shared" si="70"/>
        <v>0</v>
      </c>
      <c r="T854" t="str">
        <f t="shared" si="66"/>
        <v>Chris Gragg, BufTE</v>
      </c>
      <c r="U854" t="str">
        <f t="shared" si="67"/>
        <v>Chris Gragg</v>
      </c>
      <c r="V854" t="str">
        <f t="shared" si="68"/>
        <v>Chris Gragg</v>
      </c>
      <c r="W854">
        <f>VLOOKUP(V854,'player index'!D:F,3,FALSE)</f>
        <v>572</v>
      </c>
      <c r="X854">
        <f t="shared" si="69"/>
        <v>0</v>
      </c>
    </row>
    <row r="855" spans="1:24">
      <c r="A855" t="s">
        <v>3267</v>
      </c>
      <c r="B855" t="s">
        <v>842</v>
      </c>
      <c r="C855" t="s">
        <v>2831</v>
      </c>
      <c r="D855" t="s">
        <v>809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70"/>
        <v>0</v>
      </c>
      <c r="T855" t="str">
        <f t="shared" si="66"/>
        <v>Tyler Wilson, CinQB</v>
      </c>
      <c r="U855" t="str">
        <f t="shared" si="67"/>
        <v>Tyler Wilson</v>
      </c>
      <c r="V855" t="str">
        <f t="shared" si="68"/>
        <v>Tyler Wilson</v>
      </c>
      <c r="W855" t="e">
        <f>VLOOKUP(V855,'player index'!D:F,3,FALSE)</f>
        <v>#N/A</v>
      </c>
      <c r="X855">
        <f t="shared" si="69"/>
        <v>0</v>
      </c>
    </row>
    <row r="856" spans="1:24">
      <c r="A856" t="s">
        <v>3268</v>
      </c>
      <c r="B856" t="s">
        <v>55</v>
      </c>
      <c r="C856" t="s">
        <v>2815</v>
      </c>
      <c r="D856" t="s">
        <v>809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 t="shared" si="70"/>
        <v>0</v>
      </c>
      <c r="T856" t="str">
        <f t="shared" si="66"/>
        <v>Aaron Mellette, BalWR</v>
      </c>
      <c r="U856" t="str">
        <f t="shared" si="67"/>
        <v>Aaron Mellette</v>
      </c>
      <c r="V856" t="str">
        <f t="shared" si="68"/>
        <v>Aaron Mellette</v>
      </c>
      <c r="W856" t="e">
        <f>VLOOKUP(V856,'player index'!D:F,3,FALSE)</f>
        <v>#N/A</v>
      </c>
      <c r="X856">
        <f t="shared" si="69"/>
        <v>0</v>
      </c>
    </row>
    <row r="857" spans="1:24">
      <c r="A857" t="s">
        <v>1388</v>
      </c>
      <c r="B857" t="s">
        <v>89</v>
      </c>
      <c r="C857" t="s">
        <v>2986</v>
      </c>
      <c r="D857" t="s">
        <v>809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 t="shared" si="70"/>
        <v>0</v>
      </c>
      <c r="T857" t="str">
        <f t="shared" si="66"/>
        <v>Matt Barkley, AriQB</v>
      </c>
      <c r="U857" t="str">
        <f t="shared" si="67"/>
        <v>Matt Barkley</v>
      </c>
      <c r="V857" t="str">
        <f t="shared" si="68"/>
        <v>Matt Barkley</v>
      </c>
      <c r="W857">
        <f>VLOOKUP(V857,'player index'!D:F,3,FALSE)</f>
        <v>573</v>
      </c>
      <c r="X857">
        <f t="shared" si="69"/>
        <v>0</v>
      </c>
    </row>
    <row r="858" spans="1:24">
      <c r="A858" t="s">
        <v>3269</v>
      </c>
      <c r="B858" t="s">
        <v>741</v>
      </c>
      <c r="C858" t="s">
        <v>2818</v>
      </c>
      <c r="D858" t="s">
        <v>809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f t="shared" si="70"/>
        <v>0</v>
      </c>
      <c r="T858" t="str">
        <f t="shared" si="66"/>
        <v>Denard Robinson, JaxRBQ</v>
      </c>
      <c r="U858" t="str">
        <f t="shared" si="67"/>
        <v>Denard Robinson</v>
      </c>
      <c r="V858" t="str">
        <f t="shared" si="68"/>
        <v>Denard Robinson</v>
      </c>
      <c r="W858">
        <f>VLOOKUP(V858,'player index'!D:F,3,FALSE)</f>
        <v>291</v>
      </c>
      <c r="X858">
        <f t="shared" si="69"/>
        <v>0</v>
      </c>
    </row>
    <row r="859" spans="1:24">
      <c r="A859" t="s">
        <v>1389</v>
      </c>
      <c r="B859" t="s">
        <v>100</v>
      </c>
      <c r="C859" t="s">
        <v>2989</v>
      </c>
      <c r="D859" t="s">
        <v>809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 t="shared" si="70"/>
        <v>0</v>
      </c>
      <c r="T859" t="str">
        <f t="shared" si="66"/>
        <v>Mike Gillislee, MiaRB</v>
      </c>
      <c r="U859" t="str">
        <f t="shared" si="67"/>
        <v>Mike Gillislee</v>
      </c>
      <c r="V859" t="str">
        <f t="shared" si="68"/>
        <v>Mike Gillislee</v>
      </c>
      <c r="W859">
        <f>VLOOKUP(V859,'player index'!D:F,3,FALSE)</f>
        <v>574</v>
      </c>
      <c r="X859">
        <f t="shared" si="69"/>
        <v>0</v>
      </c>
    </row>
    <row r="860" spans="1:24">
      <c r="A860" t="s">
        <v>3270</v>
      </c>
      <c r="B860" t="s">
        <v>840</v>
      </c>
      <c r="C860" t="s">
        <v>2853</v>
      </c>
      <c r="D860" t="s">
        <v>809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70"/>
        <v>0</v>
      </c>
      <c r="T860" t="str">
        <f t="shared" si="66"/>
        <v>Nick Kasa, OakTE</v>
      </c>
      <c r="U860" t="str">
        <f t="shared" si="67"/>
        <v>Nick Kasa</v>
      </c>
      <c r="V860" t="str">
        <f t="shared" si="68"/>
        <v>Nick Kasa</v>
      </c>
      <c r="W860" t="e">
        <f>VLOOKUP(V860,'player index'!D:F,3,FALSE)</f>
        <v>#N/A</v>
      </c>
      <c r="X860">
        <f t="shared" si="69"/>
        <v>0</v>
      </c>
    </row>
    <row r="861" spans="1:24">
      <c r="A861" t="s">
        <v>1390</v>
      </c>
      <c r="B861" t="s">
        <v>837</v>
      </c>
      <c r="C861" t="s">
        <v>2812</v>
      </c>
      <c r="D861" t="s">
        <v>809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 t="shared" si="70"/>
        <v>0</v>
      </c>
      <c r="T861" t="str">
        <f t="shared" si="66"/>
        <v>Mike James, TBRB</v>
      </c>
      <c r="U861" t="str">
        <f t="shared" si="67"/>
        <v>Mike James</v>
      </c>
      <c r="V861" t="str">
        <f t="shared" si="68"/>
        <v>Mike James</v>
      </c>
      <c r="W861">
        <f>VLOOKUP(V861,'player index'!D:F,3,FALSE)</f>
        <v>575</v>
      </c>
      <c r="X861">
        <f t="shared" si="69"/>
        <v>0</v>
      </c>
    </row>
    <row r="862" spans="1:24">
      <c r="A862" t="s">
        <v>1228</v>
      </c>
      <c r="B862" t="s">
        <v>842</v>
      </c>
      <c r="C862" t="s">
        <v>2831</v>
      </c>
      <c r="D862" t="s">
        <v>809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f t="shared" si="70"/>
        <v>0</v>
      </c>
      <c r="T862" t="str">
        <f t="shared" si="66"/>
        <v>Rex Burkhead, CinRB</v>
      </c>
      <c r="U862" t="str">
        <f t="shared" si="67"/>
        <v>Rex Burkhead</v>
      </c>
      <c r="V862" t="str">
        <f t="shared" si="68"/>
        <v>Rex Burkhead</v>
      </c>
      <c r="W862">
        <f>VLOOKUP(V862,'player index'!D:F,3,FALSE)</f>
        <v>393</v>
      </c>
      <c r="X862">
        <f t="shared" si="69"/>
        <v>0</v>
      </c>
    </row>
    <row r="863" spans="1:24">
      <c r="A863" t="s">
        <v>1196</v>
      </c>
      <c r="B863" t="s">
        <v>67</v>
      </c>
      <c r="C863" t="s">
        <v>2814</v>
      </c>
      <c r="D863" t="s">
        <v>809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f t="shared" si="70"/>
        <v>0</v>
      </c>
      <c r="T863" t="str">
        <f t="shared" si="66"/>
        <v>Tommy Bohanon, NYJRB</v>
      </c>
      <c r="U863" t="str">
        <f t="shared" si="67"/>
        <v>Tommy Bohanon</v>
      </c>
      <c r="V863" t="str">
        <f t="shared" si="68"/>
        <v>Tommy Bohanon</v>
      </c>
      <c r="W863">
        <f>VLOOKUP(V863,'player index'!D:F,3,FALSE)</f>
        <v>381</v>
      </c>
      <c r="X863">
        <f t="shared" si="69"/>
        <v>0</v>
      </c>
    </row>
    <row r="864" spans="1:24">
      <c r="A864" t="s">
        <v>3271</v>
      </c>
      <c r="B864" t="s">
        <v>100</v>
      </c>
      <c r="C864" t="s">
        <v>2989</v>
      </c>
      <c r="D864" t="s">
        <v>809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 t="shared" si="70"/>
        <v>0</v>
      </c>
      <c r="T864" t="str">
        <f t="shared" si="66"/>
        <v>Dion Sims, MiaTEQ</v>
      </c>
      <c r="U864" t="str">
        <f t="shared" si="67"/>
        <v>Dion Sims</v>
      </c>
      <c r="V864" t="str">
        <f t="shared" si="68"/>
        <v>Dion Sims</v>
      </c>
      <c r="W864">
        <f>VLOOKUP(V864,'player index'!D:F,3,FALSE)</f>
        <v>576</v>
      </c>
      <c r="X864">
        <f t="shared" si="69"/>
        <v>0</v>
      </c>
    </row>
    <row r="865" spans="1:24">
      <c r="A865" t="s">
        <v>1263</v>
      </c>
      <c r="B865" t="s">
        <v>89</v>
      </c>
      <c r="C865" t="s">
        <v>2986</v>
      </c>
      <c r="D865" t="s">
        <v>809</v>
      </c>
      <c r="E865">
        <v>0</v>
      </c>
      <c r="F865">
        <v>0</v>
      </c>
      <c r="G865">
        <v>0</v>
      </c>
      <c r="H865">
        <v>4</v>
      </c>
      <c r="I865">
        <v>6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 t="shared" si="70"/>
        <v>0.60000000000000009</v>
      </c>
      <c r="T865" t="str">
        <f t="shared" si="66"/>
        <v>Stepfan Taylor, AriRB</v>
      </c>
      <c r="U865" t="str">
        <f t="shared" si="67"/>
        <v>Stepfan Taylor</v>
      </c>
      <c r="V865" t="str">
        <f t="shared" si="68"/>
        <v>Stepfan Taylor</v>
      </c>
      <c r="W865">
        <f>VLOOKUP(V865,'player index'!D:F,3,FALSE)</f>
        <v>409</v>
      </c>
      <c r="X865">
        <f t="shared" si="69"/>
        <v>0.60000000000000009</v>
      </c>
    </row>
    <row r="866" spans="1:24">
      <c r="A866" t="s">
        <v>3272</v>
      </c>
      <c r="B866" t="s">
        <v>100</v>
      </c>
      <c r="C866" t="s">
        <v>2989</v>
      </c>
      <c r="D866" t="s">
        <v>809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 t="shared" si="70"/>
        <v>0</v>
      </c>
      <c r="T866" t="str">
        <f t="shared" si="66"/>
        <v>Cobi Hamilton, MiaWR</v>
      </c>
      <c r="U866" t="str">
        <f t="shared" si="67"/>
        <v>Cobi Hamilton</v>
      </c>
      <c r="V866" t="str">
        <f t="shared" si="68"/>
        <v>Cobi Hamilton</v>
      </c>
      <c r="W866" t="e">
        <f>VLOOKUP(V866,'player index'!D:F,3,FALSE)</f>
        <v>#N/A</v>
      </c>
      <c r="X866">
        <f t="shared" si="69"/>
        <v>0</v>
      </c>
    </row>
    <row r="867" spans="1:24">
      <c r="A867" t="s">
        <v>1392</v>
      </c>
      <c r="B867" t="s">
        <v>12</v>
      </c>
      <c r="C867" t="s">
        <v>2819</v>
      </c>
      <c r="D867" t="s">
        <v>809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 t="shared" si="70"/>
        <v>0</v>
      </c>
      <c r="T867" t="str">
        <f t="shared" si="66"/>
        <v>Justice Cunningham, StLTE</v>
      </c>
      <c r="U867" t="str">
        <f t="shared" si="67"/>
        <v>Justice Cunningham</v>
      </c>
      <c r="V867" t="str">
        <f t="shared" si="68"/>
        <v>Justice Cunningham</v>
      </c>
      <c r="W867">
        <f>VLOOKUP(V867,'player index'!D:F,3,FALSE)</f>
        <v>577</v>
      </c>
      <c r="X867">
        <f t="shared" si="69"/>
        <v>0</v>
      </c>
    </row>
    <row r="868" spans="1:24">
      <c r="A868" t="s">
        <v>1007</v>
      </c>
      <c r="B868" t="s">
        <v>67</v>
      </c>
      <c r="C868" t="s">
        <v>2814</v>
      </c>
      <c r="D868" t="s">
        <v>809</v>
      </c>
      <c r="E868">
        <v>0</v>
      </c>
      <c r="F868">
        <v>0</v>
      </c>
      <c r="G868">
        <v>0</v>
      </c>
      <c r="H868">
        <v>2</v>
      </c>
      <c r="I868">
        <v>3</v>
      </c>
      <c r="J868">
        <v>0</v>
      </c>
      <c r="K868">
        <v>2</v>
      </c>
      <c r="L868">
        <v>-2</v>
      </c>
      <c r="M868">
        <v>0</v>
      </c>
      <c r="N868">
        <v>2</v>
      </c>
      <c r="O868">
        <v>0</v>
      </c>
      <c r="P868">
        <v>0</v>
      </c>
      <c r="Q868">
        <v>0</v>
      </c>
      <c r="R868">
        <v>0</v>
      </c>
      <c r="S868">
        <f t="shared" si="70"/>
        <v>2.0999999999999996</v>
      </c>
      <c r="T868" t="str">
        <f t="shared" si="66"/>
        <v>Zac Stacy, NYJRB</v>
      </c>
      <c r="U868" t="str">
        <f t="shared" si="67"/>
        <v>Zac Stacy</v>
      </c>
      <c r="V868" t="str">
        <f t="shared" si="68"/>
        <v>Zac Stacy</v>
      </c>
      <c r="W868">
        <f>VLOOKUP(V868,'player index'!D:F,3,FALSE)</f>
        <v>578</v>
      </c>
      <c r="X868">
        <f t="shared" si="69"/>
        <v>2.0999999999999996</v>
      </c>
    </row>
    <row r="869" spans="1:24">
      <c r="A869" t="s">
        <v>1393</v>
      </c>
      <c r="B869" t="s">
        <v>130</v>
      </c>
      <c r="C869" t="s">
        <v>2843</v>
      </c>
      <c r="D869" t="s">
        <v>809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70"/>
        <v>0</v>
      </c>
      <c r="T869" t="str">
        <f t="shared" si="66"/>
        <v>Josh Boyce*, NEWRIR</v>
      </c>
      <c r="U869" t="str">
        <f t="shared" si="67"/>
        <v>Josh Boyce*</v>
      </c>
      <c r="V869" t="str">
        <f t="shared" si="68"/>
        <v>Josh Boyce</v>
      </c>
      <c r="W869">
        <f>VLOOKUP(V869,'player index'!D:F,3,FALSE)</f>
        <v>579</v>
      </c>
      <c r="X869">
        <f t="shared" si="69"/>
        <v>0</v>
      </c>
    </row>
    <row r="870" spans="1:24">
      <c r="A870" t="s">
        <v>1394</v>
      </c>
      <c r="B870" t="s">
        <v>81</v>
      </c>
      <c r="C870" t="s">
        <v>2826</v>
      </c>
      <c r="D870" t="s">
        <v>809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f t="shared" si="70"/>
        <v>0</v>
      </c>
      <c r="T870" t="str">
        <f t="shared" si="66"/>
        <v>Alan Bonner, HouWR</v>
      </c>
      <c r="U870" t="str">
        <f t="shared" si="67"/>
        <v>Alan Bonner</v>
      </c>
      <c r="V870" t="str">
        <f t="shared" si="68"/>
        <v>Alan Bonner</v>
      </c>
      <c r="W870">
        <f>VLOOKUP(V870,'player index'!D:F,3,FALSE)</f>
        <v>580</v>
      </c>
      <c r="X870">
        <f t="shared" si="69"/>
        <v>0</v>
      </c>
    </row>
    <row r="871" spans="1:24">
      <c r="A871" t="s">
        <v>3273</v>
      </c>
      <c r="B871" t="s">
        <v>795</v>
      </c>
      <c r="C871" t="s">
        <v>796</v>
      </c>
      <c r="D871" t="s">
        <v>809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 t="shared" si="70"/>
        <v>0</v>
      </c>
      <c r="T871" t="str">
        <f t="shared" si="66"/>
        <v>Chris Harper, NYGWR</v>
      </c>
      <c r="U871" t="str">
        <f t="shared" si="67"/>
        <v>Chris Harper</v>
      </c>
      <c r="V871" t="str">
        <f t="shared" si="68"/>
        <v>Chris Harper</v>
      </c>
      <c r="W871">
        <f>VLOOKUP(V871,'player index'!D:F,3,FALSE)</f>
        <v>581</v>
      </c>
      <c r="X871">
        <f t="shared" si="69"/>
        <v>0</v>
      </c>
    </row>
    <row r="872" spans="1:24">
      <c r="A872" t="s">
        <v>3274</v>
      </c>
      <c r="B872" t="s">
        <v>830</v>
      </c>
      <c r="C872" t="s">
        <v>2987</v>
      </c>
      <c r="D872" t="s">
        <v>809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70"/>
        <v>0</v>
      </c>
      <c r="T872" t="str">
        <f t="shared" si="66"/>
        <v>Justin Brown, BufWR</v>
      </c>
      <c r="U872" t="str">
        <f t="shared" si="67"/>
        <v>Justin Brown</v>
      </c>
      <c r="V872" t="str">
        <f t="shared" si="68"/>
        <v>Justin Brown</v>
      </c>
      <c r="W872" t="e">
        <f>VLOOKUP(V872,'player index'!D:F,3,FALSE)</f>
        <v>#N/A</v>
      </c>
      <c r="X872">
        <f t="shared" si="69"/>
        <v>0</v>
      </c>
    </row>
    <row r="873" spans="1:24">
      <c r="A873" t="s">
        <v>3275</v>
      </c>
      <c r="B873" t="s">
        <v>793</v>
      </c>
      <c r="C873" t="s">
        <v>2994</v>
      </c>
      <c r="D873" t="s">
        <v>809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70"/>
        <v>0</v>
      </c>
      <c r="T873" t="str">
        <f t="shared" si="66"/>
        <v>Marcus Lattimore*, SFRBO</v>
      </c>
      <c r="U873" t="str">
        <f t="shared" si="67"/>
        <v>Marcus Lattimore*</v>
      </c>
      <c r="V873" t="str">
        <f t="shared" si="68"/>
        <v>Marcus Lattimore</v>
      </c>
      <c r="W873" t="e">
        <f>VLOOKUP(V873,'player index'!D:F,3,FALSE)</f>
        <v>#N/A</v>
      </c>
      <c r="X873">
        <f t="shared" si="69"/>
        <v>0</v>
      </c>
    </row>
    <row r="874" spans="1:24">
      <c r="A874" t="s">
        <v>1261</v>
      </c>
      <c r="B874" t="s">
        <v>21</v>
      </c>
      <c r="C874" t="s">
        <v>3017</v>
      </c>
      <c r="D874" t="s">
        <v>809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70"/>
        <v>0</v>
      </c>
      <c r="T874" t="str">
        <f t="shared" si="66"/>
        <v>Corey Fuller, DetWR</v>
      </c>
      <c r="U874" t="str">
        <f t="shared" si="67"/>
        <v>Corey Fuller</v>
      </c>
      <c r="V874" t="str">
        <f t="shared" si="68"/>
        <v>Corey Fuller</v>
      </c>
      <c r="W874">
        <f>VLOOKUP(V874,'player index'!D:F,3,FALSE)</f>
        <v>433</v>
      </c>
      <c r="X874">
        <f t="shared" si="69"/>
        <v>0</v>
      </c>
    </row>
    <row r="875" spans="1:24">
      <c r="A875" t="s">
        <v>1395</v>
      </c>
      <c r="B875" t="s">
        <v>804</v>
      </c>
      <c r="C875" t="s">
        <v>2860</v>
      </c>
      <c r="D875" t="s">
        <v>809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 t="shared" si="70"/>
        <v>0</v>
      </c>
      <c r="T875" t="str">
        <f t="shared" si="66"/>
        <v>Brad Sorensen, SDQB</v>
      </c>
      <c r="U875" t="str">
        <f t="shared" si="67"/>
        <v>Brad Sorensen</v>
      </c>
      <c r="V875" t="str">
        <f t="shared" si="68"/>
        <v>Brad Sorensen</v>
      </c>
      <c r="W875">
        <f>VLOOKUP(V875,'player index'!D:F,3,FALSE)</f>
        <v>582</v>
      </c>
      <c r="X875">
        <f t="shared" si="69"/>
        <v>0</v>
      </c>
    </row>
    <row r="876" spans="1:24">
      <c r="A876" t="s">
        <v>1102</v>
      </c>
      <c r="B876" t="s">
        <v>100</v>
      </c>
      <c r="C876" t="s">
        <v>2989</v>
      </c>
      <c r="D876" t="s">
        <v>809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f t="shared" si="70"/>
        <v>0</v>
      </c>
      <c r="T876" t="str">
        <f t="shared" si="66"/>
        <v>Kenny Stills, MiaWR</v>
      </c>
      <c r="U876" t="str">
        <f t="shared" si="67"/>
        <v>Kenny Stills</v>
      </c>
      <c r="V876" t="str">
        <f t="shared" si="68"/>
        <v>Kenny Stills</v>
      </c>
      <c r="W876">
        <f>VLOOKUP(V876,'player index'!D:F,3,FALSE)</f>
        <v>287</v>
      </c>
      <c r="X876">
        <f t="shared" si="69"/>
        <v>0</v>
      </c>
    </row>
    <row r="877" spans="1:24">
      <c r="A877" t="s">
        <v>3276</v>
      </c>
      <c r="B877" t="s">
        <v>783</v>
      </c>
      <c r="C877" t="s">
        <v>2820</v>
      </c>
      <c r="D877" t="s">
        <v>809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70"/>
        <v>0</v>
      </c>
      <c r="T877" t="str">
        <f t="shared" si="66"/>
        <v>Jawan Jamison, PitRB</v>
      </c>
      <c r="U877" t="str">
        <f t="shared" si="67"/>
        <v>Jawan Jamison</v>
      </c>
      <c r="V877" t="str">
        <f t="shared" si="68"/>
        <v>Jawan Jamison</v>
      </c>
      <c r="W877" t="e">
        <f>VLOOKUP(V877,'player index'!D:F,3,FALSE)</f>
        <v>#N/A</v>
      </c>
      <c r="X877">
        <f t="shared" si="69"/>
        <v>0</v>
      </c>
    </row>
    <row r="878" spans="1:24">
      <c r="A878" t="s">
        <v>1396</v>
      </c>
      <c r="B878" t="s">
        <v>746</v>
      </c>
      <c r="C878" t="s">
        <v>3001</v>
      </c>
      <c r="D878" t="s">
        <v>809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 t="shared" si="70"/>
        <v>0</v>
      </c>
      <c r="T878" t="str">
        <f t="shared" si="66"/>
        <v>Spencer Ware, KCRB</v>
      </c>
      <c r="U878" t="str">
        <f t="shared" si="67"/>
        <v>Spencer Ware</v>
      </c>
      <c r="V878" t="str">
        <f t="shared" si="68"/>
        <v>Spencer Ware</v>
      </c>
      <c r="W878">
        <f>VLOOKUP(V878,'player index'!D:F,3,FALSE)</f>
        <v>583</v>
      </c>
      <c r="X878">
        <f t="shared" si="69"/>
        <v>0</v>
      </c>
    </row>
    <row r="879" spans="1:24">
      <c r="A879" t="s">
        <v>3277</v>
      </c>
      <c r="B879" t="s">
        <v>741</v>
      </c>
      <c r="C879" t="s">
        <v>2818</v>
      </c>
      <c r="D879" t="s">
        <v>809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 t="shared" si="70"/>
        <v>0</v>
      </c>
      <c r="T879" t="str">
        <f t="shared" si="66"/>
        <v>Ace Sanders, JaxWRSSPD</v>
      </c>
      <c r="U879" t="str">
        <f t="shared" si="67"/>
        <v>Ace Sanders</v>
      </c>
      <c r="V879" t="str">
        <f t="shared" si="68"/>
        <v>Ace Sanders</v>
      </c>
      <c r="W879" t="e">
        <f>VLOOKUP(V879,'player index'!D:F,3,FALSE)</f>
        <v>#N/A</v>
      </c>
      <c r="X879">
        <f t="shared" si="69"/>
        <v>0</v>
      </c>
    </row>
    <row r="880" spans="1:24">
      <c r="A880" t="s">
        <v>1629</v>
      </c>
      <c r="B880" t="s">
        <v>856</v>
      </c>
      <c r="C880" t="s">
        <v>2993</v>
      </c>
      <c r="D880" t="s">
        <v>809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0</v>
      </c>
      <c r="P880">
        <v>0</v>
      </c>
      <c r="Q880">
        <v>0</v>
      </c>
      <c r="R880">
        <v>0</v>
      </c>
      <c r="S880">
        <f t="shared" si="70"/>
        <v>0</v>
      </c>
      <c r="T880" t="str">
        <f t="shared" si="66"/>
        <v>Marquess Wilson, ChiWR</v>
      </c>
      <c r="U880" t="str">
        <f t="shared" si="67"/>
        <v>Marquess Wilson</v>
      </c>
      <c r="V880" t="str">
        <f t="shared" si="68"/>
        <v>Marquess Wilson</v>
      </c>
      <c r="W880">
        <f>VLOOKUP(V880,'player index'!D:F,3,FALSE)</f>
        <v>242</v>
      </c>
      <c r="X880">
        <f t="shared" si="69"/>
        <v>0</v>
      </c>
    </row>
    <row r="881" spans="1:24">
      <c r="A881" t="s">
        <v>1397</v>
      </c>
      <c r="B881" t="s">
        <v>89</v>
      </c>
      <c r="C881" t="s">
        <v>2986</v>
      </c>
      <c r="D881" t="s">
        <v>809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70"/>
        <v>0</v>
      </c>
      <c r="T881" t="str">
        <f t="shared" si="66"/>
        <v>Kerwynn Williams, AriRB</v>
      </c>
      <c r="U881" t="str">
        <f t="shared" si="67"/>
        <v>Kerwynn Williams</v>
      </c>
      <c r="V881" t="str">
        <f t="shared" si="68"/>
        <v>Kerwynn Williams</v>
      </c>
      <c r="W881">
        <f>VLOOKUP(V881,'player index'!D:F,3,FALSE)</f>
        <v>405</v>
      </c>
      <c r="X881">
        <f t="shared" si="69"/>
        <v>0</v>
      </c>
    </row>
    <row r="882" spans="1:24">
      <c r="A882" t="s">
        <v>1107</v>
      </c>
      <c r="B882" t="s">
        <v>793</v>
      </c>
      <c r="C882" t="s">
        <v>2994</v>
      </c>
      <c r="D882" t="s">
        <v>809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7</v>
      </c>
      <c r="M882">
        <v>0</v>
      </c>
      <c r="N882">
        <v>3</v>
      </c>
      <c r="O882">
        <v>0</v>
      </c>
      <c r="P882">
        <v>0</v>
      </c>
      <c r="Q882">
        <v>0</v>
      </c>
      <c r="R882">
        <v>0</v>
      </c>
      <c r="S882">
        <f t="shared" si="70"/>
        <v>1.7000000000000002</v>
      </c>
      <c r="T882" t="str">
        <f t="shared" si="66"/>
        <v>Quinton Patton, SFWR</v>
      </c>
      <c r="U882" t="str">
        <f t="shared" si="67"/>
        <v>Quinton Patton</v>
      </c>
      <c r="V882" t="str">
        <f t="shared" si="68"/>
        <v>Quinton Patton</v>
      </c>
      <c r="W882">
        <f>VLOOKUP(V882,'player index'!D:F,3,FALSE)</f>
        <v>289</v>
      </c>
      <c r="X882">
        <f t="shared" si="69"/>
        <v>1.7000000000000002</v>
      </c>
    </row>
    <row r="883" spans="1:24">
      <c r="A883" t="s">
        <v>3278</v>
      </c>
      <c r="B883" t="s">
        <v>842</v>
      </c>
      <c r="C883" t="s">
        <v>2831</v>
      </c>
      <c r="D883" t="s">
        <v>809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70"/>
        <v>0</v>
      </c>
      <c r="T883" t="str">
        <f t="shared" si="66"/>
        <v>Jasper Collins, CinWR</v>
      </c>
      <c r="U883" t="str">
        <f t="shared" si="67"/>
        <v>Jasper Collins</v>
      </c>
      <c r="V883" t="str">
        <f t="shared" si="68"/>
        <v>Jasper Collins</v>
      </c>
      <c r="W883" t="e">
        <f>VLOOKUP(V883,'player index'!D:F,3,FALSE)</f>
        <v>#N/A</v>
      </c>
      <c r="X883">
        <f t="shared" si="69"/>
        <v>0</v>
      </c>
    </row>
    <row r="884" spans="1:24">
      <c r="A884" t="s">
        <v>3279</v>
      </c>
      <c r="B884" t="s">
        <v>9</v>
      </c>
      <c r="C884" t="s">
        <v>2816</v>
      </c>
      <c r="D884" t="s">
        <v>809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 t="shared" si="70"/>
        <v>0</v>
      </c>
      <c r="T884" t="str">
        <f t="shared" si="66"/>
        <v>Reggie Dunn, DalWR</v>
      </c>
      <c r="U884" t="str">
        <f t="shared" si="67"/>
        <v>Reggie Dunn</v>
      </c>
      <c r="V884" t="str">
        <f t="shared" si="68"/>
        <v>Reggie Dunn</v>
      </c>
      <c r="W884" t="e">
        <f>VLOOKUP(V884,'player index'!D:F,3,FALSE)</f>
        <v>#N/A</v>
      </c>
      <c r="X884">
        <f t="shared" si="69"/>
        <v>0</v>
      </c>
    </row>
    <row r="885" spans="1:24">
      <c r="S885">
        <f t="shared" si="70"/>
        <v>0</v>
      </c>
      <c r="T885">
        <f t="shared" si="66"/>
        <v>0</v>
      </c>
      <c r="U885" t="e">
        <f t="shared" si="67"/>
        <v>#VALUE!</v>
      </c>
      <c r="V885" t="e">
        <f t="shared" si="68"/>
        <v>#VALUE!</v>
      </c>
      <c r="W885" t="e">
        <f>VLOOKUP(V885,'player index'!D:F,3,FALSE)</f>
        <v>#VALUE!</v>
      </c>
      <c r="X885">
        <f t="shared" si="69"/>
        <v>0</v>
      </c>
    </row>
    <row r="886" spans="1:24">
      <c r="A886" t="s">
        <v>759</v>
      </c>
      <c r="B886" t="s">
        <v>760</v>
      </c>
      <c r="C886" t="s">
        <v>761</v>
      </c>
      <c r="D886" t="s">
        <v>762</v>
      </c>
      <c r="E886" t="s">
        <v>763</v>
      </c>
      <c r="F886" t="s">
        <v>735</v>
      </c>
      <c r="G886" t="s">
        <v>736</v>
      </c>
      <c r="H886" t="s">
        <v>764</v>
      </c>
      <c r="I886" t="s">
        <v>763</v>
      </c>
      <c r="J886" t="s">
        <v>735</v>
      </c>
      <c r="K886" t="s">
        <v>765</v>
      </c>
      <c r="L886" t="s">
        <v>763</v>
      </c>
      <c r="M886" t="s">
        <v>735</v>
      </c>
      <c r="N886" t="s">
        <v>2830</v>
      </c>
      <c r="O886" t="s">
        <v>2829</v>
      </c>
      <c r="P886" t="s">
        <v>2828</v>
      </c>
      <c r="Q886" t="s">
        <v>735</v>
      </c>
      <c r="R886" t="s">
        <v>766</v>
      </c>
      <c r="S886" t="e">
        <f t="shared" si="70"/>
        <v>#VALUE!</v>
      </c>
      <c r="T886" t="str">
        <f t="shared" si="66"/>
        <v>PLAYER, TEAM POS</v>
      </c>
      <c r="U886" t="str">
        <f t="shared" si="67"/>
        <v>PLAYER</v>
      </c>
      <c r="V886" t="str">
        <f t="shared" si="68"/>
        <v>PLAYER</v>
      </c>
      <c r="W886" t="e">
        <f>VLOOKUP(V886,'player index'!D:F,3,FALSE)</f>
        <v>#N/A</v>
      </c>
      <c r="X886" t="e">
        <f t="shared" si="69"/>
        <v>#VALUE!</v>
      </c>
    </row>
    <row r="887" spans="1:24">
      <c r="A887" t="s">
        <v>1398</v>
      </c>
      <c r="B887" t="s">
        <v>793</v>
      </c>
      <c r="C887" t="s">
        <v>2994</v>
      </c>
      <c r="D887" t="s">
        <v>809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 t="shared" si="70"/>
        <v>0</v>
      </c>
      <c r="T887" t="str">
        <f t="shared" si="66"/>
        <v>Kendall Gaskins, SFRB</v>
      </c>
      <c r="U887" t="str">
        <f t="shared" si="67"/>
        <v>Kendall Gaskins</v>
      </c>
      <c r="V887" t="str">
        <f t="shared" si="68"/>
        <v>Kendall Gaskins</v>
      </c>
      <c r="W887">
        <f>VLOOKUP(V887,'player index'!D:F,3,FALSE)</f>
        <v>584</v>
      </c>
      <c r="X887">
        <f t="shared" si="69"/>
        <v>0</v>
      </c>
    </row>
    <row r="888" spans="1:24">
      <c r="A888" t="s">
        <v>1399</v>
      </c>
      <c r="B888" t="s">
        <v>9</v>
      </c>
      <c r="C888" t="s">
        <v>2816</v>
      </c>
      <c r="D888" t="s">
        <v>809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 t="shared" si="70"/>
        <v>0</v>
      </c>
      <c r="T888" t="str">
        <f t="shared" si="66"/>
        <v>Michael Hill*, DalRBIR</v>
      </c>
      <c r="U888" t="str">
        <f t="shared" si="67"/>
        <v>Michael Hill*</v>
      </c>
      <c r="V888" t="str">
        <f t="shared" si="68"/>
        <v>Michael Hill</v>
      </c>
      <c r="W888">
        <f>VLOOKUP(V888,'player index'!D:F,3,FALSE)</f>
        <v>585</v>
      </c>
      <c r="X888">
        <f t="shared" si="69"/>
        <v>0</v>
      </c>
    </row>
    <row r="889" spans="1:24">
      <c r="A889" t="s">
        <v>3280</v>
      </c>
      <c r="B889" t="s">
        <v>21</v>
      </c>
      <c r="C889" t="s">
        <v>3017</v>
      </c>
      <c r="D889" t="s">
        <v>809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70"/>
        <v>0</v>
      </c>
      <c r="T889" t="str">
        <f t="shared" si="66"/>
        <v>Steven Miller, DetRB</v>
      </c>
      <c r="U889" t="str">
        <f t="shared" si="67"/>
        <v>Steven Miller</v>
      </c>
      <c r="V889" t="str">
        <f t="shared" si="68"/>
        <v>Steven Miller</v>
      </c>
      <c r="W889" t="e">
        <f>VLOOKUP(V889,'player index'!D:F,3,FALSE)</f>
        <v>#N/A</v>
      </c>
      <c r="X889">
        <f t="shared" si="69"/>
        <v>0</v>
      </c>
    </row>
    <row r="890" spans="1:24">
      <c r="A890" t="s">
        <v>3281</v>
      </c>
      <c r="B890" t="s">
        <v>51</v>
      </c>
      <c r="C890" t="s">
        <v>2990</v>
      </c>
      <c r="D890" t="s">
        <v>809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 t="shared" si="70"/>
        <v>0</v>
      </c>
      <c r="T890" t="str">
        <f t="shared" si="66"/>
        <v>Keavon Milton, SeaTE</v>
      </c>
      <c r="U890" t="str">
        <f t="shared" si="67"/>
        <v>Keavon Milton</v>
      </c>
      <c r="V890" t="str">
        <f t="shared" si="68"/>
        <v>Keavon Milton</v>
      </c>
      <c r="W890" t="e">
        <f>VLOOKUP(V890,'player index'!D:F,3,FALSE)</f>
        <v>#N/A</v>
      </c>
      <c r="X890">
        <f t="shared" si="69"/>
        <v>0</v>
      </c>
    </row>
    <row r="891" spans="1:24">
      <c r="A891" t="s">
        <v>3282</v>
      </c>
      <c r="B891" t="s">
        <v>741</v>
      </c>
      <c r="C891" t="s">
        <v>2818</v>
      </c>
      <c r="D891" t="s">
        <v>809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70"/>
        <v>0</v>
      </c>
      <c r="T891" t="str">
        <f t="shared" si="66"/>
        <v>Lamaar Thomas, JaxWR</v>
      </c>
      <c r="U891" t="str">
        <f t="shared" si="67"/>
        <v>Lamaar Thomas</v>
      </c>
      <c r="V891" t="str">
        <f t="shared" si="68"/>
        <v>Lamaar Thomas</v>
      </c>
      <c r="W891" t="e">
        <f>VLOOKUP(V891,'player index'!D:F,3,FALSE)</f>
        <v>#N/A</v>
      </c>
      <c r="X891">
        <f t="shared" si="69"/>
        <v>0</v>
      </c>
    </row>
    <row r="892" spans="1:24">
      <c r="A892" t="s">
        <v>1158</v>
      </c>
      <c r="B892" t="s">
        <v>51</v>
      </c>
      <c r="C892" t="s">
        <v>2990</v>
      </c>
      <c r="D892" t="s">
        <v>809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 t="shared" si="70"/>
        <v>0</v>
      </c>
      <c r="T892" t="str">
        <f t="shared" si="66"/>
        <v>Luke Willson, SeaTEQ</v>
      </c>
      <c r="U892" t="str">
        <f t="shared" si="67"/>
        <v>Luke Willson</v>
      </c>
      <c r="V892" t="str">
        <f t="shared" si="68"/>
        <v>Luke Willson</v>
      </c>
      <c r="W892">
        <f>VLOOKUP(V892,'player index'!D:F,3,FALSE)</f>
        <v>357</v>
      </c>
      <c r="X892">
        <f t="shared" si="69"/>
        <v>0</v>
      </c>
    </row>
    <row r="893" spans="1:24">
      <c r="A893" t="s">
        <v>3283</v>
      </c>
      <c r="B893" t="s">
        <v>801</v>
      </c>
      <c r="C893" t="s">
        <v>2813</v>
      </c>
      <c r="D893" t="s">
        <v>809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f t="shared" si="70"/>
        <v>0</v>
      </c>
      <c r="T893" t="str">
        <f t="shared" si="66"/>
        <v>Michael Ford, AtlRB</v>
      </c>
      <c r="U893" t="str">
        <f t="shared" si="67"/>
        <v>Michael Ford</v>
      </c>
      <c r="V893" t="str">
        <f t="shared" si="68"/>
        <v>Michael Ford</v>
      </c>
      <c r="W893" t="e">
        <f>VLOOKUP(V893,'player index'!D:F,3,FALSE)</f>
        <v>#N/A</v>
      </c>
      <c r="X893">
        <f t="shared" si="69"/>
        <v>0</v>
      </c>
    </row>
    <row r="894" spans="1:24">
      <c r="A894" t="s">
        <v>1400</v>
      </c>
      <c r="B894" t="s">
        <v>837</v>
      </c>
      <c r="C894" t="s">
        <v>2812</v>
      </c>
      <c r="D894" t="s">
        <v>809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 t="shared" si="70"/>
        <v>0</v>
      </c>
      <c r="T894" t="str">
        <f t="shared" si="66"/>
        <v>Ryan Griffin, TBQB</v>
      </c>
      <c r="U894" t="str">
        <f t="shared" si="67"/>
        <v>Ryan Griffin</v>
      </c>
      <c r="V894" t="str">
        <f t="shared" si="68"/>
        <v>Ryan Griffin</v>
      </c>
      <c r="W894">
        <f>VLOOKUP(V894,'player index'!D:F,3,FALSE)</f>
        <v>566</v>
      </c>
      <c r="X894">
        <f t="shared" si="69"/>
        <v>0</v>
      </c>
    </row>
    <row r="895" spans="1:24">
      <c r="A895" t="s">
        <v>3284</v>
      </c>
      <c r="B895" t="s">
        <v>746</v>
      </c>
      <c r="C895" t="s">
        <v>3001</v>
      </c>
      <c r="D895" t="s">
        <v>809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f t="shared" si="70"/>
        <v>0</v>
      </c>
      <c r="T895" t="str">
        <f t="shared" si="66"/>
        <v>Mark Harrison, KCWR</v>
      </c>
      <c r="U895" t="str">
        <f t="shared" si="67"/>
        <v>Mark Harrison</v>
      </c>
      <c r="V895" t="str">
        <f t="shared" si="68"/>
        <v>Mark Harrison</v>
      </c>
      <c r="W895" t="e">
        <f>VLOOKUP(V895,'player index'!D:F,3,FALSE)</f>
        <v>#N/A</v>
      </c>
      <c r="X895">
        <f t="shared" si="69"/>
        <v>0</v>
      </c>
    </row>
    <row r="896" spans="1:24">
      <c r="A896" t="s">
        <v>3285</v>
      </c>
      <c r="B896" t="s">
        <v>71</v>
      </c>
      <c r="C896" t="s">
        <v>2847</v>
      </c>
      <c r="D896" t="s">
        <v>809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 t="shared" si="70"/>
        <v>0</v>
      </c>
      <c r="T896" t="str">
        <f t="shared" si="66"/>
        <v>Ryan Otten, MinTE</v>
      </c>
      <c r="U896" t="str">
        <f t="shared" si="67"/>
        <v>Ryan Otten</v>
      </c>
      <c r="V896" t="str">
        <f t="shared" si="68"/>
        <v>Ryan Otten</v>
      </c>
      <c r="W896" t="e">
        <f>VLOOKUP(V896,'player index'!D:F,3,FALSE)</f>
        <v>#N/A</v>
      </c>
      <c r="X896">
        <f t="shared" si="69"/>
        <v>0</v>
      </c>
    </row>
    <row r="897" spans="1:24">
      <c r="A897" t="s">
        <v>3286</v>
      </c>
      <c r="B897" t="s">
        <v>837</v>
      </c>
      <c r="C897" t="s">
        <v>2812</v>
      </c>
      <c r="D897" t="s">
        <v>809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 t="shared" si="70"/>
        <v>0</v>
      </c>
      <c r="T897" t="str">
        <f t="shared" si="66"/>
        <v>Jordan Rodgers, TBQB</v>
      </c>
      <c r="U897" t="str">
        <f t="shared" si="67"/>
        <v>Jordan Rodgers</v>
      </c>
      <c r="V897" t="str">
        <f t="shared" si="68"/>
        <v>Jordan Rodgers</v>
      </c>
      <c r="W897" t="e">
        <f>VLOOKUP(V897,'player index'!D:F,3,FALSE)</f>
        <v>#N/A</v>
      </c>
      <c r="X897">
        <f t="shared" si="69"/>
        <v>0</v>
      </c>
    </row>
    <row r="898" spans="1:24">
      <c r="A898" t="s">
        <v>3287</v>
      </c>
      <c r="B898" t="s">
        <v>746</v>
      </c>
      <c r="C898" t="s">
        <v>3001</v>
      </c>
      <c r="D898" t="s">
        <v>809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 t="shared" si="70"/>
        <v>0</v>
      </c>
      <c r="T898" t="str">
        <f t="shared" si="66"/>
        <v>Da'Rick Rogers, KCWR</v>
      </c>
      <c r="U898" t="str">
        <f t="shared" si="67"/>
        <v>Da'Rick Rogers</v>
      </c>
      <c r="V898" t="str">
        <f t="shared" si="68"/>
        <v>Da'Rick Rogers</v>
      </c>
      <c r="W898" t="e">
        <f>VLOOKUP(V898,'player index'!D:F,3,FALSE)</f>
        <v>#N/A</v>
      </c>
      <c r="X898">
        <f t="shared" si="69"/>
        <v>0</v>
      </c>
    </row>
    <row r="899" spans="1:24">
      <c r="A899" t="s">
        <v>3288</v>
      </c>
      <c r="B899" t="s">
        <v>842</v>
      </c>
      <c r="C899" t="s">
        <v>2831</v>
      </c>
      <c r="D899" t="s">
        <v>809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f t="shared" si="70"/>
        <v>0</v>
      </c>
      <c r="T899" t="str">
        <f t="shared" si="66"/>
        <v>Matt Scott, CinQB</v>
      </c>
      <c r="U899" t="str">
        <f t="shared" si="67"/>
        <v>Matt Scott</v>
      </c>
      <c r="V899" t="str">
        <f t="shared" si="68"/>
        <v>Matt Scott</v>
      </c>
      <c r="W899" t="e">
        <f>VLOOKUP(V899,'player index'!D:F,3,FALSE)</f>
        <v>#N/A</v>
      </c>
      <c r="X899">
        <f t="shared" si="69"/>
        <v>0</v>
      </c>
    </row>
    <row r="900" spans="1:24">
      <c r="A900" t="s">
        <v>1087</v>
      </c>
      <c r="B900" t="s">
        <v>89</v>
      </c>
      <c r="C900" t="s">
        <v>2986</v>
      </c>
      <c r="D900" t="s">
        <v>809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 t="shared" si="70"/>
        <v>0</v>
      </c>
      <c r="T900" t="str">
        <f t="shared" ref="T900:T963" si="71">A900</f>
        <v>Jaron Brown, AriWR</v>
      </c>
      <c r="U900" t="str">
        <f t="shared" ref="U900:U963" si="72">LEFT(T900,IFERROR(FIND(",",T900),LEN(T900)-8)-1)</f>
        <v>Jaron Brown</v>
      </c>
      <c r="V900" t="str">
        <f t="shared" ref="V900:V963" si="73">LEFT(U900,IFERROR(FIND("*",U900),LEN(U900)+1)-1)</f>
        <v>Jaron Brown</v>
      </c>
      <c r="W900">
        <f>VLOOKUP(V900,'player index'!D:F,3,FALSE)</f>
        <v>426</v>
      </c>
      <c r="X900">
        <f t="shared" ref="X900:X963" si="74">S900</f>
        <v>0</v>
      </c>
    </row>
    <row r="901" spans="1:24">
      <c r="A901" t="s">
        <v>3289</v>
      </c>
      <c r="B901" t="s">
        <v>801</v>
      </c>
      <c r="C901" t="s">
        <v>2813</v>
      </c>
      <c r="D901" t="s">
        <v>809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 t="shared" si="70"/>
        <v>0</v>
      </c>
      <c r="T901" t="str">
        <f t="shared" si="71"/>
        <v>Darius Johnson, AtlWR</v>
      </c>
      <c r="U901" t="str">
        <f t="shared" si="72"/>
        <v>Darius Johnson</v>
      </c>
      <c r="V901" t="str">
        <f t="shared" si="73"/>
        <v>Darius Johnson</v>
      </c>
      <c r="W901" t="e">
        <f>VLOOKUP(V901,'player index'!D:F,3,FALSE)</f>
        <v>#N/A</v>
      </c>
      <c r="X901">
        <f t="shared" si="74"/>
        <v>0</v>
      </c>
    </row>
    <row r="902" spans="1:24">
      <c r="A902" t="s">
        <v>3290</v>
      </c>
      <c r="B902" t="s">
        <v>89</v>
      </c>
      <c r="C902" t="s">
        <v>2986</v>
      </c>
      <c r="D902" t="s">
        <v>809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 t="shared" si="70"/>
        <v>0</v>
      </c>
      <c r="T902" t="str">
        <f t="shared" si="71"/>
        <v>Javone Lawson, AriWR</v>
      </c>
      <c r="U902" t="str">
        <f t="shared" si="72"/>
        <v>Javone Lawson</v>
      </c>
      <c r="V902" t="str">
        <f t="shared" si="73"/>
        <v>Javone Lawson</v>
      </c>
      <c r="W902" t="e">
        <f>VLOOKUP(V902,'player index'!D:F,3,FALSE)</f>
        <v>#N/A</v>
      </c>
      <c r="X902">
        <f t="shared" si="74"/>
        <v>0</v>
      </c>
    </row>
    <row r="903" spans="1:24">
      <c r="A903" t="s">
        <v>3291</v>
      </c>
      <c r="B903" t="s">
        <v>783</v>
      </c>
      <c r="C903" t="s">
        <v>2820</v>
      </c>
      <c r="D903" t="s">
        <v>809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 t="shared" si="70"/>
        <v>0</v>
      </c>
      <c r="T903" t="str">
        <f t="shared" si="71"/>
        <v>Miguel Maysonet, PitRB</v>
      </c>
      <c r="U903" t="str">
        <f t="shared" si="72"/>
        <v>Miguel Maysonet</v>
      </c>
      <c r="V903" t="str">
        <f t="shared" si="73"/>
        <v>Miguel Maysonet</v>
      </c>
      <c r="W903" t="e">
        <f>VLOOKUP(V903,'player index'!D:F,3,FALSE)</f>
        <v>#N/A</v>
      </c>
      <c r="X903">
        <f t="shared" si="74"/>
        <v>0</v>
      </c>
    </row>
    <row r="904" spans="1:24">
      <c r="A904" t="s">
        <v>1401</v>
      </c>
      <c r="B904" t="s">
        <v>856</v>
      </c>
      <c r="C904" t="s">
        <v>2993</v>
      </c>
      <c r="D904" t="s">
        <v>809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 t="shared" si="70"/>
        <v>0</v>
      </c>
      <c r="T904" t="str">
        <f t="shared" si="71"/>
        <v>Chris Pantale, ChiTE</v>
      </c>
      <c r="U904" t="str">
        <f t="shared" si="72"/>
        <v>Chris Pantale</v>
      </c>
      <c r="V904" t="str">
        <f t="shared" si="73"/>
        <v>Chris Pantale</v>
      </c>
      <c r="W904">
        <f>VLOOKUP(V904,'player index'!D:F,3,FALSE)</f>
        <v>587</v>
      </c>
      <c r="X904">
        <f t="shared" si="74"/>
        <v>0</v>
      </c>
    </row>
    <row r="905" spans="1:24">
      <c r="A905" t="s">
        <v>1249</v>
      </c>
      <c r="B905" t="s">
        <v>837</v>
      </c>
      <c r="C905" t="s">
        <v>2812</v>
      </c>
      <c r="D905" t="s">
        <v>809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f t="shared" si="70"/>
        <v>0</v>
      </c>
      <c r="T905" t="str">
        <f t="shared" si="71"/>
        <v>Russell Shepard, TBWR</v>
      </c>
      <c r="U905" t="str">
        <f t="shared" si="72"/>
        <v>Russell Shepard</v>
      </c>
      <c r="V905" t="str">
        <f t="shared" si="73"/>
        <v>Russell Shepard</v>
      </c>
      <c r="W905">
        <f>VLOOKUP(V905,'player index'!D:F,3,FALSE)</f>
        <v>413</v>
      </c>
      <c r="X905">
        <f t="shared" si="74"/>
        <v>0</v>
      </c>
    </row>
    <row r="906" spans="1:24">
      <c r="A906" t="s">
        <v>3292</v>
      </c>
      <c r="B906" t="s">
        <v>830</v>
      </c>
      <c r="C906" t="s">
        <v>2987</v>
      </c>
      <c r="D906" t="s">
        <v>809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 t="shared" si="70"/>
        <v>0</v>
      </c>
      <c r="T906" t="str">
        <f t="shared" si="71"/>
        <v>Drew Smith, BufRBQ</v>
      </c>
      <c r="U906" t="str">
        <f t="shared" si="72"/>
        <v>Drew Smith</v>
      </c>
      <c r="V906" t="str">
        <f t="shared" si="73"/>
        <v>Drew Smith</v>
      </c>
      <c r="W906" t="e">
        <f>VLOOKUP(V906,'player index'!D:F,3,FALSE)</f>
        <v>#N/A</v>
      </c>
      <c r="X906">
        <f t="shared" si="74"/>
        <v>0</v>
      </c>
    </row>
    <row r="907" spans="1:24">
      <c r="A907" t="s">
        <v>3293</v>
      </c>
      <c r="B907" t="s">
        <v>89</v>
      </c>
      <c r="C907" t="s">
        <v>2986</v>
      </c>
      <c r="D907" t="s">
        <v>809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f t="shared" si="70"/>
        <v>0</v>
      </c>
      <c r="T907" t="str">
        <f t="shared" si="71"/>
        <v>Ryan Spadola, AriWR</v>
      </c>
      <c r="U907" t="str">
        <f t="shared" si="72"/>
        <v>Ryan Spadola</v>
      </c>
      <c r="V907" t="str">
        <f t="shared" si="73"/>
        <v>Ryan Spadola</v>
      </c>
      <c r="W907" t="e">
        <f>VLOOKUP(V907,'player index'!D:F,3,FALSE)</f>
        <v>#N/A</v>
      </c>
      <c r="X907">
        <f t="shared" si="74"/>
        <v>0</v>
      </c>
    </row>
    <row r="908" spans="1:24">
      <c r="A908" t="s">
        <v>1402</v>
      </c>
      <c r="B908" t="s">
        <v>749</v>
      </c>
      <c r="C908" t="s">
        <v>2817</v>
      </c>
      <c r="D908" t="s">
        <v>809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 t="shared" si="70"/>
        <v>0</v>
      </c>
      <c r="T908" t="str">
        <f t="shared" si="71"/>
        <v>Matthew Tucker*, PhiRBIR</v>
      </c>
      <c r="U908" t="str">
        <f t="shared" si="72"/>
        <v>Matthew Tucker*</v>
      </c>
      <c r="V908" t="str">
        <f t="shared" si="73"/>
        <v>Matthew Tucker</v>
      </c>
      <c r="W908">
        <f>VLOOKUP(V908,'player index'!D:F,3,FALSE)</f>
        <v>588</v>
      </c>
      <c r="X908">
        <f t="shared" si="74"/>
        <v>0</v>
      </c>
    </row>
    <row r="909" spans="1:24">
      <c r="A909" t="s">
        <v>3294</v>
      </c>
      <c r="B909" t="s">
        <v>741</v>
      </c>
      <c r="C909" t="s">
        <v>2818</v>
      </c>
      <c r="D909" t="s">
        <v>809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 t="shared" si="70"/>
        <v>0</v>
      </c>
      <c r="T909" t="str">
        <f t="shared" si="71"/>
        <v>Jeff Tuel, JaxQB</v>
      </c>
      <c r="U909" t="str">
        <f t="shared" si="72"/>
        <v>Jeff Tuel</v>
      </c>
      <c r="V909" t="str">
        <f t="shared" si="73"/>
        <v>Jeff Tuel</v>
      </c>
      <c r="W909" t="e">
        <f>VLOOKUP(V909,'player index'!D:F,3,FALSE)</f>
        <v>#N/A</v>
      </c>
      <c r="X909">
        <f t="shared" si="74"/>
        <v>0</v>
      </c>
    </row>
    <row r="910" spans="1:24">
      <c r="A910" t="s">
        <v>3295</v>
      </c>
      <c r="B910" t="s">
        <v>801</v>
      </c>
      <c r="C910" t="s">
        <v>2813</v>
      </c>
      <c r="D910" t="s">
        <v>809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 t="shared" si="70"/>
        <v>0</v>
      </c>
      <c r="T910" t="str">
        <f t="shared" si="71"/>
        <v>Ronnie Wingo Jr., AtlRB</v>
      </c>
      <c r="U910" t="str">
        <f t="shared" si="72"/>
        <v>Ronnie Wingo Jr.</v>
      </c>
      <c r="V910" t="str">
        <f t="shared" si="73"/>
        <v>Ronnie Wingo Jr.</v>
      </c>
      <c r="W910" t="e">
        <f>VLOOKUP(V910,'player index'!D:F,3,FALSE)</f>
        <v>#N/A</v>
      </c>
      <c r="X910">
        <f t="shared" si="74"/>
        <v>0</v>
      </c>
    </row>
    <row r="911" spans="1:24">
      <c r="A911" t="s">
        <v>3296</v>
      </c>
      <c r="B911" t="s">
        <v>21</v>
      </c>
      <c r="C911" t="s">
        <v>3017</v>
      </c>
      <c r="D911" t="s">
        <v>809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 t="shared" si="70"/>
        <v>0</v>
      </c>
      <c r="T911" t="str">
        <f t="shared" si="71"/>
        <v>Conner Vernon, DetWR</v>
      </c>
      <c r="U911" t="str">
        <f t="shared" si="72"/>
        <v>Conner Vernon</v>
      </c>
      <c r="V911" t="str">
        <f t="shared" si="73"/>
        <v>Conner Vernon</v>
      </c>
      <c r="W911" t="e">
        <f>VLOOKUP(V911,'player index'!D:F,3,FALSE)</f>
        <v>#N/A</v>
      </c>
      <c r="X911">
        <f t="shared" si="74"/>
        <v>0</v>
      </c>
    </row>
    <row r="912" spans="1:24">
      <c r="A912" t="s">
        <v>1403</v>
      </c>
      <c r="B912" t="s">
        <v>746</v>
      </c>
      <c r="C912" t="s">
        <v>3001</v>
      </c>
      <c r="D912" t="s">
        <v>809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 t="shared" si="70"/>
        <v>0</v>
      </c>
      <c r="T912" t="str">
        <f t="shared" si="71"/>
        <v>Tyler Bray*, KCQBO</v>
      </c>
      <c r="U912" t="str">
        <f t="shared" si="72"/>
        <v>Tyler Bray*</v>
      </c>
      <c r="V912" t="str">
        <f t="shared" si="73"/>
        <v>Tyler Bray</v>
      </c>
      <c r="W912">
        <f>VLOOKUP(V912,'player index'!D:F,3,FALSE)</f>
        <v>589</v>
      </c>
      <c r="X912">
        <f t="shared" si="74"/>
        <v>0</v>
      </c>
    </row>
    <row r="913" spans="1:24">
      <c r="A913" t="s">
        <v>1221</v>
      </c>
      <c r="B913" t="s">
        <v>21</v>
      </c>
      <c r="C913" t="s">
        <v>3017</v>
      </c>
      <c r="D913" t="s">
        <v>809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f t="shared" ref="S913:S976" si="75">E913*0.04+F913*4-G913+I913*0.1+J913*6+K913+L913*0.1+M913*6+O913*2-P913+Q913*6+IF(E913&gt;=300,3,0)+IF(I913&gt;=100,3,0)+IF(L913&gt;=100,3,0)</f>
        <v>0</v>
      </c>
      <c r="T913" t="str">
        <f t="shared" si="71"/>
        <v>Timothy Wright, DetTE</v>
      </c>
      <c r="U913" t="str">
        <f t="shared" si="72"/>
        <v>Timothy Wright</v>
      </c>
      <c r="V913" t="str">
        <f t="shared" si="73"/>
        <v>Timothy Wright</v>
      </c>
      <c r="W913">
        <f>VLOOKUP(V913,'player index'!D:F,3,FALSE)</f>
        <v>420</v>
      </c>
      <c r="X913">
        <f t="shared" si="74"/>
        <v>0</v>
      </c>
    </row>
    <row r="914" spans="1:24">
      <c r="A914" t="s">
        <v>1259</v>
      </c>
      <c r="B914" t="s">
        <v>33</v>
      </c>
      <c r="C914" t="s">
        <v>2839</v>
      </c>
      <c r="D914" t="s">
        <v>809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f t="shared" si="75"/>
        <v>0</v>
      </c>
      <c r="T914" t="str">
        <f t="shared" si="71"/>
        <v>Brandon Williams, CarTE</v>
      </c>
      <c r="U914" t="str">
        <f t="shared" si="72"/>
        <v>Brandon Williams</v>
      </c>
      <c r="V914" t="str">
        <f t="shared" si="73"/>
        <v>Brandon Williams</v>
      </c>
      <c r="W914">
        <f>VLOOKUP(V914,'player index'!D:F,3,FALSE)</f>
        <v>446</v>
      </c>
      <c r="X914">
        <f t="shared" si="74"/>
        <v>0</v>
      </c>
    </row>
    <row r="915" spans="1:24">
      <c r="A915" t="s">
        <v>3297</v>
      </c>
      <c r="B915" t="s">
        <v>12</v>
      </c>
      <c r="C915" t="s">
        <v>2819</v>
      </c>
      <c r="D915" t="s">
        <v>809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 t="shared" si="75"/>
        <v>0</v>
      </c>
      <c r="T915" t="str">
        <f t="shared" si="71"/>
        <v>C.J. Akins, StLWR</v>
      </c>
      <c r="U915" t="str">
        <f t="shared" si="72"/>
        <v>C.J. Akins</v>
      </c>
      <c r="V915" t="str">
        <f t="shared" si="73"/>
        <v>C.J. Akins</v>
      </c>
      <c r="W915" t="e">
        <f>VLOOKUP(V915,'player index'!D:F,3,FALSE)</f>
        <v>#N/A</v>
      </c>
      <c r="X915">
        <f t="shared" si="74"/>
        <v>0</v>
      </c>
    </row>
    <row r="916" spans="1:24">
      <c r="A916" t="s">
        <v>3298</v>
      </c>
      <c r="B916" t="s">
        <v>842</v>
      </c>
      <c r="C916" t="s">
        <v>2831</v>
      </c>
      <c r="D916" t="s">
        <v>809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 t="shared" si="75"/>
        <v>0</v>
      </c>
      <c r="T916" t="str">
        <f t="shared" si="71"/>
        <v>Quinn Sharp, CinK</v>
      </c>
      <c r="U916" t="str">
        <f t="shared" si="72"/>
        <v>Quinn Sharp</v>
      </c>
      <c r="V916" t="str">
        <f t="shared" si="73"/>
        <v>Quinn Sharp</v>
      </c>
      <c r="W916" t="e">
        <f>VLOOKUP(V916,'player index'!D:F,3,FALSE)</f>
        <v>#N/A</v>
      </c>
      <c r="X916">
        <f t="shared" si="74"/>
        <v>0</v>
      </c>
    </row>
    <row r="917" spans="1:24">
      <c r="A917" t="s">
        <v>1241</v>
      </c>
      <c r="B917" t="s">
        <v>830</v>
      </c>
      <c r="C917" t="s">
        <v>2987</v>
      </c>
      <c r="D917" t="s">
        <v>809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 t="shared" si="75"/>
        <v>0</v>
      </c>
      <c r="T917" t="str">
        <f t="shared" si="71"/>
        <v>MarQueis Gray, BufTE</v>
      </c>
      <c r="U917" t="str">
        <f t="shared" si="72"/>
        <v>MarQueis Gray</v>
      </c>
      <c r="V917" t="str">
        <f t="shared" si="73"/>
        <v>MarQueis Gray</v>
      </c>
      <c r="W917">
        <f>VLOOKUP(V917,'player index'!D:F,3,FALSE)</f>
        <v>429</v>
      </c>
      <c r="X917">
        <f t="shared" si="74"/>
        <v>0</v>
      </c>
    </row>
    <row r="918" spans="1:24">
      <c r="A918" t="s">
        <v>1404</v>
      </c>
      <c r="B918" t="s">
        <v>89</v>
      </c>
      <c r="C918" t="s">
        <v>2986</v>
      </c>
      <c r="D918" t="s">
        <v>809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f t="shared" si="75"/>
        <v>0</v>
      </c>
      <c r="T918" t="str">
        <f t="shared" si="71"/>
        <v>Joseph Fauria, AriTE</v>
      </c>
      <c r="U918" t="str">
        <f t="shared" si="72"/>
        <v>Joseph Fauria</v>
      </c>
      <c r="V918" t="str">
        <f t="shared" si="73"/>
        <v>Joseph Fauria</v>
      </c>
      <c r="W918">
        <f>VLOOKUP(V918,'player index'!D:F,3,FALSE)</f>
        <v>590</v>
      </c>
      <c r="X918">
        <f t="shared" si="74"/>
        <v>0</v>
      </c>
    </row>
    <row r="919" spans="1:24">
      <c r="A919" t="s">
        <v>3299</v>
      </c>
      <c r="B919" t="s">
        <v>21</v>
      </c>
      <c r="C919" t="s">
        <v>3017</v>
      </c>
      <c r="D919" t="s">
        <v>809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75"/>
        <v>0</v>
      </c>
      <c r="T919" t="str">
        <f t="shared" si="71"/>
        <v>Skye Dawson, DetWR</v>
      </c>
      <c r="U919" t="str">
        <f t="shared" si="72"/>
        <v>Skye Dawson</v>
      </c>
      <c r="V919" t="str">
        <f t="shared" si="73"/>
        <v>Skye Dawson</v>
      </c>
      <c r="W919" t="e">
        <f>VLOOKUP(V919,'player index'!D:F,3,FALSE)</f>
        <v>#N/A</v>
      </c>
      <c r="X919">
        <f t="shared" si="74"/>
        <v>0</v>
      </c>
    </row>
    <row r="920" spans="1:24">
      <c r="A920" t="s">
        <v>3300</v>
      </c>
      <c r="B920" t="s">
        <v>778</v>
      </c>
      <c r="C920" t="s">
        <v>2879</v>
      </c>
      <c r="D920" t="s">
        <v>809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75"/>
        <v>0</v>
      </c>
      <c r="T920" t="str">
        <f t="shared" si="71"/>
        <v>Dan Moore*, IndRBO</v>
      </c>
      <c r="U920" t="str">
        <f t="shared" si="72"/>
        <v>Dan Moore*</v>
      </c>
      <c r="V920" t="str">
        <f t="shared" si="73"/>
        <v>Dan Moore</v>
      </c>
      <c r="W920" t="e">
        <f>VLOOKUP(V920,'player index'!D:F,3,FALSE)</f>
        <v>#N/A</v>
      </c>
      <c r="X920">
        <f t="shared" si="74"/>
        <v>0</v>
      </c>
    </row>
    <row r="921" spans="1:24">
      <c r="A921" t="s">
        <v>1183</v>
      </c>
      <c r="B921" t="s">
        <v>801</v>
      </c>
      <c r="C921" t="s">
        <v>2813</v>
      </c>
      <c r="D921" t="s">
        <v>809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6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f t="shared" si="75"/>
        <v>1.6</v>
      </c>
      <c r="T921" t="str">
        <f t="shared" si="71"/>
        <v>Nick Williams, AtlWR</v>
      </c>
      <c r="U921" t="str">
        <f t="shared" si="72"/>
        <v>Nick Williams</v>
      </c>
      <c r="V921" t="str">
        <f t="shared" si="73"/>
        <v>Nick Williams</v>
      </c>
      <c r="W921">
        <f>VLOOKUP(V921,'player index'!D:F,3,FALSE)</f>
        <v>395</v>
      </c>
      <c r="X921">
        <f t="shared" si="74"/>
        <v>1.6</v>
      </c>
    </row>
    <row r="922" spans="1:24">
      <c r="A922" t="s">
        <v>3301</v>
      </c>
      <c r="B922" t="s">
        <v>55</v>
      </c>
      <c r="C922" t="s">
        <v>2815</v>
      </c>
      <c r="D922" t="s">
        <v>809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75"/>
        <v>0</v>
      </c>
      <c r="T922" t="str">
        <f t="shared" si="71"/>
        <v>Matt Furstenburg, BalTE</v>
      </c>
      <c r="U922" t="str">
        <f t="shared" si="72"/>
        <v>Matt Furstenburg</v>
      </c>
      <c r="V922" t="str">
        <f t="shared" si="73"/>
        <v>Matt Furstenburg</v>
      </c>
      <c r="W922" t="e">
        <f>VLOOKUP(V922,'player index'!D:F,3,FALSE)</f>
        <v>#N/A</v>
      </c>
      <c r="X922">
        <f t="shared" si="74"/>
        <v>0</v>
      </c>
    </row>
    <row r="923" spans="1:24">
      <c r="A923" t="s">
        <v>3302</v>
      </c>
      <c r="B923" t="s">
        <v>741</v>
      </c>
      <c r="C923" t="s">
        <v>2818</v>
      </c>
      <c r="D923" t="s">
        <v>809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 t="shared" si="75"/>
        <v>0</v>
      </c>
      <c r="T923" t="str">
        <f t="shared" si="71"/>
        <v>Chad Bumphis, JaxWR</v>
      </c>
      <c r="U923" t="str">
        <f t="shared" si="72"/>
        <v>Chad Bumphis</v>
      </c>
      <c r="V923" t="str">
        <f t="shared" si="73"/>
        <v>Chad Bumphis</v>
      </c>
      <c r="W923" t="e">
        <f>VLOOKUP(V923,'player index'!D:F,3,FALSE)</f>
        <v>#N/A</v>
      </c>
      <c r="X923">
        <f t="shared" si="74"/>
        <v>0</v>
      </c>
    </row>
    <row r="924" spans="1:24">
      <c r="A924" t="s">
        <v>3303</v>
      </c>
      <c r="B924" t="s">
        <v>837</v>
      </c>
      <c r="C924" t="s">
        <v>2812</v>
      </c>
      <c r="D924" t="s">
        <v>809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 t="shared" si="75"/>
        <v>0</v>
      </c>
      <c r="T924" t="str">
        <f t="shared" si="71"/>
        <v>Lonnie Pryor, TBRB</v>
      </c>
      <c r="U924" t="str">
        <f t="shared" si="72"/>
        <v>Lonnie Pryor</v>
      </c>
      <c r="V924" t="str">
        <f t="shared" si="73"/>
        <v>Lonnie Pryor</v>
      </c>
      <c r="W924" t="e">
        <f>VLOOKUP(V924,'player index'!D:F,3,FALSE)</f>
        <v>#N/A</v>
      </c>
      <c r="X924">
        <f t="shared" si="74"/>
        <v>0</v>
      </c>
    </row>
    <row r="925" spans="1:24">
      <c r="A925" t="s">
        <v>1405</v>
      </c>
      <c r="B925" t="s">
        <v>98</v>
      </c>
      <c r="C925" t="s">
        <v>2821</v>
      </c>
      <c r="D925" t="s">
        <v>809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 t="shared" si="75"/>
        <v>0</v>
      </c>
      <c r="T925" t="str">
        <f t="shared" si="71"/>
        <v>Rodney Smith, CleWR</v>
      </c>
      <c r="U925" t="str">
        <f t="shared" si="72"/>
        <v>Rodney Smith</v>
      </c>
      <c r="V925" t="str">
        <f t="shared" si="73"/>
        <v>Rodney Smith</v>
      </c>
      <c r="W925">
        <f>VLOOKUP(V925,'player index'!D:F,3,FALSE)</f>
        <v>591</v>
      </c>
      <c r="X925">
        <f t="shared" si="74"/>
        <v>0</v>
      </c>
    </row>
    <row r="926" spans="1:24">
      <c r="A926" t="s">
        <v>3304</v>
      </c>
      <c r="B926" t="s">
        <v>12</v>
      </c>
      <c r="C926" t="s">
        <v>2819</v>
      </c>
      <c r="D926" t="s">
        <v>809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 t="shared" si="75"/>
        <v>0</v>
      </c>
      <c r="T926" t="str">
        <f t="shared" si="71"/>
        <v>T.J. Moe, StLWR</v>
      </c>
      <c r="U926" t="str">
        <f t="shared" si="72"/>
        <v>T.J. Moe</v>
      </c>
      <c r="V926" t="str">
        <f t="shared" si="73"/>
        <v>T.J. Moe</v>
      </c>
      <c r="W926" t="e">
        <f>VLOOKUP(V926,'player index'!D:F,3,FALSE)</f>
        <v>#N/A</v>
      </c>
      <c r="X926">
        <f t="shared" si="74"/>
        <v>0</v>
      </c>
    </row>
    <row r="927" spans="1:24">
      <c r="A927" t="s">
        <v>1406</v>
      </c>
      <c r="B927" t="s">
        <v>840</v>
      </c>
      <c r="C927" t="s">
        <v>2853</v>
      </c>
      <c r="D927" t="s">
        <v>809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75"/>
        <v>0</v>
      </c>
      <c r="T927" t="str">
        <f t="shared" si="71"/>
        <v>Kenbrell Thompkins, OakWR</v>
      </c>
      <c r="U927" t="str">
        <f t="shared" si="72"/>
        <v>Kenbrell Thompkins</v>
      </c>
      <c r="V927" t="str">
        <f t="shared" si="73"/>
        <v>Kenbrell Thompkins</v>
      </c>
      <c r="W927">
        <f>VLOOKUP(V927,'player index'!D:F,3,FALSE)</f>
        <v>592</v>
      </c>
      <c r="X927">
        <f t="shared" si="74"/>
        <v>0</v>
      </c>
    </row>
    <row r="928" spans="1:24">
      <c r="A928" t="s">
        <v>3305</v>
      </c>
      <c r="B928" t="s">
        <v>130</v>
      </c>
      <c r="C928" t="s">
        <v>2843</v>
      </c>
      <c r="D928" t="s">
        <v>809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75"/>
        <v>0</v>
      </c>
      <c r="T928" t="str">
        <f t="shared" si="71"/>
        <v>Quentin Hines, NERB</v>
      </c>
      <c r="U928" t="str">
        <f t="shared" si="72"/>
        <v>Quentin Hines</v>
      </c>
      <c r="V928" t="str">
        <f t="shared" si="73"/>
        <v>Quentin Hines</v>
      </c>
      <c r="W928" t="e">
        <f>VLOOKUP(V928,'player index'!D:F,3,FALSE)</f>
        <v>#N/A</v>
      </c>
      <c r="X928">
        <f t="shared" si="74"/>
        <v>0</v>
      </c>
    </row>
    <row r="929" spans="1:24">
      <c r="A929" t="s">
        <v>1407</v>
      </c>
      <c r="B929" t="s">
        <v>67</v>
      </c>
      <c r="C929" t="s">
        <v>2814</v>
      </c>
      <c r="D929" t="s">
        <v>809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 t="shared" si="75"/>
        <v>0</v>
      </c>
      <c r="T929" t="str">
        <f t="shared" si="71"/>
        <v>Zach Sudfeld*, NYJTEIR</v>
      </c>
      <c r="U929" t="str">
        <f t="shared" si="72"/>
        <v>Zach Sudfeld*</v>
      </c>
      <c r="V929" t="str">
        <f t="shared" si="73"/>
        <v>Zach Sudfeld</v>
      </c>
      <c r="W929">
        <f>VLOOKUP(V929,'player index'!D:F,3,FALSE)</f>
        <v>593</v>
      </c>
      <c r="X929">
        <f t="shared" si="74"/>
        <v>0</v>
      </c>
    </row>
    <row r="930" spans="1:24">
      <c r="A930" t="s">
        <v>3306</v>
      </c>
      <c r="B930" t="s">
        <v>859</v>
      </c>
      <c r="C930" t="s">
        <v>2834</v>
      </c>
      <c r="D930" t="s">
        <v>809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 t="shared" si="75"/>
        <v>0</v>
      </c>
      <c r="T930" t="str">
        <f t="shared" si="71"/>
        <v>Michael Zordich, NORB</v>
      </c>
      <c r="U930" t="str">
        <f t="shared" si="72"/>
        <v>Michael Zordich</v>
      </c>
      <c r="V930" t="str">
        <f t="shared" si="73"/>
        <v>Michael Zordich</v>
      </c>
      <c r="W930" t="e">
        <f>VLOOKUP(V930,'player index'!D:F,3,FALSE)</f>
        <v>#N/A</v>
      </c>
      <c r="X930">
        <f t="shared" si="74"/>
        <v>0</v>
      </c>
    </row>
    <row r="931" spans="1:24">
      <c r="A931" t="s">
        <v>3307</v>
      </c>
      <c r="B931" t="s">
        <v>793</v>
      </c>
      <c r="C931" t="s">
        <v>2994</v>
      </c>
      <c r="D931" t="s">
        <v>809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 t="shared" si="75"/>
        <v>0</v>
      </c>
      <c r="T931" t="str">
        <f t="shared" si="71"/>
        <v>Alex Debniak, SFRB</v>
      </c>
      <c r="U931" t="str">
        <f t="shared" si="72"/>
        <v>Alex Debniak</v>
      </c>
      <c r="V931" t="str">
        <f t="shared" si="73"/>
        <v>Alex Debniak</v>
      </c>
      <c r="W931" t="e">
        <f>VLOOKUP(V931,'player index'!D:F,3,FALSE)</f>
        <v>#N/A</v>
      </c>
      <c r="X931">
        <f t="shared" si="74"/>
        <v>0</v>
      </c>
    </row>
    <row r="932" spans="1:24">
      <c r="A932" t="s">
        <v>1408</v>
      </c>
      <c r="B932" t="s">
        <v>21</v>
      </c>
      <c r="C932" t="s">
        <v>3017</v>
      </c>
      <c r="D932" t="s">
        <v>809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75"/>
        <v>0</v>
      </c>
      <c r="T932" t="str">
        <f t="shared" si="71"/>
        <v>George Winn, DetRB</v>
      </c>
      <c r="U932" t="str">
        <f t="shared" si="72"/>
        <v>George Winn</v>
      </c>
      <c r="V932" t="str">
        <f t="shared" si="73"/>
        <v>George Winn</v>
      </c>
      <c r="W932">
        <f>VLOOKUP(V932,'player index'!D:F,3,FALSE)</f>
        <v>594</v>
      </c>
      <c r="X932">
        <f t="shared" si="74"/>
        <v>0</v>
      </c>
    </row>
    <row r="933" spans="1:24">
      <c r="A933" t="s">
        <v>3308</v>
      </c>
      <c r="B933" t="s">
        <v>81</v>
      </c>
      <c r="C933" t="s">
        <v>2826</v>
      </c>
      <c r="D933" t="s">
        <v>809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f t="shared" si="75"/>
        <v>0</v>
      </c>
      <c r="T933" t="str">
        <f t="shared" si="71"/>
        <v>Dennis Johnson, HouRB</v>
      </c>
      <c r="U933" t="str">
        <f t="shared" si="72"/>
        <v>Dennis Johnson</v>
      </c>
      <c r="V933" t="str">
        <f t="shared" si="73"/>
        <v>Dennis Johnson</v>
      </c>
      <c r="W933" t="e">
        <f>VLOOKUP(V933,'player index'!D:F,3,FALSE)</f>
        <v>#N/A</v>
      </c>
      <c r="X933">
        <f t="shared" si="74"/>
        <v>0</v>
      </c>
    </row>
    <row r="934" spans="1:24">
      <c r="A934" t="s">
        <v>1409</v>
      </c>
      <c r="B934" t="s">
        <v>830</v>
      </c>
      <c r="C934" t="s">
        <v>2987</v>
      </c>
      <c r="D934" t="s">
        <v>809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 t="shared" si="75"/>
        <v>0</v>
      </c>
      <c r="T934" t="str">
        <f t="shared" si="71"/>
        <v>Cierre Wood, BufRB</v>
      </c>
      <c r="U934" t="str">
        <f t="shared" si="72"/>
        <v>Cierre Wood</v>
      </c>
      <c r="V934" t="str">
        <f t="shared" si="73"/>
        <v>Cierre Wood</v>
      </c>
      <c r="W934">
        <f>VLOOKUP(V934,'player index'!D:F,3,FALSE)</f>
        <v>595</v>
      </c>
      <c r="X934">
        <f t="shared" si="74"/>
        <v>0</v>
      </c>
    </row>
    <row r="935" spans="1:24">
      <c r="A935" t="s">
        <v>3309</v>
      </c>
      <c r="B935" t="s">
        <v>81</v>
      </c>
      <c r="C935" t="s">
        <v>2826</v>
      </c>
      <c r="D935" t="s">
        <v>809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 t="shared" si="75"/>
        <v>0</v>
      </c>
      <c r="T935" t="str">
        <f t="shared" si="71"/>
        <v>Ray Graham, HouRB</v>
      </c>
      <c r="U935" t="str">
        <f t="shared" si="72"/>
        <v>Ray Graham</v>
      </c>
      <c r="V935" t="str">
        <f t="shared" si="73"/>
        <v>Ray Graham</v>
      </c>
      <c r="W935" t="e">
        <f>VLOOKUP(V935,'player index'!D:F,3,FALSE)</f>
        <v>#N/A</v>
      </c>
      <c r="X935">
        <f t="shared" si="74"/>
        <v>0</v>
      </c>
    </row>
    <row r="936" spans="1:24">
      <c r="A936" t="s">
        <v>3310</v>
      </c>
      <c r="B936" t="s">
        <v>55</v>
      </c>
      <c r="C936" t="s">
        <v>2815</v>
      </c>
      <c r="D936" t="s">
        <v>809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f t="shared" si="75"/>
        <v>0</v>
      </c>
      <c r="T936" t="str">
        <f t="shared" si="71"/>
        <v>Alec Lemon, BalWR</v>
      </c>
      <c r="U936" t="str">
        <f t="shared" si="72"/>
        <v>Alec Lemon</v>
      </c>
      <c r="V936" t="str">
        <f t="shared" si="73"/>
        <v>Alec Lemon</v>
      </c>
      <c r="W936" t="e">
        <f>VLOOKUP(V936,'player index'!D:F,3,FALSE)</f>
        <v>#N/A</v>
      </c>
      <c r="X936">
        <f t="shared" si="74"/>
        <v>0</v>
      </c>
    </row>
    <row r="937" spans="1:24">
      <c r="S937">
        <f t="shared" si="75"/>
        <v>0</v>
      </c>
      <c r="T937">
        <f t="shared" si="71"/>
        <v>0</v>
      </c>
      <c r="U937" t="e">
        <f t="shared" si="72"/>
        <v>#VALUE!</v>
      </c>
      <c r="V937" t="e">
        <f t="shared" si="73"/>
        <v>#VALUE!</v>
      </c>
      <c r="W937" t="e">
        <f>VLOOKUP(V937,'player index'!D:F,3,FALSE)</f>
        <v>#VALUE!</v>
      </c>
      <c r="X937">
        <f t="shared" si="74"/>
        <v>0</v>
      </c>
    </row>
    <row r="938" spans="1:24">
      <c r="A938" t="s">
        <v>759</v>
      </c>
      <c r="B938" t="s">
        <v>760</v>
      </c>
      <c r="C938" t="s">
        <v>761</v>
      </c>
      <c r="D938" t="s">
        <v>762</v>
      </c>
      <c r="E938" t="s">
        <v>763</v>
      </c>
      <c r="F938" t="s">
        <v>735</v>
      </c>
      <c r="G938" t="s">
        <v>736</v>
      </c>
      <c r="H938" t="s">
        <v>764</v>
      </c>
      <c r="I938" t="s">
        <v>763</v>
      </c>
      <c r="J938" t="s">
        <v>735</v>
      </c>
      <c r="K938" t="s">
        <v>765</v>
      </c>
      <c r="L938" t="s">
        <v>763</v>
      </c>
      <c r="M938" t="s">
        <v>735</v>
      </c>
      <c r="N938" t="s">
        <v>2830</v>
      </c>
      <c r="O938" t="s">
        <v>2829</v>
      </c>
      <c r="P938" t="s">
        <v>2828</v>
      </c>
      <c r="Q938" t="s">
        <v>735</v>
      </c>
      <c r="R938" t="s">
        <v>766</v>
      </c>
      <c r="S938" t="e">
        <f t="shared" si="75"/>
        <v>#VALUE!</v>
      </c>
      <c r="T938" t="str">
        <f t="shared" si="71"/>
        <v>PLAYER, TEAM POS</v>
      </c>
      <c r="U938" t="str">
        <f t="shared" si="72"/>
        <v>PLAYER</v>
      </c>
      <c r="V938" t="str">
        <f t="shared" si="73"/>
        <v>PLAYER</v>
      </c>
      <c r="W938" t="e">
        <f>VLOOKUP(V938,'player index'!D:F,3,FALSE)</f>
        <v>#N/A</v>
      </c>
      <c r="X938" t="e">
        <f t="shared" si="74"/>
        <v>#VALUE!</v>
      </c>
    </row>
    <row r="939" spans="1:24">
      <c r="A939" t="s">
        <v>3311</v>
      </c>
      <c r="B939" t="s">
        <v>741</v>
      </c>
      <c r="C939" t="s">
        <v>2818</v>
      </c>
      <c r="D939" t="s">
        <v>809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f t="shared" si="75"/>
        <v>0</v>
      </c>
      <c r="T939" t="str">
        <f t="shared" si="71"/>
        <v>Greg Jenkins*, JaxWRIR</v>
      </c>
      <c r="U939" t="str">
        <f t="shared" si="72"/>
        <v>Greg Jenkins*</v>
      </c>
      <c r="V939" t="str">
        <f t="shared" si="73"/>
        <v>Greg Jenkins</v>
      </c>
      <c r="W939" t="e">
        <f>VLOOKUP(V939,'player index'!D:F,3,FALSE)</f>
        <v>#N/A</v>
      </c>
      <c r="X939">
        <f t="shared" si="74"/>
        <v>0</v>
      </c>
    </row>
    <row r="940" spans="1:24">
      <c r="A940" t="s">
        <v>3312</v>
      </c>
      <c r="B940" t="s">
        <v>33</v>
      </c>
      <c r="C940" t="s">
        <v>2839</v>
      </c>
      <c r="D940" t="s">
        <v>809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f t="shared" si="75"/>
        <v>0</v>
      </c>
      <c r="T940" t="str">
        <f t="shared" si="71"/>
        <v>R.J. Webb, CarWR</v>
      </c>
      <c r="U940" t="str">
        <f t="shared" si="72"/>
        <v>R.J. Webb</v>
      </c>
      <c r="V940" t="str">
        <f t="shared" si="73"/>
        <v>R.J. Webb</v>
      </c>
      <c r="W940" t="e">
        <f>VLOOKUP(V940,'player index'!D:F,3,FALSE)</f>
        <v>#N/A</v>
      </c>
      <c r="X940">
        <f t="shared" si="74"/>
        <v>0</v>
      </c>
    </row>
    <row r="941" spans="1:24">
      <c r="A941" t="s">
        <v>3313</v>
      </c>
      <c r="B941" t="s">
        <v>26</v>
      </c>
      <c r="C941" t="s">
        <v>2823</v>
      </c>
      <c r="D941" t="s">
        <v>809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 t="shared" si="75"/>
        <v>0</v>
      </c>
      <c r="T941" t="str">
        <f t="shared" si="71"/>
        <v>Maikon Bonani, TenK</v>
      </c>
      <c r="U941" t="str">
        <f t="shared" si="72"/>
        <v>Maikon Bonani</v>
      </c>
      <c r="V941" t="str">
        <f t="shared" si="73"/>
        <v>Maikon Bonani</v>
      </c>
      <c r="W941" t="e">
        <f>VLOOKUP(V941,'player index'!D:F,3,FALSE)</f>
        <v>#N/A</v>
      </c>
      <c r="X941">
        <f t="shared" si="74"/>
        <v>0</v>
      </c>
    </row>
    <row r="942" spans="1:24">
      <c r="A942" t="s">
        <v>1410</v>
      </c>
      <c r="B942" t="s">
        <v>44</v>
      </c>
      <c r="C942" t="s">
        <v>2999</v>
      </c>
      <c r="D942" t="s">
        <v>809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f t="shared" si="75"/>
        <v>0</v>
      </c>
      <c r="T942" t="str">
        <f t="shared" si="71"/>
        <v>Myles White, GBWR</v>
      </c>
      <c r="U942" t="str">
        <f t="shared" si="72"/>
        <v>Myles White</v>
      </c>
      <c r="V942" t="str">
        <f t="shared" si="73"/>
        <v>Myles White</v>
      </c>
      <c r="W942">
        <f>VLOOKUP(V942,'player index'!D:F,3,FALSE)</f>
        <v>596</v>
      </c>
      <c r="X942">
        <f t="shared" si="74"/>
        <v>0</v>
      </c>
    </row>
    <row r="943" spans="1:24">
      <c r="A943" t="s">
        <v>1302</v>
      </c>
      <c r="B943" t="s">
        <v>840</v>
      </c>
      <c r="C943" t="s">
        <v>2853</v>
      </c>
      <c r="D943" t="s">
        <v>809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 t="shared" si="75"/>
        <v>0</v>
      </c>
      <c r="T943" t="str">
        <f t="shared" si="71"/>
        <v>Matt McGloin, OakQB</v>
      </c>
      <c r="U943" t="str">
        <f t="shared" si="72"/>
        <v>Matt McGloin</v>
      </c>
      <c r="V943" t="str">
        <f t="shared" si="73"/>
        <v>Matt McGloin</v>
      </c>
      <c r="W943">
        <f>VLOOKUP(V943,'player index'!D:F,3,FALSE)</f>
        <v>492</v>
      </c>
      <c r="X943">
        <f t="shared" si="74"/>
        <v>0</v>
      </c>
    </row>
    <row r="944" spans="1:24">
      <c r="A944" t="s">
        <v>1411</v>
      </c>
      <c r="B944" t="s">
        <v>33</v>
      </c>
      <c r="C944" t="s">
        <v>2839</v>
      </c>
      <c r="D944" t="s">
        <v>809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f t="shared" si="75"/>
        <v>0</v>
      </c>
      <c r="T944" t="str">
        <f t="shared" si="71"/>
        <v>Kelvin Benjamin*, CarWRIR</v>
      </c>
      <c r="U944" t="str">
        <f t="shared" si="72"/>
        <v>Kelvin Benjamin*</v>
      </c>
      <c r="V944" t="str">
        <f t="shared" si="73"/>
        <v>Kelvin Benjamin</v>
      </c>
      <c r="W944">
        <f>VLOOKUP(V944,'player index'!D:F,3,FALSE)</f>
        <v>597</v>
      </c>
      <c r="X944">
        <f t="shared" si="74"/>
        <v>0</v>
      </c>
    </row>
    <row r="945" spans="1:24">
      <c r="A945" t="s">
        <v>1305</v>
      </c>
      <c r="B945" t="s">
        <v>98</v>
      </c>
      <c r="C945" t="s">
        <v>2821</v>
      </c>
      <c r="D945" t="s">
        <v>809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f t="shared" si="75"/>
        <v>0</v>
      </c>
      <c r="T945" t="str">
        <f t="shared" si="71"/>
        <v>Johnny Manziel, CleQBP</v>
      </c>
      <c r="U945" t="str">
        <f t="shared" si="72"/>
        <v>Johnny Manziel</v>
      </c>
      <c r="V945" t="str">
        <f t="shared" si="73"/>
        <v>Johnny Manziel</v>
      </c>
      <c r="W945">
        <f>VLOOKUP(V945,'player index'!D:F,3,FALSE)</f>
        <v>33</v>
      </c>
      <c r="X945">
        <f t="shared" si="74"/>
        <v>0</v>
      </c>
    </row>
    <row r="946" spans="1:24">
      <c r="A946" t="s">
        <v>1210</v>
      </c>
      <c r="B946" t="s">
        <v>783</v>
      </c>
      <c r="C946" t="s">
        <v>2820</v>
      </c>
      <c r="D946" t="s">
        <v>809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f t="shared" si="75"/>
        <v>0</v>
      </c>
      <c r="T946" t="str">
        <f t="shared" si="71"/>
        <v>Dri Archer, PitRB</v>
      </c>
      <c r="U946" t="str">
        <f t="shared" si="72"/>
        <v>Dri Archer</v>
      </c>
      <c r="V946" t="str">
        <f t="shared" si="73"/>
        <v>Dri Archer</v>
      </c>
      <c r="W946">
        <f>VLOOKUP(V946,'player index'!D:F,3,FALSE)</f>
        <v>346</v>
      </c>
      <c r="X946">
        <f t="shared" si="74"/>
        <v>0</v>
      </c>
    </row>
    <row r="947" spans="1:24">
      <c r="A947" t="s">
        <v>1277</v>
      </c>
      <c r="B947" t="s">
        <v>130</v>
      </c>
      <c r="C947" t="s">
        <v>2843</v>
      </c>
      <c r="D947" t="s">
        <v>809</v>
      </c>
      <c r="E947">
        <v>0</v>
      </c>
      <c r="F947">
        <v>0</v>
      </c>
      <c r="G947">
        <v>0</v>
      </c>
      <c r="H947">
        <v>2</v>
      </c>
      <c r="I947">
        <v>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f t="shared" si="75"/>
        <v>-0.2</v>
      </c>
      <c r="T947" t="str">
        <f t="shared" si="71"/>
        <v>Jimmy Garoppolo, NEQB</v>
      </c>
      <c r="U947" t="str">
        <f t="shared" si="72"/>
        <v>Jimmy Garoppolo</v>
      </c>
      <c r="V947" t="str">
        <f t="shared" si="73"/>
        <v>Jimmy Garoppolo</v>
      </c>
      <c r="W947">
        <f>VLOOKUP(V947,'player index'!D:F,3,FALSE)</f>
        <v>477</v>
      </c>
      <c r="X947">
        <f t="shared" si="74"/>
        <v>-0.2</v>
      </c>
    </row>
    <row r="948" spans="1:24">
      <c r="A948" t="s">
        <v>1640</v>
      </c>
      <c r="B948" t="s">
        <v>81</v>
      </c>
      <c r="C948" t="s">
        <v>2826</v>
      </c>
      <c r="D948" t="s">
        <v>809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f t="shared" si="75"/>
        <v>0</v>
      </c>
      <c r="T948" t="str">
        <f t="shared" si="71"/>
        <v>C.J. Fiedorowicz, HouTE</v>
      </c>
      <c r="U948" t="str">
        <f t="shared" si="72"/>
        <v>C.J. Fiedorowicz</v>
      </c>
      <c r="V948" t="str">
        <f t="shared" si="73"/>
        <v>C.J. Fiedorowicz</v>
      </c>
      <c r="W948">
        <f>VLOOKUP(V948,'player index'!D:F,3,FALSE)</f>
        <v>331</v>
      </c>
      <c r="X948">
        <f t="shared" si="74"/>
        <v>0</v>
      </c>
    </row>
    <row r="949" spans="1:24">
      <c r="A949" t="s">
        <v>3314</v>
      </c>
      <c r="B949" t="s">
        <v>749</v>
      </c>
      <c r="C949" t="s">
        <v>2817</v>
      </c>
      <c r="D949" t="s">
        <v>809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f t="shared" si="75"/>
        <v>0</v>
      </c>
      <c r="T949" t="str">
        <f t="shared" si="71"/>
        <v>Josh Huff, PhiWRQ</v>
      </c>
      <c r="U949" t="str">
        <f t="shared" si="72"/>
        <v>Josh Huff</v>
      </c>
      <c r="V949" t="str">
        <f t="shared" si="73"/>
        <v>Josh Huff</v>
      </c>
      <c r="W949">
        <f>VLOOKUP(V949,'player index'!D:F,3,FALSE)</f>
        <v>312</v>
      </c>
      <c r="X949">
        <f t="shared" si="74"/>
        <v>0</v>
      </c>
    </row>
    <row r="950" spans="1:24">
      <c r="A950" t="s">
        <v>1412</v>
      </c>
      <c r="B950" t="s">
        <v>51</v>
      </c>
      <c r="C950" t="s">
        <v>2990</v>
      </c>
      <c r="D950" t="s">
        <v>809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f t="shared" si="75"/>
        <v>0</v>
      </c>
      <c r="T950" t="str">
        <f t="shared" si="71"/>
        <v>Paul Richardson*, SeaWRO</v>
      </c>
      <c r="U950" t="str">
        <f t="shared" si="72"/>
        <v>Paul Richardson*</v>
      </c>
      <c r="V950" t="str">
        <f t="shared" si="73"/>
        <v>Paul Richardson</v>
      </c>
      <c r="W950">
        <f>VLOOKUP(V950,'player index'!D:F,3,FALSE)</f>
        <v>598</v>
      </c>
      <c r="X950">
        <f t="shared" si="74"/>
        <v>0</v>
      </c>
    </row>
    <row r="951" spans="1:24">
      <c r="A951" t="s">
        <v>1085</v>
      </c>
      <c r="B951" t="s">
        <v>26</v>
      </c>
      <c r="C951" t="s">
        <v>2823</v>
      </c>
      <c r="D951" t="s">
        <v>809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f t="shared" si="75"/>
        <v>0</v>
      </c>
      <c r="T951" t="str">
        <f t="shared" si="71"/>
        <v>Terrance West, TenRB</v>
      </c>
      <c r="U951" t="str">
        <f t="shared" si="72"/>
        <v>Terrance West</v>
      </c>
      <c r="V951" t="str">
        <f t="shared" si="73"/>
        <v>Terrance West</v>
      </c>
      <c r="W951">
        <f>VLOOKUP(V951,'player index'!D:F,3,FALSE)</f>
        <v>265</v>
      </c>
      <c r="X951">
        <f t="shared" si="74"/>
        <v>0</v>
      </c>
    </row>
    <row r="952" spans="1:24">
      <c r="A952" t="s">
        <v>1413</v>
      </c>
      <c r="B952" t="s">
        <v>67</v>
      </c>
      <c r="C952" t="s">
        <v>2814</v>
      </c>
      <c r="D952" t="s">
        <v>809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f t="shared" si="75"/>
        <v>0</v>
      </c>
      <c r="T952" t="str">
        <f t="shared" si="71"/>
        <v>Jace Amaro*, NYJTEIR</v>
      </c>
      <c r="U952" t="str">
        <f t="shared" si="72"/>
        <v>Jace Amaro*</v>
      </c>
      <c r="V952" t="str">
        <f t="shared" si="73"/>
        <v>Jace Amaro</v>
      </c>
      <c r="W952">
        <f>VLOOKUP(V952,'player index'!D:F,3,FALSE)</f>
        <v>599</v>
      </c>
      <c r="X952">
        <f t="shared" si="74"/>
        <v>0</v>
      </c>
    </row>
    <row r="953" spans="1:24">
      <c r="A953" t="s">
        <v>1256</v>
      </c>
      <c r="B953" t="s">
        <v>786</v>
      </c>
      <c r="C953" t="s">
        <v>3003</v>
      </c>
      <c r="D953" t="s">
        <v>809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f t="shared" si="75"/>
        <v>0</v>
      </c>
      <c r="T953" t="str">
        <f t="shared" si="71"/>
        <v>Cody Latimer, DenWR</v>
      </c>
      <c r="U953" t="str">
        <f t="shared" si="72"/>
        <v>Cody Latimer</v>
      </c>
      <c r="V953" t="str">
        <f t="shared" si="73"/>
        <v>Cody Latimer</v>
      </c>
      <c r="W953">
        <f>VLOOKUP(V953,'player index'!D:F,3,FALSE)</f>
        <v>388</v>
      </c>
      <c r="X953">
        <f t="shared" si="74"/>
        <v>0</v>
      </c>
    </row>
    <row r="954" spans="1:24">
      <c r="A954" t="s">
        <v>1414</v>
      </c>
      <c r="B954" t="s">
        <v>837</v>
      </c>
      <c r="C954" t="s">
        <v>2812</v>
      </c>
      <c r="D954" t="s">
        <v>809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f t="shared" si="75"/>
        <v>0</v>
      </c>
      <c r="T954" t="str">
        <f t="shared" si="71"/>
        <v>Austin Seferian-Jenkins*, TBTEO</v>
      </c>
      <c r="U954" t="str">
        <f t="shared" si="72"/>
        <v>Austin Seferian-Jenkins*</v>
      </c>
      <c r="V954" t="str">
        <f t="shared" si="73"/>
        <v>Austin Seferian-Jenkins</v>
      </c>
      <c r="W954">
        <f>VLOOKUP(V954,'player index'!D:F,3,FALSE)</f>
        <v>197</v>
      </c>
      <c r="X954">
        <f t="shared" si="74"/>
        <v>0</v>
      </c>
    </row>
    <row r="955" spans="1:24">
      <c r="A955" t="s">
        <v>1244</v>
      </c>
      <c r="B955" t="s">
        <v>89</v>
      </c>
      <c r="C955" t="s">
        <v>2986</v>
      </c>
      <c r="D955" t="s">
        <v>809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f t="shared" si="75"/>
        <v>0</v>
      </c>
      <c r="T955" t="str">
        <f t="shared" si="71"/>
        <v>Troy Niklas, AriTE</v>
      </c>
      <c r="U955" t="str">
        <f t="shared" si="72"/>
        <v>Troy Niklas</v>
      </c>
      <c r="V955" t="str">
        <f t="shared" si="73"/>
        <v>Troy Niklas</v>
      </c>
      <c r="W955">
        <f>VLOOKUP(V955,'player index'!D:F,3,FALSE)</f>
        <v>416</v>
      </c>
      <c r="X955">
        <f t="shared" si="74"/>
        <v>0</v>
      </c>
    </row>
    <row r="956" spans="1:24">
      <c r="A956" t="s">
        <v>947</v>
      </c>
      <c r="B956" t="s">
        <v>44</v>
      </c>
      <c r="C956" t="s">
        <v>2999</v>
      </c>
      <c r="D956" t="s">
        <v>809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0</v>
      </c>
      <c r="P956">
        <v>0</v>
      </c>
      <c r="Q956">
        <v>0</v>
      </c>
      <c r="R956">
        <v>0</v>
      </c>
      <c r="S956">
        <f t="shared" si="75"/>
        <v>0</v>
      </c>
      <c r="T956" t="str">
        <f t="shared" si="71"/>
        <v>Davante Adams, GBWRQ</v>
      </c>
      <c r="U956" t="str">
        <f t="shared" si="72"/>
        <v>Davante Adams</v>
      </c>
      <c r="V956" t="str">
        <f t="shared" si="73"/>
        <v>Davante Adams</v>
      </c>
      <c r="W956">
        <f>VLOOKUP(V956,'player index'!D:F,3,FALSE)</f>
        <v>147</v>
      </c>
      <c r="X956">
        <f t="shared" si="74"/>
        <v>0</v>
      </c>
    </row>
    <row r="957" spans="1:24">
      <c r="A957" t="s">
        <v>1415</v>
      </c>
      <c r="B957" t="s">
        <v>21</v>
      </c>
      <c r="C957" t="s">
        <v>3017</v>
      </c>
      <c r="D957" t="s">
        <v>809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f t="shared" si="75"/>
        <v>0</v>
      </c>
      <c r="T957" t="str">
        <f t="shared" si="71"/>
        <v>Garrett Gilbert, DetQB</v>
      </c>
      <c r="U957" t="str">
        <f t="shared" si="72"/>
        <v>Garrett Gilbert</v>
      </c>
      <c r="V957" t="str">
        <f t="shared" si="73"/>
        <v>Garrett Gilbert</v>
      </c>
      <c r="W957">
        <f>VLOOKUP(V957,'player index'!D:F,3,FALSE)</f>
        <v>600</v>
      </c>
      <c r="X957">
        <f t="shared" si="74"/>
        <v>0</v>
      </c>
    </row>
    <row r="958" spans="1:24">
      <c r="A958" t="s">
        <v>1304</v>
      </c>
      <c r="B958" t="s">
        <v>842</v>
      </c>
      <c r="C958" t="s">
        <v>2831</v>
      </c>
      <c r="D958" t="s">
        <v>809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 t="shared" si="75"/>
        <v>0</v>
      </c>
      <c r="T958" t="str">
        <f t="shared" si="71"/>
        <v>AJ McCarron, CinQB</v>
      </c>
      <c r="U958" t="str">
        <f t="shared" si="72"/>
        <v>AJ McCarron</v>
      </c>
      <c r="V958" t="str">
        <f t="shared" si="73"/>
        <v>AJ McCarron</v>
      </c>
      <c r="W958">
        <f>VLOOKUP(V958,'player index'!D:F,3,FALSE)</f>
        <v>478</v>
      </c>
      <c r="X958">
        <f t="shared" si="74"/>
        <v>0</v>
      </c>
    </row>
    <row r="959" spans="1:24">
      <c r="A959" t="s">
        <v>3315</v>
      </c>
      <c r="B959" t="s">
        <v>67</v>
      </c>
      <c r="C959" t="s">
        <v>2814</v>
      </c>
      <c r="D959" t="s">
        <v>809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f t="shared" si="75"/>
        <v>0</v>
      </c>
      <c r="T959" t="str">
        <f t="shared" si="71"/>
        <v>Shaquelle Evans, NYJWR</v>
      </c>
      <c r="U959" t="str">
        <f t="shared" si="72"/>
        <v>Shaquelle Evans</v>
      </c>
      <c r="V959" t="str">
        <f t="shared" si="73"/>
        <v>Shaquelle Evans</v>
      </c>
      <c r="W959" t="e">
        <f>VLOOKUP(V959,'player index'!D:F,3,FALSE)</f>
        <v>#N/A</v>
      </c>
      <c r="X959">
        <f t="shared" si="74"/>
        <v>0</v>
      </c>
    </row>
    <row r="960" spans="1:24">
      <c r="A960" t="s">
        <v>3316</v>
      </c>
      <c r="B960" t="s">
        <v>783</v>
      </c>
      <c r="C960" t="s">
        <v>2820</v>
      </c>
      <c r="D960" t="s">
        <v>809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 t="shared" si="75"/>
        <v>0</v>
      </c>
      <c r="T960" t="str">
        <f t="shared" si="71"/>
        <v>Tajh Boyd, PitQB</v>
      </c>
      <c r="U960" t="str">
        <f t="shared" si="72"/>
        <v>Tajh Boyd</v>
      </c>
      <c r="V960" t="str">
        <f t="shared" si="73"/>
        <v>Tajh Boyd</v>
      </c>
      <c r="W960" t="e">
        <f>VLOOKUP(V960,'player index'!D:F,3,FALSE)</f>
        <v>#N/A</v>
      </c>
      <c r="X960">
        <f t="shared" si="74"/>
        <v>0</v>
      </c>
    </row>
    <row r="961" spans="1:24">
      <c r="A961" t="s">
        <v>1416</v>
      </c>
      <c r="B961" t="s">
        <v>100</v>
      </c>
      <c r="C961" t="s">
        <v>2989</v>
      </c>
      <c r="D961" t="s">
        <v>809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 t="shared" si="75"/>
        <v>0</v>
      </c>
      <c r="T961" t="str">
        <f t="shared" si="71"/>
        <v>Logan Thomas, MiaQB</v>
      </c>
      <c r="U961" t="str">
        <f t="shared" si="72"/>
        <v>Logan Thomas</v>
      </c>
      <c r="V961" t="str">
        <f t="shared" si="73"/>
        <v>Logan Thomas</v>
      </c>
      <c r="W961">
        <f>VLOOKUP(V961,'player index'!D:F,3,FALSE)</f>
        <v>601</v>
      </c>
      <c r="X961">
        <f t="shared" si="74"/>
        <v>0</v>
      </c>
    </row>
    <row r="962" spans="1:24">
      <c r="A962" t="s">
        <v>1287</v>
      </c>
      <c r="B962" t="s">
        <v>26</v>
      </c>
      <c r="C962" t="s">
        <v>2823</v>
      </c>
      <c r="D962" t="s">
        <v>809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f t="shared" si="75"/>
        <v>0</v>
      </c>
      <c r="T962" t="str">
        <f t="shared" si="71"/>
        <v>Zach Mettenberger, TenQB</v>
      </c>
      <c r="U962" t="str">
        <f t="shared" si="72"/>
        <v>Zach Mettenberger</v>
      </c>
      <c r="V962" t="str">
        <f t="shared" si="73"/>
        <v>Zach Mettenberger</v>
      </c>
      <c r="W962">
        <f>VLOOKUP(V962,'player index'!D:F,3,FALSE)</f>
        <v>483</v>
      </c>
      <c r="X962">
        <f t="shared" si="74"/>
        <v>0</v>
      </c>
    </row>
    <row r="963" spans="1:24">
      <c r="A963" t="s">
        <v>1509</v>
      </c>
      <c r="B963" t="s">
        <v>856</v>
      </c>
      <c r="C963" t="s">
        <v>2993</v>
      </c>
      <c r="D963" t="s">
        <v>809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 t="shared" si="75"/>
        <v>0</v>
      </c>
      <c r="T963" t="str">
        <f t="shared" si="71"/>
        <v>David Fales, ChiQB</v>
      </c>
      <c r="U963" t="str">
        <f t="shared" si="72"/>
        <v>David Fales</v>
      </c>
      <c r="V963" t="str">
        <f t="shared" si="73"/>
        <v>David Fales</v>
      </c>
      <c r="W963">
        <f>VLOOKUP(V963,'player index'!D:F,3,FALSE)</f>
        <v>602</v>
      </c>
      <c r="X963">
        <f t="shared" si="74"/>
        <v>0</v>
      </c>
    </row>
    <row r="964" spans="1:24">
      <c r="A964" t="s">
        <v>3317</v>
      </c>
      <c r="B964" t="s">
        <v>130</v>
      </c>
      <c r="C964" t="s">
        <v>2843</v>
      </c>
      <c r="D964" t="s">
        <v>809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f t="shared" si="75"/>
        <v>0</v>
      </c>
      <c r="T964" t="str">
        <f t="shared" ref="T964:T987" si="76">A964</f>
        <v>Jeremy Gallon, NEWR</v>
      </c>
      <c r="U964" t="str">
        <f t="shared" ref="U964:U987" si="77">LEFT(T964,IFERROR(FIND(",",T964),LEN(T964)-8)-1)</f>
        <v>Jeremy Gallon</v>
      </c>
      <c r="V964" t="str">
        <f t="shared" ref="V964:V987" si="78">LEFT(U964,IFERROR(FIND("*",U964),LEN(U964)+1)-1)</f>
        <v>Jeremy Gallon</v>
      </c>
      <c r="W964" t="e">
        <f>VLOOKUP(V964,'player index'!D:F,3,FALSE)</f>
        <v>#N/A</v>
      </c>
      <c r="X964">
        <f t="shared" ref="X964:X987" si="79">S964</f>
        <v>0</v>
      </c>
    </row>
    <row r="965" spans="1:24">
      <c r="A965" t="s">
        <v>1417</v>
      </c>
      <c r="B965" t="s">
        <v>44</v>
      </c>
      <c r="C965" t="s">
        <v>2999</v>
      </c>
      <c r="D965" t="s">
        <v>809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 t="shared" si="75"/>
        <v>0</v>
      </c>
      <c r="T965" t="str">
        <f t="shared" si="76"/>
        <v>Jared Abbrederis, GBWR</v>
      </c>
      <c r="U965" t="str">
        <f t="shared" si="77"/>
        <v>Jared Abbrederis</v>
      </c>
      <c r="V965" t="str">
        <f t="shared" si="78"/>
        <v>Jared Abbrederis</v>
      </c>
      <c r="W965">
        <f>VLOOKUP(V965,'player index'!D:F,3,FALSE)</f>
        <v>603</v>
      </c>
      <c r="X965">
        <f t="shared" si="79"/>
        <v>0</v>
      </c>
    </row>
    <row r="966" spans="1:24">
      <c r="A966" t="s">
        <v>1418</v>
      </c>
      <c r="B966" t="s">
        <v>130</v>
      </c>
      <c r="C966" t="s">
        <v>2843</v>
      </c>
      <c r="D966" t="s">
        <v>809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 t="shared" si="75"/>
        <v>0</v>
      </c>
      <c r="T966" t="str">
        <f t="shared" si="76"/>
        <v>Tyler Gaffney*, NERBIR</v>
      </c>
      <c r="U966" t="str">
        <f t="shared" si="77"/>
        <v>Tyler Gaffney*</v>
      </c>
      <c r="V966" t="str">
        <f t="shared" si="78"/>
        <v>Tyler Gaffney</v>
      </c>
      <c r="W966">
        <f>VLOOKUP(V966,'player index'!D:F,3,FALSE)</f>
        <v>604</v>
      </c>
      <c r="X966">
        <f t="shared" si="79"/>
        <v>0</v>
      </c>
    </row>
    <row r="967" spans="1:24">
      <c r="A967" t="s">
        <v>1139</v>
      </c>
      <c r="B967" t="s">
        <v>33</v>
      </c>
      <c r="C967" t="s">
        <v>2839</v>
      </c>
      <c r="D967" t="s">
        <v>809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f t="shared" si="75"/>
        <v>0</v>
      </c>
      <c r="T967" t="str">
        <f t="shared" si="76"/>
        <v>Kevin Norwood, CarWR</v>
      </c>
      <c r="U967" t="str">
        <f t="shared" si="77"/>
        <v>Kevin Norwood</v>
      </c>
      <c r="V967" t="str">
        <f t="shared" si="78"/>
        <v>Kevin Norwood</v>
      </c>
      <c r="W967">
        <f>VLOOKUP(V967,'player index'!D:F,3,FALSE)</f>
        <v>401</v>
      </c>
      <c r="X967">
        <f t="shared" si="79"/>
        <v>0</v>
      </c>
    </row>
    <row r="968" spans="1:24">
      <c r="A968" t="s">
        <v>3318</v>
      </c>
      <c r="B968" t="s">
        <v>741</v>
      </c>
      <c r="C968" t="s">
        <v>2818</v>
      </c>
      <c r="D968" t="s">
        <v>809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 t="shared" si="75"/>
        <v>0</v>
      </c>
      <c r="T968" t="str">
        <f t="shared" si="76"/>
        <v>Storm Johnson, JaxRB</v>
      </c>
      <c r="U968" t="str">
        <f t="shared" si="77"/>
        <v>Storm Johnson</v>
      </c>
      <c r="V968" t="str">
        <f t="shared" si="78"/>
        <v>Storm Johnson</v>
      </c>
      <c r="W968" t="e">
        <f>VLOOKUP(V968,'player index'!D:F,3,FALSE)</f>
        <v>#N/A</v>
      </c>
      <c r="X968">
        <f t="shared" si="79"/>
        <v>0</v>
      </c>
    </row>
    <row r="969" spans="1:24">
      <c r="A969" t="s">
        <v>3319</v>
      </c>
      <c r="B969" t="s">
        <v>9</v>
      </c>
      <c r="C969" t="s">
        <v>2816</v>
      </c>
      <c r="D969" t="s">
        <v>809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f t="shared" si="75"/>
        <v>0</v>
      </c>
      <c r="T969" t="str">
        <f t="shared" si="76"/>
        <v>Lache Seastrunk, DalRB</v>
      </c>
      <c r="U969" t="str">
        <f t="shared" si="77"/>
        <v>Lache Seastrunk</v>
      </c>
      <c r="V969" t="str">
        <f t="shared" si="78"/>
        <v>Lache Seastrunk</v>
      </c>
      <c r="W969" t="e">
        <f>VLOOKUP(V969,'player index'!D:F,3,FALSE)</f>
        <v>#N/A</v>
      </c>
      <c r="X969">
        <f t="shared" si="79"/>
        <v>0</v>
      </c>
    </row>
    <row r="970" spans="1:24">
      <c r="A970" t="s">
        <v>1419</v>
      </c>
      <c r="B970" t="s">
        <v>783</v>
      </c>
      <c r="C970" t="s">
        <v>2820</v>
      </c>
      <c r="D970" t="s">
        <v>809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f t="shared" si="75"/>
        <v>0</v>
      </c>
      <c r="T970" t="str">
        <f t="shared" si="76"/>
        <v>Martavis Bryant, PitWRSSPD</v>
      </c>
      <c r="U970" t="str">
        <f t="shared" si="77"/>
        <v>Martavis Bryant</v>
      </c>
      <c r="V970" t="str">
        <f t="shared" si="78"/>
        <v>Martavis Bryant</v>
      </c>
      <c r="W970">
        <f>VLOOKUP(V970,'player index'!D:F,3,FALSE)</f>
        <v>605</v>
      </c>
      <c r="X970">
        <f t="shared" si="79"/>
        <v>0</v>
      </c>
    </row>
    <row r="971" spans="1:24">
      <c r="A971" t="s">
        <v>1421</v>
      </c>
      <c r="B971" t="s">
        <v>842</v>
      </c>
      <c r="C971" t="s">
        <v>2831</v>
      </c>
      <c r="D971" t="s">
        <v>809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f t="shared" si="75"/>
        <v>0</v>
      </c>
      <c r="T971" t="str">
        <f t="shared" si="76"/>
        <v>Keith Wenning, CinQB</v>
      </c>
      <c r="U971" t="str">
        <f t="shared" si="77"/>
        <v>Keith Wenning</v>
      </c>
      <c r="V971" t="str">
        <f t="shared" si="78"/>
        <v>Keith Wenning</v>
      </c>
      <c r="W971">
        <f>VLOOKUP(V971,'player index'!D:F,3,FALSE)</f>
        <v>607</v>
      </c>
      <c r="X971">
        <f t="shared" si="79"/>
        <v>0</v>
      </c>
    </row>
    <row r="972" spans="1:24">
      <c r="A972" t="s">
        <v>1422</v>
      </c>
      <c r="B972" t="s">
        <v>130</v>
      </c>
      <c r="C972" t="s">
        <v>2843</v>
      </c>
      <c r="D972" t="s">
        <v>809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f t="shared" si="75"/>
        <v>0</v>
      </c>
      <c r="T972" t="str">
        <f t="shared" si="76"/>
        <v>Jalen Saunders, NEWR</v>
      </c>
      <c r="U972" t="str">
        <f t="shared" si="77"/>
        <v>Jalen Saunders</v>
      </c>
      <c r="V972" t="str">
        <f t="shared" si="78"/>
        <v>Jalen Saunders</v>
      </c>
      <c r="W972">
        <f>VLOOKUP(V972,'player index'!D:F,3,FALSE)</f>
        <v>608</v>
      </c>
      <c r="X972">
        <f t="shared" si="79"/>
        <v>0</v>
      </c>
    </row>
    <row r="973" spans="1:24">
      <c r="A973" t="s">
        <v>1423</v>
      </c>
      <c r="B973" t="s">
        <v>856</v>
      </c>
      <c r="C973" t="s">
        <v>2993</v>
      </c>
      <c r="D973" t="s">
        <v>809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f t="shared" si="75"/>
        <v>0</v>
      </c>
      <c r="T973" t="str">
        <f t="shared" si="76"/>
        <v>Ka'Deem Carey, ChiRB</v>
      </c>
      <c r="U973" t="str">
        <f t="shared" si="77"/>
        <v>Ka'Deem Carey</v>
      </c>
      <c r="V973" t="str">
        <f t="shared" si="78"/>
        <v>Ka'Deem Carey</v>
      </c>
      <c r="W973">
        <f>VLOOKUP(V973,'player index'!D:F,3,FALSE)</f>
        <v>609</v>
      </c>
      <c r="X973">
        <f t="shared" si="79"/>
        <v>0</v>
      </c>
    </row>
    <row r="974" spans="1:24">
      <c r="A974" t="s">
        <v>1424</v>
      </c>
      <c r="B974" t="s">
        <v>81</v>
      </c>
      <c r="C974" t="s">
        <v>2826</v>
      </c>
      <c r="D974" t="s">
        <v>809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f t="shared" si="75"/>
        <v>0</v>
      </c>
      <c r="T974" t="str">
        <f t="shared" si="76"/>
        <v>Tom Savage*, HouQBIR</v>
      </c>
      <c r="U974" t="str">
        <f t="shared" si="77"/>
        <v>Tom Savage*</v>
      </c>
      <c r="V974" t="str">
        <f t="shared" si="78"/>
        <v>Tom Savage</v>
      </c>
      <c r="W974">
        <f>VLOOKUP(V974,'player index'!D:F,3,FALSE)</f>
        <v>610</v>
      </c>
      <c r="X974">
        <f t="shared" si="79"/>
        <v>0</v>
      </c>
    </row>
    <row r="975" spans="1:24">
      <c r="A975" t="s">
        <v>3320</v>
      </c>
      <c r="B975" t="s">
        <v>793</v>
      </c>
      <c r="C975" t="s">
        <v>2994</v>
      </c>
      <c r="D975" t="s">
        <v>809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f t="shared" si="75"/>
        <v>0</v>
      </c>
      <c r="T975" t="str">
        <f t="shared" si="76"/>
        <v>Bruce Ellington, SFWRP</v>
      </c>
      <c r="U975" t="str">
        <f t="shared" si="77"/>
        <v>Bruce Ellington</v>
      </c>
      <c r="V975" t="str">
        <f t="shared" si="78"/>
        <v>Bruce Ellington</v>
      </c>
      <c r="W975">
        <f>VLOOKUP(V975,'player index'!D:F,3,FALSE)</f>
        <v>449</v>
      </c>
      <c r="X975">
        <f t="shared" si="79"/>
        <v>0</v>
      </c>
    </row>
    <row r="976" spans="1:24">
      <c r="A976" t="s">
        <v>3321</v>
      </c>
      <c r="B976" t="s">
        <v>55</v>
      </c>
      <c r="C976" t="s">
        <v>2815</v>
      </c>
      <c r="D976" t="s">
        <v>809</v>
      </c>
      <c r="E976">
        <v>0</v>
      </c>
      <c r="F976">
        <v>0</v>
      </c>
      <c r="G976">
        <v>0</v>
      </c>
      <c r="H976">
        <v>3</v>
      </c>
      <c r="I976">
        <v>0</v>
      </c>
      <c r="J976">
        <v>0</v>
      </c>
      <c r="K976">
        <v>1</v>
      </c>
      <c r="L976">
        <v>6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f t="shared" si="75"/>
        <v>1.6</v>
      </c>
      <c r="T976" t="str">
        <f t="shared" si="76"/>
        <v>Lorenzo Taliaferro, BalRB</v>
      </c>
      <c r="U976" t="str">
        <f t="shared" si="77"/>
        <v>Lorenzo Taliaferro</v>
      </c>
      <c r="V976" t="str">
        <f t="shared" si="78"/>
        <v>Lorenzo Taliaferro</v>
      </c>
      <c r="W976">
        <f>VLOOKUP(V976,'player index'!D:F,3,FALSE)</f>
        <v>248</v>
      </c>
      <c r="X976">
        <f t="shared" si="79"/>
        <v>1.6</v>
      </c>
    </row>
    <row r="977" spans="1:24">
      <c r="A977" t="s">
        <v>3322</v>
      </c>
      <c r="B977" t="s">
        <v>89</v>
      </c>
      <c r="C977" t="s">
        <v>2986</v>
      </c>
      <c r="D977" t="s">
        <v>809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f t="shared" ref="S977:S987" si="80">E977*0.04+F977*4-G977+I977*0.1+J977*6+K977+L977*0.1+M977*6+O977*2-P977+Q977*6+IF(E977&gt;=300,3,0)+IF(I977&gt;=100,3,0)+IF(L977&gt;=100,3,0)</f>
        <v>0</v>
      </c>
      <c r="T977" t="str">
        <f t="shared" si="76"/>
        <v>Marion Grice, AriRBQ</v>
      </c>
      <c r="U977" t="str">
        <f t="shared" si="77"/>
        <v>Marion Grice</v>
      </c>
      <c r="V977" t="str">
        <f t="shared" si="78"/>
        <v>Marion Grice</v>
      </c>
      <c r="W977" t="e">
        <f>VLOOKUP(V977,'player index'!D:F,3,FALSE)</f>
        <v>#N/A</v>
      </c>
      <c r="X977">
        <f t="shared" si="79"/>
        <v>0</v>
      </c>
    </row>
    <row r="978" spans="1:24">
      <c r="A978" t="s">
        <v>1425</v>
      </c>
      <c r="B978" t="s">
        <v>746</v>
      </c>
      <c r="C978" t="s">
        <v>3001</v>
      </c>
      <c r="D978" t="s">
        <v>809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f t="shared" si="80"/>
        <v>0</v>
      </c>
      <c r="T978" t="str">
        <f t="shared" si="76"/>
        <v>Aaron Murray, KCQB</v>
      </c>
      <c r="U978" t="str">
        <f t="shared" si="77"/>
        <v>Aaron Murray</v>
      </c>
      <c r="V978" t="str">
        <f t="shared" si="78"/>
        <v>Aaron Murray</v>
      </c>
      <c r="W978">
        <f>VLOOKUP(V978,'player index'!D:F,3,FALSE)</f>
        <v>611</v>
      </c>
      <c r="X978">
        <f t="shared" si="79"/>
        <v>0</v>
      </c>
    </row>
    <row r="979" spans="1:24">
      <c r="A979" t="s">
        <v>3323</v>
      </c>
      <c r="B979" t="s">
        <v>98</v>
      </c>
      <c r="C979" t="s">
        <v>2821</v>
      </c>
      <c r="D979" t="s">
        <v>809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 t="shared" si="80"/>
        <v>0</v>
      </c>
      <c r="T979" t="str">
        <f t="shared" si="76"/>
        <v>Carey Spear, CleK</v>
      </c>
      <c r="U979" t="str">
        <f t="shared" si="77"/>
        <v>Carey Spear</v>
      </c>
      <c r="V979" t="str">
        <f t="shared" si="78"/>
        <v>Carey Spear</v>
      </c>
      <c r="W979" t="e">
        <f>VLOOKUP(V979,'player index'!D:F,3,FALSE)</f>
        <v>#N/A</v>
      </c>
      <c r="X979">
        <f t="shared" si="79"/>
        <v>0</v>
      </c>
    </row>
    <row r="980" spans="1:24">
      <c r="A980" t="s">
        <v>1168</v>
      </c>
      <c r="B980" t="s">
        <v>9</v>
      </c>
      <c r="C980" t="s">
        <v>2816</v>
      </c>
      <c r="D980" t="s">
        <v>809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f t="shared" si="80"/>
        <v>0</v>
      </c>
      <c r="T980" t="str">
        <f t="shared" si="76"/>
        <v>Devin Street, DalWR</v>
      </c>
      <c r="U980" t="str">
        <f t="shared" si="77"/>
        <v>Devin Street</v>
      </c>
      <c r="V980" t="str">
        <f t="shared" si="78"/>
        <v>Devin Street</v>
      </c>
      <c r="W980">
        <f>VLOOKUP(V980,'player index'!D:F,3,FALSE)</f>
        <v>233</v>
      </c>
      <c r="X980">
        <f t="shared" si="79"/>
        <v>0</v>
      </c>
    </row>
    <row r="981" spans="1:24">
      <c r="A981" t="s">
        <v>1194</v>
      </c>
      <c r="B981" t="s">
        <v>804</v>
      </c>
      <c r="C981" t="s">
        <v>2860</v>
      </c>
      <c r="D981" t="s">
        <v>809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 t="shared" si="80"/>
        <v>0</v>
      </c>
      <c r="T981" t="str">
        <f t="shared" si="76"/>
        <v>Dontrelle Inman, SDWR</v>
      </c>
      <c r="U981" t="str">
        <f t="shared" si="77"/>
        <v>Dontrelle Inman</v>
      </c>
      <c r="V981" t="str">
        <f t="shared" si="78"/>
        <v>Dontrelle Inman</v>
      </c>
      <c r="W981">
        <f>VLOOKUP(V981,'player index'!D:F,3,FALSE)</f>
        <v>431</v>
      </c>
      <c r="X981">
        <f t="shared" si="79"/>
        <v>0</v>
      </c>
    </row>
    <row r="982" spans="1:24">
      <c r="A982" t="s">
        <v>1426</v>
      </c>
      <c r="B982" t="s">
        <v>44</v>
      </c>
      <c r="C982" t="s">
        <v>2999</v>
      </c>
      <c r="D982" t="s">
        <v>809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f t="shared" si="80"/>
        <v>0</v>
      </c>
      <c r="T982" t="str">
        <f t="shared" si="76"/>
        <v>Jeff Janis, GBWR</v>
      </c>
      <c r="U982" t="str">
        <f t="shared" si="77"/>
        <v>Jeff Janis</v>
      </c>
      <c r="V982" t="str">
        <f t="shared" si="78"/>
        <v>Jeff Janis</v>
      </c>
      <c r="W982">
        <f>VLOOKUP(V982,'player index'!D:F,3,FALSE)</f>
        <v>445</v>
      </c>
      <c r="X982">
        <f t="shared" si="79"/>
        <v>0</v>
      </c>
    </row>
    <row r="983" spans="1:24">
      <c r="A983" t="s">
        <v>2939</v>
      </c>
      <c r="B983" t="s">
        <v>795</v>
      </c>
      <c r="C983" t="s">
        <v>796</v>
      </c>
      <c r="D983" t="s">
        <v>809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f t="shared" si="80"/>
        <v>0</v>
      </c>
      <c r="T983" t="str">
        <f t="shared" si="76"/>
        <v>Corey Washington, NYGWRQ</v>
      </c>
      <c r="U983" t="str">
        <f t="shared" si="77"/>
        <v>Corey Washington</v>
      </c>
      <c r="V983" t="str">
        <f t="shared" si="78"/>
        <v>Corey Washington</v>
      </c>
      <c r="W983" t="e">
        <f>VLOOKUP(V983,'player index'!D:F,3,FALSE)</f>
        <v>#N/A</v>
      </c>
      <c r="X983">
        <f t="shared" si="79"/>
        <v>0</v>
      </c>
    </row>
    <row r="984" spans="1:24">
      <c r="A984" t="s">
        <v>1427</v>
      </c>
      <c r="B984" t="s">
        <v>786</v>
      </c>
      <c r="C984" t="s">
        <v>3003</v>
      </c>
      <c r="D984" t="s">
        <v>809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f t="shared" si="80"/>
        <v>0</v>
      </c>
      <c r="T984" t="str">
        <f t="shared" si="76"/>
        <v>Kapri Bibbs, DenRB</v>
      </c>
      <c r="U984" t="str">
        <f t="shared" si="77"/>
        <v>Kapri Bibbs</v>
      </c>
      <c r="V984" t="str">
        <f t="shared" si="78"/>
        <v>Kapri Bibbs</v>
      </c>
      <c r="W984">
        <f>VLOOKUP(V984,'player index'!D:F,3,FALSE)</f>
        <v>612</v>
      </c>
      <c r="X984">
        <f t="shared" si="79"/>
        <v>0</v>
      </c>
    </row>
    <row r="985" spans="1:24">
      <c r="A985" t="s">
        <v>3324</v>
      </c>
      <c r="B985" t="s">
        <v>837</v>
      </c>
      <c r="C985" t="s">
        <v>2812</v>
      </c>
      <c r="D985" t="s">
        <v>809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 t="shared" si="80"/>
        <v>0</v>
      </c>
      <c r="T985" t="str">
        <f t="shared" si="76"/>
        <v>Robert Herron*, TBWRIR</v>
      </c>
      <c r="U985" t="str">
        <f t="shared" si="77"/>
        <v>Robert Herron*</v>
      </c>
      <c r="V985" t="str">
        <f t="shared" si="78"/>
        <v>Robert Herron</v>
      </c>
      <c r="W985" t="e">
        <f>VLOOKUP(V985,'player index'!D:F,3,FALSE)</f>
        <v>#N/A</v>
      </c>
      <c r="X985">
        <f t="shared" si="79"/>
        <v>0</v>
      </c>
    </row>
    <row r="986" spans="1:24">
      <c r="A986" t="s">
        <v>1051</v>
      </c>
      <c r="B986" t="s">
        <v>859</v>
      </c>
      <c r="C986" t="s">
        <v>2834</v>
      </c>
      <c r="D986" t="s">
        <v>809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9</v>
      </c>
      <c r="M986">
        <v>0</v>
      </c>
      <c r="N986">
        <v>3</v>
      </c>
      <c r="O986">
        <v>0</v>
      </c>
      <c r="P986">
        <v>0</v>
      </c>
      <c r="Q986">
        <v>0</v>
      </c>
      <c r="R986">
        <v>0</v>
      </c>
      <c r="S986">
        <f t="shared" si="80"/>
        <v>1.9</v>
      </c>
      <c r="T986" t="str">
        <f t="shared" si="76"/>
        <v>Brandon Coleman, NOWR</v>
      </c>
      <c r="U986" t="str">
        <f t="shared" si="77"/>
        <v>Brandon Coleman</v>
      </c>
      <c r="V986" t="str">
        <f t="shared" si="78"/>
        <v>Brandon Coleman</v>
      </c>
      <c r="W986">
        <f>VLOOKUP(V986,'player index'!D:F,3,FALSE)</f>
        <v>171</v>
      </c>
      <c r="X986">
        <f t="shared" si="79"/>
        <v>1.9</v>
      </c>
    </row>
    <row r="987" spans="1:24">
      <c r="A987" t="s">
        <v>1428</v>
      </c>
      <c r="B987" t="s">
        <v>795</v>
      </c>
      <c r="C987" t="s">
        <v>796</v>
      </c>
      <c r="D987" t="s">
        <v>809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f t="shared" si="80"/>
        <v>0</v>
      </c>
      <c r="T987" t="str">
        <f t="shared" si="76"/>
        <v>Marcus Harris*, NYGWRIR</v>
      </c>
      <c r="U987" t="str">
        <f t="shared" si="77"/>
        <v>Marcus Harris*</v>
      </c>
      <c r="V987" t="str">
        <f t="shared" si="78"/>
        <v>Marcus Harris</v>
      </c>
      <c r="W987">
        <f>VLOOKUP(V987,'player index'!D:F,3,FALSE)</f>
        <v>613</v>
      </c>
      <c r="X987">
        <f t="shared" si="79"/>
        <v>0</v>
      </c>
    </row>
    <row r="988" spans="1:24">
      <c r="A988" t="s">
        <v>1429</v>
      </c>
      <c r="B988" t="s">
        <v>67</v>
      </c>
      <c r="C988" t="s">
        <v>2814</v>
      </c>
      <c r="D988" t="s">
        <v>809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M516"/>
  <sheetViews>
    <sheetView workbookViewId="0">
      <selection activeCell="D1" sqref="D1:D1048576"/>
    </sheetView>
  </sheetViews>
  <sheetFormatPr baseColWidth="10" defaultRowHeight="15" x14ac:dyDescent="0"/>
  <cols>
    <col min="2" max="2" width="17.83203125" customWidth="1"/>
    <col min="3" max="3" width="14.6640625" customWidth="1"/>
    <col min="4" max="4" width="20" customWidth="1"/>
    <col min="5" max="5" width="16.83203125" customWidth="1"/>
    <col min="11" max="11" width="16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570</v>
      </c>
    </row>
    <row r="2" spans="1:13">
      <c r="A2" t="s">
        <v>6</v>
      </c>
      <c r="B2" t="s">
        <v>7</v>
      </c>
      <c r="C2">
        <v>9000</v>
      </c>
      <c r="D2" t="s">
        <v>8</v>
      </c>
      <c r="E2">
        <v>33.799999999999997</v>
      </c>
      <c r="F2" t="s">
        <v>9</v>
      </c>
      <c r="G2">
        <f>IFERROR(C2/E2,"")</f>
        <v>266.27218934911247</v>
      </c>
      <c r="L2" t="s">
        <v>573</v>
      </c>
      <c r="M2" t="s">
        <v>2</v>
      </c>
    </row>
    <row r="3" spans="1:13">
      <c r="A3" t="s">
        <v>6</v>
      </c>
      <c r="B3" t="s">
        <v>10</v>
      </c>
      <c r="C3">
        <v>8900</v>
      </c>
      <c r="D3" t="s">
        <v>11</v>
      </c>
      <c r="E3">
        <v>35.4</v>
      </c>
      <c r="F3" t="s">
        <v>12</v>
      </c>
      <c r="G3">
        <f t="shared" ref="G3:G66" si="0">IFERROR(C3/E3,"")</f>
        <v>251.41242937853107</v>
      </c>
      <c r="J3" t="s">
        <v>15</v>
      </c>
      <c r="K3" t="s">
        <v>126</v>
      </c>
      <c r="L3">
        <f>VLOOKUP(K3,B:E,4,FALSE)</f>
        <v>15.54</v>
      </c>
      <c r="M3">
        <f>VLOOKUP(K3,B:E,2,FALSE)</f>
        <v>5200</v>
      </c>
    </row>
    <row r="4" spans="1:13">
      <c r="A4" t="s">
        <v>6</v>
      </c>
      <c r="B4" t="s">
        <v>13</v>
      </c>
      <c r="C4">
        <v>8300</v>
      </c>
      <c r="D4" t="s">
        <v>8</v>
      </c>
      <c r="E4">
        <v>9.8000000000000007</v>
      </c>
      <c r="F4" t="s">
        <v>14</v>
      </c>
      <c r="G4">
        <f t="shared" si="0"/>
        <v>846.93877551020398</v>
      </c>
      <c r="J4" t="s">
        <v>34</v>
      </c>
      <c r="K4" t="s">
        <v>324</v>
      </c>
      <c r="L4">
        <f t="shared" ref="L4:L10" si="1">VLOOKUP(K4,B:E,4,FALSE)</f>
        <v>6.9</v>
      </c>
      <c r="M4">
        <f t="shared" ref="M4:M11" si="2">VLOOKUP(K4,B:E,2,FALSE)</f>
        <v>3000</v>
      </c>
    </row>
    <row r="5" spans="1:13">
      <c r="A5" t="s">
        <v>15</v>
      </c>
      <c r="B5" t="s">
        <v>16</v>
      </c>
      <c r="C5">
        <v>8000</v>
      </c>
      <c r="D5" t="s">
        <v>17</v>
      </c>
      <c r="E5">
        <v>22.66</v>
      </c>
      <c r="F5" t="s">
        <v>18</v>
      </c>
      <c r="G5">
        <f t="shared" si="0"/>
        <v>353.04501323918799</v>
      </c>
      <c r="J5" t="s">
        <v>34</v>
      </c>
      <c r="K5" t="s">
        <v>40</v>
      </c>
      <c r="L5">
        <f t="shared" si="1"/>
        <v>13.3</v>
      </c>
      <c r="M5">
        <f t="shared" si="2"/>
        <v>7400</v>
      </c>
    </row>
    <row r="6" spans="1:13">
      <c r="A6" t="s">
        <v>6</v>
      </c>
      <c r="B6" t="s">
        <v>19</v>
      </c>
      <c r="C6">
        <v>8000</v>
      </c>
      <c r="D6" t="s">
        <v>20</v>
      </c>
      <c r="E6">
        <v>17.8</v>
      </c>
      <c r="F6" t="s">
        <v>21</v>
      </c>
      <c r="G6">
        <f t="shared" si="0"/>
        <v>449.43820224719099</v>
      </c>
      <c r="J6" t="s">
        <v>6</v>
      </c>
      <c r="K6" t="s">
        <v>10</v>
      </c>
      <c r="L6">
        <f t="shared" si="1"/>
        <v>35.4</v>
      </c>
      <c r="M6">
        <f t="shared" si="2"/>
        <v>8900</v>
      </c>
    </row>
    <row r="7" spans="1:13">
      <c r="A7" t="s">
        <v>6</v>
      </c>
      <c r="B7" t="s">
        <v>22</v>
      </c>
      <c r="C7">
        <v>7900</v>
      </c>
      <c r="D7" t="s">
        <v>20</v>
      </c>
      <c r="E7">
        <v>15.1</v>
      </c>
      <c r="F7" t="s">
        <v>23</v>
      </c>
      <c r="G7">
        <f t="shared" si="0"/>
        <v>523.17880794701989</v>
      </c>
      <c r="J7" t="s">
        <v>6</v>
      </c>
      <c r="K7" t="s">
        <v>129</v>
      </c>
      <c r="L7">
        <f t="shared" si="1"/>
        <v>20.100000000000001</v>
      </c>
      <c r="M7">
        <f t="shared" si="2"/>
        <v>5200</v>
      </c>
    </row>
    <row r="8" spans="1:13">
      <c r="A8" t="s">
        <v>15</v>
      </c>
      <c r="B8" t="s">
        <v>24</v>
      </c>
      <c r="C8">
        <v>7900</v>
      </c>
      <c r="D8" t="s">
        <v>25</v>
      </c>
      <c r="E8">
        <v>16.059999999999999</v>
      </c>
      <c r="F8" t="s">
        <v>26</v>
      </c>
      <c r="G8">
        <f t="shared" si="0"/>
        <v>491.90535491905359</v>
      </c>
      <c r="J8" t="s">
        <v>6</v>
      </c>
      <c r="K8" t="s">
        <v>62</v>
      </c>
      <c r="L8">
        <f t="shared" si="1"/>
        <v>27.75</v>
      </c>
      <c r="M8">
        <f t="shared" si="2"/>
        <v>7000</v>
      </c>
    </row>
    <row r="9" spans="1:13">
      <c r="A9" t="s">
        <v>15</v>
      </c>
      <c r="B9" t="s">
        <v>27</v>
      </c>
      <c r="C9">
        <v>7700</v>
      </c>
      <c r="D9" t="s">
        <v>28</v>
      </c>
      <c r="E9">
        <v>29.93</v>
      </c>
      <c r="F9" t="s">
        <v>29</v>
      </c>
      <c r="G9">
        <f t="shared" si="0"/>
        <v>257.26695623120617</v>
      </c>
      <c r="J9" t="s">
        <v>45</v>
      </c>
      <c r="K9" t="s">
        <v>346</v>
      </c>
      <c r="L9">
        <f t="shared" si="1"/>
        <v>1.75</v>
      </c>
      <c r="M9">
        <f t="shared" si="2"/>
        <v>3000</v>
      </c>
    </row>
    <row r="10" spans="1:13">
      <c r="A10" t="s">
        <v>6</v>
      </c>
      <c r="B10" t="s">
        <v>30</v>
      </c>
      <c r="C10">
        <v>7600</v>
      </c>
      <c r="D10" t="s">
        <v>20</v>
      </c>
      <c r="E10">
        <v>21.6</v>
      </c>
      <c r="F10" t="s">
        <v>21</v>
      </c>
      <c r="G10">
        <f t="shared" si="0"/>
        <v>351.85185185185185</v>
      </c>
      <c r="J10" t="s">
        <v>571</v>
      </c>
      <c r="K10" t="s">
        <v>46</v>
      </c>
      <c r="L10">
        <f t="shared" si="1"/>
        <v>29.85</v>
      </c>
      <c r="M10">
        <f t="shared" si="2"/>
        <v>7400</v>
      </c>
    </row>
    <row r="11" spans="1:13">
      <c r="A11" t="s">
        <v>15</v>
      </c>
      <c r="B11" t="s">
        <v>31</v>
      </c>
      <c r="C11">
        <v>7500</v>
      </c>
      <c r="D11" t="s">
        <v>32</v>
      </c>
      <c r="E11">
        <v>16.8</v>
      </c>
      <c r="F11" t="s">
        <v>33</v>
      </c>
      <c r="G11">
        <f t="shared" si="0"/>
        <v>446.42857142857139</v>
      </c>
      <c r="J11" t="s">
        <v>572</v>
      </c>
      <c r="K11" t="s">
        <v>305</v>
      </c>
      <c r="L11">
        <f>VLOOKUP(K11,B:E,4,FALSE)</f>
        <v>19</v>
      </c>
      <c r="M11">
        <f t="shared" si="2"/>
        <v>3000</v>
      </c>
    </row>
    <row r="12" spans="1:13">
      <c r="A12" t="s">
        <v>34</v>
      </c>
      <c r="B12" t="s">
        <v>35</v>
      </c>
      <c r="C12">
        <v>7500</v>
      </c>
      <c r="D12" t="s">
        <v>36</v>
      </c>
      <c r="E12">
        <v>15.7</v>
      </c>
      <c r="F12" t="s">
        <v>37</v>
      </c>
      <c r="G12">
        <f t="shared" si="0"/>
        <v>477.70700636942678</v>
      </c>
      <c r="L12">
        <f>SUM(L3:L11)</f>
        <v>169.58999999999997</v>
      </c>
      <c r="M12">
        <f>50000-SUM(M3:M11)</f>
        <v>-100</v>
      </c>
    </row>
    <row r="13" spans="1:13">
      <c r="A13" t="s">
        <v>34</v>
      </c>
      <c r="B13" t="s">
        <v>38</v>
      </c>
      <c r="C13">
        <v>7500</v>
      </c>
      <c r="D13" t="s">
        <v>11</v>
      </c>
      <c r="E13">
        <v>0</v>
      </c>
      <c r="F13" t="s">
        <v>12</v>
      </c>
      <c r="G13" t="str">
        <f t="shared" si="0"/>
        <v/>
      </c>
    </row>
    <row r="14" spans="1:13">
      <c r="A14" t="s">
        <v>15</v>
      </c>
      <c r="B14" t="s">
        <v>39</v>
      </c>
      <c r="C14">
        <v>7400</v>
      </c>
      <c r="D14" t="s">
        <v>20</v>
      </c>
      <c r="E14">
        <v>13.57</v>
      </c>
      <c r="F14" t="s">
        <v>21</v>
      </c>
      <c r="G14">
        <f t="shared" si="0"/>
        <v>545.32056005895356</v>
      </c>
    </row>
    <row r="15" spans="1:13">
      <c r="A15" t="s">
        <v>34</v>
      </c>
      <c r="B15" t="s">
        <v>40</v>
      </c>
      <c r="C15">
        <v>7400</v>
      </c>
      <c r="D15" t="s">
        <v>41</v>
      </c>
      <c r="E15">
        <v>13.3</v>
      </c>
      <c r="F15" t="s">
        <v>42</v>
      </c>
      <c r="G15">
        <f t="shared" si="0"/>
        <v>556.39097744360902</v>
      </c>
      <c r="K15" t="s">
        <v>84</v>
      </c>
      <c r="L15">
        <f t="shared" ref="L15" si="3">VLOOKUP(K15,B:E,4,FALSE)</f>
        <v>21.65</v>
      </c>
      <c r="M15">
        <f t="shared" ref="M15" si="4">VLOOKUP(K15,B:E,2,FALSE)</f>
        <v>6400</v>
      </c>
    </row>
    <row r="16" spans="1:13">
      <c r="A16" t="s">
        <v>34</v>
      </c>
      <c r="B16" t="s">
        <v>43</v>
      </c>
      <c r="C16">
        <v>7400</v>
      </c>
      <c r="D16" t="s">
        <v>17</v>
      </c>
      <c r="E16">
        <v>22.5</v>
      </c>
      <c r="F16" t="s">
        <v>44</v>
      </c>
      <c r="G16">
        <f t="shared" si="0"/>
        <v>328.88888888888891</v>
      </c>
    </row>
    <row r="17" spans="1:7">
      <c r="A17" t="s">
        <v>45</v>
      </c>
      <c r="B17" t="s">
        <v>46</v>
      </c>
      <c r="C17">
        <v>7400</v>
      </c>
      <c r="D17" t="s">
        <v>28</v>
      </c>
      <c r="E17">
        <v>29.85</v>
      </c>
      <c r="F17" t="s">
        <v>29</v>
      </c>
      <c r="G17">
        <f t="shared" si="0"/>
        <v>247.90619765494137</v>
      </c>
    </row>
    <row r="18" spans="1:7">
      <c r="A18" t="s">
        <v>6</v>
      </c>
      <c r="B18" t="s">
        <v>47</v>
      </c>
      <c r="C18">
        <v>7400</v>
      </c>
      <c r="D18" t="s">
        <v>48</v>
      </c>
      <c r="E18">
        <v>21.55</v>
      </c>
      <c r="F18" t="s">
        <v>49</v>
      </c>
      <c r="G18">
        <f t="shared" si="0"/>
        <v>343.38747099767983</v>
      </c>
    </row>
    <row r="19" spans="1:7">
      <c r="A19" t="s">
        <v>34</v>
      </c>
      <c r="B19" t="s">
        <v>50</v>
      </c>
      <c r="C19">
        <v>7300</v>
      </c>
      <c r="D19" t="s">
        <v>41</v>
      </c>
      <c r="E19">
        <v>22.55</v>
      </c>
      <c r="F19" t="s">
        <v>51</v>
      </c>
      <c r="G19">
        <f t="shared" si="0"/>
        <v>323.72505543237247</v>
      </c>
    </row>
    <row r="20" spans="1:7">
      <c r="A20" t="s">
        <v>6</v>
      </c>
      <c r="B20" t="s">
        <v>52</v>
      </c>
      <c r="C20">
        <v>7300</v>
      </c>
      <c r="D20" t="s">
        <v>17</v>
      </c>
      <c r="E20">
        <v>18.7</v>
      </c>
      <c r="F20" t="s">
        <v>18</v>
      </c>
      <c r="G20">
        <f t="shared" si="0"/>
        <v>390.37433155080214</v>
      </c>
    </row>
    <row r="21" spans="1:7">
      <c r="A21" t="s">
        <v>34</v>
      </c>
      <c r="B21" t="s">
        <v>53</v>
      </c>
      <c r="C21">
        <v>7300</v>
      </c>
      <c r="D21" t="s">
        <v>54</v>
      </c>
      <c r="E21">
        <v>10.7</v>
      </c>
      <c r="F21" t="s">
        <v>55</v>
      </c>
      <c r="G21">
        <f t="shared" si="0"/>
        <v>682.24299065420564</v>
      </c>
    </row>
    <row r="22" spans="1:7">
      <c r="A22" t="s">
        <v>15</v>
      </c>
      <c r="B22" t="s">
        <v>56</v>
      </c>
      <c r="C22">
        <v>7200</v>
      </c>
      <c r="D22" t="s">
        <v>11</v>
      </c>
      <c r="E22">
        <v>27.85</v>
      </c>
      <c r="F22" t="s">
        <v>12</v>
      </c>
      <c r="G22">
        <f t="shared" si="0"/>
        <v>258.52782764811491</v>
      </c>
    </row>
    <row r="23" spans="1:7">
      <c r="A23" t="s">
        <v>6</v>
      </c>
      <c r="B23" t="s">
        <v>57</v>
      </c>
      <c r="C23">
        <v>7200</v>
      </c>
      <c r="D23" t="s">
        <v>54</v>
      </c>
      <c r="E23">
        <v>12.4</v>
      </c>
      <c r="F23" t="s">
        <v>55</v>
      </c>
      <c r="G23">
        <f t="shared" si="0"/>
        <v>580.64516129032256</v>
      </c>
    </row>
    <row r="24" spans="1:7">
      <c r="A24" t="s">
        <v>34</v>
      </c>
      <c r="B24" t="s">
        <v>58</v>
      </c>
      <c r="C24">
        <v>7200</v>
      </c>
      <c r="D24" t="s">
        <v>17</v>
      </c>
      <c r="E24">
        <v>9.4</v>
      </c>
      <c r="F24" t="s">
        <v>18</v>
      </c>
      <c r="G24">
        <f t="shared" si="0"/>
        <v>765.95744680851055</v>
      </c>
    </row>
    <row r="25" spans="1:7">
      <c r="A25" t="s">
        <v>15</v>
      </c>
      <c r="B25" t="s">
        <v>59</v>
      </c>
      <c r="C25">
        <v>7100</v>
      </c>
      <c r="D25" t="s">
        <v>8</v>
      </c>
      <c r="E25">
        <v>20.02</v>
      </c>
      <c r="F25" t="s">
        <v>9</v>
      </c>
      <c r="G25">
        <f t="shared" si="0"/>
        <v>354.64535464535464</v>
      </c>
    </row>
    <row r="26" spans="1:7">
      <c r="A26" t="s">
        <v>34</v>
      </c>
      <c r="B26" t="s">
        <v>60</v>
      </c>
      <c r="C26">
        <v>7100</v>
      </c>
      <c r="D26" t="s">
        <v>48</v>
      </c>
      <c r="E26">
        <v>0</v>
      </c>
      <c r="F26" t="s">
        <v>49</v>
      </c>
      <c r="G26" t="str">
        <f t="shared" si="0"/>
        <v/>
      </c>
    </row>
    <row r="27" spans="1:7">
      <c r="A27" t="s">
        <v>6</v>
      </c>
      <c r="B27" t="s">
        <v>61</v>
      </c>
      <c r="C27">
        <v>7100</v>
      </c>
      <c r="D27" t="s">
        <v>32</v>
      </c>
      <c r="E27">
        <v>10.050000000000001</v>
      </c>
      <c r="F27" t="s">
        <v>33</v>
      </c>
      <c r="G27">
        <f t="shared" si="0"/>
        <v>706.46766169154228</v>
      </c>
    </row>
    <row r="28" spans="1:7">
      <c r="A28" t="s">
        <v>6</v>
      </c>
      <c r="B28" t="s">
        <v>62</v>
      </c>
      <c r="C28">
        <v>7000</v>
      </c>
      <c r="D28" t="s">
        <v>28</v>
      </c>
      <c r="E28">
        <v>27.75</v>
      </c>
      <c r="F28" t="s">
        <v>29</v>
      </c>
      <c r="G28">
        <f t="shared" si="0"/>
        <v>252.25225225225225</v>
      </c>
    </row>
    <row r="29" spans="1:7">
      <c r="A29" t="s">
        <v>15</v>
      </c>
      <c r="B29" t="s">
        <v>63</v>
      </c>
      <c r="C29">
        <v>7000</v>
      </c>
      <c r="D29" t="s">
        <v>41</v>
      </c>
      <c r="E29">
        <v>19.59</v>
      </c>
      <c r="F29" t="s">
        <v>42</v>
      </c>
      <c r="G29">
        <f t="shared" si="0"/>
        <v>357.32516590096986</v>
      </c>
    </row>
    <row r="30" spans="1:7">
      <c r="A30" t="s">
        <v>6</v>
      </c>
      <c r="B30" t="s">
        <v>64</v>
      </c>
      <c r="C30">
        <v>6900</v>
      </c>
      <c r="D30" t="s">
        <v>41</v>
      </c>
      <c r="E30">
        <v>12.8</v>
      </c>
      <c r="F30" t="s">
        <v>51</v>
      </c>
      <c r="G30">
        <f t="shared" si="0"/>
        <v>539.0625</v>
      </c>
    </row>
    <row r="31" spans="1:7">
      <c r="A31" t="s">
        <v>6</v>
      </c>
      <c r="B31" t="s">
        <v>65</v>
      </c>
      <c r="C31">
        <v>6900</v>
      </c>
      <c r="D31" t="s">
        <v>66</v>
      </c>
      <c r="E31">
        <v>21.6</v>
      </c>
      <c r="F31" t="s">
        <v>67</v>
      </c>
      <c r="G31">
        <f t="shared" si="0"/>
        <v>319.4444444444444</v>
      </c>
    </row>
    <row r="32" spans="1:7">
      <c r="A32" t="s">
        <v>15</v>
      </c>
      <c r="B32" t="s">
        <v>68</v>
      </c>
      <c r="C32">
        <v>6800</v>
      </c>
      <c r="D32" t="s">
        <v>32</v>
      </c>
      <c r="E32">
        <v>20.95</v>
      </c>
      <c r="F32" t="s">
        <v>69</v>
      </c>
      <c r="G32">
        <f t="shared" si="0"/>
        <v>324.58233890214797</v>
      </c>
    </row>
    <row r="33" spans="1:7">
      <c r="A33" t="s">
        <v>6</v>
      </c>
      <c r="B33" t="s">
        <v>70</v>
      </c>
      <c r="C33">
        <v>6800</v>
      </c>
      <c r="D33" t="s">
        <v>36</v>
      </c>
      <c r="E33">
        <v>18.600000000000001</v>
      </c>
      <c r="F33" t="s">
        <v>71</v>
      </c>
      <c r="G33">
        <f t="shared" si="0"/>
        <v>365.59139784946234</v>
      </c>
    </row>
    <row r="34" spans="1:7">
      <c r="A34" t="s">
        <v>15</v>
      </c>
      <c r="B34" t="s">
        <v>72</v>
      </c>
      <c r="C34">
        <v>6700</v>
      </c>
      <c r="D34" t="s">
        <v>73</v>
      </c>
      <c r="E34">
        <v>19.899999999999999</v>
      </c>
      <c r="F34" t="s">
        <v>74</v>
      </c>
      <c r="G34">
        <f t="shared" si="0"/>
        <v>336.68341708542715</v>
      </c>
    </row>
    <row r="35" spans="1:7">
      <c r="A35" t="s">
        <v>6</v>
      </c>
      <c r="B35" t="s">
        <v>75</v>
      </c>
      <c r="C35">
        <v>6700</v>
      </c>
      <c r="D35" t="s">
        <v>25</v>
      </c>
      <c r="E35">
        <v>12.15</v>
      </c>
      <c r="F35" t="s">
        <v>26</v>
      </c>
      <c r="G35">
        <f t="shared" si="0"/>
        <v>551.44032921810697</v>
      </c>
    </row>
    <row r="36" spans="1:7">
      <c r="A36" t="s">
        <v>15</v>
      </c>
      <c r="B36" t="s">
        <v>76</v>
      </c>
      <c r="C36">
        <v>6600</v>
      </c>
      <c r="D36" t="s">
        <v>77</v>
      </c>
      <c r="E36">
        <v>25.44</v>
      </c>
      <c r="F36" t="s">
        <v>78</v>
      </c>
      <c r="G36">
        <f t="shared" si="0"/>
        <v>259.43396226415092</v>
      </c>
    </row>
    <row r="37" spans="1:7">
      <c r="A37" t="s">
        <v>34</v>
      </c>
      <c r="B37" t="s">
        <v>79</v>
      </c>
      <c r="C37">
        <v>6600</v>
      </c>
      <c r="D37" t="s">
        <v>66</v>
      </c>
      <c r="E37">
        <v>14.25</v>
      </c>
      <c r="F37" t="s">
        <v>67</v>
      </c>
      <c r="G37">
        <f t="shared" si="0"/>
        <v>463.15789473684208</v>
      </c>
    </row>
    <row r="38" spans="1:7">
      <c r="A38" t="s">
        <v>6</v>
      </c>
      <c r="B38" t="s">
        <v>80</v>
      </c>
      <c r="C38">
        <v>6600</v>
      </c>
      <c r="D38" t="s">
        <v>48</v>
      </c>
      <c r="E38">
        <v>0</v>
      </c>
      <c r="F38" t="s">
        <v>81</v>
      </c>
      <c r="G38" t="str">
        <f t="shared" si="0"/>
        <v/>
      </c>
    </row>
    <row r="39" spans="1:7">
      <c r="A39" t="s">
        <v>15</v>
      </c>
      <c r="B39" t="s">
        <v>82</v>
      </c>
      <c r="C39">
        <v>6400</v>
      </c>
      <c r="D39" t="s">
        <v>8</v>
      </c>
      <c r="E39">
        <v>17.57</v>
      </c>
      <c r="F39" t="s">
        <v>14</v>
      </c>
      <c r="G39">
        <f t="shared" si="0"/>
        <v>364.25725668753557</v>
      </c>
    </row>
    <row r="40" spans="1:7">
      <c r="A40" t="s">
        <v>15</v>
      </c>
      <c r="B40" t="s">
        <v>83</v>
      </c>
      <c r="C40">
        <v>6400</v>
      </c>
      <c r="D40" t="s">
        <v>36</v>
      </c>
      <c r="E40">
        <v>20.53</v>
      </c>
      <c r="F40" t="s">
        <v>71</v>
      </c>
      <c r="G40">
        <f t="shared" si="0"/>
        <v>311.73891865562592</v>
      </c>
    </row>
    <row r="41" spans="1:7">
      <c r="A41" t="s">
        <v>6</v>
      </c>
      <c r="B41" t="s">
        <v>84</v>
      </c>
      <c r="C41">
        <v>6400</v>
      </c>
      <c r="D41" t="s">
        <v>73</v>
      </c>
      <c r="E41">
        <v>21.65</v>
      </c>
      <c r="F41" t="s">
        <v>74</v>
      </c>
      <c r="G41">
        <f t="shared" si="0"/>
        <v>295.61200923787533</v>
      </c>
    </row>
    <row r="42" spans="1:7">
      <c r="A42" t="s">
        <v>6</v>
      </c>
      <c r="B42" t="s">
        <v>85</v>
      </c>
      <c r="C42">
        <v>6300</v>
      </c>
      <c r="D42" t="s">
        <v>54</v>
      </c>
      <c r="E42">
        <v>15.65</v>
      </c>
      <c r="F42" t="s">
        <v>86</v>
      </c>
      <c r="G42">
        <f t="shared" si="0"/>
        <v>402.55591054313101</v>
      </c>
    </row>
    <row r="43" spans="1:7">
      <c r="A43" t="s">
        <v>15</v>
      </c>
      <c r="B43" t="s">
        <v>87</v>
      </c>
      <c r="C43">
        <v>6300</v>
      </c>
      <c r="D43" t="s">
        <v>20</v>
      </c>
      <c r="E43">
        <v>18.09</v>
      </c>
      <c r="F43" t="s">
        <v>23</v>
      </c>
      <c r="G43">
        <f t="shared" si="0"/>
        <v>348.25870646766168</v>
      </c>
    </row>
    <row r="44" spans="1:7">
      <c r="A44" t="s">
        <v>15</v>
      </c>
      <c r="B44" t="s">
        <v>88</v>
      </c>
      <c r="C44">
        <v>6300</v>
      </c>
      <c r="D44" t="s">
        <v>77</v>
      </c>
      <c r="E44">
        <v>20.6</v>
      </c>
      <c r="F44" t="s">
        <v>89</v>
      </c>
      <c r="G44">
        <f t="shared" si="0"/>
        <v>305.82524271844659</v>
      </c>
    </row>
    <row r="45" spans="1:7">
      <c r="A45" t="s">
        <v>15</v>
      </c>
      <c r="B45" t="s">
        <v>90</v>
      </c>
      <c r="C45">
        <v>6300</v>
      </c>
      <c r="D45" t="s">
        <v>66</v>
      </c>
      <c r="E45">
        <v>14.65</v>
      </c>
      <c r="F45" t="s">
        <v>67</v>
      </c>
      <c r="G45">
        <f t="shared" si="0"/>
        <v>430.03412969283278</v>
      </c>
    </row>
    <row r="46" spans="1:7">
      <c r="A46" t="s">
        <v>6</v>
      </c>
      <c r="B46" t="s">
        <v>91</v>
      </c>
      <c r="C46">
        <v>6200</v>
      </c>
      <c r="D46" t="s">
        <v>66</v>
      </c>
      <c r="E46">
        <v>22.15</v>
      </c>
      <c r="F46" t="s">
        <v>92</v>
      </c>
      <c r="G46">
        <f t="shared" si="0"/>
        <v>279.9097065462754</v>
      </c>
    </row>
    <row r="47" spans="1:7">
      <c r="A47" t="s">
        <v>15</v>
      </c>
      <c r="B47" t="s">
        <v>93</v>
      </c>
      <c r="C47">
        <v>6200</v>
      </c>
      <c r="D47" t="s">
        <v>54</v>
      </c>
      <c r="E47">
        <v>14.12</v>
      </c>
      <c r="F47" t="s">
        <v>86</v>
      </c>
      <c r="G47">
        <f t="shared" si="0"/>
        <v>439.09348441926346</v>
      </c>
    </row>
    <row r="48" spans="1:7">
      <c r="A48" t="s">
        <v>15</v>
      </c>
      <c r="B48" t="s">
        <v>94</v>
      </c>
      <c r="C48">
        <v>6200</v>
      </c>
      <c r="D48" t="s">
        <v>36</v>
      </c>
      <c r="E48">
        <v>14.03</v>
      </c>
      <c r="F48" t="s">
        <v>37</v>
      </c>
      <c r="G48">
        <f t="shared" si="0"/>
        <v>441.91019244476126</v>
      </c>
    </row>
    <row r="49" spans="1:7">
      <c r="A49" t="s">
        <v>34</v>
      </c>
      <c r="B49" t="s">
        <v>95</v>
      </c>
      <c r="C49">
        <v>6200</v>
      </c>
      <c r="D49" t="s">
        <v>20</v>
      </c>
      <c r="E49">
        <v>6.35</v>
      </c>
      <c r="F49" t="s">
        <v>21</v>
      </c>
      <c r="G49">
        <f t="shared" si="0"/>
        <v>976.37795275590554</v>
      </c>
    </row>
    <row r="50" spans="1:7">
      <c r="A50" t="s">
        <v>6</v>
      </c>
      <c r="B50" t="s">
        <v>96</v>
      </c>
      <c r="C50">
        <v>6200</v>
      </c>
      <c r="D50" t="s">
        <v>97</v>
      </c>
      <c r="E50">
        <v>18.3</v>
      </c>
      <c r="F50" t="s">
        <v>98</v>
      </c>
      <c r="G50">
        <f t="shared" si="0"/>
        <v>338.79781420765028</v>
      </c>
    </row>
    <row r="51" spans="1:7">
      <c r="A51" t="s">
        <v>34</v>
      </c>
      <c r="B51" t="s">
        <v>99</v>
      </c>
      <c r="C51">
        <v>6100</v>
      </c>
      <c r="D51" t="s">
        <v>73</v>
      </c>
      <c r="E51">
        <v>13.15</v>
      </c>
      <c r="F51" t="s">
        <v>100</v>
      </c>
      <c r="G51">
        <f t="shared" si="0"/>
        <v>463.8783269961977</v>
      </c>
    </row>
    <row r="52" spans="1:7">
      <c r="A52" t="s">
        <v>6</v>
      </c>
      <c r="B52" t="s">
        <v>101</v>
      </c>
      <c r="C52">
        <v>6100</v>
      </c>
      <c r="D52" t="s">
        <v>73</v>
      </c>
      <c r="E52">
        <v>9</v>
      </c>
      <c r="F52" t="s">
        <v>100</v>
      </c>
      <c r="G52">
        <f t="shared" si="0"/>
        <v>677.77777777777783</v>
      </c>
    </row>
    <row r="53" spans="1:7">
      <c r="A53" t="s">
        <v>15</v>
      </c>
      <c r="B53" t="s">
        <v>102</v>
      </c>
      <c r="C53">
        <v>6100</v>
      </c>
      <c r="D53" t="s">
        <v>25</v>
      </c>
      <c r="E53">
        <v>21.57</v>
      </c>
      <c r="F53" t="s">
        <v>103</v>
      </c>
      <c r="G53">
        <f t="shared" si="0"/>
        <v>282.80018544274452</v>
      </c>
    </row>
    <row r="54" spans="1:7">
      <c r="A54" t="s">
        <v>15</v>
      </c>
      <c r="B54" t="s">
        <v>104</v>
      </c>
      <c r="C54">
        <v>6000</v>
      </c>
      <c r="D54" t="s">
        <v>17</v>
      </c>
      <c r="E54">
        <v>15.18</v>
      </c>
      <c r="F54" t="s">
        <v>44</v>
      </c>
      <c r="G54">
        <f t="shared" si="0"/>
        <v>395.25691699604744</v>
      </c>
    </row>
    <row r="55" spans="1:7">
      <c r="A55" t="s">
        <v>34</v>
      </c>
      <c r="B55" t="s">
        <v>105</v>
      </c>
      <c r="C55">
        <v>6000</v>
      </c>
      <c r="D55" t="s">
        <v>54</v>
      </c>
      <c r="E55">
        <v>10.8</v>
      </c>
      <c r="F55" t="s">
        <v>86</v>
      </c>
      <c r="G55">
        <f t="shared" si="0"/>
        <v>555.55555555555554</v>
      </c>
    </row>
    <row r="56" spans="1:7">
      <c r="A56" t="s">
        <v>6</v>
      </c>
      <c r="B56" t="s">
        <v>106</v>
      </c>
      <c r="C56">
        <v>6000</v>
      </c>
      <c r="D56" t="s">
        <v>17</v>
      </c>
      <c r="E56">
        <v>9.85</v>
      </c>
      <c r="F56" t="s">
        <v>44</v>
      </c>
      <c r="G56">
        <f t="shared" si="0"/>
        <v>609.13705583756348</v>
      </c>
    </row>
    <row r="57" spans="1:7">
      <c r="A57" t="s">
        <v>34</v>
      </c>
      <c r="B57" t="s">
        <v>107</v>
      </c>
      <c r="C57">
        <v>5900</v>
      </c>
      <c r="D57" t="s">
        <v>32</v>
      </c>
      <c r="E57">
        <v>17</v>
      </c>
      <c r="F57" t="s">
        <v>33</v>
      </c>
      <c r="G57">
        <f t="shared" si="0"/>
        <v>347.05882352941177</v>
      </c>
    </row>
    <row r="58" spans="1:7">
      <c r="A58" t="s">
        <v>6</v>
      </c>
      <c r="B58" t="s">
        <v>108</v>
      </c>
      <c r="C58">
        <v>5800</v>
      </c>
      <c r="D58" t="s">
        <v>77</v>
      </c>
      <c r="E58">
        <v>27.45</v>
      </c>
      <c r="F58" t="s">
        <v>78</v>
      </c>
      <c r="G58">
        <f t="shared" si="0"/>
        <v>211.29326047358836</v>
      </c>
    </row>
    <row r="59" spans="1:7">
      <c r="A59" t="s">
        <v>45</v>
      </c>
      <c r="B59" t="s">
        <v>109</v>
      </c>
      <c r="C59">
        <v>5800</v>
      </c>
      <c r="D59" t="s">
        <v>41</v>
      </c>
      <c r="E59">
        <v>9.6</v>
      </c>
      <c r="F59" t="s">
        <v>42</v>
      </c>
      <c r="G59">
        <f t="shared" si="0"/>
        <v>604.16666666666674</v>
      </c>
    </row>
    <row r="60" spans="1:7">
      <c r="A60" t="s">
        <v>15</v>
      </c>
      <c r="B60" t="s">
        <v>110</v>
      </c>
      <c r="C60">
        <v>5800</v>
      </c>
      <c r="D60" t="s">
        <v>73</v>
      </c>
      <c r="E60">
        <v>22.44</v>
      </c>
      <c r="F60" t="s">
        <v>100</v>
      </c>
      <c r="G60">
        <f t="shared" si="0"/>
        <v>258.4670231729055</v>
      </c>
    </row>
    <row r="61" spans="1:7">
      <c r="A61" t="s">
        <v>34</v>
      </c>
      <c r="B61" t="s">
        <v>111</v>
      </c>
      <c r="C61">
        <v>5800</v>
      </c>
      <c r="D61" t="s">
        <v>97</v>
      </c>
      <c r="E61">
        <v>16.350000000000001</v>
      </c>
      <c r="F61" t="s">
        <v>98</v>
      </c>
      <c r="G61">
        <f t="shared" si="0"/>
        <v>354.74006116207948</v>
      </c>
    </row>
    <row r="62" spans="1:7">
      <c r="A62" t="s">
        <v>15</v>
      </c>
      <c r="B62" t="s">
        <v>112</v>
      </c>
      <c r="C62">
        <v>5700</v>
      </c>
      <c r="D62" t="s">
        <v>54</v>
      </c>
      <c r="E62">
        <v>20.21</v>
      </c>
      <c r="F62" t="s">
        <v>55</v>
      </c>
      <c r="G62">
        <f t="shared" si="0"/>
        <v>282.03859475507176</v>
      </c>
    </row>
    <row r="63" spans="1:7">
      <c r="A63" t="s">
        <v>6</v>
      </c>
      <c r="B63" t="s">
        <v>113</v>
      </c>
      <c r="C63">
        <v>5700</v>
      </c>
      <c r="D63" t="s">
        <v>20</v>
      </c>
      <c r="E63">
        <v>10.199999999999999</v>
      </c>
      <c r="F63" t="s">
        <v>23</v>
      </c>
      <c r="G63">
        <f t="shared" si="0"/>
        <v>558.82352941176475</v>
      </c>
    </row>
    <row r="64" spans="1:7">
      <c r="A64" t="s">
        <v>34</v>
      </c>
      <c r="B64" t="s">
        <v>114</v>
      </c>
      <c r="C64">
        <v>5700</v>
      </c>
      <c r="D64" t="s">
        <v>77</v>
      </c>
      <c r="E64">
        <v>13.6</v>
      </c>
      <c r="F64" t="s">
        <v>78</v>
      </c>
      <c r="G64">
        <f t="shared" si="0"/>
        <v>419.11764705882354</v>
      </c>
    </row>
    <row r="65" spans="1:7">
      <c r="A65" t="s">
        <v>15</v>
      </c>
      <c r="B65" t="s">
        <v>115</v>
      </c>
      <c r="C65">
        <v>5500</v>
      </c>
      <c r="D65" t="s">
        <v>41</v>
      </c>
      <c r="E65">
        <v>12.65</v>
      </c>
      <c r="F65" t="s">
        <v>51</v>
      </c>
      <c r="G65">
        <f t="shared" si="0"/>
        <v>434.78260869565219</v>
      </c>
    </row>
    <row r="66" spans="1:7">
      <c r="A66" t="s">
        <v>6</v>
      </c>
      <c r="B66" t="s">
        <v>116</v>
      </c>
      <c r="C66">
        <v>5500</v>
      </c>
      <c r="D66" t="s">
        <v>25</v>
      </c>
      <c r="E66">
        <v>6.05</v>
      </c>
      <c r="F66" t="s">
        <v>26</v>
      </c>
      <c r="G66">
        <f t="shared" si="0"/>
        <v>909.09090909090912</v>
      </c>
    </row>
    <row r="67" spans="1:7">
      <c r="A67" t="s">
        <v>6</v>
      </c>
      <c r="B67" t="s">
        <v>117</v>
      </c>
      <c r="C67">
        <v>5400</v>
      </c>
      <c r="D67" t="s">
        <v>77</v>
      </c>
      <c r="E67">
        <v>12.8</v>
      </c>
      <c r="F67" t="s">
        <v>89</v>
      </c>
      <c r="G67">
        <f t="shared" ref="G67:G130" si="5">IFERROR(C67/E67,"")</f>
        <v>421.875</v>
      </c>
    </row>
    <row r="68" spans="1:7">
      <c r="A68" t="s">
        <v>6</v>
      </c>
      <c r="B68" t="s">
        <v>118</v>
      </c>
      <c r="C68">
        <v>5400</v>
      </c>
      <c r="D68" t="s">
        <v>48</v>
      </c>
      <c r="E68">
        <v>11.75</v>
      </c>
      <c r="F68" t="s">
        <v>81</v>
      </c>
      <c r="G68">
        <f t="shared" si="5"/>
        <v>459.57446808510639</v>
      </c>
    </row>
    <row r="69" spans="1:7">
      <c r="A69" t="s">
        <v>6</v>
      </c>
      <c r="B69" t="s">
        <v>119</v>
      </c>
      <c r="C69">
        <v>5400</v>
      </c>
      <c r="D69" t="s">
        <v>77</v>
      </c>
      <c r="E69">
        <v>15.55</v>
      </c>
      <c r="F69" t="s">
        <v>89</v>
      </c>
      <c r="G69">
        <f t="shared" si="5"/>
        <v>347.26688102893888</v>
      </c>
    </row>
    <row r="70" spans="1:7">
      <c r="A70" t="s">
        <v>34</v>
      </c>
      <c r="B70" t="s">
        <v>120</v>
      </c>
      <c r="C70">
        <v>5400</v>
      </c>
      <c r="D70" t="s">
        <v>77</v>
      </c>
      <c r="E70">
        <v>22.65</v>
      </c>
      <c r="F70" t="s">
        <v>89</v>
      </c>
      <c r="G70">
        <f t="shared" si="5"/>
        <v>238.41059602649008</v>
      </c>
    </row>
    <row r="71" spans="1:7">
      <c r="A71" t="s">
        <v>15</v>
      </c>
      <c r="B71" t="s">
        <v>121</v>
      </c>
      <c r="C71">
        <v>5400</v>
      </c>
      <c r="D71" t="s">
        <v>48</v>
      </c>
      <c r="E71">
        <v>17.89</v>
      </c>
      <c r="F71" t="s">
        <v>81</v>
      </c>
      <c r="G71">
        <f t="shared" si="5"/>
        <v>301.84460592509782</v>
      </c>
    </row>
    <row r="72" spans="1:7">
      <c r="A72" t="s">
        <v>6</v>
      </c>
      <c r="B72" t="s">
        <v>122</v>
      </c>
      <c r="C72">
        <v>5300</v>
      </c>
      <c r="D72" t="s">
        <v>32</v>
      </c>
      <c r="E72">
        <v>8.4</v>
      </c>
      <c r="F72" t="s">
        <v>33</v>
      </c>
      <c r="G72">
        <f t="shared" si="5"/>
        <v>630.95238095238096</v>
      </c>
    </row>
    <row r="73" spans="1:7">
      <c r="A73" t="s">
        <v>15</v>
      </c>
      <c r="B73" t="s">
        <v>123</v>
      </c>
      <c r="C73">
        <v>5300</v>
      </c>
      <c r="D73" t="s">
        <v>97</v>
      </c>
      <c r="E73">
        <v>16.79</v>
      </c>
      <c r="F73" t="s">
        <v>98</v>
      </c>
      <c r="G73">
        <f t="shared" si="5"/>
        <v>315.66408576533655</v>
      </c>
    </row>
    <row r="74" spans="1:7">
      <c r="A74" t="s">
        <v>34</v>
      </c>
      <c r="B74" t="s">
        <v>124</v>
      </c>
      <c r="C74">
        <v>5300</v>
      </c>
      <c r="D74" t="s">
        <v>20</v>
      </c>
      <c r="E74">
        <v>3.75</v>
      </c>
      <c r="F74" t="s">
        <v>21</v>
      </c>
      <c r="G74">
        <f t="shared" si="5"/>
        <v>1413.3333333333333</v>
      </c>
    </row>
    <row r="75" spans="1:7">
      <c r="A75" t="s">
        <v>15</v>
      </c>
      <c r="B75" t="s">
        <v>125</v>
      </c>
      <c r="C75">
        <v>5200</v>
      </c>
      <c r="D75" t="s">
        <v>8</v>
      </c>
      <c r="E75">
        <v>7.62</v>
      </c>
      <c r="F75" t="s">
        <v>14</v>
      </c>
      <c r="G75">
        <f t="shared" si="5"/>
        <v>682.41469816272968</v>
      </c>
    </row>
    <row r="76" spans="1:7">
      <c r="A76" t="s">
        <v>15</v>
      </c>
      <c r="B76" t="s">
        <v>126</v>
      </c>
      <c r="C76">
        <v>5200</v>
      </c>
      <c r="D76" t="s">
        <v>11</v>
      </c>
      <c r="E76">
        <v>15.54</v>
      </c>
      <c r="F76" t="s">
        <v>127</v>
      </c>
      <c r="G76">
        <f t="shared" si="5"/>
        <v>334.62033462033463</v>
      </c>
    </row>
    <row r="77" spans="1:7">
      <c r="A77" t="s">
        <v>34</v>
      </c>
      <c r="B77" t="s">
        <v>128</v>
      </c>
      <c r="C77">
        <v>5200</v>
      </c>
      <c r="D77" t="s">
        <v>73</v>
      </c>
      <c r="E77">
        <v>8.85</v>
      </c>
      <c r="F77" t="s">
        <v>74</v>
      </c>
      <c r="G77">
        <f t="shared" si="5"/>
        <v>587.57062146892656</v>
      </c>
    </row>
    <row r="78" spans="1:7">
      <c r="A78" t="s">
        <v>6</v>
      </c>
      <c r="B78" t="s">
        <v>129</v>
      </c>
      <c r="C78">
        <v>5200</v>
      </c>
      <c r="D78" t="s">
        <v>28</v>
      </c>
      <c r="E78">
        <v>20.100000000000001</v>
      </c>
      <c r="F78" t="s">
        <v>130</v>
      </c>
      <c r="G78">
        <f t="shared" si="5"/>
        <v>258.70646766169153</v>
      </c>
    </row>
    <row r="79" spans="1:7">
      <c r="A79" t="s">
        <v>15</v>
      </c>
      <c r="B79" t="s">
        <v>131</v>
      </c>
      <c r="C79">
        <v>5100</v>
      </c>
      <c r="D79" t="s">
        <v>66</v>
      </c>
      <c r="E79">
        <v>15.71</v>
      </c>
      <c r="F79" t="s">
        <v>92</v>
      </c>
      <c r="G79">
        <f t="shared" si="5"/>
        <v>324.63399108847864</v>
      </c>
    </row>
    <row r="80" spans="1:7">
      <c r="A80" t="s">
        <v>34</v>
      </c>
      <c r="B80" t="s">
        <v>132</v>
      </c>
      <c r="C80">
        <v>5100</v>
      </c>
      <c r="D80" t="s">
        <v>48</v>
      </c>
      <c r="E80">
        <v>8.6</v>
      </c>
      <c r="F80" t="s">
        <v>81</v>
      </c>
      <c r="G80">
        <f t="shared" si="5"/>
        <v>593.02325581395348</v>
      </c>
    </row>
    <row r="81" spans="1:7">
      <c r="A81" t="s">
        <v>6</v>
      </c>
      <c r="B81" t="s">
        <v>133</v>
      </c>
      <c r="C81">
        <v>5100</v>
      </c>
      <c r="D81" t="s">
        <v>77</v>
      </c>
      <c r="E81">
        <v>12.05</v>
      </c>
      <c r="F81" t="s">
        <v>78</v>
      </c>
      <c r="G81">
        <f t="shared" si="5"/>
        <v>423.23651452282155</v>
      </c>
    </row>
    <row r="82" spans="1:7">
      <c r="A82" t="s">
        <v>34</v>
      </c>
      <c r="B82" t="s">
        <v>134</v>
      </c>
      <c r="C82">
        <v>5100</v>
      </c>
      <c r="D82" t="s">
        <v>8</v>
      </c>
      <c r="E82">
        <v>10.6</v>
      </c>
      <c r="F82" t="s">
        <v>14</v>
      </c>
      <c r="G82">
        <f t="shared" si="5"/>
        <v>481.1320754716981</v>
      </c>
    </row>
    <row r="83" spans="1:7">
      <c r="A83" t="s">
        <v>15</v>
      </c>
      <c r="B83" t="s">
        <v>135</v>
      </c>
      <c r="C83">
        <v>5100</v>
      </c>
      <c r="D83" t="s">
        <v>28</v>
      </c>
      <c r="E83">
        <v>16.77</v>
      </c>
      <c r="F83" t="s">
        <v>130</v>
      </c>
      <c r="G83">
        <f t="shared" si="5"/>
        <v>304.11449016100181</v>
      </c>
    </row>
    <row r="84" spans="1:7">
      <c r="A84" t="s">
        <v>15</v>
      </c>
      <c r="B84" t="s">
        <v>136</v>
      </c>
      <c r="C84">
        <v>5100</v>
      </c>
      <c r="D84" t="s">
        <v>97</v>
      </c>
      <c r="E84">
        <v>13.38</v>
      </c>
      <c r="F84" t="s">
        <v>137</v>
      </c>
      <c r="G84">
        <f t="shared" si="5"/>
        <v>381.1659192825112</v>
      </c>
    </row>
    <row r="85" spans="1:7">
      <c r="A85" t="s">
        <v>15</v>
      </c>
      <c r="B85" t="s">
        <v>138</v>
      </c>
      <c r="C85">
        <v>5000</v>
      </c>
      <c r="D85" t="s">
        <v>25</v>
      </c>
      <c r="E85">
        <v>0</v>
      </c>
      <c r="F85" t="s">
        <v>26</v>
      </c>
      <c r="G85" t="str">
        <f t="shared" si="5"/>
        <v/>
      </c>
    </row>
    <row r="86" spans="1:7">
      <c r="A86" t="s">
        <v>15</v>
      </c>
      <c r="B86" t="s">
        <v>139</v>
      </c>
      <c r="C86">
        <v>5000</v>
      </c>
      <c r="D86" t="s">
        <v>11</v>
      </c>
      <c r="E86">
        <v>-0.3</v>
      </c>
      <c r="F86" t="s">
        <v>12</v>
      </c>
      <c r="G86">
        <f t="shared" si="5"/>
        <v>-16666.666666666668</v>
      </c>
    </row>
    <row r="87" spans="1:7">
      <c r="A87" t="s">
        <v>15</v>
      </c>
      <c r="B87" t="s">
        <v>140</v>
      </c>
      <c r="C87">
        <v>5000</v>
      </c>
      <c r="D87" t="s">
        <v>97</v>
      </c>
      <c r="E87">
        <v>3.26</v>
      </c>
      <c r="F87" t="s">
        <v>137</v>
      </c>
      <c r="G87">
        <f t="shared" si="5"/>
        <v>1533.7423312883436</v>
      </c>
    </row>
    <row r="88" spans="1:7">
      <c r="A88" t="s">
        <v>15</v>
      </c>
      <c r="B88" t="s">
        <v>141</v>
      </c>
      <c r="C88">
        <v>5000</v>
      </c>
      <c r="D88" t="s">
        <v>73</v>
      </c>
      <c r="E88">
        <v>0</v>
      </c>
      <c r="F88" t="s">
        <v>100</v>
      </c>
      <c r="G88" t="str">
        <f t="shared" si="5"/>
        <v/>
      </c>
    </row>
    <row r="89" spans="1:7">
      <c r="A89" t="s">
        <v>15</v>
      </c>
      <c r="B89" t="s">
        <v>142</v>
      </c>
      <c r="C89">
        <v>5000</v>
      </c>
      <c r="D89" t="s">
        <v>25</v>
      </c>
      <c r="E89">
        <v>0</v>
      </c>
      <c r="F89" t="s">
        <v>103</v>
      </c>
      <c r="G89" t="str">
        <f t="shared" si="5"/>
        <v/>
      </c>
    </row>
    <row r="90" spans="1:7">
      <c r="A90" t="s">
        <v>15</v>
      </c>
      <c r="B90" t="s">
        <v>143</v>
      </c>
      <c r="C90">
        <v>5000</v>
      </c>
      <c r="D90" t="s">
        <v>41</v>
      </c>
      <c r="E90">
        <v>0</v>
      </c>
      <c r="F90" t="s">
        <v>42</v>
      </c>
      <c r="G90" t="str">
        <f t="shared" si="5"/>
        <v/>
      </c>
    </row>
    <row r="91" spans="1:7">
      <c r="A91" t="s">
        <v>15</v>
      </c>
      <c r="B91" t="s">
        <v>144</v>
      </c>
      <c r="C91">
        <v>5000</v>
      </c>
      <c r="D91" t="s">
        <v>32</v>
      </c>
      <c r="E91">
        <v>0</v>
      </c>
      <c r="F91" t="s">
        <v>69</v>
      </c>
      <c r="G91" t="str">
        <f t="shared" si="5"/>
        <v/>
      </c>
    </row>
    <row r="92" spans="1:7">
      <c r="A92" t="s">
        <v>15</v>
      </c>
      <c r="B92" t="s">
        <v>145</v>
      </c>
      <c r="C92">
        <v>5000</v>
      </c>
      <c r="D92" t="s">
        <v>20</v>
      </c>
      <c r="E92">
        <v>0</v>
      </c>
      <c r="F92" t="s">
        <v>23</v>
      </c>
      <c r="G92" t="str">
        <f t="shared" si="5"/>
        <v/>
      </c>
    </row>
    <row r="93" spans="1:7">
      <c r="A93" t="s">
        <v>6</v>
      </c>
      <c r="B93" t="s">
        <v>146</v>
      </c>
      <c r="C93">
        <v>5000</v>
      </c>
      <c r="D93" t="s">
        <v>8</v>
      </c>
      <c r="E93">
        <v>6.2</v>
      </c>
      <c r="F93" t="s">
        <v>9</v>
      </c>
      <c r="G93">
        <f t="shared" si="5"/>
        <v>806.45161290322574</v>
      </c>
    </row>
    <row r="94" spans="1:7">
      <c r="A94" t="s">
        <v>15</v>
      </c>
      <c r="B94" t="s">
        <v>147</v>
      </c>
      <c r="C94">
        <v>5000</v>
      </c>
      <c r="D94" t="s">
        <v>36</v>
      </c>
      <c r="E94">
        <v>0</v>
      </c>
      <c r="F94" t="s">
        <v>71</v>
      </c>
      <c r="G94" t="str">
        <f t="shared" si="5"/>
        <v/>
      </c>
    </row>
    <row r="95" spans="1:7">
      <c r="A95" t="s">
        <v>15</v>
      </c>
      <c r="B95" t="s">
        <v>148</v>
      </c>
      <c r="C95">
        <v>5000</v>
      </c>
      <c r="D95" t="s">
        <v>36</v>
      </c>
      <c r="E95">
        <v>0</v>
      </c>
      <c r="F95" t="s">
        <v>37</v>
      </c>
      <c r="G95" t="str">
        <f t="shared" si="5"/>
        <v/>
      </c>
    </row>
    <row r="96" spans="1:7">
      <c r="A96" t="s">
        <v>15</v>
      </c>
      <c r="B96" t="s">
        <v>149</v>
      </c>
      <c r="C96">
        <v>5000</v>
      </c>
      <c r="D96" t="s">
        <v>73</v>
      </c>
      <c r="E96">
        <v>0</v>
      </c>
      <c r="F96" t="s">
        <v>74</v>
      </c>
      <c r="G96" t="str">
        <f t="shared" si="5"/>
        <v/>
      </c>
    </row>
    <row r="97" spans="1:7">
      <c r="A97" t="s">
        <v>15</v>
      </c>
      <c r="B97" t="s">
        <v>150</v>
      </c>
      <c r="C97">
        <v>5000</v>
      </c>
      <c r="D97" t="s">
        <v>77</v>
      </c>
      <c r="E97">
        <v>0</v>
      </c>
      <c r="F97" t="s">
        <v>78</v>
      </c>
      <c r="G97" t="str">
        <f t="shared" si="5"/>
        <v/>
      </c>
    </row>
    <row r="98" spans="1:7">
      <c r="A98" t="s">
        <v>15</v>
      </c>
      <c r="B98" t="s">
        <v>151</v>
      </c>
      <c r="C98">
        <v>5000</v>
      </c>
      <c r="D98" t="s">
        <v>54</v>
      </c>
      <c r="E98">
        <v>0</v>
      </c>
      <c r="F98" t="s">
        <v>86</v>
      </c>
      <c r="G98" t="str">
        <f t="shared" si="5"/>
        <v/>
      </c>
    </row>
    <row r="99" spans="1:7">
      <c r="A99" t="s">
        <v>15</v>
      </c>
      <c r="B99" t="s">
        <v>152</v>
      </c>
      <c r="C99">
        <v>5000</v>
      </c>
      <c r="D99" t="s">
        <v>32</v>
      </c>
      <c r="E99">
        <v>0</v>
      </c>
      <c r="F99" t="s">
        <v>33</v>
      </c>
      <c r="G99" t="str">
        <f t="shared" si="5"/>
        <v/>
      </c>
    </row>
    <row r="100" spans="1:7">
      <c r="A100" t="s">
        <v>15</v>
      </c>
      <c r="B100" t="s">
        <v>153</v>
      </c>
      <c r="C100">
        <v>5000</v>
      </c>
      <c r="D100" t="s">
        <v>48</v>
      </c>
      <c r="E100">
        <v>11.44</v>
      </c>
      <c r="F100" t="s">
        <v>49</v>
      </c>
      <c r="G100">
        <f t="shared" si="5"/>
        <v>437.06293706293707</v>
      </c>
    </row>
    <row r="101" spans="1:7">
      <c r="A101" t="s">
        <v>15</v>
      </c>
      <c r="B101" t="s">
        <v>154</v>
      </c>
      <c r="C101">
        <v>5000</v>
      </c>
      <c r="D101" t="s">
        <v>28</v>
      </c>
      <c r="E101">
        <v>0</v>
      </c>
      <c r="F101" t="s">
        <v>130</v>
      </c>
      <c r="G101" t="str">
        <f t="shared" si="5"/>
        <v/>
      </c>
    </row>
    <row r="102" spans="1:7">
      <c r="A102" t="s">
        <v>15</v>
      </c>
      <c r="B102" t="s">
        <v>155</v>
      </c>
      <c r="C102">
        <v>5000</v>
      </c>
      <c r="D102" t="s">
        <v>32</v>
      </c>
      <c r="E102">
        <v>0</v>
      </c>
      <c r="F102" t="s">
        <v>69</v>
      </c>
      <c r="G102" t="str">
        <f t="shared" si="5"/>
        <v/>
      </c>
    </row>
    <row r="103" spans="1:7">
      <c r="A103" t="s">
        <v>15</v>
      </c>
      <c r="B103" t="s">
        <v>156</v>
      </c>
      <c r="C103">
        <v>5000</v>
      </c>
      <c r="D103" t="s">
        <v>66</v>
      </c>
      <c r="E103">
        <v>0</v>
      </c>
      <c r="F103" t="s">
        <v>67</v>
      </c>
      <c r="G103" t="str">
        <f t="shared" si="5"/>
        <v/>
      </c>
    </row>
    <row r="104" spans="1:7">
      <c r="A104" t="s">
        <v>15</v>
      </c>
      <c r="B104" t="s">
        <v>157</v>
      </c>
      <c r="C104">
        <v>5000</v>
      </c>
      <c r="D104" t="s">
        <v>17</v>
      </c>
      <c r="E104">
        <v>0</v>
      </c>
      <c r="F104" t="s">
        <v>44</v>
      </c>
      <c r="G104" t="str">
        <f t="shared" si="5"/>
        <v/>
      </c>
    </row>
    <row r="105" spans="1:7">
      <c r="A105" t="s">
        <v>15</v>
      </c>
      <c r="B105" t="s">
        <v>158</v>
      </c>
      <c r="C105">
        <v>5000</v>
      </c>
      <c r="D105" t="s">
        <v>17</v>
      </c>
      <c r="E105">
        <v>0</v>
      </c>
      <c r="F105" t="s">
        <v>18</v>
      </c>
      <c r="G105" t="str">
        <f t="shared" si="5"/>
        <v/>
      </c>
    </row>
    <row r="106" spans="1:7">
      <c r="A106" t="s">
        <v>34</v>
      </c>
      <c r="B106" t="s">
        <v>159</v>
      </c>
      <c r="C106">
        <v>5000</v>
      </c>
      <c r="D106" t="s">
        <v>66</v>
      </c>
      <c r="E106">
        <v>15.5</v>
      </c>
      <c r="F106" t="s">
        <v>92</v>
      </c>
      <c r="G106">
        <f t="shared" si="5"/>
        <v>322.58064516129031</v>
      </c>
    </row>
    <row r="107" spans="1:7">
      <c r="A107" t="s">
        <v>15</v>
      </c>
      <c r="B107" t="s">
        <v>160</v>
      </c>
      <c r="C107">
        <v>5000</v>
      </c>
      <c r="D107" t="s">
        <v>11</v>
      </c>
      <c r="E107">
        <v>0</v>
      </c>
      <c r="F107" t="s">
        <v>127</v>
      </c>
      <c r="G107" t="str">
        <f t="shared" si="5"/>
        <v/>
      </c>
    </row>
    <row r="108" spans="1:7">
      <c r="A108" t="s">
        <v>15</v>
      </c>
      <c r="B108" t="s">
        <v>161</v>
      </c>
      <c r="C108">
        <v>5000</v>
      </c>
      <c r="D108" t="s">
        <v>41</v>
      </c>
      <c r="E108">
        <v>3.34</v>
      </c>
      <c r="F108" t="s">
        <v>51</v>
      </c>
      <c r="G108">
        <f t="shared" si="5"/>
        <v>1497.0059880239521</v>
      </c>
    </row>
    <row r="109" spans="1:7">
      <c r="A109" t="s">
        <v>15</v>
      </c>
      <c r="B109" t="s">
        <v>162</v>
      </c>
      <c r="C109">
        <v>5000</v>
      </c>
      <c r="D109" t="s">
        <v>48</v>
      </c>
      <c r="E109">
        <v>14.94</v>
      </c>
      <c r="F109" t="s">
        <v>49</v>
      </c>
      <c r="G109">
        <f t="shared" si="5"/>
        <v>334.67202141900935</v>
      </c>
    </row>
    <row r="110" spans="1:7">
      <c r="A110" t="s">
        <v>15</v>
      </c>
      <c r="B110" t="s">
        <v>163</v>
      </c>
      <c r="C110">
        <v>5000</v>
      </c>
      <c r="D110" t="s">
        <v>8</v>
      </c>
      <c r="E110">
        <v>0</v>
      </c>
      <c r="F110" t="s">
        <v>14</v>
      </c>
      <c r="G110" t="str">
        <f t="shared" si="5"/>
        <v/>
      </c>
    </row>
    <row r="111" spans="1:7">
      <c r="A111" t="s">
        <v>15</v>
      </c>
      <c r="B111" t="s">
        <v>164</v>
      </c>
      <c r="C111">
        <v>5000</v>
      </c>
      <c r="D111" t="s">
        <v>97</v>
      </c>
      <c r="E111">
        <v>0</v>
      </c>
      <c r="F111" t="s">
        <v>137</v>
      </c>
      <c r="G111" t="str">
        <f t="shared" si="5"/>
        <v/>
      </c>
    </row>
    <row r="112" spans="1:7">
      <c r="A112" t="s">
        <v>15</v>
      </c>
      <c r="B112" t="s">
        <v>165</v>
      </c>
      <c r="C112">
        <v>5000</v>
      </c>
      <c r="D112" t="s">
        <v>11</v>
      </c>
      <c r="E112">
        <v>0</v>
      </c>
      <c r="F112" t="s">
        <v>12</v>
      </c>
      <c r="G112" t="str">
        <f t="shared" si="5"/>
        <v/>
      </c>
    </row>
    <row r="113" spans="1:7">
      <c r="A113" t="s">
        <v>45</v>
      </c>
      <c r="B113" t="s">
        <v>166</v>
      </c>
      <c r="C113">
        <v>5000</v>
      </c>
      <c r="D113" t="s">
        <v>17</v>
      </c>
      <c r="E113">
        <v>20.7</v>
      </c>
      <c r="F113" t="s">
        <v>44</v>
      </c>
      <c r="G113">
        <f t="shared" si="5"/>
        <v>241.54589371980677</v>
      </c>
    </row>
    <row r="114" spans="1:7">
      <c r="A114" t="s">
        <v>6</v>
      </c>
      <c r="B114" t="s">
        <v>167</v>
      </c>
      <c r="C114">
        <v>5000</v>
      </c>
      <c r="D114" t="s">
        <v>25</v>
      </c>
      <c r="E114">
        <v>13.4</v>
      </c>
      <c r="F114" t="s">
        <v>103</v>
      </c>
      <c r="G114">
        <f t="shared" si="5"/>
        <v>373.13432835820896</v>
      </c>
    </row>
    <row r="115" spans="1:7">
      <c r="A115" t="s">
        <v>15</v>
      </c>
      <c r="B115" t="s">
        <v>168</v>
      </c>
      <c r="C115">
        <v>5000</v>
      </c>
      <c r="D115" t="s">
        <v>73</v>
      </c>
      <c r="E115">
        <v>0</v>
      </c>
      <c r="F115" t="s">
        <v>100</v>
      </c>
      <c r="G115" t="str">
        <f t="shared" si="5"/>
        <v/>
      </c>
    </row>
    <row r="116" spans="1:7">
      <c r="A116" t="s">
        <v>15</v>
      </c>
      <c r="B116" t="s">
        <v>169</v>
      </c>
      <c r="C116">
        <v>5000</v>
      </c>
      <c r="D116" t="s">
        <v>77</v>
      </c>
      <c r="E116">
        <v>0</v>
      </c>
      <c r="F116" t="s">
        <v>89</v>
      </c>
      <c r="G116" t="str">
        <f t="shared" si="5"/>
        <v/>
      </c>
    </row>
    <row r="117" spans="1:7">
      <c r="A117" t="s">
        <v>15</v>
      </c>
      <c r="B117" t="s">
        <v>170</v>
      </c>
      <c r="C117">
        <v>5000</v>
      </c>
      <c r="D117" t="s">
        <v>8</v>
      </c>
      <c r="E117">
        <v>0</v>
      </c>
      <c r="F117" t="s">
        <v>9</v>
      </c>
      <c r="G117" t="str">
        <f t="shared" si="5"/>
        <v/>
      </c>
    </row>
    <row r="118" spans="1:7">
      <c r="A118" t="s">
        <v>15</v>
      </c>
      <c r="B118" t="s">
        <v>171</v>
      </c>
      <c r="C118">
        <v>5000</v>
      </c>
      <c r="D118" t="s">
        <v>48</v>
      </c>
      <c r="E118">
        <v>0</v>
      </c>
      <c r="F118" t="s">
        <v>81</v>
      </c>
      <c r="G118" t="str">
        <f t="shared" si="5"/>
        <v/>
      </c>
    </row>
    <row r="119" spans="1:7">
      <c r="A119" t="s">
        <v>15</v>
      </c>
      <c r="B119" t="s">
        <v>172</v>
      </c>
      <c r="C119">
        <v>5000</v>
      </c>
      <c r="D119" t="s">
        <v>48</v>
      </c>
      <c r="E119">
        <v>0</v>
      </c>
      <c r="F119" t="s">
        <v>81</v>
      </c>
      <c r="G119" t="str">
        <f t="shared" si="5"/>
        <v/>
      </c>
    </row>
    <row r="120" spans="1:7">
      <c r="A120" t="s">
        <v>15</v>
      </c>
      <c r="B120" t="s">
        <v>173</v>
      </c>
      <c r="C120">
        <v>5000</v>
      </c>
      <c r="D120" t="s">
        <v>97</v>
      </c>
      <c r="E120">
        <v>11.68</v>
      </c>
      <c r="F120" t="s">
        <v>98</v>
      </c>
      <c r="G120">
        <f t="shared" si="5"/>
        <v>428.08219178082192</v>
      </c>
    </row>
    <row r="121" spans="1:7">
      <c r="A121" t="s">
        <v>15</v>
      </c>
      <c r="B121" t="s">
        <v>174</v>
      </c>
      <c r="C121">
        <v>5000</v>
      </c>
      <c r="D121" t="s">
        <v>77</v>
      </c>
      <c r="E121">
        <v>0</v>
      </c>
      <c r="F121" t="s">
        <v>78</v>
      </c>
      <c r="G121" t="str">
        <f t="shared" si="5"/>
        <v/>
      </c>
    </row>
    <row r="122" spans="1:7">
      <c r="A122" t="s">
        <v>15</v>
      </c>
      <c r="B122" t="s">
        <v>175</v>
      </c>
      <c r="C122">
        <v>5000</v>
      </c>
      <c r="D122" t="s">
        <v>25</v>
      </c>
      <c r="E122">
        <v>-0.5</v>
      </c>
      <c r="F122" t="s">
        <v>103</v>
      </c>
      <c r="G122">
        <f t="shared" si="5"/>
        <v>-10000</v>
      </c>
    </row>
    <row r="123" spans="1:7">
      <c r="A123" t="s">
        <v>15</v>
      </c>
      <c r="B123" t="s">
        <v>176</v>
      </c>
      <c r="C123">
        <v>5000</v>
      </c>
      <c r="D123" t="s">
        <v>17</v>
      </c>
      <c r="E123">
        <v>0</v>
      </c>
      <c r="F123" t="s">
        <v>44</v>
      </c>
      <c r="G123" t="str">
        <f t="shared" si="5"/>
        <v/>
      </c>
    </row>
    <row r="124" spans="1:7">
      <c r="A124" t="s">
        <v>15</v>
      </c>
      <c r="B124" t="s">
        <v>177</v>
      </c>
      <c r="C124">
        <v>5000</v>
      </c>
      <c r="D124" t="s">
        <v>20</v>
      </c>
      <c r="E124">
        <v>0</v>
      </c>
      <c r="F124" t="s">
        <v>21</v>
      </c>
      <c r="G124" t="str">
        <f t="shared" si="5"/>
        <v/>
      </c>
    </row>
    <row r="125" spans="1:7">
      <c r="A125" t="s">
        <v>15</v>
      </c>
      <c r="B125" t="s">
        <v>178</v>
      </c>
      <c r="C125">
        <v>5000</v>
      </c>
      <c r="D125" t="s">
        <v>66</v>
      </c>
      <c r="E125">
        <v>0</v>
      </c>
      <c r="F125" t="s">
        <v>92</v>
      </c>
      <c r="G125" t="str">
        <f t="shared" si="5"/>
        <v/>
      </c>
    </row>
    <row r="126" spans="1:7">
      <c r="A126" t="s">
        <v>15</v>
      </c>
      <c r="B126" t="s">
        <v>179</v>
      </c>
      <c r="C126">
        <v>5000</v>
      </c>
      <c r="D126" t="s">
        <v>54</v>
      </c>
      <c r="E126">
        <v>0</v>
      </c>
      <c r="F126" t="s">
        <v>55</v>
      </c>
      <c r="G126" t="str">
        <f t="shared" si="5"/>
        <v/>
      </c>
    </row>
    <row r="127" spans="1:7">
      <c r="A127" t="s">
        <v>15</v>
      </c>
      <c r="B127" t="s">
        <v>180</v>
      </c>
      <c r="C127">
        <v>5000</v>
      </c>
      <c r="D127" t="s">
        <v>66</v>
      </c>
      <c r="E127">
        <v>0</v>
      </c>
      <c r="F127" t="s">
        <v>92</v>
      </c>
      <c r="G127" t="str">
        <f t="shared" si="5"/>
        <v/>
      </c>
    </row>
    <row r="128" spans="1:7">
      <c r="A128" t="s">
        <v>15</v>
      </c>
      <c r="B128" t="s">
        <v>181</v>
      </c>
      <c r="C128">
        <v>5000</v>
      </c>
      <c r="D128" t="s">
        <v>66</v>
      </c>
      <c r="E128">
        <v>0</v>
      </c>
      <c r="F128" t="s">
        <v>67</v>
      </c>
      <c r="G128" t="str">
        <f t="shared" si="5"/>
        <v/>
      </c>
    </row>
    <row r="129" spans="1:7">
      <c r="A129" t="s">
        <v>15</v>
      </c>
      <c r="B129" t="s">
        <v>182</v>
      </c>
      <c r="C129">
        <v>5000</v>
      </c>
      <c r="D129" t="s">
        <v>32</v>
      </c>
      <c r="E129">
        <v>0</v>
      </c>
      <c r="F129" t="s">
        <v>33</v>
      </c>
      <c r="G129" t="str">
        <f t="shared" si="5"/>
        <v/>
      </c>
    </row>
    <row r="130" spans="1:7">
      <c r="A130" t="s">
        <v>15</v>
      </c>
      <c r="B130" t="s">
        <v>183</v>
      </c>
      <c r="C130">
        <v>5000</v>
      </c>
      <c r="D130" t="s">
        <v>20</v>
      </c>
      <c r="E130">
        <v>0</v>
      </c>
      <c r="F130" t="s">
        <v>21</v>
      </c>
      <c r="G130" t="str">
        <f t="shared" si="5"/>
        <v/>
      </c>
    </row>
    <row r="131" spans="1:7">
      <c r="A131" t="s">
        <v>15</v>
      </c>
      <c r="B131" t="s">
        <v>184</v>
      </c>
      <c r="C131">
        <v>5000</v>
      </c>
      <c r="D131" t="s">
        <v>28</v>
      </c>
      <c r="E131">
        <v>0</v>
      </c>
      <c r="F131" t="s">
        <v>29</v>
      </c>
      <c r="G131" t="str">
        <f t="shared" ref="G131:G194" si="6">IFERROR(C131/E131,"")</f>
        <v/>
      </c>
    </row>
    <row r="132" spans="1:7">
      <c r="A132" t="s">
        <v>15</v>
      </c>
      <c r="B132" t="s">
        <v>185</v>
      </c>
      <c r="C132">
        <v>5000</v>
      </c>
      <c r="D132" t="s">
        <v>11</v>
      </c>
      <c r="E132">
        <v>0</v>
      </c>
      <c r="F132" t="s">
        <v>127</v>
      </c>
      <c r="G132" t="str">
        <f t="shared" si="6"/>
        <v/>
      </c>
    </row>
    <row r="133" spans="1:7">
      <c r="A133" t="s">
        <v>15</v>
      </c>
      <c r="B133" t="s">
        <v>186</v>
      </c>
      <c r="C133">
        <v>5000</v>
      </c>
      <c r="D133" t="s">
        <v>17</v>
      </c>
      <c r="E133">
        <v>0</v>
      </c>
      <c r="F133" t="s">
        <v>18</v>
      </c>
      <c r="G133" t="str">
        <f t="shared" si="6"/>
        <v/>
      </c>
    </row>
    <row r="134" spans="1:7">
      <c r="A134" t="s">
        <v>15</v>
      </c>
      <c r="B134" t="s">
        <v>187</v>
      </c>
      <c r="C134">
        <v>5000</v>
      </c>
      <c r="D134" t="s">
        <v>36</v>
      </c>
      <c r="E134">
        <v>0</v>
      </c>
      <c r="F134" t="s">
        <v>37</v>
      </c>
      <c r="G134" t="str">
        <f t="shared" si="6"/>
        <v/>
      </c>
    </row>
    <row r="135" spans="1:7">
      <c r="A135" t="s">
        <v>34</v>
      </c>
      <c r="B135" t="s">
        <v>188</v>
      </c>
      <c r="C135">
        <v>5000</v>
      </c>
      <c r="D135" t="s">
        <v>36</v>
      </c>
      <c r="E135">
        <v>9.75</v>
      </c>
      <c r="F135" t="s">
        <v>71</v>
      </c>
      <c r="G135">
        <f t="shared" si="6"/>
        <v>512.82051282051282</v>
      </c>
    </row>
    <row r="136" spans="1:7">
      <c r="A136" t="s">
        <v>6</v>
      </c>
      <c r="B136" t="s">
        <v>189</v>
      </c>
      <c r="C136">
        <v>5000</v>
      </c>
      <c r="D136" t="s">
        <v>17</v>
      </c>
      <c r="E136">
        <v>9.1</v>
      </c>
      <c r="F136" t="s">
        <v>18</v>
      </c>
      <c r="G136">
        <f t="shared" si="6"/>
        <v>549.45054945054949</v>
      </c>
    </row>
    <row r="137" spans="1:7">
      <c r="A137" t="s">
        <v>6</v>
      </c>
      <c r="B137" t="s">
        <v>190</v>
      </c>
      <c r="C137">
        <v>5000</v>
      </c>
      <c r="D137" t="s">
        <v>66</v>
      </c>
      <c r="E137">
        <v>3.8</v>
      </c>
      <c r="F137" t="s">
        <v>67</v>
      </c>
      <c r="G137">
        <f t="shared" si="6"/>
        <v>1315.7894736842106</v>
      </c>
    </row>
    <row r="138" spans="1:7">
      <c r="A138" t="s">
        <v>34</v>
      </c>
      <c r="B138" t="s">
        <v>191</v>
      </c>
      <c r="C138">
        <v>4900</v>
      </c>
      <c r="D138" t="s">
        <v>32</v>
      </c>
      <c r="E138">
        <v>9.5</v>
      </c>
      <c r="F138" t="s">
        <v>69</v>
      </c>
      <c r="G138">
        <f t="shared" si="6"/>
        <v>515.78947368421052</v>
      </c>
    </row>
    <row r="139" spans="1:7">
      <c r="A139" t="s">
        <v>6</v>
      </c>
      <c r="B139" t="s">
        <v>192</v>
      </c>
      <c r="C139">
        <v>4900</v>
      </c>
      <c r="D139" t="s">
        <v>66</v>
      </c>
      <c r="E139">
        <v>17.7</v>
      </c>
      <c r="F139" t="s">
        <v>92</v>
      </c>
      <c r="G139">
        <f t="shared" si="6"/>
        <v>276.83615819209041</v>
      </c>
    </row>
    <row r="140" spans="1:7">
      <c r="A140" t="s">
        <v>6</v>
      </c>
      <c r="B140" t="s">
        <v>193</v>
      </c>
      <c r="C140">
        <v>4800</v>
      </c>
      <c r="D140" t="s">
        <v>17</v>
      </c>
      <c r="E140">
        <v>15.5</v>
      </c>
      <c r="F140" t="s">
        <v>18</v>
      </c>
      <c r="G140">
        <f t="shared" si="6"/>
        <v>309.67741935483872</v>
      </c>
    </row>
    <row r="141" spans="1:7">
      <c r="A141" t="s">
        <v>45</v>
      </c>
      <c r="B141" t="s">
        <v>194</v>
      </c>
      <c r="C141">
        <v>4800</v>
      </c>
      <c r="D141" t="s">
        <v>32</v>
      </c>
      <c r="E141">
        <v>7.55</v>
      </c>
      <c r="F141" t="s">
        <v>69</v>
      </c>
      <c r="G141">
        <f t="shared" si="6"/>
        <v>635.76158940397352</v>
      </c>
    </row>
    <row r="142" spans="1:7">
      <c r="A142" t="s">
        <v>34</v>
      </c>
      <c r="B142" t="s">
        <v>195</v>
      </c>
      <c r="C142">
        <v>4800</v>
      </c>
      <c r="D142" t="s">
        <v>32</v>
      </c>
      <c r="E142">
        <v>3.6</v>
      </c>
      <c r="F142" t="s">
        <v>33</v>
      </c>
      <c r="G142">
        <f t="shared" si="6"/>
        <v>1333.3333333333333</v>
      </c>
    </row>
    <row r="143" spans="1:7">
      <c r="A143" t="s">
        <v>45</v>
      </c>
      <c r="B143" t="s">
        <v>196</v>
      </c>
      <c r="C143">
        <v>4800</v>
      </c>
      <c r="D143" t="s">
        <v>54</v>
      </c>
      <c r="E143">
        <v>24.65</v>
      </c>
      <c r="F143" t="s">
        <v>55</v>
      </c>
      <c r="G143">
        <f t="shared" si="6"/>
        <v>194.72616632860041</v>
      </c>
    </row>
    <row r="144" spans="1:7">
      <c r="A144" t="s">
        <v>6</v>
      </c>
      <c r="B144" t="s">
        <v>197</v>
      </c>
      <c r="C144">
        <v>4800</v>
      </c>
      <c r="D144" t="s">
        <v>25</v>
      </c>
      <c r="E144">
        <v>22.4</v>
      </c>
      <c r="F144" t="s">
        <v>26</v>
      </c>
      <c r="G144">
        <f t="shared" si="6"/>
        <v>214.28571428571431</v>
      </c>
    </row>
    <row r="145" spans="1:7">
      <c r="A145" t="s">
        <v>6</v>
      </c>
      <c r="B145" t="s">
        <v>198</v>
      </c>
      <c r="C145">
        <v>4700</v>
      </c>
      <c r="D145" t="s">
        <v>36</v>
      </c>
      <c r="E145">
        <v>9.5500000000000007</v>
      </c>
      <c r="F145" t="s">
        <v>37</v>
      </c>
      <c r="G145">
        <f t="shared" si="6"/>
        <v>492.1465968586387</v>
      </c>
    </row>
    <row r="146" spans="1:7">
      <c r="A146" t="s">
        <v>34</v>
      </c>
      <c r="B146" t="s">
        <v>199</v>
      </c>
      <c r="C146">
        <v>4700</v>
      </c>
      <c r="D146" t="s">
        <v>54</v>
      </c>
      <c r="E146">
        <v>17.350000000000001</v>
      </c>
      <c r="F146" t="s">
        <v>55</v>
      </c>
      <c r="G146">
        <f t="shared" si="6"/>
        <v>270.89337175792502</v>
      </c>
    </row>
    <row r="147" spans="1:7">
      <c r="A147" t="s">
        <v>34</v>
      </c>
      <c r="B147" t="s">
        <v>200</v>
      </c>
      <c r="C147">
        <v>4700</v>
      </c>
      <c r="D147" t="s">
        <v>11</v>
      </c>
      <c r="E147">
        <v>0</v>
      </c>
      <c r="F147" t="s">
        <v>127</v>
      </c>
      <c r="G147" t="str">
        <f t="shared" si="6"/>
        <v/>
      </c>
    </row>
    <row r="148" spans="1:7">
      <c r="A148" t="s">
        <v>45</v>
      </c>
      <c r="B148" t="s">
        <v>201</v>
      </c>
      <c r="C148">
        <v>4600</v>
      </c>
      <c r="D148" t="s">
        <v>41</v>
      </c>
      <c r="E148">
        <v>12.65</v>
      </c>
      <c r="F148" t="s">
        <v>51</v>
      </c>
      <c r="G148">
        <f t="shared" si="6"/>
        <v>363.63636363636363</v>
      </c>
    </row>
    <row r="149" spans="1:7">
      <c r="A149" t="s">
        <v>6</v>
      </c>
      <c r="B149" t="s">
        <v>202</v>
      </c>
      <c r="C149">
        <v>4600</v>
      </c>
      <c r="D149" t="s">
        <v>97</v>
      </c>
      <c r="E149">
        <v>18.899999999999999</v>
      </c>
      <c r="F149" t="s">
        <v>98</v>
      </c>
      <c r="G149">
        <f t="shared" si="6"/>
        <v>243.38624338624339</v>
      </c>
    </row>
    <row r="150" spans="1:7">
      <c r="A150" t="s">
        <v>6</v>
      </c>
      <c r="B150" t="s">
        <v>203</v>
      </c>
      <c r="C150">
        <v>4600</v>
      </c>
      <c r="D150" t="s">
        <v>8</v>
      </c>
      <c r="E150">
        <v>14.7</v>
      </c>
      <c r="F150" t="s">
        <v>14</v>
      </c>
      <c r="G150">
        <f t="shared" si="6"/>
        <v>312.92517006802723</v>
      </c>
    </row>
    <row r="151" spans="1:7">
      <c r="A151" t="s">
        <v>34</v>
      </c>
      <c r="B151" t="s">
        <v>204</v>
      </c>
      <c r="C151">
        <v>4600</v>
      </c>
      <c r="D151" t="s">
        <v>8</v>
      </c>
      <c r="E151">
        <v>11.8</v>
      </c>
      <c r="F151" t="s">
        <v>9</v>
      </c>
      <c r="G151">
        <f t="shared" si="6"/>
        <v>389.83050847457622</v>
      </c>
    </row>
    <row r="152" spans="1:7">
      <c r="A152" t="s">
        <v>34</v>
      </c>
      <c r="B152" t="s">
        <v>205</v>
      </c>
      <c r="C152">
        <v>4600</v>
      </c>
      <c r="D152" t="s">
        <v>25</v>
      </c>
      <c r="E152">
        <v>13.4</v>
      </c>
      <c r="F152" t="s">
        <v>103</v>
      </c>
      <c r="G152">
        <f t="shared" si="6"/>
        <v>343.28358208955223</v>
      </c>
    </row>
    <row r="153" spans="1:7">
      <c r="A153" t="s">
        <v>6</v>
      </c>
      <c r="B153" t="s">
        <v>206</v>
      </c>
      <c r="C153">
        <v>4600</v>
      </c>
      <c r="D153" t="s">
        <v>54</v>
      </c>
      <c r="E153">
        <v>0</v>
      </c>
      <c r="F153" t="s">
        <v>86</v>
      </c>
      <c r="G153" t="str">
        <f t="shared" si="6"/>
        <v/>
      </c>
    </row>
    <row r="154" spans="1:7">
      <c r="A154" t="s">
        <v>34</v>
      </c>
      <c r="B154" t="s">
        <v>207</v>
      </c>
      <c r="C154">
        <v>4500</v>
      </c>
      <c r="D154" t="s">
        <v>25</v>
      </c>
      <c r="E154">
        <v>5.6</v>
      </c>
      <c r="F154" t="s">
        <v>26</v>
      </c>
      <c r="G154">
        <f t="shared" si="6"/>
        <v>803.57142857142867</v>
      </c>
    </row>
    <row r="155" spans="1:7">
      <c r="A155" t="s">
        <v>45</v>
      </c>
      <c r="B155" t="s">
        <v>208</v>
      </c>
      <c r="C155">
        <v>4500</v>
      </c>
      <c r="D155" t="s">
        <v>8</v>
      </c>
      <c r="E155">
        <v>19.3</v>
      </c>
      <c r="F155" t="s">
        <v>14</v>
      </c>
      <c r="G155">
        <f t="shared" si="6"/>
        <v>233.16062176165804</v>
      </c>
    </row>
    <row r="156" spans="1:7">
      <c r="A156" t="s">
        <v>45</v>
      </c>
      <c r="B156" t="s">
        <v>209</v>
      </c>
      <c r="C156">
        <v>4500</v>
      </c>
      <c r="D156" t="s">
        <v>28</v>
      </c>
      <c r="E156">
        <v>0</v>
      </c>
      <c r="F156" t="s">
        <v>130</v>
      </c>
      <c r="G156" t="str">
        <f t="shared" si="6"/>
        <v/>
      </c>
    </row>
    <row r="157" spans="1:7">
      <c r="A157" t="s">
        <v>34</v>
      </c>
      <c r="B157" t="s">
        <v>210</v>
      </c>
      <c r="C157">
        <v>4500</v>
      </c>
      <c r="D157" t="s">
        <v>20</v>
      </c>
      <c r="E157">
        <v>11.1</v>
      </c>
      <c r="F157" t="s">
        <v>23</v>
      </c>
      <c r="G157">
        <f t="shared" si="6"/>
        <v>405.40540540540542</v>
      </c>
    </row>
    <row r="158" spans="1:7">
      <c r="A158" t="s">
        <v>34</v>
      </c>
      <c r="B158" t="s">
        <v>211</v>
      </c>
      <c r="C158">
        <v>4500</v>
      </c>
      <c r="D158" t="s">
        <v>97</v>
      </c>
      <c r="E158">
        <v>9.25</v>
      </c>
      <c r="F158" t="s">
        <v>137</v>
      </c>
      <c r="G158">
        <f t="shared" si="6"/>
        <v>486.48648648648651</v>
      </c>
    </row>
    <row r="159" spans="1:7">
      <c r="A159" t="s">
        <v>34</v>
      </c>
      <c r="B159" t="s">
        <v>212</v>
      </c>
      <c r="C159">
        <v>4500</v>
      </c>
      <c r="D159" t="s">
        <v>8</v>
      </c>
      <c r="E159">
        <v>8.6</v>
      </c>
      <c r="F159" t="s">
        <v>9</v>
      </c>
      <c r="G159">
        <f t="shared" si="6"/>
        <v>523.25581395348843</v>
      </c>
    </row>
    <row r="160" spans="1:7">
      <c r="A160" t="s">
        <v>34</v>
      </c>
      <c r="B160" t="s">
        <v>213</v>
      </c>
      <c r="C160">
        <v>4400</v>
      </c>
      <c r="D160" t="s">
        <v>11</v>
      </c>
      <c r="E160">
        <v>24.2</v>
      </c>
      <c r="F160" t="s">
        <v>12</v>
      </c>
      <c r="G160">
        <f t="shared" si="6"/>
        <v>181.81818181818181</v>
      </c>
    </row>
    <row r="161" spans="1:7">
      <c r="A161" t="s">
        <v>6</v>
      </c>
      <c r="B161" t="s">
        <v>214</v>
      </c>
      <c r="C161">
        <v>4400</v>
      </c>
      <c r="D161" t="s">
        <v>73</v>
      </c>
      <c r="E161">
        <v>14.6</v>
      </c>
      <c r="F161" t="s">
        <v>100</v>
      </c>
      <c r="G161">
        <f t="shared" si="6"/>
        <v>301.36986301369865</v>
      </c>
    </row>
    <row r="162" spans="1:7">
      <c r="A162" t="s">
        <v>34</v>
      </c>
      <c r="B162" t="s">
        <v>215</v>
      </c>
      <c r="C162">
        <v>4400</v>
      </c>
      <c r="D162" t="s">
        <v>36</v>
      </c>
      <c r="E162">
        <v>18.8</v>
      </c>
      <c r="F162" t="s">
        <v>71</v>
      </c>
      <c r="G162">
        <f t="shared" si="6"/>
        <v>234.04255319148936</v>
      </c>
    </row>
    <row r="163" spans="1:7">
      <c r="A163" t="s">
        <v>34</v>
      </c>
      <c r="B163" t="s">
        <v>216</v>
      </c>
      <c r="C163">
        <v>4400</v>
      </c>
      <c r="D163" t="s">
        <v>28</v>
      </c>
      <c r="E163">
        <v>10.5</v>
      </c>
      <c r="F163" t="s">
        <v>130</v>
      </c>
      <c r="G163">
        <f t="shared" si="6"/>
        <v>419.04761904761904</v>
      </c>
    </row>
    <row r="164" spans="1:7">
      <c r="A164" t="s">
        <v>6</v>
      </c>
      <c r="B164" t="s">
        <v>217</v>
      </c>
      <c r="C164">
        <v>4300</v>
      </c>
      <c r="D164" t="s">
        <v>36</v>
      </c>
      <c r="E164">
        <v>17.850000000000001</v>
      </c>
      <c r="F164" t="s">
        <v>71</v>
      </c>
      <c r="G164">
        <f t="shared" si="6"/>
        <v>240.89635854341734</v>
      </c>
    </row>
    <row r="165" spans="1:7">
      <c r="A165" t="s">
        <v>34</v>
      </c>
      <c r="B165" t="s">
        <v>218</v>
      </c>
      <c r="C165">
        <v>4300</v>
      </c>
      <c r="D165" t="s">
        <v>11</v>
      </c>
      <c r="E165">
        <v>5</v>
      </c>
      <c r="F165" t="s">
        <v>127</v>
      </c>
      <c r="G165">
        <f t="shared" si="6"/>
        <v>860</v>
      </c>
    </row>
    <row r="166" spans="1:7">
      <c r="A166" t="s">
        <v>6</v>
      </c>
      <c r="B166" t="s">
        <v>219</v>
      </c>
      <c r="C166">
        <v>4200</v>
      </c>
      <c r="D166" t="s">
        <v>97</v>
      </c>
      <c r="E166">
        <v>26.7</v>
      </c>
      <c r="F166" t="s">
        <v>137</v>
      </c>
      <c r="G166">
        <f t="shared" si="6"/>
        <v>157.30337078651687</v>
      </c>
    </row>
    <row r="167" spans="1:7">
      <c r="A167" t="s">
        <v>34</v>
      </c>
      <c r="B167" t="s">
        <v>220</v>
      </c>
      <c r="C167">
        <v>4200</v>
      </c>
      <c r="D167" t="s">
        <v>28</v>
      </c>
      <c r="E167">
        <v>20.399999999999999</v>
      </c>
      <c r="F167" t="s">
        <v>29</v>
      </c>
      <c r="G167">
        <f t="shared" si="6"/>
        <v>205.88235294117649</v>
      </c>
    </row>
    <row r="168" spans="1:7">
      <c r="A168" t="s">
        <v>34</v>
      </c>
      <c r="B168" t="s">
        <v>221</v>
      </c>
      <c r="C168">
        <v>4200</v>
      </c>
      <c r="D168" t="s">
        <v>20</v>
      </c>
      <c r="E168">
        <v>4.95</v>
      </c>
      <c r="F168" t="s">
        <v>23</v>
      </c>
      <c r="G168">
        <f t="shared" si="6"/>
        <v>848.4848484848485</v>
      </c>
    </row>
    <row r="169" spans="1:7">
      <c r="A169" t="s">
        <v>45</v>
      </c>
      <c r="B169" t="s">
        <v>222</v>
      </c>
      <c r="C169">
        <v>4100</v>
      </c>
      <c r="D169" t="s">
        <v>48</v>
      </c>
      <c r="E169">
        <v>17.95</v>
      </c>
      <c r="F169" t="s">
        <v>81</v>
      </c>
      <c r="G169">
        <f t="shared" si="6"/>
        <v>228.41225626740948</v>
      </c>
    </row>
    <row r="170" spans="1:7">
      <c r="A170" t="s">
        <v>34</v>
      </c>
      <c r="B170" t="s">
        <v>223</v>
      </c>
      <c r="C170">
        <v>4000</v>
      </c>
      <c r="D170" t="s">
        <v>77</v>
      </c>
      <c r="E170">
        <v>5.45</v>
      </c>
      <c r="F170" t="s">
        <v>78</v>
      </c>
      <c r="G170">
        <f t="shared" si="6"/>
        <v>733.94495412844037</v>
      </c>
    </row>
    <row r="171" spans="1:7">
      <c r="A171" t="s">
        <v>34</v>
      </c>
      <c r="B171" t="s">
        <v>224</v>
      </c>
      <c r="C171">
        <v>4000</v>
      </c>
      <c r="D171" t="s">
        <v>8</v>
      </c>
      <c r="E171">
        <v>5.85</v>
      </c>
      <c r="F171" t="s">
        <v>14</v>
      </c>
      <c r="G171">
        <f t="shared" si="6"/>
        <v>683.76068376068383</v>
      </c>
    </row>
    <row r="172" spans="1:7">
      <c r="A172" t="s">
        <v>6</v>
      </c>
      <c r="B172" t="s">
        <v>225</v>
      </c>
      <c r="C172">
        <v>4000</v>
      </c>
      <c r="D172" t="s">
        <v>36</v>
      </c>
      <c r="E172">
        <v>4.3499999999999996</v>
      </c>
      <c r="F172" t="s">
        <v>37</v>
      </c>
      <c r="G172">
        <f t="shared" si="6"/>
        <v>919.54022988505756</v>
      </c>
    </row>
    <row r="173" spans="1:7">
      <c r="A173" t="s">
        <v>6</v>
      </c>
      <c r="B173" t="s">
        <v>226</v>
      </c>
      <c r="C173">
        <v>4000</v>
      </c>
      <c r="D173" t="s">
        <v>41</v>
      </c>
      <c r="E173">
        <v>16.350000000000001</v>
      </c>
      <c r="F173" t="s">
        <v>42</v>
      </c>
      <c r="G173">
        <f t="shared" si="6"/>
        <v>244.64831804281343</v>
      </c>
    </row>
    <row r="174" spans="1:7">
      <c r="A174" t="s">
        <v>34</v>
      </c>
      <c r="B174" t="s">
        <v>227</v>
      </c>
      <c r="C174">
        <v>4000</v>
      </c>
      <c r="D174" t="s">
        <v>28</v>
      </c>
      <c r="E174">
        <v>0.4</v>
      </c>
      <c r="F174" t="s">
        <v>29</v>
      </c>
      <c r="G174">
        <f t="shared" si="6"/>
        <v>10000</v>
      </c>
    </row>
    <row r="175" spans="1:7">
      <c r="A175" t="s">
        <v>6</v>
      </c>
      <c r="B175" t="s">
        <v>228</v>
      </c>
      <c r="C175">
        <v>4000</v>
      </c>
      <c r="D175" t="s">
        <v>77</v>
      </c>
      <c r="E175">
        <v>1.4</v>
      </c>
      <c r="F175" t="s">
        <v>78</v>
      </c>
      <c r="G175">
        <f t="shared" si="6"/>
        <v>2857.1428571428573</v>
      </c>
    </row>
    <row r="176" spans="1:7">
      <c r="A176" t="s">
        <v>34</v>
      </c>
      <c r="B176" t="s">
        <v>229</v>
      </c>
      <c r="C176">
        <v>4000</v>
      </c>
      <c r="D176" t="s">
        <v>11</v>
      </c>
      <c r="E176">
        <v>11.45</v>
      </c>
      <c r="F176" t="s">
        <v>127</v>
      </c>
      <c r="G176">
        <f t="shared" si="6"/>
        <v>349.34497816593887</v>
      </c>
    </row>
    <row r="177" spans="1:7">
      <c r="A177" t="s">
        <v>34</v>
      </c>
      <c r="B177" t="s">
        <v>230</v>
      </c>
      <c r="C177">
        <v>4000</v>
      </c>
      <c r="D177" t="s">
        <v>77</v>
      </c>
      <c r="E177">
        <v>15</v>
      </c>
      <c r="F177" t="s">
        <v>78</v>
      </c>
      <c r="G177">
        <f t="shared" si="6"/>
        <v>266.66666666666669</v>
      </c>
    </row>
    <row r="178" spans="1:7">
      <c r="A178" t="s">
        <v>6</v>
      </c>
      <c r="B178" t="s">
        <v>231</v>
      </c>
      <c r="C178">
        <v>3900</v>
      </c>
      <c r="D178" t="s">
        <v>36</v>
      </c>
      <c r="E178">
        <v>8.6999999999999993</v>
      </c>
      <c r="F178" t="s">
        <v>71</v>
      </c>
      <c r="G178">
        <f t="shared" si="6"/>
        <v>448.27586206896558</v>
      </c>
    </row>
    <row r="179" spans="1:7">
      <c r="A179" t="s">
        <v>34</v>
      </c>
      <c r="B179" t="s">
        <v>232</v>
      </c>
      <c r="C179">
        <v>3800</v>
      </c>
      <c r="D179" t="s">
        <v>66</v>
      </c>
      <c r="E179">
        <v>12.75</v>
      </c>
      <c r="F179" t="s">
        <v>67</v>
      </c>
      <c r="G179">
        <f t="shared" si="6"/>
        <v>298.03921568627453</v>
      </c>
    </row>
    <row r="180" spans="1:7">
      <c r="A180" t="s">
        <v>34</v>
      </c>
      <c r="B180" t="s">
        <v>233</v>
      </c>
      <c r="C180">
        <v>3800</v>
      </c>
      <c r="D180" t="s">
        <v>77</v>
      </c>
      <c r="E180">
        <v>0.8</v>
      </c>
      <c r="F180" t="s">
        <v>89</v>
      </c>
      <c r="G180">
        <f t="shared" si="6"/>
        <v>4750</v>
      </c>
    </row>
    <row r="181" spans="1:7">
      <c r="A181" t="s">
        <v>6</v>
      </c>
      <c r="B181" t="s">
        <v>234</v>
      </c>
      <c r="C181">
        <v>3800</v>
      </c>
      <c r="D181" t="s">
        <v>11</v>
      </c>
      <c r="E181">
        <v>9.0500000000000007</v>
      </c>
      <c r="F181" t="s">
        <v>127</v>
      </c>
      <c r="G181">
        <f t="shared" si="6"/>
        <v>419.88950276243088</v>
      </c>
    </row>
    <row r="182" spans="1:7">
      <c r="A182" t="s">
        <v>6</v>
      </c>
      <c r="B182" t="s">
        <v>235</v>
      </c>
      <c r="C182">
        <v>3800</v>
      </c>
      <c r="D182" t="s">
        <v>8</v>
      </c>
      <c r="E182">
        <v>11.65</v>
      </c>
      <c r="F182" t="s">
        <v>9</v>
      </c>
      <c r="G182">
        <f t="shared" si="6"/>
        <v>326.18025751072963</v>
      </c>
    </row>
    <row r="183" spans="1:7">
      <c r="A183" t="s">
        <v>45</v>
      </c>
      <c r="B183" t="s">
        <v>236</v>
      </c>
      <c r="C183">
        <v>3800</v>
      </c>
      <c r="D183" t="s">
        <v>73</v>
      </c>
      <c r="E183">
        <v>10.25</v>
      </c>
      <c r="F183" t="s">
        <v>74</v>
      </c>
      <c r="G183">
        <f t="shared" si="6"/>
        <v>370.73170731707319</v>
      </c>
    </row>
    <row r="184" spans="1:7">
      <c r="A184" t="s">
        <v>6</v>
      </c>
      <c r="B184" t="s">
        <v>237</v>
      </c>
      <c r="C184">
        <v>3800</v>
      </c>
      <c r="D184" t="s">
        <v>73</v>
      </c>
      <c r="E184">
        <v>16.95</v>
      </c>
      <c r="F184" t="s">
        <v>74</v>
      </c>
      <c r="G184">
        <f t="shared" si="6"/>
        <v>224.18879056047197</v>
      </c>
    </row>
    <row r="185" spans="1:7">
      <c r="A185" t="s">
        <v>6</v>
      </c>
      <c r="B185" t="s">
        <v>238</v>
      </c>
      <c r="C185">
        <v>3700</v>
      </c>
      <c r="D185" t="s">
        <v>41</v>
      </c>
      <c r="E185">
        <v>6.45</v>
      </c>
      <c r="F185" t="s">
        <v>51</v>
      </c>
      <c r="G185">
        <f t="shared" si="6"/>
        <v>573.64341085271315</v>
      </c>
    </row>
    <row r="186" spans="1:7">
      <c r="A186" t="s">
        <v>6</v>
      </c>
      <c r="B186" t="s">
        <v>239</v>
      </c>
      <c r="C186">
        <v>3700</v>
      </c>
      <c r="D186" t="s">
        <v>11</v>
      </c>
      <c r="E186">
        <v>9.6</v>
      </c>
      <c r="F186" t="s">
        <v>12</v>
      </c>
      <c r="G186">
        <f t="shared" si="6"/>
        <v>385.41666666666669</v>
      </c>
    </row>
    <row r="187" spans="1:7">
      <c r="A187" t="s">
        <v>6</v>
      </c>
      <c r="B187" t="s">
        <v>240</v>
      </c>
      <c r="C187">
        <v>3700</v>
      </c>
      <c r="D187" t="s">
        <v>11</v>
      </c>
      <c r="E187">
        <v>10.55</v>
      </c>
      <c r="F187" t="s">
        <v>127</v>
      </c>
      <c r="G187">
        <f t="shared" si="6"/>
        <v>350.71090047393363</v>
      </c>
    </row>
    <row r="188" spans="1:7">
      <c r="A188" t="s">
        <v>6</v>
      </c>
      <c r="B188" t="s">
        <v>241</v>
      </c>
      <c r="C188">
        <v>3700</v>
      </c>
      <c r="D188" t="s">
        <v>28</v>
      </c>
      <c r="E188">
        <v>10.4</v>
      </c>
      <c r="F188" t="s">
        <v>130</v>
      </c>
      <c r="G188">
        <f t="shared" si="6"/>
        <v>355.76923076923077</v>
      </c>
    </row>
    <row r="189" spans="1:7">
      <c r="A189" t="s">
        <v>6</v>
      </c>
      <c r="B189" t="s">
        <v>242</v>
      </c>
      <c r="C189">
        <v>3700</v>
      </c>
      <c r="D189" t="s">
        <v>32</v>
      </c>
      <c r="E189">
        <v>10.199999999999999</v>
      </c>
      <c r="F189" t="s">
        <v>33</v>
      </c>
      <c r="G189">
        <f t="shared" si="6"/>
        <v>362.74509803921569</v>
      </c>
    </row>
    <row r="190" spans="1:7">
      <c r="A190" t="s">
        <v>6</v>
      </c>
      <c r="B190" t="s">
        <v>243</v>
      </c>
      <c r="C190">
        <v>3600</v>
      </c>
      <c r="D190" t="s">
        <v>48</v>
      </c>
      <c r="E190">
        <v>14.4</v>
      </c>
      <c r="F190" t="s">
        <v>49</v>
      </c>
      <c r="G190">
        <f t="shared" si="6"/>
        <v>250</v>
      </c>
    </row>
    <row r="191" spans="1:7">
      <c r="A191" t="s">
        <v>6</v>
      </c>
      <c r="B191" t="s">
        <v>244</v>
      </c>
      <c r="C191">
        <v>3600</v>
      </c>
      <c r="D191" t="s">
        <v>54</v>
      </c>
      <c r="E191">
        <v>8.5</v>
      </c>
      <c r="F191" t="s">
        <v>55</v>
      </c>
      <c r="G191">
        <f t="shared" si="6"/>
        <v>423.52941176470586</v>
      </c>
    </row>
    <row r="192" spans="1:7">
      <c r="A192" t="s">
        <v>34</v>
      </c>
      <c r="B192" t="s">
        <v>245</v>
      </c>
      <c r="C192">
        <v>3600</v>
      </c>
      <c r="D192" t="s">
        <v>48</v>
      </c>
      <c r="E192">
        <v>3.95</v>
      </c>
      <c r="F192" t="s">
        <v>49</v>
      </c>
      <c r="G192">
        <f t="shared" si="6"/>
        <v>911.39240506329111</v>
      </c>
    </row>
    <row r="193" spans="1:7">
      <c r="A193" t="s">
        <v>45</v>
      </c>
      <c r="B193" t="s">
        <v>246</v>
      </c>
      <c r="C193">
        <v>3500</v>
      </c>
      <c r="D193" t="s">
        <v>11</v>
      </c>
      <c r="E193">
        <v>13.95</v>
      </c>
      <c r="F193" t="s">
        <v>12</v>
      </c>
      <c r="G193">
        <f t="shared" si="6"/>
        <v>250.89605734767025</v>
      </c>
    </row>
    <row r="194" spans="1:7">
      <c r="A194" t="s">
        <v>6</v>
      </c>
      <c r="B194" t="s">
        <v>247</v>
      </c>
      <c r="C194">
        <v>3500</v>
      </c>
      <c r="D194" t="s">
        <v>11</v>
      </c>
      <c r="E194">
        <v>13.75</v>
      </c>
      <c r="F194" t="s">
        <v>12</v>
      </c>
      <c r="G194">
        <f t="shared" si="6"/>
        <v>254.54545454545453</v>
      </c>
    </row>
    <row r="195" spans="1:7">
      <c r="A195" t="s">
        <v>6</v>
      </c>
      <c r="B195" t="s">
        <v>248</v>
      </c>
      <c r="C195">
        <v>3500</v>
      </c>
      <c r="D195" t="s">
        <v>41</v>
      </c>
      <c r="E195">
        <v>7.8</v>
      </c>
      <c r="F195" t="s">
        <v>42</v>
      </c>
      <c r="G195">
        <f t="shared" ref="G195:G258" si="7">IFERROR(C195/E195,"")</f>
        <v>448.71794871794873</v>
      </c>
    </row>
    <row r="196" spans="1:7">
      <c r="A196" t="s">
        <v>45</v>
      </c>
      <c r="B196" t="s">
        <v>249</v>
      </c>
      <c r="C196">
        <v>3500</v>
      </c>
      <c r="D196" t="s">
        <v>66</v>
      </c>
      <c r="E196">
        <v>6.15</v>
      </c>
      <c r="F196" t="s">
        <v>67</v>
      </c>
      <c r="G196">
        <f t="shared" si="7"/>
        <v>569.10569105691059</v>
      </c>
    </row>
    <row r="197" spans="1:7">
      <c r="A197" t="s">
        <v>6</v>
      </c>
      <c r="B197" t="s">
        <v>250</v>
      </c>
      <c r="C197">
        <v>3500</v>
      </c>
      <c r="D197" t="s">
        <v>48</v>
      </c>
      <c r="E197">
        <v>9.5500000000000007</v>
      </c>
      <c r="F197" t="s">
        <v>49</v>
      </c>
      <c r="G197">
        <f t="shared" si="7"/>
        <v>366.49214659685862</v>
      </c>
    </row>
    <row r="198" spans="1:7">
      <c r="A198" t="s">
        <v>251</v>
      </c>
      <c r="B198" t="s">
        <v>252</v>
      </c>
      <c r="C198">
        <v>3400</v>
      </c>
      <c r="D198" t="s">
        <v>41</v>
      </c>
      <c r="E198">
        <v>11.5</v>
      </c>
      <c r="F198" t="s">
        <v>42</v>
      </c>
      <c r="G198">
        <f t="shared" si="7"/>
        <v>295.6521739130435</v>
      </c>
    </row>
    <row r="199" spans="1:7">
      <c r="A199" t="s">
        <v>45</v>
      </c>
      <c r="B199" t="s">
        <v>253</v>
      </c>
      <c r="C199">
        <v>3400</v>
      </c>
      <c r="D199" t="s">
        <v>25</v>
      </c>
      <c r="E199">
        <v>13.3</v>
      </c>
      <c r="F199" t="s">
        <v>103</v>
      </c>
      <c r="G199">
        <f t="shared" si="7"/>
        <v>255.6390977443609</v>
      </c>
    </row>
    <row r="200" spans="1:7">
      <c r="A200" t="s">
        <v>6</v>
      </c>
      <c r="B200" t="s">
        <v>254</v>
      </c>
      <c r="C200">
        <v>3400</v>
      </c>
      <c r="D200" t="s">
        <v>97</v>
      </c>
      <c r="E200">
        <v>0</v>
      </c>
      <c r="F200" t="s">
        <v>137</v>
      </c>
      <c r="G200" t="str">
        <f t="shared" si="7"/>
        <v/>
      </c>
    </row>
    <row r="201" spans="1:7">
      <c r="A201" t="s">
        <v>6</v>
      </c>
      <c r="B201" t="s">
        <v>255</v>
      </c>
      <c r="C201">
        <v>3400</v>
      </c>
      <c r="D201" t="s">
        <v>11</v>
      </c>
      <c r="E201">
        <v>0</v>
      </c>
      <c r="F201" t="s">
        <v>127</v>
      </c>
      <c r="G201" t="str">
        <f t="shared" si="7"/>
        <v/>
      </c>
    </row>
    <row r="202" spans="1:7">
      <c r="A202" t="s">
        <v>6</v>
      </c>
      <c r="B202" t="s">
        <v>256</v>
      </c>
      <c r="C202">
        <v>3400</v>
      </c>
      <c r="D202" t="s">
        <v>54</v>
      </c>
      <c r="E202">
        <v>6.9</v>
      </c>
      <c r="F202" t="s">
        <v>86</v>
      </c>
      <c r="G202">
        <f t="shared" si="7"/>
        <v>492.75362318840575</v>
      </c>
    </row>
    <row r="203" spans="1:7">
      <c r="A203" t="s">
        <v>34</v>
      </c>
      <c r="B203" t="s">
        <v>257</v>
      </c>
      <c r="C203">
        <v>3400</v>
      </c>
      <c r="D203" t="s">
        <v>48</v>
      </c>
      <c r="E203">
        <v>5.4</v>
      </c>
      <c r="F203" t="s">
        <v>49</v>
      </c>
      <c r="G203">
        <f t="shared" si="7"/>
        <v>629.62962962962956</v>
      </c>
    </row>
    <row r="204" spans="1:7">
      <c r="A204" t="s">
        <v>34</v>
      </c>
      <c r="B204" t="s">
        <v>258</v>
      </c>
      <c r="C204">
        <v>3400</v>
      </c>
      <c r="D204" t="s">
        <v>48</v>
      </c>
      <c r="E204">
        <v>6.85</v>
      </c>
      <c r="F204" t="s">
        <v>81</v>
      </c>
      <c r="G204">
        <f t="shared" si="7"/>
        <v>496.35036496350369</v>
      </c>
    </row>
    <row r="205" spans="1:7">
      <c r="A205" t="s">
        <v>6</v>
      </c>
      <c r="B205" t="s">
        <v>259</v>
      </c>
      <c r="C205">
        <v>3400</v>
      </c>
      <c r="D205" t="s">
        <v>25</v>
      </c>
      <c r="E205">
        <v>3.75</v>
      </c>
      <c r="F205" t="s">
        <v>103</v>
      </c>
      <c r="G205">
        <f t="shared" si="7"/>
        <v>906.66666666666663</v>
      </c>
    </row>
    <row r="206" spans="1:7">
      <c r="A206" t="s">
        <v>6</v>
      </c>
      <c r="B206" t="s">
        <v>260</v>
      </c>
      <c r="C206">
        <v>3400</v>
      </c>
      <c r="D206" t="s">
        <v>73</v>
      </c>
      <c r="E206">
        <v>2.5</v>
      </c>
      <c r="F206" t="s">
        <v>74</v>
      </c>
      <c r="G206">
        <f t="shared" si="7"/>
        <v>1360</v>
      </c>
    </row>
    <row r="207" spans="1:7">
      <c r="A207" t="s">
        <v>6</v>
      </c>
      <c r="B207" t="s">
        <v>261</v>
      </c>
      <c r="C207">
        <v>3400</v>
      </c>
      <c r="D207" t="s">
        <v>32</v>
      </c>
      <c r="E207">
        <v>9</v>
      </c>
      <c r="F207" t="s">
        <v>69</v>
      </c>
      <c r="G207">
        <f t="shared" si="7"/>
        <v>377.77777777777777</v>
      </c>
    </row>
    <row r="208" spans="1:7">
      <c r="A208" t="s">
        <v>34</v>
      </c>
      <c r="B208" t="s">
        <v>262</v>
      </c>
      <c r="C208">
        <v>3400</v>
      </c>
      <c r="D208" t="s">
        <v>25</v>
      </c>
      <c r="E208">
        <v>1.55</v>
      </c>
      <c r="F208" t="s">
        <v>103</v>
      </c>
      <c r="G208">
        <f t="shared" si="7"/>
        <v>2193.5483870967741</v>
      </c>
    </row>
    <row r="209" spans="1:7">
      <c r="A209" t="s">
        <v>6</v>
      </c>
      <c r="B209" t="s">
        <v>263</v>
      </c>
      <c r="C209">
        <v>3400</v>
      </c>
      <c r="D209" t="s">
        <v>28</v>
      </c>
      <c r="E209">
        <v>5.9</v>
      </c>
      <c r="F209" t="s">
        <v>130</v>
      </c>
      <c r="G209">
        <f t="shared" si="7"/>
        <v>576.27118644067798</v>
      </c>
    </row>
    <row r="210" spans="1:7">
      <c r="A210" t="s">
        <v>6</v>
      </c>
      <c r="B210" t="s">
        <v>264</v>
      </c>
      <c r="C210">
        <v>3400</v>
      </c>
      <c r="D210" t="s">
        <v>41</v>
      </c>
      <c r="E210">
        <v>8.5500000000000007</v>
      </c>
      <c r="F210" t="s">
        <v>42</v>
      </c>
      <c r="G210">
        <f t="shared" si="7"/>
        <v>397.66081871345028</v>
      </c>
    </row>
    <row r="211" spans="1:7">
      <c r="A211" t="s">
        <v>34</v>
      </c>
      <c r="B211" t="s">
        <v>265</v>
      </c>
      <c r="C211">
        <v>3400</v>
      </c>
      <c r="D211" t="s">
        <v>97</v>
      </c>
      <c r="E211">
        <v>3.25</v>
      </c>
      <c r="F211" t="s">
        <v>137</v>
      </c>
      <c r="G211">
        <f t="shared" si="7"/>
        <v>1046.1538461538462</v>
      </c>
    </row>
    <row r="212" spans="1:7">
      <c r="A212" t="s">
        <v>6</v>
      </c>
      <c r="B212" t="s">
        <v>266</v>
      </c>
      <c r="C212">
        <v>3300</v>
      </c>
      <c r="D212" t="s">
        <v>73</v>
      </c>
      <c r="E212">
        <v>2.95</v>
      </c>
      <c r="F212" t="s">
        <v>74</v>
      </c>
      <c r="G212">
        <f t="shared" si="7"/>
        <v>1118.6440677966102</v>
      </c>
    </row>
    <row r="213" spans="1:7">
      <c r="A213" t="s">
        <v>6</v>
      </c>
      <c r="B213" t="s">
        <v>267</v>
      </c>
      <c r="C213">
        <v>3300</v>
      </c>
      <c r="D213" t="s">
        <v>32</v>
      </c>
      <c r="E213">
        <v>10.75</v>
      </c>
      <c r="F213" t="s">
        <v>69</v>
      </c>
      <c r="G213">
        <f t="shared" si="7"/>
        <v>306.97674418604652</v>
      </c>
    </row>
    <row r="214" spans="1:7">
      <c r="A214" t="s">
        <v>6</v>
      </c>
      <c r="B214" t="s">
        <v>268</v>
      </c>
      <c r="C214">
        <v>3300</v>
      </c>
      <c r="D214" t="s">
        <v>28</v>
      </c>
      <c r="E214">
        <v>4.3</v>
      </c>
      <c r="F214" t="s">
        <v>29</v>
      </c>
      <c r="G214">
        <f t="shared" si="7"/>
        <v>767.44186046511629</v>
      </c>
    </row>
    <row r="215" spans="1:7">
      <c r="A215" t="s">
        <v>6</v>
      </c>
      <c r="B215" t="s">
        <v>269</v>
      </c>
      <c r="C215">
        <v>3300</v>
      </c>
      <c r="D215" t="s">
        <v>97</v>
      </c>
      <c r="E215">
        <v>6.35</v>
      </c>
      <c r="F215" t="s">
        <v>137</v>
      </c>
      <c r="G215">
        <f t="shared" si="7"/>
        <v>519.68503937007881</v>
      </c>
    </row>
    <row r="216" spans="1:7">
      <c r="A216" t="s">
        <v>34</v>
      </c>
      <c r="B216" t="s">
        <v>270</v>
      </c>
      <c r="C216">
        <v>3300</v>
      </c>
      <c r="D216" t="s">
        <v>66</v>
      </c>
      <c r="E216">
        <v>5.9</v>
      </c>
      <c r="F216" t="s">
        <v>67</v>
      </c>
      <c r="G216">
        <f t="shared" si="7"/>
        <v>559.32203389830511</v>
      </c>
    </row>
    <row r="217" spans="1:7">
      <c r="A217" t="s">
        <v>6</v>
      </c>
      <c r="B217" t="s">
        <v>271</v>
      </c>
      <c r="C217">
        <v>3300</v>
      </c>
      <c r="D217" t="s">
        <v>8</v>
      </c>
      <c r="E217">
        <v>6.65</v>
      </c>
      <c r="F217" t="s">
        <v>14</v>
      </c>
      <c r="G217">
        <f t="shared" si="7"/>
        <v>496.24060150375936</v>
      </c>
    </row>
    <row r="218" spans="1:7">
      <c r="A218" t="s">
        <v>45</v>
      </c>
      <c r="B218" t="s">
        <v>272</v>
      </c>
      <c r="C218">
        <v>3300</v>
      </c>
      <c r="D218" t="s">
        <v>25</v>
      </c>
      <c r="E218">
        <v>5.35</v>
      </c>
      <c r="F218" t="s">
        <v>26</v>
      </c>
      <c r="G218">
        <f t="shared" si="7"/>
        <v>616.82242990654208</v>
      </c>
    </row>
    <row r="219" spans="1:7">
      <c r="A219" t="s">
        <v>45</v>
      </c>
      <c r="B219" t="s">
        <v>273</v>
      </c>
      <c r="C219">
        <v>3300</v>
      </c>
      <c r="D219" t="s">
        <v>36</v>
      </c>
      <c r="E219">
        <v>14.05</v>
      </c>
      <c r="F219" t="s">
        <v>71</v>
      </c>
      <c r="G219">
        <f t="shared" si="7"/>
        <v>234.87544483985764</v>
      </c>
    </row>
    <row r="220" spans="1:7">
      <c r="A220" t="s">
        <v>45</v>
      </c>
      <c r="B220" t="s">
        <v>274</v>
      </c>
      <c r="C220">
        <v>3300</v>
      </c>
      <c r="D220" t="s">
        <v>36</v>
      </c>
      <c r="E220">
        <v>12.15</v>
      </c>
      <c r="F220" t="s">
        <v>37</v>
      </c>
      <c r="G220">
        <f t="shared" si="7"/>
        <v>271.60493827160491</v>
      </c>
    </row>
    <row r="221" spans="1:7">
      <c r="A221" t="s">
        <v>6</v>
      </c>
      <c r="B221" t="s">
        <v>275</v>
      </c>
      <c r="C221">
        <v>3300</v>
      </c>
      <c r="D221" t="s">
        <v>54</v>
      </c>
      <c r="E221">
        <v>3.95</v>
      </c>
      <c r="F221" t="s">
        <v>55</v>
      </c>
      <c r="G221">
        <f t="shared" si="7"/>
        <v>835.44303797468353</v>
      </c>
    </row>
    <row r="222" spans="1:7">
      <c r="A222" t="s">
        <v>45</v>
      </c>
      <c r="B222" t="s">
        <v>276</v>
      </c>
      <c r="C222">
        <v>3300</v>
      </c>
      <c r="D222" t="s">
        <v>54</v>
      </c>
      <c r="E222">
        <v>15.05</v>
      </c>
      <c r="F222" t="s">
        <v>86</v>
      </c>
      <c r="G222">
        <f t="shared" si="7"/>
        <v>219.26910299003322</v>
      </c>
    </row>
    <row r="223" spans="1:7">
      <c r="A223" t="s">
        <v>6</v>
      </c>
      <c r="B223" t="s">
        <v>277</v>
      </c>
      <c r="C223">
        <v>3300</v>
      </c>
      <c r="D223" t="s">
        <v>73</v>
      </c>
      <c r="E223">
        <v>9.85</v>
      </c>
      <c r="F223" t="s">
        <v>100</v>
      </c>
      <c r="G223">
        <f t="shared" si="7"/>
        <v>335.02538071065993</v>
      </c>
    </row>
    <row r="224" spans="1:7">
      <c r="A224" t="s">
        <v>34</v>
      </c>
      <c r="B224" t="s">
        <v>278</v>
      </c>
      <c r="C224">
        <v>3300</v>
      </c>
      <c r="D224" t="s">
        <v>28</v>
      </c>
      <c r="E224">
        <v>0</v>
      </c>
      <c r="F224" t="s">
        <v>29</v>
      </c>
      <c r="G224" t="str">
        <f t="shared" si="7"/>
        <v/>
      </c>
    </row>
    <row r="225" spans="1:7">
      <c r="A225" t="s">
        <v>6</v>
      </c>
      <c r="B225" t="s">
        <v>279</v>
      </c>
      <c r="C225">
        <v>3300</v>
      </c>
      <c r="D225" t="s">
        <v>25</v>
      </c>
      <c r="E225">
        <v>4.5</v>
      </c>
      <c r="F225" t="s">
        <v>26</v>
      </c>
      <c r="G225">
        <f t="shared" si="7"/>
        <v>733.33333333333337</v>
      </c>
    </row>
    <row r="226" spans="1:7">
      <c r="A226" t="s">
        <v>45</v>
      </c>
      <c r="B226" t="s">
        <v>280</v>
      </c>
      <c r="C226">
        <v>3300</v>
      </c>
      <c r="D226" t="s">
        <v>20</v>
      </c>
      <c r="E226">
        <v>15.3</v>
      </c>
      <c r="F226" t="s">
        <v>23</v>
      </c>
      <c r="G226">
        <f t="shared" si="7"/>
        <v>215.68627450980392</v>
      </c>
    </row>
    <row r="227" spans="1:7">
      <c r="A227" t="s">
        <v>6</v>
      </c>
      <c r="B227" t="s">
        <v>281</v>
      </c>
      <c r="C227">
        <v>3300</v>
      </c>
      <c r="D227" t="s">
        <v>25</v>
      </c>
      <c r="E227">
        <v>4.1500000000000004</v>
      </c>
      <c r="F227" t="s">
        <v>103</v>
      </c>
      <c r="G227">
        <f t="shared" si="7"/>
        <v>795.18072289156623</v>
      </c>
    </row>
    <row r="228" spans="1:7">
      <c r="A228" t="s">
        <v>251</v>
      </c>
      <c r="B228" t="s">
        <v>282</v>
      </c>
      <c r="C228">
        <v>3200</v>
      </c>
      <c r="D228" t="s">
        <v>48</v>
      </c>
      <c r="E228">
        <v>4</v>
      </c>
      <c r="F228" t="s">
        <v>49</v>
      </c>
      <c r="G228">
        <f t="shared" si="7"/>
        <v>800</v>
      </c>
    </row>
    <row r="229" spans="1:7">
      <c r="A229" t="s">
        <v>45</v>
      </c>
      <c r="B229" t="s">
        <v>283</v>
      </c>
      <c r="C229">
        <v>3200</v>
      </c>
      <c r="D229" t="s">
        <v>77</v>
      </c>
      <c r="E229">
        <v>9.4499999999999993</v>
      </c>
      <c r="F229" t="s">
        <v>89</v>
      </c>
      <c r="G229">
        <f t="shared" si="7"/>
        <v>338.62433862433863</v>
      </c>
    </row>
    <row r="230" spans="1:7">
      <c r="A230" t="s">
        <v>6</v>
      </c>
      <c r="B230" t="s">
        <v>284</v>
      </c>
      <c r="C230">
        <v>3200</v>
      </c>
      <c r="D230" t="s">
        <v>8</v>
      </c>
      <c r="E230">
        <v>0</v>
      </c>
      <c r="F230" t="s">
        <v>9</v>
      </c>
      <c r="G230" t="str">
        <f t="shared" si="7"/>
        <v/>
      </c>
    </row>
    <row r="231" spans="1:7">
      <c r="A231" t="s">
        <v>6</v>
      </c>
      <c r="B231" t="s">
        <v>285</v>
      </c>
      <c r="C231">
        <v>3200</v>
      </c>
      <c r="D231" t="s">
        <v>48</v>
      </c>
      <c r="E231">
        <v>5.6</v>
      </c>
      <c r="F231" t="s">
        <v>81</v>
      </c>
      <c r="G231">
        <f t="shared" si="7"/>
        <v>571.42857142857144</v>
      </c>
    </row>
    <row r="232" spans="1:7">
      <c r="A232" t="s">
        <v>34</v>
      </c>
      <c r="B232" t="s">
        <v>286</v>
      </c>
      <c r="C232">
        <v>3200</v>
      </c>
      <c r="D232" t="s">
        <v>97</v>
      </c>
      <c r="E232">
        <v>10.1</v>
      </c>
      <c r="F232" t="s">
        <v>98</v>
      </c>
      <c r="G232">
        <f t="shared" si="7"/>
        <v>316.83168316831683</v>
      </c>
    </row>
    <row r="233" spans="1:7">
      <c r="A233" t="s">
        <v>34</v>
      </c>
      <c r="B233" t="s">
        <v>287</v>
      </c>
      <c r="C233">
        <v>3200</v>
      </c>
      <c r="D233" t="s">
        <v>8</v>
      </c>
      <c r="E233">
        <v>11.65</v>
      </c>
      <c r="F233" t="s">
        <v>14</v>
      </c>
      <c r="G233">
        <f t="shared" si="7"/>
        <v>274.67811158798281</v>
      </c>
    </row>
    <row r="234" spans="1:7">
      <c r="A234" t="s">
        <v>6</v>
      </c>
      <c r="B234" t="s">
        <v>288</v>
      </c>
      <c r="C234">
        <v>3200</v>
      </c>
      <c r="D234" t="s">
        <v>41</v>
      </c>
      <c r="E234">
        <v>4.95</v>
      </c>
      <c r="F234" t="s">
        <v>51</v>
      </c>
      <c r="G234">
        <f t="shared" si="7"/>
        <v>646.46464646464642</v>
      </c>
    </row>
    <row r="235" spans="1:7">
      <c r="A235" t="s">
        <v>6</v>
      </c>
      <c r="B235" t="s">
        <v>289</v>
      </c>
      <c r="C235">
        <v>3200</v>
      </c>
      <c r="D235" t="s">
        <v>17</v>
      </c>
      <c r="E235">
        <v>0</v>
      </c>
      <c r="F235" t="s">
        <v>44</v>
      </c>
      <c r="G235" t="str">
        <f t="shared" si="7"/>
        <v/>
      </c>
    </row>
    <row r="236" spans="1:7">
      <c r="A236" t="s">
        <v>6</v>
      </c>
      <c r="B236" t="s">
        <v>290</v>
      </c>
      <c r="C236">
        <v>3200</v>
      </c>
      <c r="D236" t="s">
        <v>73</v>
      </c>
      <c r="E236">
        <v>0.65</v>
      </c>
      <c r="F236" t="s">
        <v>74</v>
      </c>
      <c r="G236">
        <f t="shared" si="7"/>
        <v>4923.0769230769229</v>
      </c>
    </row>
    <row r="237" spans="1:7">
      <c r="A237" t="s">
        <v>34</v>
      </c>
      <c r="B237" t="s">
        <v>291</v>
      </c>
      <c r="C237">
        <v>3200</v>
      </c>
      <c r="D237" t="s">
        <v>73</v>
      </c>
      <c r="E237">
        <v>11.6</v>
      </c>
      <c r="F237" t="s">
        <v>100</v>
      </c>
      <c r="G237">
        <f t="shared" si="7"/>
        <v>275.86206896551727</v>
      </c>
    </row>
    <row r="238" spans="1:7">
      <c r="A238" t="s">
        <v>34</v>
      </c>
      <c r="B238" t="s">
        <v>292</v>
      </c>
      <c r="C238">
        <v>3200</v>
      </c>
      <c r="D238" t="s">
        <v>77</v>
      </c>
      <c r="E238">
        <v>3.8</v>
      </c>
      <c r="F238" t="s">
        <v>89</v>
      </c>
      <c r="G238">
        <f t="shared" si="7"/>
        <v>842.1052631578948</v>
      </c>
    </row>
    <row r="239" spans="1:7">
      <c r="A239" t="s">
        <v>251</v>
      </c>
      <c r="B239" t="s">
        <v>293</v>
      </c>
      <c r="C239">
        <v>3100</v>
      </c>
      <c r="D239" t="s">
        <v>28</v>
      </c>
      <c r="E239">
        <v>9</v>
      </c>
      <c r="F239" t="s">
        <v>29</v>
      </c>
      <c r="G239">
        <f t="shared" si="7"/>
        <v>344.44444444444446</v>
      </c>
    </row>
    <row r="240" spans="1:7">
      <c r="A240" t="s">
        <v>251</v>
      </c>
      <c r="B240" t="s">
        <v>294</v>
      </c>
      <c r="C240">
        <v>3100</v>
      </c>
      <c r="D240" t="s">
        <v>77</v>
      </c>
      <c r="E240">
        <v>11.5</v>
      </c>
      <c r="F240" t="s">
        <v>78</v>
      </c>
      <c r="G240">
        <f t="shared" si="7"/>
        <v>269.56521739130437</v>
      </c>
    </row>
    <row r="241" spans="1:7">
      <c r="A241" t="s">
        <v>251</v>
      </c>
      <c r="B241" t="s">
        <v>295</v>
      </c>
      <c r="C241">
        <v>3100</v>
      </c>
      <c r="D241" t="s">
        <v>32</v>
      </c>
      <c r="E241">
        <v>12.5</v>
      </c>
      <c r="F241" t="s">
        <v>69</v>
      </c>
      <c r="G241">
        <f t="shared" si="7"/>
        <v>248</v>
      </c>
    </row>
    <row r="242" spans="1:7">
      <c r="A242" t="s">
        <v>6</v>
      </c>
      <c r="B242" t="s">
        <v>296</v>
      </c>
      <c r="C242">
        <v>3100</v>
      </c>
      <c r="D242" t="s">
        <v>32</v>
      </c>
      <c r="E242">
        <v>8.3000000000000007</v>
      </c>
      <c r="F242" t="s">
        <v>69</v>
      </c>
      <c r="G242">
        <f t="shared" si="7"/>
        <v>373.4939759036144</v>
      </c>
    </row>
    <row r="243" spans="1:7">
      <c r="A243" t="s">
        <v>45</v>
      </c>
      <c r="B243" t="s">
        <v>297</v>
      </c>
      <c r="C243">
        <v>3100</v>
      </c>
      <c r="D243" t="s">
        <v>73</v>
      </c>
      <c r="E243">
        <v>9.6</v>
      </c>
      <c r="F243" t="s">
        <v>100</v>
      </c>
      <c r="G243">
        <f t="shared" si="7"/>
        <v>322.91666666666669</v>
      </c>
    </row>
    <row r="244" spans="1:7">
      <c r="A244" t="s">
        <v>34</v>
      </c>
      <c r="B244" t="s">
        <v>298</v>
      </c>
      <c r="C244">
        <v>3100</v>
      </c>
      <c r="D244" t="s">
        <v>48</v>
      </c>
      <c r="E244">
        <v>7.35</v>
      </c>
      <c r="F244" t="s">
        <v>49</v>
      </c>
      <c r="G244">
        <f t="shared" si="7"/>
        <v>421.76870748299319</v>
      </c>
    </row>
    <row r="245" spans="1:7">
      <c r="A245" t="s">
        <v>34</v>
      </c>
      <c r="B245" t="s">
        <v>299</v>
      </c>
      <c r="C245">
        <v>3100</v>
      </c>
      <c r="D245" t="s">
        <v>20</v>
      </c>
      <c r="E245">
        <v>10.15</v>
      </c>
      <c r="F245" t="s">
        <v>23</v>
      </c>
      <c r="G245">
        <f t="shared" si="7"/>
        <v>305.41871921182263</v>
      </c>
    </row>
    <row r="246" spans="1:7">
      <c r="A246" t="s">
        <v>6</v>
      </c>
      <c r="B246" t="s">
        <v>300</v>
      </c>
      <c r="C246">
        <v>3100</v>
      </c>
      <c r="D246" t="s">
        <v>41</v>
      </c>
      <c r="E246">
        <v>5.9</v>
      </c>
      <c r="F246" t="s">
        <v>51</v>
      </c>
      <c r="G246">
        <f t="shared" si="7"/>
        <v>525.42372881355925</v>
      </c>
    </row>
    <row r="247" spans="1:7">
      <c r="A247" t="s">
        <v>34</v>
      </c>
      <c r="B247" t="s">
        <v>301</v>
      </c>
      <c r="C247">
        <v>3100</v>
      </c>
      <c r="D247" t="s">
        <v>54</v>
      </c>
      <c r="E247">
        <v>3.05</v>
      </c>
      <c r="F247" t="s">
        <v>86</v>
      </c>
      <c r="G247">
        <f t="shared" si="7"/>
        <v>1016.3934426229508</v>
      </c>
    </row>
    <row r="248" spans="1:7">
      <c r="A248" t="s">
        <v>6</v>
      </c>
      <c r="B248" t="s">
        <v>302</v>
      </c>
      <c r="C248">
        <v>3100</v>
      </c>
      <c r="D248" t="s">
        <v>32</v>
      </c>
      <c r="E248">
        <v>2.2000000000000002</v>
      </c>
      <c r="F248" t="s">
        <v>69</v>
      </c>
      <c r="G248">
        <f t="shared" si="7"/>
        <v>1409.090909090909</v>
      </c>
    </row>
    <row r="249" spans="1:7">
      <c r="A249" t="s">
        <v>251</v>
      </c>
      <c r="B249" t="s">
        <v>303</v>
      </c>
      <c r="C249">
        <v>3000</v>
      </c>
      <c r="D249" t="s">
        <v>73</v>
      </c>
      <c r="E249">
        <v>5.5</v>
      </c>
      <c r="F249" t="s">
        <v>100</v>
      </c>
      <c r="G249">
        <f t="shared" si="7"/>
        <v>545.4545454545455</v>
      </c>
    </row>
    <row r="250" spans="1:7">
      <c r="A250" t="s">
        <v>251</v>
      </c>
      <c r="B250" t="s">
        <v>304</v>
      </c>
      <c r="C250">
        <v>3000</v>
      </c>
      <c r="D250" t="s">
        <v>54</v>
      </c>
      <c r="E250">
        <v>10.5</v>
      </c>
      <c r="F250" t="s">
        <v>55</v>
      </c>
      <c r="G250">
        <f t="shared" si="7"/>
        <v>285.71428571428572</v>
      </c>
    </row>
    <row r="251" spans="1:7">
      <c r="A251" t="s">
        <v>251</v>
      </c>
      <c r="B251" t="s">
        <v>305</v>
      </c>
      <c r="C251">
        <v>3000</v>
      </c>
      <c r="D251" t="s">
        <v>20</v>
      </c>
      <c r="E251">
        <v>19</v>
      </c>
      <c r="F251" t="s">
        <v>21</v>
      </c>
      <c r="G251">
        <f t="shared" si="7"/>
        <v>157.89473684210526</v>
      </c>
    </row>
    <row r="252" spans="1:7">
      <c r="A252" t="s">
        <v>251</v>
      </c>
      <c r="B252" t="s">
        <v>306</v>
      </c>
      <c r="C252">
        <v>3000</v>
      </c>
      <c r="D252" t="s">
        <v>66</v>
      </c>
      <c r="E252">
        <v>15.5</v>
      </c>
      <c r="F252" t="s">
        <v>92</v>
      </c>
      <c r="G252">
        <f t="shared" si="7"/>
        <v>193.54838709677421</v>
      </c>
    </row>
    <row r="253" spans="1:7">
      <c r="A253" t="s">
        <v>251</v>
      </c>
      <c r="B253" t="s">
        <v>307</v>
      </c>
      <c r="C253">
        <v>3000</v>
      </c>
      <c r="D253" t="s">
        <v>11</v>
      </c>
      <c r="E253">
        <v>4.5</v>
      </c>
      <c r="F253" t="s">
        <v>12</v>
      </c>
      <c r="G253">
        <f t="shared" si="7"/>
        <v>666.66666666666663</v>
      </c>
    </row>
    <row r="254" spans="1:7">
      <c r="A254" t="s">
        <v>6</v>
      </c>
      <c r="B254" t="s">
        <v>308</v>
      </c>
      <c r="C254">
        <v>3000</v>
      </c>
      <c r="D254" t="s">
        <v>20</v>
      </c>
      <c r="E254">
        <v>3.3</v>
      </c>
      <c r="F254" t="s">
        <v>23</v>
      </c>
      <c r="G254">
        <f t="shared" si="7"/>
        <v>909.09090909090912</v>
      </c>
    </row>
    <row r="255" spans="1:7">
      <c r="A255" t="s">
        <v>6</v>
      </c>
      <c r="B255" t="s">
        <v>309</v>
      </c>
      <c r="C255">
        <v>3000</v>
      </c>
      <c r="D255" t="s">
        <v>17</v>
      </c>
      <c r="E255">
        <v>0</v>
      </c>
      <c r="F255" t="s">
        <v>44</v>
      </c>
      <c r="G255" t="str">
        <f t="shared" si="7"/>
        <v/>
      </c>
    </row>
    <row r="256" spans="1:7">
      <c r="A256" t="s">
        <v>6</v>
      </c>
      <c r="B256" t="s">
        <v>310</v>
      </c>
      <c r="C256">
        <v>3000</v>
      </c>
      <c r="D256" t="s">
        <v>66</v>
      </c>
      <c r="E256">
        <v>2.1</v>
      </c>
      <c r="F256" t="s">
        <v>67</v>
      </c>
      <c r="G256">
        <f t="shared" si="7"/>
        <v>1428.5714285714284</v>
      </c>
    </row>
    <row r="257" spans="1:7">
      <c r="A257" t="s">
        <v>6</v>
      </c>
      <c r="B257" t="s">
        <v>311</v>
      </c>
      <c r="C257">
        <v>3000</v>
      </c>
      <c r="D257" t="s">
        <v>20</v>
      </c>
      <c r="E257">
        <v>1.35</v>
      </c>
      <c r="F257" t="s">
        <v>21</v>
      </c>
      <c r="G257">
        <f t="shared" si="7"/>
        <v>2222.2222222222222</v>
      </c>
    </row>
    <row r="258" spans="1:7">
      <c r="A258" t="s">
        <v>34</v>
      </c>
      <c r="B258" t="s">
        <v>312</v>
      </c>
      <c r="C258">
        <v>3000</v>
      </c>
      <c r="D258" t="s">
        <v>8</v>
      </c>
      <c r="E258">
        <v>0</v>
      </c>
      <c r="F258" t="s">
        <v>14</v>
      </c>
      <c r="G258" t="str">
        <f t="shared" si="7"/>
        <v/>
      </c>
    </row>
    <row r="259" spans="1:7">
      <c r="A259" t="s">
        <v>6</v>
      </c>
      <c r="B259" t="s">
        <v>313</v>
      </c>
      <c r="C259">
        <v>3000</v>
      </c>
      <c r="D259" t="s">
        <v>25</v>
      </c>
      <c r="E259">
        <v>5.85</v>
      </c>
      <c r="F259" t="s">
        <v>103</v>
      </c>
      <c r="G259">
        <f t="shared" ref="G259:G322" si="8">IFERROR(C259/E259,"")</f>
        <v>512.82051282051282</v>
      </c>
    </row>
    <row r="260" spans="1:7">
      <c r="A260" t="s">
        <v>6</v>
      </c>
      <c r="B260" t="s">
        <v>314</v>
      </c>
      <c r="C260">
        <v>3000</v>
      </c>
      <c r="D260" t="s">
        <v>8</v>
      </c>
      <c r="E260">
        <v>0</v>
      </c>
      <c r="F260" t="s">
        <v>9</v>
      </c>
      <c r="G260" t="str">
        <f t="shared" si="8"/>
        <v/>
      </c>
    </row>
    <row r="261" spans="1:7">
      <c r="A261" t="s">
        <v>6</v>
      </c>
      <c r="B261" t="s">
        <v>315</v>
      </c>
      <c r="C261">
        <v>3000</v>
      </c>
      <c r="D261" t="s">
        <v>28</v>
      </c>
      <c r="E261">
        <v>0</v>
      </c>
      <c r="F261" t="s">
        <v>29</v>
      </c>
      <c r="G261" t="str">
        <f t="shared" si="8"/>
        <v/>
      </c>
    </row>
    <row r="262" spans="1:7">
      <c r="A262" t="s">
        <v>45</v>
      </c>
      <c r="B262" t="s">
        <v>316</v>
      </c>
      <c r="C262">
        <v>3000</v>
      </c>
      <c r="D262" t="s">
        <v>32</v>
      </c>
      <c r="E262">
        <v>4.05</v>
      </c>
      <c r="F262" t="s">
        <v>33</v>
      </c>
      <c r="G262">
        <f t="shared" si="8"/>
        <v>740.74074074074076</v>
      </c>
    </row>
    <row r="263" spans="1:7">
      <c r="A263" t="s">
        <v>34</v>
      </c>
      <c r="B263" t="s">
        <v>317</v>
      </c>
      <c r="C263">
        <v>3000</v>
      </c>
      <c r="D263" t="s">
        <v>73</v>
      </c>
      <c r="E263">
        <v>0</v>
      </c>
      <c r="F263" t="s">
        <v>100</v>
      </c>
      <c r="G263" t="str">
        <f t="shared" si="8"/>
        <v/>
      </c>
    </row>
    <row r="264" spans="1:7">
      <c r="A264" t="s">
        <v>6</v>
      </c>
      <c r="B264" t="s">
        <v>318</v>
      </c>
      <c r="C264">
        <v>3000</v>
      </c>
      <c r="D264" t="s">
        <v>73</v>
      </c>
      <c r="E264">
        <v>0</v>
      </c>
      <c r="F264" t="s">
        <v>100</v>
      </c>
      <c r="G264" t="str">
        <f t="shared" si="8"/>
        <v/>
      </c>
    </row>
    <row r="265" spans="1:7">
      <c r="A265" t="s">
        <v>34</v>
      </c>
      <c r="B265" t="s">
        <v>319</v>
      </c>
      <c r="C265">
        <v>3000</v>
      </c>
      <c r="D265" t="s">
        <v>54</v>
      </c>
      <c r="E265">
        <v>0</v>
      </c>
      <c r="F265" t="s">
        <v>55</v>
      </c>
      <c r="G265" t="str">
        <f t="shared" si="8"/>
        <v/>
      </c>
    </row>
    <row r="266" spans="1:7">
      <c r="A266" t="s">
        <v>34</v>
      </c>
      <c r="B266" t="s">
        <v>320</v>
      </c>
      <c r="C266">
        <v>3000</v>
      </c>
      <c r="D266" t="s">
        <v>32</v>
      </c>
      <c r="E266">
        <v>4.1500000000000004</v>
      </c>
      <c r="F266" t="s">
        <v>69</v>
      </c>
      <c r="G266">
        <f t="shared" si="8"/>
        <v>722.89156626506019</v>
      </c>
    </row>
    <row r="267" spans="1:7">
      <c r="A267" t="s">
        <v>34</v>
      </c>
      <c r="B267" t="s">
        <v>321</v>
      </c>
      <c r="C267">
        <v>3000</v>
      </c>
      <c r="D267" t="s">
        <v>17</v>
      </c>
      <c r="E267">
        <v>0</v>
      </c>
      <c r="F267" t="s">
        <v>18</v>
      </c>
      <c r="G267" t="str">
        <f t="shared" si="8"/>
        <v/>
      </c>
    </row>
    <row r="268" spans="1:7">
      <c r="A268" t="s">
        <v>6</v>
      </c>
      <c r="B268" t="s">
        <v>322</v>
      </c>
      <c r="C268">
        <v>3000</v>
      </c>
      <c r="D268" t="s">
        <v>66</v>
      </c>
      <c r="E268">
        <v>0</v>
      </c>
      <c r="F268" t="s">
        <v>67</v>
      </c>
      <c r="G268" t="str">
        <f t="shared" si="8"/>
        <v/>
      </c>
    </row>
    <row r="269" spans="1:7">
      <c r="A269" t="s">
        <v>6</v>
      </c>
      <c r="B269" t="s">
        <v>323</v>
      </c>
      <c r="C269">
        <v>3000</v>
      </c>
      <c r="D269" t="s">
        <v>97</v>
      </c>
      <c r="E269">
        <v>0</v>
      </c>
      <c r="F269" t="s">
        <v>137</v>
      </c>
      <c r="G269" t="str">
        <f t="shared" si="8"/>
        <v/>
      </c>
    </row>
    <row r="270" spans="1:7">
      <c r="A270" t="s">
        <v>34</v>
      </c>
      <c r="B270" t="s">
        <v>324</v>
      </c>
      <c r="C270">
        <v>3000</v>
      </c>
      <c r="D270" t="s">
        <v>17</v>
      </c>
      <c r="E270">
        <v>6.9</v>
      </c>
      <c r="F270" t="s">
        <v>18</v>
      </c>
      <c r="G270">
        <f t="shared" si="8"/>
        <v>434.78260869565213</v>
      </c>
    </row>
    <row r="271" spans="1:7">
      <c r="A271" t="s">
        <v>6</v>
      </c>
      <c r="B271" t="s">
        <v>325</v>
      </c>
      <c r="C271">
        <v>3000</v>
      </c>
      <c r="D271" t="s">
        <v>54</v>
      </c>
      <c r="E271">
        <v>0</v>
      </c>
      <c r="F271" t="s">
        <v>55</v>
      </c>
      <c r="G271" t="str">
        <f t="shared" si="8"/>
        <v/>
      </c>
    </row>
    <row r="272" spans="1:7">
      <c r="A272" t="s">
        <v>6</v>
      </c>
      <c r="B272" t="s">
        <v>326</v>
      </c>
      <c r="C272">
        <v>3000</v>
      </c>
      <c r="D272" t="s">
        <v>97</v>
      </c>
      <c r="E272">
        <v>2</v>
      </c>
      <c r="F272" t="s">
        <v>137</v>
      </c>
      <c r="G272">
        <f t="shared" si="8"/>
        <v>1500</v>
      </c>
    </row>
    <row r="273" spans="1:7">
      <c r="A273" t="s">
        <v>34</v>
      </c>
      <c r="B273" t="s">
        <v>327</v>
      </c>
      <c r="C273">
        <v>3000</v>
      </c>
      <c r="D273" t="s">
        <v>36</v>
      </c>
      <c r="E273">
        <v>0</v>
      </c>
      <c r="F273" t="s">
        <v>71</v>
      </c>
      <c r="G273" t="str">
        <f t="shared" si="8"/>
        <v/>
      </c>
    </row>
    <row r="274" spans="1:7">
      <c r="A274" t="s">
        <v>34</v>
      </c>
      <c r="B274" t="s">
        <v>328</v>
      </c>
      <c r="C274">
        <v>3000</v>
      </c>
      <c r="D274" t="s">
        <v>48</v>
      </c>
      <c r="E274">
        <v>0</v>
      </c>
      <c r="F274" t="s">
        <v>81</v>
      </c>
      <c r="G274" t="str">
        <f t="shared" si="8"/>
        <v/>
      </c>
    </row>
    <row r="275" spans="1:7">
      <c r="A275" t="s">
        <v>6</v>
      </c>
      <c r="B275" t="s">
        <v>329</v>
      </c>
      <c r="C275">
        <v>3000</v>
      </c>
      <c r="D275" t="s">
        <v>20</v>
      </c>
      <c r="E275">
        <v>4.45</v>
      </c>
      <c r="F275" t="s">
        <v>21</v>
      </c>
      <c r="G275">
        <f t="shared" si="8"/>
        <v>674.15730337078651</v>
      </c>
    </row>
    <row r="276" spans="1:7">
      <c r="A276" t="s">
        <v>34</v>
      </c>
      <c r="B276" t="s">
        <v>330</v>
      </c>
      <c r="C276">
        <v>3000</v>
      </c>
      <c r="D276" t="s">
        <v>97</v>
      </c>
      <c r="E276">
        <v>0.2</v>
      </c>
      <c r="F276" t="s">
        <v>137</v>
      </c>
      <c r="G276">
        <f t="shared" si="8"/>
        <v>15000</v>
      </c>
    </row>
    <row r="277" spans="1:7">
      <c r="A277" t="s">
        <v>34</v>
      </c>
      <c r="B277" t="s">
        <v>331</v>
      </c>
      <c r="C277">
        <v>3000</v>
      </c>
      <c r="D277" t="s">
        <v>77</v>
      </c>
      <c r="E277">
        <v>0.85</v>
      </c>
      <c r="F277" t="s">
        <v>89</v>
      </c>
      <c r="G277">
        <f t="shared" si="8"/>
        <v>3529.4117647058824</v>
      </c>
    </row>
    <row r="278" spans="1:7">
      <c r="A278" t="s">
        <v>6</v>
      </c>
      <c r="B278" t="s">
        <v>332</v>
      </c>
      <c r="C278">
        <v>3000</v>
      </c>
      <c r="D278" t="s">
        <v>41</v>
      </c>
      <c r="E278">
        <v>0</v>
      </c>
      <c r="F278" t="s">
        <v>51</v>
      </c>
      <c r="G278" t="str">
        <f t="shared" si="8"/>
        <v/>
      </c>
    </row>
    <row r="279" spans="1:7">
      <c r="A279" t="s">
        <v>6</v>
      </c>
      <c r="B279" t="s">
        <v>333</v>
      </c>
      <c r="C279">
        <v>3000</v>
      </c>
      <c r="D279" t="s">
        <v>36</v>
      </c>
      <c r="E279">
        <v>0</v>
      </c>
      <c r="F279" t="s">
        <v>71</v>
      </c>
      <c r="G279" t="str">
        <f t="shared" si="8"/>
        <v/>
      </c>
    </row>
    <row r="280" spans="1:7">
      <c r="A280" t="s">
        <v>6</v>
      </c>
      <c r="B280" t="s">
        <v>334</v>
      </c>
      <c r="C280">
        <v>3000</v>
      </c>
      <c r="D280" t="s">
        <v>66</v>
      </c>
      <c r="E280">
        <v>2.75</v>
      </c>
      <c r="F280" t="s">
        <v>67</v>
      </c>
      <c r="G280">
        <f t="shared" si="8"/>
        <v>1090.909090909091</v>
      </c>
    </row>
    <row r="281" spans="1:7">
      <c r="A281" t="s">
        <v>34</v>
      </c>
      <c r="B281" t="s">
        <v>335</v>
      </c>
      <c r="C281">
        <v>3000</v>
      </c>
      <c r="D281" t="s">
        <v>41</v>
      </c>
      <c r="E281">
        <v>6.25</v>
      </c>
      <c r="F281" t="s">
        <v>42</v>
      </c>
      <c r="G281">
        <f t="shared" si="8"/>
        <v>480</v>
      </c>
    </row>
    <row r="282" spans="1:7">
      <c r="A282" t="s">
        <v>34</v>
      </c>
      <c r="B282" t="s">
        <v>336</v>
      </c>
      <c r="C282">
        <v>3000</v>
      </c>
      <c r="D282" t="s">
        <v>73</v>
      </c>
      <c r="E282">
        <v>3.05</v>
      </c>
      <c r="F282" t="s">
        <v>100</v>
      </c>
      <c r="G282">
        <f t="shared" si="8"/>
        <v>983.60655737704928</v>
      </c>
    </row>
    <row r="283" spans="1:7">
      <c r="A283" t="s">
        <v>34</v>
      </c>
      <c r="B283" t="s">
        <v>337</v>
      </c>
      <c r="C283">
        <v>3000</v>
      </c>
      <c r="D283" t="s">
        <v>28</v>
      </c>
      <c r="E283">
        <v>0</v>
      </c>
      <c r="F283" t="s">
        <v>130</v>
      </c>
      <c r="G283" t="str">
        <f t="shared" si="8"/>
        <v/>
      </c>
    </row>
    <row r="284" spans="1:7">
      <c r="A284" t="s">
        <v>34</v>
      </c>
      <c r="B284" t="s">
        <v>338</v>
      </c>
      <c r="C284">
        <v>3000</v>
      </c>
      <c r="D284" t="s">
        <v>11</v>
      </c>
      <c r="E284">
        <v>0</v>
      </c>
      <c r="F284" t="s">
        <v>127</v>
      </c>
      <c r="G284" t="str">
        <f t="shared" si="8"/>
        <v/>
      </c>
    </row>
    <row r="285" spans="1:7">
      <c r="A285" t="s">
        <v>6</v>
      </c>
      <c r="B285" t="s">
        <v>339</v>
      </c>
      <c r="C285">
        <v>3000</v>
      </c>
      <c r="D285" t="s">
        <v>32</v>
      </c>
      <c r="E285">
        <v>0</v>
      </c>
      <c r="F285" t="s">
        <v>33</v>
      </c>
      <c r="G285" t="str">
        <f t="shared" si="8"/>
        <v/>
      </c>
    </row>
    <row r="286" spans="1:7">
      <c r="A286" t="s">
        <v>34</v>
      </c>
      <c r="B286" t="s">
        <v>340</v>
      </c>
      <c r="C286">
        <v>3000</v>
      </c>
      <c r="D286" t="s">
        <v>25</v>
      </c>
      <c r="E286">
        <v>8.6</v>
      </c>
      <c r="F286" t="s">
        <v>103</v>
      </c>
      <c r="G286">
        <f t="shared" si="8"/>
        <v>348.83720930232562</v>
      </c>
    </row>
    <row r="287" spans="1:7">
      <c r="A287" t="s">
        <v>34</v>
      </c>
      <c r="B287" t="s">
        <v>341</v>
      </c>
      <c r="C287">
        <v>3000</v>
      </c>
      <c r="D287" t="s">
        <v>32</v>
      </c>
      <c r="E287">
        <v>1.4</v>
      </c>
      <c r="F287" t="s">
        <v>69</v>
      </c>
      <c r="G287">
        <f t="shared" si="8"/>
        <v>2142.8571428571431</v>
      </c>
    </row>
    <row r="288" spans="1:7">
      <c r="A288" t="s">
        <v>6</v>
      </c>
      <c r="B288" t="s">
        <v>342</v>
      </c>
      <c r="C288">
        <v>3000</v>
      </c>
      <c r="D288" t="s">
        <v>73</v>
      </c>
      <c r="E288">
        <v>0</v>
      </c>
      <c r="F288" t="s">
        <v>100</v>
      </c>
      <c r="G288" t="str">
        <f t="shared" si="8"/>
        <v/>
      </c>
    </row>
    <row r="289" spans="1:7">
      <c r="A289" t="s">
        <v>34</v>
      </c>
      <c r="B289" t="s">
        <v>343</v>
      </c>
      <c r="C289">
        <v>3000</v>
      </c>
      <c r="D289" t="s">
        <v>36</v>
      </c>
      <c r="E289">
        <v>3</v>
      </c>
      <c r="F289" t="s">
        <v>37</v>
      </c>
      <c r="G289">
        <f t="shared" si="8"/>
        <v>1000</v>
      </c>
    </row>
    <row r="290" spans="1:7">
      <c r="A290" t="s">
        <v>34</v>
      </c>
      <c r="B290" t="s">
        <v>344</v>
      </c>
      <c r="C290">
        <v>3000</v>
      </c>
      <c r="D290" t="s">
        <v>97</v>
      </c>
      <c r="E290">
        <v>2.65</v>
      </c>
      <c r="F290" t="s">
        <v>98</v>
      </c>
      <c r="G290">
        <f t="shared" si="8"/>
        <v>1132.0754716981132</v>
      </c>
    </row>
    <row r="291" spans="1:7">
      <c r="A291" t="s">
        <v>6</v>
      </c>
      <c r="B291" t="s">
        <v>345</v>
      </c>
      <c r="C291">
        <v>3000</v>
      </c>
      <c r="D291" t="s">
        <v>36</v>
      </c>
      <c r="E291">
        <v>0</v>
      </c>
      <c r="F291" t="s">
        <v>71</v>
      </c>
      <c r="G291" t="str">
        <f t="shared" si="8"/>
        <v/>
      </c>
    </row>
    <row r="292" spans="1:7">
      <c r="A292" t="s">
        <v>45</v>
      </c>
      <c r="B292" t="s">
        <v>346</v>
      </c>
      <c r="C292">
        <v>3000</v>
      </c>
      <c r="D292" t="s">
        <v>25</v>
      </c>
      <c r="E292">
        <v>1.75</v>
      </c>
      <c r="F292" t="s">
        <v>26</v>
      </c>
      <c r="G292">
        <f t="shared" si="8"/>
        <v>1714.2857142857142</v>
      </c>
    </row>
    <row r="293" spans="1:7">
      <c r="A293" t="s">
        <v>6</v>
      </c>
      <c r="B293" t="s">
        <v>347</v>
      </c>
      <c r="C293">
        <v>3000</v>
      </c>
      <c r="D293" t="s">
        <v>54</v>
      </c>
      <c r="E293">
        <v>0</v>
      </c>
      <c r="F293" t="s">
        <v>55</v>
      </c>
      <c r="G293" t="str">
        <f t="shared" si="8"/>
        <v/>
      </c>
    </row>
    <row r="294" spans="1:7">
      <c r="A294" t="s">
        <v>6</v>
      </c>
      <c r="B294" t="s">
        <v>348</v>
      </c>
      <c r="C294">
        <v>3000</v>
      </c>
      <c r="D294" t="s">
        <v>66</v>
      </c>
      <c r="E294">
        <v>0</v>
      </c>
      <c r="F294" t="s">
        <v>92</v>
      </c>
      <c r="G294" t="str">
        <f t="shared" si="8"/>
        <v/>
      </c>
    </row>
    <row r="295" spans="1:7">
      <c r="A295" t="s">
        <v>34</v>
      </c>
      <c r="B295" t="s">
        <v>349</v>
      </c>
      <c r="C295">
        <v>3000</v>
      </c>
      <c r="D295" t="s">
        <v>28</v>
      </c>
      <c r="E295">
        <v>1.2</v>
      </c>
      <c r="F295" t="s">
        <v>29</v>
      </c>
      <c r="G295">
        <f t="shared" si="8"/>
        <v>2500</v>
      </c>
    </row>
    <row r="296" spans="1:7">
      <c r="A296" t="s">
        <v>34</v>
      </c>
      <c r="B296" t="s">
        <v>350</v>
      </c>
      <c r="C296">
        <v>3000</v>
      </c>
      <c r="D296" t="s">
        <v>17</v>
      </c>
      <c r="E296">
        <v>0.5</v>
      </c>
      <c r="F296" t="s">
        <v>44</v>
      </c>
      <c r="G296">
        <f t="shared" si="8"/>
        <v>6000</v>
      </c>
    </row>
    <row r="297" spans="1:7">
      <c r="A297" t="s">
        <v>34</v>
      </c>
      <c r="B297" t="s">
        <v>351</v>
      </c>
      <c r="C297">
        <v>3000</v>
      </c>
      <c r="D297" t="s">
        <v>41</v>
      </c>
      <c r="E297">
        <v>0</v>
      </c>
      <c r="F297" t="s">
        <v>42</v>
      </c>
      <c r="G297" t="str">
        <f t="shared" si="8"/>
        <v/>
      </c>
    </row>
    <row r="298" spans="1:7">
      <c r="A298" t="s">
        <v>34</v>
      </c>
      <c r="B298" t="s">
        <v>352</v>
      </c>
      <c r="C298">
        <v>3000</v>
      </c>
      <c r="D298" t="s">
        <v>97</v>
      </c>
      <c r="E298">
        <v>0</v>
      </c>
      <c r="F298" t="s">
        <v>137</v>
      </c>
      <c r="G298" t="str">
        <f t="shared" si="8"/>
        <v/>
      </c>
    </row>
    <row r="299" spans="1:7">
      <c r="A299" t="s">
        <v>34</v>
      </c>
      <c r="B299" t="s">
        <v>353</v>
      </c>
      <c r="C299">
        <v>3000</v>
      </c>
      <c r="D299" t="s">
        <v>66</v>
      </c>
      <c r="E299">
        <v>9.6</v>
      </c>
      <c r="F299" t="s">
        <v>92</v>
      </c>
      <c r="G299">
        <f t="shared" si="8"/>
        <v>312.5</v>
      </c>
    </row>
    <row r="300" spans="1:7">
      <c r="A300" t="s">
        <v>34</v>
      </c>
      <c r="B300" t="s">
        <v>354</v>
      </c>
      <c r="C300">
        <v>3000</v>
      </c>
      <c r="D300" t="s">
        <v>11</v>
      </c>
      <c r="E300">
        <v>3.35</v>
      </c>
      <c r="F300" t="s">
        <v>12</v>
      </c>
      <c r="G300">
        <f t="shared" si="8"/>
        <v>895.52238805970148</v>
      </c>
    </row>
    <row r="301" spans="1:7">
      <c r="A301" t="s">
        <v>34</v>
      </c>
      <c r="B301" t="s">
        <v>355</v>
      </c>
      <c r="C301">
        <v>3000</v>
      </c>
      <c r="D301" t="s">
        <v>48</v>
      </c>
      <c r="E301">
        <v>2.1</v>
      </c>
      <c r="F301" t="s">
        <v>81</v>
      </c>
      <c r="G301">
        <f t="shared" si="8"/>
        <v>1428.5714285714284</v>
      </c>
    </row>
    <row r="302" spans="1:7">
      <c r="A302" t="s">
        <v>34</v>
      </c>
      <c r="B302" t="s">
        <v>356</v>
      </c>
      <c r="C302">
        <v>3000</v>
      </c>
      <c r="D302" t="s">
        <v>97</v>
      </c>
      <c r="E302">
        <v>0</v>
      </c>
      <c r="F302" t="s">
        <v>98</v>
      </c>
      <c r="G302" t="str">
        <f t="shared" si="8"/>
        <v/>
      </c>
    </row>
    <row r="303" spans="1:7">
      <c r="A303" t="s">
        <v>34</v>
      </c>
      <c r="B303" t="s">
        <v>357</v>
      </c>
      <c r="C303">
        <v>3000</v>
      </c>
      <c r="D303" t="s">
        <v>8</v>
      </c>
      <c r="E303">
        <v>1.45</v>
      </c>
      <c r="F303" t="s">
        <v>9</v>
      </c>
      <c r="G303">
        <f t="shared" si="8"/>
        <v>2068.9655172413795</v>
      </c>
    </row>
    <row r="304" spans="1:7">
      <c r="A304" t="s">
        <v>34</v>
      </c>
      <c r="B304" t="s">
        <v>358</v>
      </c>
      <c r="C304">
        <v>3000</v>
      </c>
      <c r="D304" t="s">
        <v>11</v>
      </c>
      <c r="E304">
        <v>-0.35</v>
      </c>
      <c r="F304" t="s">
        <v>127</v>
      </c>
      <c r="G304">
        <f t="shared" si="8"/>
        <v>-8571.4285714285725</v>
      </c>
    </row>
    <row r="305" spans="1:7">
      <c r="A305" t="s">
        <v>34</v>
      </c>
      <c r="B305" t="s">
        <v>359</v>
      </c>
      <c r="C305">
        <v>3000</v>
      </c>
      <c r="D305" t="s">
        <v>32</v>
      </c>
      <c r="E305">
        <v>4.5</v>
      </c>
      <c r="F305" t="s">
        <v>33</v>
      </c>
      <c r="G305">
        <f t="shared" si="8"/>
        <v>666.66666666666663</v>
      </c>
    </row>
    <row r="306" spans="1:7">
      <c r="A306" t="s">
        <v>34</v>
      </c>
      <c r="B306" t="s">
        <v>360</v>
      </c>
      <c r="C306">
        <v>3000</v>
      </c>
      <c r="D306" t="s">
        <v>41</v>
      </c>
      <c r="E306">
        <v>1.2</v>
      </c>
      <c r="F306" t="s">
        <v>51</v>
      </c>
      <c r="G306">
        <f t="shared" si="8"/>
        <v>2500</v>
      </c>
    </row>
    <row r="307" spans="1:7">
      <c r="A307" t="s">
        <v>34</v>
      </c>
      <c r="B307" t="s">
        <v>361</v>
      </c>
      <c r="C307">
        <v>3000</v>
      </c>
      <c r="D307" t="s">
        <v>77</v>
      </c>
      <c r="E307">
        <v>1.1499999999999999</v>
      </c>
      <c r="F307" t="s">
        <v>89</v>
      </c>
      <c r="G307">
        <f t="shared" si="8"/>
        <v>2608.6956521739135</v>
      </c>
    </row>
    <row r="308" spans="1:7">
      <c r="A308" t="s">
        <v>34</v>
      </c>
      <c r="B308" t="s">
        <v>362</v>
      </c>
      <c r="C308">
        <v>3000</v>
      </c>
      <c r="D308" t="s">
        <v>66</v>
      </c>
      <c r="E308">
        <v>0</v>
      </c>
      <c r="F308" t="s">
        <v>67</v>
      </c>
      <c r="G308" t="str">
        <f t="shared" si="8"/>
        <v/>
      </c>
    </row>
    <row r="309" spans="1:7">
      <c r="A309" t="s">
        <v>6</v>
      </c>
      <c r="B309" t="s">
        <v>363</v>
      </c>
      <c r="C309">
        <v>3000</v>
      </c>
      <c r="D309" t="s">
        <v>8</v>
      </c>
      <c r="E309">
        <v>0</v>
      </c>
      <c r="F309" t="s">
        <v>14</v>
      </c>
      <c r="G309" t="str">
        <f t="shared" si="8"/>
        <v/>
      </c>
    </row>
    <row r="310" spans="1:7">
      <c r="A310" t="s">
        <v>34</v>
      </c>
      <c r="B310" t="s">
        <v>364</v>
      </c>
      <c r="C310">
        <v>3000</v>
      </c>
      <c r="D310" t="s">
        <v>36</v>
      </c>
      <c r="E310">
        <v>3.05</v>
      </c>
      <c r="F310" t="s">
        <v>37</v>
      </c>
      <c r="G310">
        <f t="shared" si="8"/>
        <v>983.60655737704928</v>
      </c>
    </row>
    <row r="311" spans="1:7">
      <c r="A311" t="s">
        <v>6</v>
      </c>
      <c r="B311" t="s">
        <v>365</v>
      </c>
      <c r="C311">
        <v>3000</v>
      </c>
      <c r="D311" t="s">
        <v>66</v>
      </c>
      <c r="E311">
        <v>4.75</v>
      </c>
      <c r="F311" t="s">
        <v>92</v>
      </c>
      <c r="G311">
        <f t="shared" si="8"/>
        <v>631.57894736842104</v>
      </c>
    </row>
    <row r="312" spans="1:7">
      <c r="A312" t="s">
        <v>6</v>
      </c>
      <c r="B312" t="s">
        <v>366</v>
      </c>
      <c r="C312">
        <v>3000</v>
      </c>
      <c r="D312" t="s">
        <v>25</v>
      </c>
      <c r="E312">
        <v>0</v>
      </c>
      <c r="F312" t="s">
        <v>26</v>
      </c>
      <c r="G312" t="str">
        <f t="shared" si="8"/>
        <v/>
      </c>
    </row>
    <row r="313" spans="1:7">
      <c r="A313" t="s">
        <v>34</v>
      </c>
      <c r="B313" t="s">
        <v>367</v>
      </c>
      <c r="C313">
        <v>3000</v>
      </c>
      <c r="D313" t="s">
        <v>41</v>
      </c>
      <c r="E313">
        <v>0.6</v>
      </c>
      <c r="F313" t="s">
        <v>42</v>
      </c>
      <c r="G313">
        <f t="shared" si="8"/>
        <v>5000</v>
      </c>
    </row>
    <row r="314" spans="1:7">
      <c r="A314" t="s">
        <v>6</v>
      </c>
      <c r="B314" t="s">
        <v>368</v>
      </c>
      <c r="C314">
        <v>3000</v>
      </c>
      <c r="D314" t="s">
        <v>17</v>
      </c>
      <c r="E314">
        <v>0</v>
      </c>
      <c r="F314" t="s">
        <v>44</v>
      </c>
      <c r="G314" t="str">
        <f t="shared" si="8"/>
        <v/>
      </c>
    </row>
    <row r="315" spans="1:7">
      <c r="A315" t="s">
        <v>6</v>
      </c>
      <c r="B315" t="s">
        <v>369</v>
      </c>
      <c r="C315">
        <v>3000</v>
      </c>
      <c r="D315" t="s">
        <v>77</v>
      </c>
      <c r="E315">
        <v>5.9</v>
      </c>
      <c r="F315" t="s">
        <v>78</v>
      </c>
      <c r="G315">
        <f t="shared" si="8"/>
        <v>508.47457627118644</v>
      </c>
    </row>
    <row r="316" spans="1:7">
      <c r="A316" t="s">
        <v>6</v>
      </c>
      <c r="B316" t="s">
        <v>370</v>
      </c>
      <c r="C316">
        <v>3000</v>
      </c>
      <c r="D316" t="s">
        <v>11</v>
      </c>
      <c r="E316">
        <v>0.85</v>
      </c>
      <c r="F316" t="s">
        <v>127</v>
      </c>
      <c r="G316">
        <f t="shared" si="8"/>
        <v>3529.4117647058824</v>
      </c>
    </row>
    <row r="317" spans="1:7">
      <c r="A317" t="s">
        <v>6</v>
      </c>
      <c r="B317" t="s">
        <v>371</v>
      </c>
      <c r="C317">
        <v>3000</v>
      </c>
      <c r="D317" t="s">
        <v>28</v>
      </c>
      <c r="E317">
        <v>0</v>
      </c>
      <c r="F317" t="s">
        <v>29</v>
      </c>
      <c r="G317" t="str">
        <f t="shared" si="8"/>
        <v/>
      </c>
    </row>
    <row r="318" spans="1:7">
      <c r="A318" t="s">
        <v>6</v>
      </c>
      <c r="B318" t="s">
        <v>372</v>
      </c>
      <c r="C318">
        <v>3000</v>
      </c>
      <c r="D318" t="s">
        <v>41</v>
      </c>
      <c r="E318">
        <v>0</v>
      </c>
      <c r="F318" t="s">
        <v>42</v>
      </c>
      <c r="G318" t="str">
        <f t="shared" si="8"/>
        <v/>
      </c>
    </row>
    <row r="319" spans="1:7">
      <c r="A319" t="s">
        <v>34</v>
      </c>
      <c r="B319" t="s">
        <v>373</v>
      </c>
      <c r="C319">
        <v>3000</v>
      </c>
      <c r="D319" t="s">
        <v>11</v>
      </c>
      <c r="E319">
        <v>0.55000000000000004</v>
      </c>
      <c r="F319" t="s">
        <v>12</v>
      </c>
      <c r="G319">
        <f t="shared" si="8"/>
        <v>5454.545454545454</v>
      </c>
    </row>
    <row r="320" spans="1:7">
      <c r="A320" t="s">
        <v>6</v>
      </c>
      <c r="B320" t="s">
        <v>374</v>
      </c>
      <c r="C320">
        <v>3000</v>
      </c>
      <c r="D320" t="s">
        <v>36</v>
      </c>
      <c r="E320">
        <v>4.6500000000000004</v>
      </c>
      <c r="F320" t="s">
        <v>37</v>
      </c>
      <c r="G320">
        <f t="shared" si="8"/>
        <v>645.16129032258061</v>
      </c>
    </row>
    <row r="321" spans="1:7">
      <c r="A321" t="s">
        <v>34</v>
      </c>
      <c r="B321" t="s">
        <v>375</v>
      </c>
      <c r="C321">
        <v>3000</v>
      </c>
      <c r="D321" t="s">
        <v>28</v>
      </c>
      <c r="E321">
        <v>1.8</v>
      </c>
      <c r="F321" t="s">
        <v>29</v>
      </c>
      <c r="G321">
        <f t="shared" si="8"/>
        <v>1666.6666666666665</v>
      </c>
    </row>
    <row r="322" spans="1:7">
      <c r="A322" t="s">
        <v>6</v>
      </c>
      <c r="B322" t="s">
        <v>376</v>
      </c>
      <c r="C322">
        <v>3000</v>
      </c>
      <c r="D322" t="s">
        <v>48</v>
      </c>
      <c r="E322">
        <v>0.8</v>
      </c>
      <c r="F322" t="s">
        <v>81</v>
      </c>
      <c r="G322">
        <f t="shared" si="8"/>
        <v>3750</v>
      </c>
    </row>
    <row r="323" spans="1:7">
      <c r="A323" t="s">
        <v>34</v>
      </c>
      <c r="B323" t="s">
        <v>377</v>
      </c>
      <c r="C323">
        <v>3000</v>
      </c>
      <c r="D323" t="s">
        <v>17</v>
      </c>
      <c r="E323">
        <v>5.35</v>
      </c>
      <c r="F323" t="s">
        <v>44</v>
      </c>
      <c r="G323">
        <f t="shared" ref="G323:G386" si="9">IFERROR(C323/E323,"")</f>
        <v>560.74766355140196</v>
      </c>
    </row>
    <row r="324" spans="1:7">
      <c r="A324" t="s">
        <v>34</v>
      </c>
      <c r="B324" t="s">
        <v>378</v>
      </c>
      <c r="C324">
        <v>3000</v>
      </c>
      <c r="D324" t="s">
        <v>48</v>
      </c>
      <c r="E324">
        <v>0</v>
      </c>
      <c r="F324" t="s">
        <v>81</v>
      </c>
      <c r="G324" t="str">
        <f t="shared" si="9"/>
        <v/>
      </c>
    </row>
    <row r="325" spans="1:7">
      <c r="A325" t="s">
        <v>34</v>
      </c>
      <c r="B325" t="s">
        <v>379</v>
      </c>
      <c r="C325">
        <v>3000</v>
      </c>
      <c r="D325" t="s">
        <v>66</v>
      </c>
      <c r="E325">
        <v>0.1</v>
      </c>
      <c r="F325" t="s">
        <v>92</v>
      </c>
      <c r="G325">
        <f t="shared" si="9"/>
        <v>30000</v>
      </c>
    </row>
    <row r="326" spans="1:7">
      <c r="A326" t="s">
        <v>34</v>
      </c>
      <c r="B326" t="s">
        <v>380</v>
      </c>
      <c r="C326">
        <v>3000</v>
      </c>
      <c r="D326" t="s">
        <v>54</v>
      </c>
      <c r="E326">
        <v>2.6</v>
      </c>
      <c r="F326" t="s">
        <v>55</v>
      </c>
      <c r="G326">
        <f t="shared" si="9"/>
        <v>1153.8461538461538</v>
      </c>
    </row>
    <row r="327" spans="1:7">
      <c r="A327" t="s">
        <v>6</v>
      </c>
      <c r="B327" t="s">
        <v>381</v>
      </c>
      <c r="C327">
        <v>3000</v>
      </c>
      <c r="D327" t="s">
        <v>54</v>
      </c>
      <c r="E327">
        <v>0.9</v>
      </c>
      <c r="F327" t="s">
        <v>86</v>
      </c>
      <c r="G327">
        <f t="shared" si="9"/>
        <v>3333.333333333333</v>
      </c>
    </row>
    <row r="328" spans="1:7">
      <c r="A328" t="s">
        <v>34</v>
      </c>
      <c r="B328" t="s">
        <v>382</v>
      </c>
      <c r="C328">
        <v>3000</v>
      </c>
      <c r="D328" t="s">
        <v>54</v>
      </c>
      <c r="E328">
        <v>3.9</v>
      </c>
      <c r="F328" t="s">
        <v>86</v>
      </c>
      <c r="G328">
        <f t="shared" si="9"/>
        <v>769.23076923076928</v>
      </c>
    </row>
    <row r="329" spans="1:7">
      <c r="A329" t="s">
        <v>34</v>
      </c>
      <c r="B329" t="s">
        <v>383</v>
      </c>
      <c r="C329">
        <v>3000</v>
      </c>
      <c r="D329" t="s">
        <v>77</v>
      </c>
      <c r="E329">
        <v>0</v>
      </c>
      <c r="F329" t="s">
        <v>78</v>
      </c>
      <c r="G329" t="str">
        <f t="shared" si="9"/>
        <v/>
      </c>
    </row>
    <row r="330" spans="1:7">
      <c r="A330" t="s">
        <v>34</v>
      </c>
      <c r="B330" t="s">
        <v>384</v>
      </c>
      <c r="C330">
        <v>3000</v>
      </c>
      <c r="D330" t="s">
        <v>66</v>
      </c>
      <c r="E330">
        <v>0</v>
      </c>
      <c r="F330" t="s">
        <v>92</v>
      </c>
      <c r="G330" t="str">
        <f t="shared" si="9"/>
        <v/>
      </c>
    </row>
    <row r="331" spans="1:7">
      <c r="A331" t="s">
        <v>34</v>
      </c>
      <c r="B331" t="s">
        <v>385</v>
      </c>
      <c r="C331">
        <v>3000</v>
      </c>
      <c r="D331" t="s">
        <v>36</v>
      </c>
      <c r="E331">
        <v>1.65</v>
      </c>
      <c r="F331" t="s">
        <v>71</v>
      </c>
      <c r="G331">
        <f t="shared" si="9"/>
        <v>1818.1818181818182</v>
      </c>
    </row>
    <row r="332" spans="1:7">
      <c r="A332" t="s">
        <v>6</v>
      </c>
      <c r="B332" t="s">
        <v>386</v>
      </c>
      <c r="C332">
        <v>3000</v>
      </c>
      <c r="D332" t="s">
        <v>11</v>
      </c>
      <c r="E332">
        <v>0</v>
      </c>
      <c r="F332" t="s">
        <v>12</v>
      </c>
      <c r="G332" t="str">
        <f t="shared" si="9"/>
        <v/>
      </c>
    </row>
    <row r="333" spans="1:7">
      <c r="A333" t="s">
        <v>6</v>
      </c>
      <c r="B333" t="s">
        <v>387</v>
      </c>
      <c r="C333">
        <v>3000</v>
      </c>
      <c r="D333" t="s">
        <v>73</v>
      </c>
      <c r="E333">
        <v>0</v>
      </c>
      <c r="F333" t="s">
        <v>100</v>
      </c>
      <c r="G333" t="str">
        <f t="shared" si="9"/>
        <v/>
      </c>
    </row>
    <row r="334" spans="1:7">
      <c r="A334" t="s">
        <v>34</v>
      </c>
      <c r="B334" t="s">
        <v>388</v>
      </c>
      <c r="C334">
        <v>3000</v>
      </c>
      <c r="D334" t="s">
        <v>77</v>
      </c>
      <c r="E334">
        <v>0.3</v>
      </c>
      <c r="F334" t="s">
        <v>78</v>
      </c>
      <c r="G334">
        <f t="shared" si="9"/>
        <v>10000</v>
      </c>
    </row>
    <row r="335" spans="1:7">
      <c r="A335" t="s">
        <v>34</v>
      </c>
      <c r="B335" t="s">
        <v>389</v>
      </c>
      <c r="C335">
        <v>3000</v>
      </c>
      <c r="D335" t="s">
        <v>32</v>
      </c>
      <c r="E335">
        <v>0</v>
      </c>
      <c r="F335" t="s">
        <v>69</v>
      </c>
      <c r="G335" t="str">
        <f t="shared" si="9"/>
        <v/>
      </c>
    </row>
    <row r="336" spans="1:7">
      <c r="A336" t="s">
        <v>6</v>
      </c>
      <c r="B336" t="s">
        <v>390</v>
      </c>
      <c r="C336">
        <v>3000</v>
      </c>
      <c r="D336" t="s">
        <v>32</v>
      </c>
      <c r="E336">
        <v>0</v>
      </c>
      <c r="F336" t="s">
        <v>69</v>
      </c>
      <c r="G336" t="str">
        <f t="shared" si="9"/>
        <v/>
      </c>
    </row>
    <row r="337" spans="1:7">
      <c r="A337" t="s">
        <v>6</v>
      </c>
      <c r="B337" t="s">
        <v>391</v>
      </c>
      <c r="C337">
        <v>3000</v>
      </c>
      <c r="D337" t="s">
        <v>41</v>
      </c>
      <c r="E337">
        <v>0</v>
      </c>
      <c r="F337" t="s">
        <v>42</v>
      </c>
      <c r="G337" t="str">
        <f t="shared" si="9"/>
        <v/>
      </c>
    </row>
    <row r="338" spans="1:7">
      <c r="A338" t="s">
        <v>34</v>
      </c>
      <c r="B338" t="s">
        <v>392</v>
      </c>
      <c r="C338">
        <v>3000</v>
      </c>
      <c r="D338" t="s">
        <v>8</v>
      </c>
      <c r="E338">
        <v>0</v>
      </c>
      <c r="F338" t="s">
        <v>14</v>
      </c>
      <c r="G338" t="str">
        <f t="shared" si="9"/>
        <v/>
      </c>
    </row>
    <row r="339" spans="1:7">
      <c r="A339" t="s">
        <v>34</v>
      </c>
      <c r="B339" t="s">
        <v>393</v>
      </c>
      <c r="C339">
        <v>3000</v>
      </c>
      <c r="D339" t="s">
        <v>28</v>
      </c>
      <c r="E339">
        <v>3.7</v>
      </c>
      <c r="F339" t="s">
        <v>130</v>
      </c>
      <c r="G339">
        <f t="shared" si="9"/>
        <v>810.81081081081072</v>
      </c>
    </row>
    <row r="340" spans="1:7">
      <c r="A340" t="s">
        <v>6</v>
      </c>
      <c r="B340" t="s">
        <v>394</v>
      </c>
      <c r="C340">
        <v>3000</v>
      </c>
      <c r="D340" t="s">
        <v>20</v>
      </c>
      <c r="E340">
        <v>0</v>
      </c>
      <c r="F340" t="s">
        <v>21</v>
      </c>
      <c r="G340" t="str">
        <f t="shared" si="9"/>
        <v/>
      </c>
    </row>
    <row r="341" spans="1:7">
      <c r="A341" t="s">
        <v>6</v>
      </c>
      <c r="B341" t="s">
        <v>395</v>
      </c>
      <c r="C341">
        <v>3000</v>
      </c>
      <c r="D341" t="s">
        <v>8</v>
      </c>
      <c r="E341">
        <v>1.85</v>
      </c>
      <c r="F341" t="s">
        <v>9</v>
      </c>
      <c r="G341">
        <f t="shared" si="9"/>
        <v>1621.6216216216214</v>
      </c>
    </row>
    <row r="342" spans="1:7">
      <c r="A342" t="s">
        <v>6</v>
      </c>
      <c r="B342" t="s">
        <v>396</v>
      </c>
      <c r="C342">
        <v>3000</v>
      </c>
      <c r="D342" t="s">
        <v>8</v>
      </c>
      <c r="E342">
        <v>1.4</v>
      </c>
      <c r="F342" t="s">
        <v>14</v>
      </c>
      <c r="G342">
        <f t="shared" si="9"/>
        <v>2142.8571428571431</v>
      </c>
    </row>
    <row r="343" spans="1:7">
      <c r="A343" t="s">
        <v>6</v>
      </c>
      <c r="B343" t="s">
        <v>397</v>
      </c>
      <c r="C343">
        <v>3000</v>
      </c>
      <c r="D343" t="s">
        <v>54</v>
      </c>
      <c r="E343">
        <v>3.85</v>
      </c>
      <c r="F343" t="s">
        <v>86</v>
      </c>
      <c r="G343">
        <f t="shared" si="9"/>
        <v>779.22077922077915</v>
      </c>
    </row>
    <row r="344" spans="1:7">
      <c r="A344" t="s">
        <v>6</v>
      </c>
      <c r="B344" t="s">
        <v>398</v>
      </c>
      <c r="C344">
        <v>3000</v>
      </c>
      <c r="D344" t="s">
        <v>41</v>
      </c>
      <c r="E344">
        <v>2.0499999999999998</v>
      </c>
      <c r="F344" t="s">
        <v>42</v>
      </c>
      <c r="G344">
        <f t="shared" si="9"/>
        <v>1463.4146341463415</v>
      </c>
    </row>
    <row r="345" spans="1:7">
      <c r="A345" t="s">
        <v>6</v>
      </c>
      <c r="B345" t="s">
        <v>399</v>
      </c>
      <c r="C345">
        <v>3000</v>
      </c>
      <c r="D345" t="s">
        <v>28</v>
      </c>
      <c r="E345">
        <v>8.8000000000000007</v>
      </c>
      <c r="F345" t="s">
        <v>29</v>
      </c>
      <c r="G345">
        <f t="shared" si="9"/>
        <v>340.90909090909088</v>
      </c>
    </row>
    <row r="346" spans="1:7">
      <c r="A346" t="s">
        <v>34</v>
      </c>
      <c r="B346" t="s">
        <v>400</v>
      </c>
      <c r="C346">
        <v>3000</v>
      </c>
      <c r="D346" t="s">
        <v>28</v>
      </c>
      <c r="E346">
        <v>0.9</v>
      </c>
      <c r="F346" t="s">
        <v>130</v>
      </c>
      <c r="G346">
        <f t="shared" si="9"/>
        <v>3333.333333333333</v>
      </c>
    </row>
    <row r="347" spans="1:7">
      <c r="A347" t="s">
        <v>6</v>
      </c>
      <c r="B347" t="s">
        <v>401</v>
      </c>
      <c r="C347">
        <v>3000</v>
      </c>
      <c r="D347" t="s">
        <v>11</v>
      </c>
      <c r="E347">
        <v>4.9000000000000004</v>
      </c>
      <c r="F347" t="s">
        <v>127</v>
      </c>
      <c r="G347">
        <f t="shared" si="9"/>
        <v>612.24489795918362</v>
      </c>
    </row>
    <row r="348" spans="1:7">
      <c r="A348" t="s">
        <v>6</v>
      </c>
      <c r="B348" t="s">
        <v>402</v>
      </c>
      <c r="C348">
        <v>3000</v>
      </c>
      <c r="D348" t="s">
        <v>66</v>
      </c>
      <c r="E348">
        <v>1.85</v>
      </c>
      <c r="F348" t="s">
        <v>92</v>
      </c>
      <c r="G348">
        <f t="shared" si="9"/>
        <v>1621.6216216216214</v>
      </c>
    </row>
    <row r="349" spans="1:7">
      <c r="A349" t="s">
        <v>34</v>
      </c>
      <c r="B349" t="s">
        <v>403</v>
      </c>
      <c r="C349">
        <v>3000</v>
      </c>
      <c r="D349" t="s">
        <v>48</v>
      </c>
      <c r="E349">
        <v>0.2</v>
      </c>
      <c r="F349" t="s">
        <v>49</v>
      </c>
      <c r="G349">
        <f t="shared" si="9"/>
        <v>15000</v>
      </c>
    </row>
    <row r="350" spans="1:7">
      <c r="A350" t="s">
        <v>34</v>
      </c>
      <c r="B350" t="s">
        <v>404</v>
      </c>
      <c r="C350">
        <v>3000</v>
      </c>
      <c r="D350" t="s">
        <v>25</v>
      </c>
      <c r="E350">
        <v>1.6</v>
      </c>
      <c r="F350" t="s">
        <v>103</v>
      </c>
      <c r="G350">
        <f t="shared" si="9"/>
        <v>1875</v>
      </c>
    </row>
    <row r="351" spans="1:7">
      <c r="A351" t="s">
        <v>6</v>
      </c>
      <c r="B351" t="s">
        <v>405</v>
      </c>
      <c r="C351">
        <v>3000</v>
      </c>
      <c r="D351" t="s">
        <v>20</v>
      </c>
      <c r="E351">
        <v>0</v>
      </c>
      <c r="F351" t="s">
        <v>23</v>
      </c>
      <c r="G351" t="str">
        <f t="shared" si="9"/>
        <v/>
      </c>
    </row>
    <row r="352" spans="1:7">
      <c r="A352" t="s">
        <v>34</v>
      </c>
      <c r="B352" t="s">
        <v>406</v>
      </c>
      <c r="C352">
        <v>3000</v>
      </c>
      <c r="D352" t="s">
        <v>11</v>
      </c>
      <c r="E352">
        <v>0</v>
      </c>
      <c r="F352" t="s">
        <v>12</v>
      </c>
      <c r="G352" t="str">
        <f t="shared" si="9"/>
        <v/>
      </c>
    </row>
    <row r="353" spans="1:7">
      <c r="A353" t="s">
        <v>6</v>
      </c>
      <c r="B353" t="s">
        <v>407</v>
      </c>
      <c r="C353">
        <v>3000</v>
      </c>
      <c r="D353" t="s">
        <v>97</v>
      </c>
      <c r="E353">
        <v>1.8</v>
      </c>
      <c r="F353" t="s">
        <v>98</v>
      </c>
      <c r="G353">
        <f t="shared" si="9"/>
        <v>1666.6666666666665</v>
      </c>
    </row>
    <row r="354" spans="1:7">
      <c r="A354" t="s">
        <v>34</v>
      </c>
      <c r="B354" t="s">
        <v>408</v>
      </c>
      <c r="C354">
        <v>3000</v>
      </c>
      <c r="D354" t="s">
        <v>32</v>
      </c>
      <c r="E354">
        <v>0</v>
      </c>
      <c r="F354" t="s">
        <v>33</v>
      </c>
      <c r="G354" t="str">
        <f t="shared" si="9"/>
        <v/>
      </c>
    </row>
    <row r="355" spans="1:7">
      <c r="A355" t="s">
        <v>34</v>
      </c>
      <c r="B355" t="s">
        <v>409</v>
      </c>
      <c r="C355">
        <v>3000</v>
      </c>
      <c r="D355" t="s">
        <v>97</v>
      </c>
      <c r="E355">
        <v>1.7</v>
      </c>
      <c r="F355" t="s">
        <v>137</v>
      </c>
      <c r="G355">
        <f t="shared" si="9"/>
        <v>1764.7058823529412</v>
      </c>
    </row>
    <row r="356" spans="1:7">
      <c r="A356" t="s">
        <v>6</v>
      </c>
      <c r="B356" t="s">
        <v>410</v>
      </c>
      <c r="C356">
        <v>3000</v>
      </c>
      <c r="D356" t="s">
        <v>66</v>
      </c>
      <c r="E356">
        <v>3.95</v>
      </c>
      <c r="F356" t="s">
        <v>67</v>
      </c>
      <c r="G356">
        <f t="shared" si="9"/>
        <v>759.49367088607596</v>
      </c>
    </row>
    <row r="357" spans="1:7">
      <c r="A357" t="s">
        <v>34</v>
      </c>
      <c r="B357" t="s">
        <v>411</v>
      </c>
      <c r="C357">
        <v>3000</v>
      </c>
      <c r="D357" t="s">
        <v>20</v>
      </c>
      <c r="E357">
        <v>0</v>
      </c>
      <c r="F357" t="s">
        <v>21</v>
      </c>
      <c r="G357" t="str">
        <f t="shared" si="9"/>
        <v/>
      </c>
    </row>
    <row r="358" spans="1:7">
      <c r="A358" t="s">
        <v>34</v>
      </c>
      <c r="B358" t="s">
        <v>412</v>
      </c>
      <c r="C358">
        <v>3000</v>
      </c>
      <c r="D358" t="s">
        <v>20</v>
      </c>
      <c r="E358">
        <v>0.1</v>
      </c>
      <c r="F358" t="s">
        <v>23</v>
      </c>
      <c r="G358">
        <f t="shared" si="9"/>
        <v>30000</v>
      </c>
    </row>
    <row r="359" spans="1:7">
      <c r="A359" t="s">
        <v>6</v>
      </c>
      <c r="B359" t="s">
        <v>413</v>
      </c>
      <c r="C359">
        <v>3000</v>
      </c>
      <c r="D359" t="s">
        <v>17</v>
      </c>
      <c r="E359">
        <v>2.75</v>
      </c>
      <c r="F359" t="s">
        <v>44</v>
      </c>
      <c r="G359">
        <f t="shared" si="9"/>
        <v>1090.909090909091</v>
      </c>
    </row>
    <row r="360" spans="1:7">
      <c r="A360" t="s">
        <v>34</v>
      </c>
      <c r="B360" t="s">
        <v>414</v>
      </c>
      <c r="C360">
        <v>3000</v>
      </c>
      <c r="D360" t="s">
        <v>28</v>
      </c>
      <c r="E360">
        <v>0.8</v>
      </c>
      <c r="F360" t="s">
        <v>130</v>
      </c>
      <c r="G360">
        <f t="shared" si="9"/>
        <v>3750</v>
      </c>
    </row>
    <row r="361" spans="1:7">
      <c r="A361" t="s">
        <v>6</v>
      </c>
      <c r="B361" t="s">
        <v>415</v>
      </c>
      <c r="C361">
        <v>3000</v>
      </c>
      <c r="D361" t="s">
        <v>77</v>
      </c>
      <c r="E361">
        <v>3.8</v>
      </c>
      <c r="F361" t="s">
        <v>89</v>
      </c>
      <c r="G361">
        <f t="shared" si="9"/>
        <v>789.47368421052636</v>
      </c>
    </row>
    <row r="362" spans="1:7">
      <c r="A362" t="s">
        <v>6</v>
      </c>
      <c r="B362" t="s">
        <v>416</v>
      </c>
      <c r="C362">
        <v>3000</v>
      </c>
      <c r="D362" t="s">
        <v>11</v>
      </c>
      <c r="E362">
        <v>1.3</v>
      </c>
      <c r="F362" t="s">
        <v>12</v>
      </c>
      <c r="G362">
        <f t="shared" si="9"/>
        <v>2307.6923076923076</v>
      </c>
    </row>
    <row r="363" spans="1:7">
      <c r="A363" t="s">
        <v>6</v>
      </c>
      <c r="B363" t="s">
        <v>417</v>
      </c>
      <c r="C363">
        <v>3000</v>
      </c>
      <c r="D363" t="s">
        <v>73</v>
      </c>
      <c r="E363">
        <v>0</v>
      </c>
      <c r="F363" t="s">
        <v>74</v>
      </c>
      <c r="G363" t="str">
        <f t="shared" si="9"/>
        <v/>
      </c>
    </row>
    <row r="364" spans="1:7">
      <c r="A364" t="s">
        <v>6</v>
      </c>
      <c r="B364" t="s">
        <v>418</v>
      </c>
      <c r="C364">
        <v>3000</v>
      </c>
      <c r="D364" t="s">
        <v>48</v>
      </c>
      <c r="E364">
        <v>2.15</v>
      </c>
      <c r="F364" t="s">
        <v>49</v>
      </c>
      <c r="G364">
        <f t="shared" si="9"/>
        <v>1395.3488372093025</v>
      </c>
    </row>
    <row r="365" spans="1:7">
      <c r="A365" t="s">
        <v>34</v>
      </c>
      <c r="B365" t="s">
        <v>419</v>
      </c>
      <c r="C365">
        <v>3000</v>
      </c>
      <c r="D365" t="s">
        <v>41</v>
      </c>
      <c r="E365">
        <v>4.0999999999999996</v>
      </c>
      <c r="F365" t="s">
        <v>51</v>
      </c>
      <c r="G365">
        <f t="shared" si="9"/>
        <v>731.70731707317077</v>
      </c>
    </row>
    <row r="366" spans="1:7">
      <c r="A366" t="s">
        <v>6</v>
      </c>
      <c r="B366" t="s">
        <v>420</v>
      </c>
      <c r="C366">
        <v>3000</v>
      </c>
      <c r="D366" t="s">
        <v>8</v>
      </c>
      <c r="E366">
        <v>0</v>
      </c>
      <c r="F366" t="s">
        <v>9</v>
      </c>
      <c r="G366" t="str">
        <f t="shared" si="9"/>
        <v/>
      </c>
    </row>
    <row r="367" spans="1:7">
      <c r="A367" t="s">
        <v>6</v>
      </c>
      <c r="B367" t="s">
        <v>421</v>
      </c>
      <c r="C367">
        <v>3000</v>
      </c>
      <c r="D367" t="s">
        <v>77</v>
      </c>
      <c r="E367">
        <v>-0.5</v>
      </c>
      <c r="F367" t="s">
        <v>78</v>
      </c>
      <c r="G367">
        <f t="shared" si="9"/>
        <v>-6000</v>
      </c>
    </row>
    <row r="368" spans="1:7">
      <c r="A368" t="s">
        <v>6</v>
      </c>
      <c r="B368" t="s">
        <v>422</v>
      </c>
      <c r="C368">
        <v>3000</v>
      </c>
      <c r="D368" t="s">
        <v>97</v>
      </c>
      <c r="E368">
        <v>4</v>
      </c>
      <c r="F368" t="s">
        <v>98</v>
      </c>
      <c r="G368">
        <f t="shared" si="9"/>
        <v>750</v>
      </c>
    </row>
    <row r="369" spans="1:7">
      <c r="A369" t="s">
        <v>6</v>
      </c>
      <c r="B369" t="s">
        <v>423</v>
      </c>
      <c r="C369">
        <v>3000</v>
      </c>
      <c r="D369" t="s">
        <v>20</v>
      </c>
      <c r="E369">
        <v>0</v>
      </c>
      <c r="F369" t="s">
        <v>23</v>
      </c>
      <c r="G369" t="str">
        <f t="shared" si="9"/>
        <v/>
      </c>
    </row>
    <row r="370" spans="1:7">
      <c r="A370" t="s">
        <v>34</v>
      </c>
      <c r="B370" t="s">
        <v>424</v>
      </c>
      <c r="C370">
        <v>3000</v>
      </c>
      <c r="D370" t="s">
        <v>97</v>
      </c>
      <c r="E370">
        <v>5.5</v>
      </c>
      <c r="F370" t="s">
        <v>98</v>
      </c>
      <c r="G370">
        <f t="shared" si="9"/>
        <v>545.4545454545455</v>
      </c>
    </row>
    <row r="371" spans="1:7">
      <c r="A371" t="s">
        <v>6</v>
      </c>
      <c r="B371" t="s">
        <v>425</v>
      </c>
      <c r="C371">
        <v>3000</v>
      </c>
      <c r="D371" t="s">
        <v>41</v>
      </c>
      <c r="E371">
        <v>6.6</v>
      </c>
      <c r="F371" t="s">
        <v>51</v>
      </c>
      <c r="G371">
        <f t="shared" si="9"/>
        <v>454.54545454545456</v>
      </c>
    </row>
    <row r="372" spans="1:7">
      <c r="A372" t="s">
        <v>34</v>
      </c>
      <c r="B372" t="s">
        <v>426</v>
      </c>
      <c r="C372">
        <v>3000</v>
      </c>
      <c r="D372" t="s">
        <v>36</v>
      </c>
      <c r="E372">
        <v>2.7</v>
      </c>
      <c r="F372" t="s">
        <v>37</v>
      </c>
      <c r="G372">
        <f t="shared" si="9"/>
        <v>1111.1111111111111</v>
      </c>
    </row>
    <row r="373" spans="1:7">
      <c r="A373" t="s">
        <v>34</v>
      </c>
      <c r="B373" t="s">
        <v>427</v>
      </c>
      <c r="C373">
        <v>3000</v>
      </c>
      <c r="D373" t="s">
        <v>25</v>
      </c>
      <c r="E373">
        <v>0</v>
      </c>
      <c r="F373" t="s">
        <v>103</v>
      </c>
      <c r="G373" t="str">
        <f t="shared" si="9"/>
        <v/>
      </c>
    </row>
    <row r="374" spans="1:7">
      <c r="A374" t="s">
        <v>6</v>
      </c>
      <c r="B374" t="s">
        <v>428</v>
      </c>
      <c r="C374">
        <v>3000</v>
      </c>
      <c r="D374" t="s">
        <v>73</v>
      </c>
      <c r="E374">
        <v>1.05</v>
      </c>
      <c r="F374" t="s">
        <v>100</v>
      </c>
      <c r="G374">
        <f t="shared" si="9"/>
        <v>2857.1428571428569</v>
      </c>
    </row>
    <row r="375" spans="1:7">
      <c r="A375" t="s">
        <v>34</v>
      </c>
      <c r="B375" t="s">
        <v>429</v>
      </c>
      <c r="C375">
        <v>3000</v>
      </c>
      <c r="D375" t="s">
        <v>20</v>
      </c>
      <c r="E375">
        <v>0.3</v>
      </c>
      <c r="F375" t="s">
        <v>23</v>
      </c>
      <c r="G375">
        <f t="shared" si="9"/>
        <v>10000</v>
      </c>
    </row>
    <row r="376" spans="1:7">
      <c r="A376" t="s">
        <v>34</v>
      </c>
      <c r="B376" t="s">
        <v>430</v>
      </c>
      <c r="C376">
        <v>3000</v>
      </c>
      <c r="D376" t="s">
        <v>54</v>
      </c>
      <c r="E376">
        <v>0</v>
      </c>
      <c r="F376" t="s">
        <v>86</v>
      </c>
      <c r="G376" t="str">
        <f t="shared" si="9"/>
        <v/>
      </c>
    </row>
    <row r="377" spans="1:7">
      <c r="A377" t="s">
        <v>34</v>
      </c>
      <c r="B377" t="s">
        <v>431</v>
      </c>
      <c r="C377">
        <v>3000</v>
      </c>
      <c r="D377" t="s">
        <v>8</v>
      </c>
      <c r="E377">
        <v>0.95</v>
      </c>
      <c r="F377" t="s">
        <v>9</v>
      </c>
      <c r="G377">
        <f t="shared" si="9"/>
        <v>3157.8947368421054</v>
      </c>
    </row>
    <row r="378" spans="1:7">
      <c r="A378" t="s">
        <v>6</v>
      </c>
      <c r="B378" t="s">
        <v>432</v>
      </c>
      <c r="C378">
        <v>3000</v>
      </c>
      <c r="D378" t="s">
        <v>32</v>
      </c>
      <c r="E378">
        <v>10.35</v>
      </c>
      <c r="F378" t="s">
        <v>33</v>
      </c>
      <c r="G378">
        <f t="shared" si="9"/>
        <v>289.85507246376812</v>
      </c>
    </row>
    <row r="379" spans="1:7">
      <c r="A379" t="s">
        <v>6</v>
      </c>
      <c r="B379" t="s">
        <v>433</v>
      </c>
      <c r="C379">
        <v>3000</v>
      </c>
      <c r="D379" t="s">
        <v>77</v>
      </c>
      <c r="E379">
        <v>3.25</v>
      </c>
      <c r="F379" t="s">
        <v>89</v>
      </c>
      <c r="G379">
        <f t="shared" si="9"/>
        <v>923.07692307692309</v>
      </c>
    </row>
    <row r="380" spans="1:7">
      <c r="A380" t="s">
        <v>6</v>
      </c>
      <c r="B380" t="s">
        <v>434</v>
      </c>
      <c r="C380">
        <v>3000</v>
      </c>
      <c r="D380" t="s">
        <v>11</v>
      </c>
      <c r="E380">
        <v>0</v>
      </c>
      <c r="F380" t="s">
        <v>12</v>
      </c>
      <c r="G380" t="str">
        <f t="shared" si="9"/>
        <v/>
      </c>
    </row>
    <row r="381" spans="1:7">
      <c r="A381" t="s">
        <v>34</v>
      </c>
      <c r="B381" t="s">
        <v>435</v>
      </c>
      <c r="C381">
        <v>3000</v>
      </c>
      <c r="D381" t="s">
        <v>41</v>
      </c>
      <c r="E381">
        <v>0</v>
      </c>
      <c r="F381" t="s">
        <v>51</v>
      </c>
      <c r="G381" t="str">
        <f t="shared" si="9"/>
        <v/>
      </c>
    </row>
    <row r="382" spans="1:7">
      <c r="A382" t="s">
        <v>6</v>
      </c>
      <c r="B382" t="s">
        <v>436</v>
      </c>
      <c r="C382">
        <v>3000</v>
      </c>
      <c r="D382" t="s">
        <v>17</v>
      </c>
      <c r="E382">
        <v>3.85</v>
      </c>
      <c r="F382" t="s">
        <v>18</v>
      </c>
      <c r="G382">
        <f t="shared" si="9"/>
        <v>779.22077922077915</v>
      </c>
    </row>
    <row r="383" spans="1:7">
      <c r="A383" t="s">
        <v>6</v>
      </c>
      <c r="B383" t="s">
        <v>437</v>
      </c>
      <c r="C383">
        <v>3000</v>
      </c>
      <c r="D383" t="s">
        <v>54</v>
      </c>
      <c r="E383">
        <v>0</v>
      </c>
      <c r="F383" t="s">
        <v>86</v>
      </c>
      <c r="G383" t="str">
        <f t="shared" si="9"/>
        <v/>
      </c>
    </row>
    <row r="384" spans="1:7">
      <c r="A384" t="s">
        <v>6</v>
      </c>
      <c r="B384" t="s">
        <v>438</v>
      </c>
      <c r="C384">
        <v>3000</v>
      </c>
      <c r="D384" t="s">
        <v>48</v>
      </c>
      <c r="E384">
        <v>1.7</v>
      </c>
      <c r="F384" t="s">
        <v>81</v>
      </c>
      <c r="G384">
        <f t="shared" si="9"/>
        <v>1764.7058823529412</v>
      </c>
    </row>
    <row r="385" spans="1:7">
      <c r="A385" t="s">
        <v>34</v>
      </c>
      <c r="B385" t="s">
        <v>439</v>
      </c>
      <c r="C385">
        <v>3000</v>
      </c>
      <c r="D385" t="s">
        <v>17</v>
      </c>
      <c r="E385">
        <v>0</v>
      </c>
      <c r="F385" t="s">
        <v>18</v>
      </c>
      <c r="G385" t="str">
        <f t="shared" si="9"/>
        <v/>
      </c>
    </row>
    <row r="386" spans="1:7">
      <c r="A386" t="s">
        <v>6</v>
      </c>
      <c r="B386" t="s">
        <v>440</v>
      </c>
      <c r="C386">
        <v>3000</v>
      </c>
      <c r="D386" t="s">
        <v>77</v>
      </c>
      <c r="E386">
        <v>2.5</v>
      </c>
      <c r="F386" t="s">
        <v>89</v>
      </c>
      <c r="G386">
        <f t="shared" si="9"/>
        <v>1200</v>
      </c>
    </row>
    <row r="387" spans="1:7">
      <c r="A387" t="s">
        <v>34</v>
      </c>
      <c r="B387" t="s">
        <v>441</v>
      </c>
      <c r="C387">
        <v>3000</v>
      </c>
      <c r="D387" t="s">
        <v>17</v>
      </c>
      <c r="E387">
        <v>0</v>
      </c>
      <c r="F387" t="s">
        <v>18</v>
      </c>
      <c r="G387" t="str">
        <f t="shared" ref="G387:G450" si="10">IFERROR(C387/E387,"")</f>
        <v/>
      </c>
    </row>
    <row r="388" spans="1:7">
      <c r="A388" t="s">
        <v>6</v>
      </c>
      <c r="B388" t="s">
        <v>442</v>
      </c>
      <c r="C388">
        <v>3000</v>
      </c>
      <c r="D388" t="s">
        <v>11</v>
      </c>
      <c r="E388">
        <v>0</v>
      </c>
      <c r="F388" t="s">
        <v>127</v>
      </c>
      <c r="G388" t="str">
        <f t="shared" si="10"/>
        <v/>
      </c>
    </row>
    <row r="389" spans="1:7">
      <c r="A389" t="s">
        <v>6</v>
      </c>
      <c r="B389" t="s">
        <v>443</v>
      </c>
      <c r="C389">
        <v>3000</v>
      </c>
      <c r="D389" t="s">
        <v>28</v>
      </c>
      <c r="E389">
        <v>9.25</v>
      </c>
      <c r="F389" t="s">
        <v>130</v>
      </c>
      <c r="G389">
        <f t="shared" si="10"/>
        <v>324.32432432432432</v>
      </c>
    </row>
    <row r="390" spans="1:7">
      <c r="A390" t="s">
        <v>34</v>
      </c>
      <c r="B390" t="s">
        <v>444</v>
      </c>
      <c r="C390">
        <v>3000</v>
      </c>
      <c r="D390" t="s">
        <v>41</v>
      </c>
      <c r="E390">
        <v>0.25</v>
      </c>
      <c r="F390" t="s">
        <v>42</v>
      </c>
      <c r="G390">
        <f t="shared" si="10"/>
        <v>12000</v>
      </c>
    </row>
    <row r="391" spans="1:7">
      <c r="A391" t="s">
        <v>6</v>
      </c>
      <c r="B391" t="s">
        <v>445</v>
      </c>
      <c r="C391">
        <v>3000</v>
      </c>
      <c r="D391" t="s">
        <v>66</v>
      </c>
      <c r="E391">
        <v>0</v>
      </c>
      <c r="F391" t="s">
        <v>92</v>
      </c>
      <c r="G391" t="str">
        <f t="shared" si="10"/>
        <v/>
      </c>
    </row>
    <row r="392" spans="1:7">
      <c r="A392" t="s">
        <v>34</v>
      </c>
      <c r="B392" t="s">
        <v>446</v>
      </c>
      <c r="C392">
        <v>3000</v>
      </c>
      <c r="D392" t="s">
        <v>73</v>
      </c>
      <c r="E392">
        <v>0</v>
      </c>
      <c r="F392" t="s">
        <v>74</v>
      </c>
      <c r="G392" t="str">
        <f t="shared" si="10"/>
        <v/>
      </c>
    </row>
    <row r="393" spans="1:7">
      <c r="A393" t="s">
        <v>34</v>
      </c>
      <c r="B393" t="s">
        <v>447</v>
      </c>
      <c r="C393">
        <v>3000</v>
      </c>
      <c r="D393" t="s">
        <v>25</v>
      </c>
      <c r="E393">
        <v>5</v>
      </c>
      <c r="F393" t="s">
        <v>26</v>
      </c>
      <c r="G393">
        <f t="shared" si="10"/>
        <v>600</v>
      </c>
    </row>
    <row r="394" spans="1:7">
      <c r="A394" t="s">
        <v>6</v>
      </c>
      <c r="B394" t="s">
        <v>448</v>
      </c>
      <c r="C394">
        <v>3000</v>
      </c>
      <c r="D394" t="s">
        <v>17</v>
      </c>
      <c r="E394">
        <v>2.5499999999999998</v>
      </c>
      <c r="F394" t="s">
        <v>44</v>
      </c>
      <c r="G394">
        <f t="shared" si="10"/>
        <v>1176.4705882352941</v>
      </c>
    </row>
    <row r="395" spans="1:7">
      <c r="A395" t="s">
        <v>6</v>
      </c>
      <c r="B395" t="s">
        <v>449</v>
      </c>
      <c r="C395">
        <v>3000</v>
      </c>
      <c r="D395" t="s">
        <v>20</v>
      </c>
      <c r="E395">
        <v>0</v>
      </c>
      <c r="F395" t="s">
        <v>21</v>
      </c>
      <c r="G395" t="str">
        <f t="shared" si="10"/>
        <v/>
      </c>
    </row>
    <row r="396" spans="1:7">
      <c r="A396" t="s">
        <v>6</v>
      </c>
      <c r="B396" t="s">
        <v>450</v>
      </c>
      <c r="C396">
        <v>3000</v>
      </c>
      <c r="D396" t="s">
        <v>48</v>
      </c>
      <c r="E396">
        <v>3.5</v>
      </c>
      <c r="F396" t="s">
        <v>49</v>
      </c>
      <c r="G396">
        <f t="shared" si="10"/>
        <v>857.14285714285711</v>
      </c>
    </row>
    <row r="397" spans="1:7">
      <c r="A397" t="s">
        <v>6</v>
      </c>
      <c r="B397" t="s">
        <v>451</v>
      </c>
      <c r="C397">
        <v>3000</v>
      </c>
      <c r="D397" t="s">
        <v>77</v>
      </c>
      <c r="E397">
        <v>0</v>
      </c>
      <c r="F397" t="s">
        <v>78</v>
      </c>
      <c r="G397" t="str">
        <f t="shared" si="10"/>
        <v/>
      </c>
    </row>
    <row r="398" spans="1:7">
      <c r="A398" t="s">
        <v>34</v>
      </c>
      <c r="B398" t="s">
        <v>452</v>
      </c>
      <c r="C398">
        <v>3000</v>
      </c>
      <c r="D398" t="s">
        <v>25</v>
      </c>
      <c r="E398">
        <v>1.5</v>
      </c>
      <c r="F398" t="s">
        <v>26</v>
      </c>
      <c r="G398">
        <f t="shared" si="10"/>
        <v>2000</v>
      </c>
    </row>
    <row r="399" spans="1:7">
      <c r="A399" t="s">
        <v>6</v>
      </c>
      <c r="B399" t="s">
        <v>453</v>
      </c>
      <c r="C399">
        <v>3000</v>
      </c>
      <c r="D399" t="s">
        <v>36</v>
      </c>
      <c r="E399">
        <v>0.55000000000000004</v>
      </c>
      <c r="F399" t="s">
        <v>37</v>
      </c>
      <c r="G399">
        <f t="shared" si="10"/>
        <v>5454.545454545454</v>
      </c>
    </row>
    <row r="400" spans="1:7">
      <c r="A400" t="s">
        <v>34</v>
      </c>
      <c r="B400" t="s">
        <v>454</v>
      </c>
      <c r="C400">
        <v>3000</v>
      </c>
      <c r="D400" t="s">
        <v>73</v>
      </c>
      <c r="E400">
        <v>6.15</v>
      </c>
      <c r="F400" t="s">
        <v>74</v>
      </c>
      <c r="G400">
        <f t="shared" si="10"/>
        <v>487.80487804878044</v>
      </c>
    </row>
    <row r="401" spans="1:7">
      <c r="A401" t="s">
        <v>6</v>
      </c>
      <c r="B401" t="s">
        <v>455</v>
      </c>
      <c r="C401">
        <v>3000</v>
      </c>
      <c r="D401" t="s">
        <v>36</v>
      </c>
      <c r="E401">
        <v>0</v>
      </c>
      <c r="F401" t="s">
        <v>37</v>
      </c>
      <c r="G401" t="str">
        <f t="shared" si="10"/>
        <v/>
      </c>
    </row>
    <row r="402" spans="1:7">
      <c r="A402" t="s">
        <v>34</v>
      </c>
      <c r="B402" t="s">
        <v>456</v>
      </c>
      <c r="C402">
        <v>3000</v>
      </c>
      <c r="D402" t="s">
        <v>54</v>
      </c>
      <c r="E402">
        <v>13.6</v>
      </c>
      <c r="F402" t="s">
        <v>86</v>
      </c>
      <c r="G402">
        <f t="shared" si="10"/>
        <v>220.58823529411765</v>
      </c>
    </row>
    <row r="403" spans="1:7">
      <c r="A403" t="s">
        <v>6</v>
      </c>
      <c r="B403" t="s">
        <v>457</v>
      </c>
      <c r="C403">
        <v>3000</v>
      </c>
      <c r="D403" t="s">
        <v>97</v>
      </c>
      <c r="E403">
        <v>6.2</v>
      </c>
      <c r="F403" t="s">
        <v>98</v>
      </c>
      <c r="G403">
        <f t="shared" si="10"/>
        <v>483.87096774193549</v>
      </c>
    </row>
    <row r="404" spans="1:7">
      <c r="A404" t="s">
        <v>34</v>
      </c>
      <c r="B404" t="s">
        <v>458</v>
      </c>
      <c r="C404">
        <v>3000</v>
      </c>
      <c r="D404" t="s">
        <v>32</v>
      </c>
      <c r="E404">
        <v>0</v>
      </c>
      <c r="F404" t="s">
        <v>69</v>
      </c>
      <c r="G404" t="str">
        <f t="shared" si="10"/>
        <v/>
      </c>
    </row>
    <row r="405" spans="1:7">
      <c r="A405" t="s">
        <v>6</v>
      </c>
      <c r="B405" t="s">
        <v>459</v>
      </c>
      <c r="C405">
        <v>3000</v>
      </c>
      <c r="D405" t="s">
        <v>8</v>
      </c>
      <c r="E405">
        <v>0</v>
      </c>
      <c r="F405" t="s">
        <v>14</v>
      </c>
      <c r="G405" t="str">
        <f t="shared" si="10"/>
        <v/>
      </c>
    </row>
    <row r="406" spans="1:7">
      <c r="A406" t="s">
        <v>6</v>
      </c>
      <c r="B406" t="s">
        <v>460</v>
      </c>
      <c r="C406">
        <v>3000</v>
      </c>
      <c r="D406" t="s">
        <v>48</v>
      </c>
      <c r="E406">
        <v>0</v>
      </c>
      <c r="F406" t="s">
        <v>49</v>
      </c>
      <c r="G406" t="str">
        <f t="shared" si="10"/>
        <v/>
      </c>
    </row>
    <row r="407" spans="1:7">
      <c r="A407" t="s">
        <v>6</v>
      </c>
      <c r="B407" t="s">
        <v>461</v>
      </c>
      <c r="C407">
        <v>3000</v>
      </c>
      <c r="D407" t="s">
        <v>36</v>
      </c>
      <c r="E407">
        <v>0</v>
      </c>
      <c r="F407" t="s">
        <v>37</v>
      </c>
      <c r="G407" t="str">
        <f t="shared" si="10"/>
        <v/>
      </c>
    </row>
    <row r="408" spans="1:7">
      <c r="A408" t="s">
        <v>34</v>
      </c>
      <c r="B408" t="s">
        <v>462</v>
      </c>
      <c r="C408">
        <v>3000</v>
      </c>
      <c r="D408" t="s">
        <v>32</v>
      </c>
      <c r="E408">
        <v>9.35</v>
      </c>
      <c r="F408" t="s">
        <v>33</v>
      </c>
      <c r="G408">
        <f t="shared" si="10"/>
        <v>320.85561497326205</v>
      </c>
    </row>
    <row r="409" spans="1:7">
      <c r="A409" t="s">
        <v>6</v>
      </c>
      <c r="B409" t="s">
        <v>463</v>
      </c>
      <c r="C409">
        <v>3000</v>
      </c>
      <c r="D409" t="s">
        <v>54</v>
      </c>
      <c r="E409">
        <v>0</v>
      </c>
      <c r="F409" t="s">
        <v>55</v>
      </c>
      <c r="G409" t="str">
        <f t="shared" si="10"/>
        <v/>
      </c>
    </row>
    <row r="410" spans="1:7">
      <c r="A410" t="s">
        <v>6</v>
      </c>
      <c r="B410" t="s">
        <v>464</v>
      </c>
      <c r="C410">
        <v>3000</v>
      </c>
      <c r="D410" t="s">
        <v>97</v>
      </c>
      <c r="E410">
        <v>2.35</v>
      </c>
      <c r="F410" t="s">
        <v>137</v>
      </c>
      <c r="G410">
        <f t="shared" si="10"/>
        <v>1276.5957446808511</v>
      </c>
    </row>
    <row r="411" spans="1:7">
      <c r="A411" t="s">
        <v>34</v>
      </c>
      <c r="B411" t="s">
        <v>465</v>
      </c>
      <c r="C411">
        <v>3000</v>
      </c>
      <c r="D411" t="s">
        <v>17</v>
      </c>
      <c r="E411">
        <v>0</v>
      </c>
      <c r="F411" t="s">
        <v>44</v>
      </c>
      <c r="G411" t="str">
        <f t="shared" si="10"/>
        <v/>
      </c>
    </row>
    <row r="412" spans="1:7">
      <c r="A412" t="s">
        <v>6</v>
      </c>
      <c r="B412" t="s">
        <v>466</v>
      </c>
      <c r="C412">
        <v>3000</v>
      </c>
      <c r="D412" t="s">
        <v>17</v>
      </c>
      <c r="E412">
        <v>0</v>
      </c>
      <c r="F412" t="s">
        <v>18</v>
      </c>
      <c r="G412" t="str">
        <f t="shared" si="10"/>
        <v/>
      </c>
    </row>
    <row r="413" spans="1:7">
      <c r="A413" t="s">
        <v>251</v>
      </c>
      <c r="B413" t="s">
        <v>467</v>
      </c>
      <c r="C413">
        <v>2900</v>
      </c>
      <c r="D413" t="s">
        <v>8</v>
      </c>
      <c r="E413">
        <v>4.5</v>
      </c>
      <c r="F413" t="s">
        <v>9</v>
      </c>
      <c r="G413">
        <f t="shared" si="10"/>
        <v>644.44444444444446</v>
      </c>
    </row>
    <row r="414" spans="1:7">
      <c r="A414" t="s">
        <v>251</v>
      </c>
      <c r="B414" t="s">
        <v>468</v>
      </c>
      <c r="C414">
        <v>2900</v>
      </c>
      <c r="D414" t="s">
        <v>97</v>
      </c>
      <c r="E414">
        <v>10.5</v>
      </c>
      <c r="F414" t="s">
        <v>137</v>
      </c>
      <c r="G414">
        <f t="shared" si="10"/>
        <v>276.1904761904762</v>
      </c>
    </row>
    <row r="415" spans="1:7">
      <c r="A415" t="s">
        <v>251</v>
      </c>
      <c r="B415" t="s">
        <v>469</v>
      </c>
      <c r="C415">
        <v>2900</v>
      </c>
      <c r="D415" t="s">
        <v>17</v>
      </c>
      <c r="E415">
        <v>5.5</v>
      </c>
      <c r="F415" t="s">
        <v>18</v>
      </c>
      <c r="G415">
        <f t="shared" si="10"/>
        <v>527.27272727272725</v>
      </c>
    </row>
    <row r="416" spans="1:7">
      <c r="A416" t="s">
        <v>251</v>
      </c>
      <c r="B416" t="s">
        <v>470</v>
      </c>
      <c r="C416">
        <v>2900</v>
      </c>
      <c r="D416" t="s">
        <v>25</v>
      </c>
      <c r="E416">
        <v>8</v>
      </c>
      <c r="F416" t="s">
        <v>103</v>
      </c>
      <c r="G416">
        <f t="shared" si="10"/>
        <v>362.5</v>
      </c>
    </row>
    <row r="417" spans="1:7">
      <c r="A417" t="s">
        <v>251</v>
      </c>
      <c r="B417" t="s">
        <v>471</v>
      </c>
      <c r="C417">
        <v>2900</v>
      </c>
      <c r="D417" t="s">
        <v>17</v>
      </c>
      <c r="E417">
        <v>10.5</v>
      </c>
      <c r="F417" t="s">
        <v>44</v>
      </c>
      <c r="G417">
        <f t="shared" si="10"/>
        <v>276.1904761904762</v>
      </c>
    </row>
    <row r="418" spans="1:7">
      <c r="A418" t="s">
        <v>251</v>
      </c>
      <c r="B418" t="s">
        <v>472</v>
      </c>
      <c r="C418">
        <v>2900</v>
      </c>
      <c r="D418" t="s">
        <v>11</v>
      </c>
      <c r="E418">
        <v>9</v>
      </c>
      <c r="F418" t="s">
        <v>127</v>
      </c>
      <c r="G418">
        <f t="shared" si="10"/>
        <v>322.22222222222223</v>
      </c>
    </row>
    <row r="419" spans="1:7">
      <c r="A419" t="s">
        <v>251</v>
      </c>
      <c r="B419" t="s">
        <v>473</v>
      </c>
      <c r="C419">
        <v>2900</v>
      </c>
      <c r="D419" t="s">
        <v>73</v>
      </c>
      <c r="E419">
        <v>7.5</v>
      </c>
      <c r="F419" t="s">
        <v>74</v>
      </c>
      <c r="G419">
        <f t="shared" si="10"/>
        <v>386.66666666666669</v>
      </c>
    </row>
    <row r="420" spans="1:7">
      <c r="A420" t="s">
        <v>251</v>
      </c>
      <c r="B420" t="s">
        <v>474</v>
      </c>
      <c r="C420">
        <v>2900</v>
      </c>
      <c r="D420" t="s">
        <v>54</v>
      </c>
      <c r="E420">
        <v>7.5</v>
      </c>
      <c r="F420" t="s">
        <v>86</v>
      </c>
      <c r="G420">
        <f t="shared" si="10"/>
        <v>386.66666666666669</v>
      </c>
    </row>
    <row r="421" spans="1:7">
      <c r="A421" t="s">
        <v>45</v>
      </c>
      <c r="B421" t="s">
        <v>475</v>
      </c>
      <c r="C421">
        <v>2900</v>
      </c>
      <c r="D421" t="s">
        <v>20</v>
      </c>
      <c r="E421">
        <v>3.7</v>
      </c>
      <c r="F421" t="s">
        <v>21</v>
      </c>
      <c r="G421">
        <f t="shared" si="10"/>
        <v>783.78378378378375</v>
      </c>
    </row>
    <row r="422" spans="1:7">
      <c r="A422" t="s">
        <v>251</v>
      </c>
      <c r="B422" t="s">
        <v>476</v>
      </c>
      <c r="C422">
        <v>2800</v>
      </c>
      <c r="D422" t="s">
        <v>8</v>
      </c>
      <c r="E422">
        <v>10.5</v>
      </c>
      <c r="F422" t="s">
        <v>14</v>
      </c>
      <c r="G422">
        <f t="shared" si="10"/>
        <v>266.66666666666669</v>
      </c>
    </row>
    <row r="423" spans="1:7">
      <c r="A423" t="s">
        <v>251</v>
      </c>
      <c r="B423" t="s">
        <v>477</v>
      </c>
      <c r="C423">
        <v>2800</v>
      </c>
      <c r="D423" t="s">
        <v>25</v>
      </c>
      <c r="E423">
        <v>2</v>
      </c>
      <c r="F423" t="s">
        <v>26</v>
      </c>
      <c r="G423">
        <f t="shared" si="10"/>
        <v>1400</v>
      </c>
    </row>
    <row r="424" spans="1:7">
      <c r="A424" t="s">
        <v>251</v>
      </c>
      <c r="B424" t="s">
        <v>478</v>
      </c>
      <c r="C424">
        <v>2800</v>
      </c>
      <c r="D424" t="s">
        <v>36</v>
      </c>
      <c r="E424">
        <v>7</v>
      </c>
      <c r="F424" t="s">
        <v>37</v>
      </c>
      <c r="G424">
        <f t="shared" si="10"/>
        <v>400</v>
      </c>
    </row>
    <row r="425" spans="1:7">
      <c r="A425" t="s">
        <v>251</v>
      </c>
      <c r="B425" t="s">
        <v>479</v>
      </c>
      <c r="C425">
        <v>2800</v>
      </c>
      <c r="D425" t="s">
        <v>36</v>
      </c>
      <c r="E425">
        <v>4.5</v>
      </c>
      <c r="F425" t="s">
        <v>71</v>
      </c>
      <c r="G425">
        <f t="shared" si="10"/>
        <v>622.22222222222217</v>
      </c>
    </row>
    <row r="426" spans="1:7">
      <c r="A426" t="s">
        <v>45</v>
      </c>
      <c r="B426" t="s">
        <v>480</v>
      </c>
      <c r="C426">
        <v>2800</v>
      </c>
      <c r="D426" t="s">
        <v>25</v>
      </c>
      <c r="E426">
        <v>11.1</v>
      </c>
      <c r="F426" t="s">
        <v>103</v>
      </c>
      <c r="G426">
        <f t="shared" si="10"/>
        <v>252.25225225225225</v>
      </c>
    </row>
    <row r="427" spans="1:7">
      <c r="A427" t="s">
        <v>45</v>
      </c>
      <c r="B427" t="s">
        <v>481</v>
      </c>
      <c r="C427">
        <v>2800</v>
      </c>
      <c r="D427" t="s">
        <v>8</v>
      </c>
      <c r="E427">
        <v>8.3000000000000007</v>
      </c>
      <c r="F427" t="s">
        <v>9</v>
      </c>
      <c r="G427">
        <f t="shared" si="10"/>
        <v>337.34939759036143</v>
      </c>
    </row>
    <row r="428" spans="1:7">
      <c r="A428" t="s">
        <v>45</v>
      </c>
      <c r="B428" t="s">
        <v>230</v>
      </c>
      <c r="C428">
        <v>2800</v>
      </c>
      <c r="D428" t="s">
        <v>36</v>
      </c>
      <c r="E428">
        <v>0</v>
      </c>
      <c r="F428" t="s">
        <v>71</v>
      </c>
      <c r="G428" t="str">
        <f t="shared" si="10"/>
        <v/>
      </c>
    </row>
    <row r="429" spans="1:7">
      <c r="A429" t="s">
        <v>45</v>
      </c>
      <c r="B429" t="s">
        <v>482</v>
      </c>
      <c r="C429">
        <v>2800</v>
      </c>
      <c r="D429" t="s">
        <v>11</v>
      </c>
      <c r="E429">
        <v>11.6</v>
      </c>
      <c r="F429" t="s">
        <v>127</v>
      </c>
      <c r="G429">
        <f t="shared" si="10"/>
        <v>241.37931034482759</v>
      </c>
    </row>
    <row r="430" spans="1:7">
      <c r="A430" t="s">
        <v>251</v>
      </c>
      <c r="B430" t="s">
        <v>483</v>
      </c>
      <c r="C430">
        <v>2700</v>
      </c>
      <c r="D430" t="s">
        <v>20</v>
      </c>
      <c r="E430">
        <v>8</v>
      </c>
      <c r="F430" t="s">
        <v>23</v>
      </c>
      <c r="G430">
        <f t="shared" si="10"/>
        <v>337.5</v>
      </c>
    </row>
    <row r="431" spans="1:7">
      <c r="A431" t="s">
        <v>251</v>
      </c>
      <c r="B431" t="s">
        <v>484</v>
      </c>
      <c r="C431">
        <v>2700</v>
      </c>
      <c r="D431" t="s">
        <v>97</v>
      </c>
      <c r="E431">
        <v>2</v>
      </c>
      <c r="F431" t="s">
        <v>98</v>
      </c>
      <c r="G431">
        <f t="shared" si="10"/>
        <v>1350</v>
      </c>
    </row>
    <row r="432" spans="1:7">
      <c r="A432" t="s">
        <v>251</v>
      </c>
      <c r="B432" t="s">
        <v>485</v>
      </c>
      <c r="C432">
        <v>2700</v>
      </c>
      <c r="D432" t="s">
        <v>32</v>
      </c>
      <c r="E432">
        <v>4</v>
      </c>
      <c r="F432" t="s">
        <v>33</v>
      </c>
      <c r="G432">
        <f t="shared" si="10"/>
        <v>675</v>
      </c>
    </row>
    <row r="433" spans="1:7">
      <c r="A433" t="s">
        <v>251</v>
      </c>
      <c r="B433" t="s">
        <v>486</v>
      </c>
      <c r="C433">
        <v>2700</v>
      </c>
      <c r="D433" t="s">
        <v>66</v>
      </c>
      <c r="E433">
        <v>6.5</v>
      </c>
      <c r="F433" t="s">
        <v>67</v>
      </c>
      <c r="G433">
        <f t="shared" si="10"/>
        <v>415.38461538461536</v>
      </c>
    </row>
    <row r="434" spans="1:7">
      <c r="A434" t="s">
        <v>251</v>
      </c>
      <c r="B434" t="s">
        <v>487</v>
      </c>
      <c r="C434">
        <v>2700</v>
      </c>
      <c r="D434" t="s">
        <v>77</v>
      </c>
      <c r="E434">
        <v>5</v>
      </c>
      <c r="F434" t="s">
        <v>89</v>
      </c>
      <c r="G434">
        <f t="shared" si="10"/>
        <v>540</v>
      </c>
    </row>
    <row r="435" spans="1:7">
      <c r="A435" t="s">
        <v>45</v>
      </c>
      <c r="B435" t="s">
        <v>488</v>
      </c>
      <c r="C435">
        <v>2700</v>
      </c>
      <c r="D435" t="s">
        <v>28</v>
      </c>
      <c r="E435">
        <v>6.2</v>
      </c>
      <c r="F435" t="s">
        <v>29</v>
      </c>
      <c r="G435">
        <f t="shared" si="10"/>
        <v>435.48387096774195</v>
      </c>
    </row>
    <row r="436" spans="1:7">
      <c r="A436" t="s">
        <v>45</v>
      </c>
      <c r="B436" t="s">
        <v>489</v>
      </c>
      <c r="C436">
        <v>2700</v>
      </c>
      <c r="D436" t="s">
        <v>11</v>
      </c>
      <c r="E436">
        <v>7.35</v>
      </c>
      <c r="F436" t="s">
        <v>127</v>
      </c>
      <c r="G436">
        <f t="shared" si="10"/>
        <v>367.34693877551024</v>
      </c>
    </row>
    <row r="437" spans="1:7">
      <c r="A437" t="s">
        <v>251</v>
      </c>
      <c r="B437" t="s">
        <v>490</v>
      </c>
      <c r="C437">
        <v>2600</v>
      </c>
      <c r="D437" t="s">
        <v>41</v>
      </c>
      <c r="E437">
        <v>-0.5</v>
      </c>
      <c r="F437" t="s">
        <v>51</v>
      </c>
      <c r="G437">
        <f t="shared" si="10"/>
        <v>-5200</v>
      </c>
    </row>
    <row r="438" spans="1:7">
      <c r="A438" t="s">
        <v>251</v>
      </c>
      <c r="B438" t="s">
        <v>491</v>
      </c>
      <c r="C438">
        <v>2600</v>
      </c>
      <c r="D438" t="s">
        <v>28</v>
      </c>
      <c r="E438">
        <v>5</v>
      </c>
      <c r="F438" t="s">
        <v>130</v>
      </c>
      <c r="G438">
        <f t="shared" si="10"/>
        <v>520</v>
      </c>
    </row>
    <row r="439" spans="1:7">
      <c r="A439" t="s">
        <v>45</v>
      </c>
      <c r="B439" t="s">
        <v>492</v>
      </c>
      <c r="C439">
        <v>2600</v>
      </c>
      <c r="D439" t="s">
        <v>25</v>
      </c>
      <c r="E439">
        <v>8.1999999999999993</v>
      </c>
      <c r="F439" t="s">
        <v>103</v>
      </c>
      <c r="G439">
        <f t="shared" si="10"/>
        <v>317.07317073170736</v>
      </c>
    </row>
    <row r="440" spans="1:7">
      <c r="A440" t="s">
        <v>45</v>
      </c>
      <c r="B440" t="s">
        <v>493</v>
      </c>
      <c r="C440">
        <v>2600</v>
      </c>
      <c r="D440" t="s">
        <v>8</v>
      </c>
      <c r="E440">
        <v>5.7</v>
      </c>
      <c r="F440" t="s">
        <v>14</v>
      </c>
      <c r="G440">
        <f t="shared" si="10"/>
        <v>456.14035087719299</v>
      </c>
    </row>
    <row r="441" spans="1:7">
      <c r="A441" t="s">
        <v>251</v>
      </c>
      <c r="B441" t="s">
        <v>494</v>
      </c>
      <c r="C441">
        <v>2500</v>
      </c>
      <c r="D441" t="s">
        <v>48</v>
      </c>
      <c r="E441">
        <v>6.5</v>
      </c>
      <c r="F441" t="s">
        <v>81</v>
      </c>
      <c r="G441">
        <f t="shared" si="10"/>
        <v>384.61538461538464</v>
      </c>
    </row>
    <row r="442" spans="1:7">
      <c r="A442" t="s">
        <v>45</v>
      </c>
      <c r="B442" t="s">
        <v>495</v>
      </c>
      <c r="C442">
        <v>2500</v>
      </c>
      <c r="D442" t="s">
        <v>77</v>
      </c>
      <c r="E442">
        <v>0</v>
      </c>
      <c r="F442" t="s">
        <v>78</v>
      </c>
      <c r="G442" t="str">
        <f t="shared" si="10"/>
        <v/>
      </c>
    </row>
    <row r="443" spans="1:7">
      <c r="A443" t="s">
        <v>45</v>
      </c>
      <c r="B443" t="s">
        <v>496</v>
      </c>
      <c r="C443">
        <v>2500</v>
      </c>
      <c r="D443" t="s">
        <v>25</v>
      </c>
      <c r="E443">
        <v>1.1499999999999999</v>
      </c>
      <c r="F443" t="s">
        <v>103</v>
      </c>
      <c r="G443">
        <f t="shared" si="10"/>
        <v>2173.913043478261</v>
      </c>
    </row>
    <row r="444" spans="1:7">
      <c r="A444" t="s">
        <v>45</v>
      </c>
      <c r="B444" t="s">
        <v>497</v>
      </c>
      <c r="C444">
        <v>2500</v>
      </c>
      <c r="D444" t="s">
        <v>28</v>
      </c>
      <c r="E444">
        <v>0</v>
      </c>
      <c r="F444" t="s">
        <v>130</v>
      </c>
      <c r="G444" t="str">
        <f t="shared" si="10"/>
        <v/>
      </c>
    </row>
    <row r="445" spans="1:7">
      <c r="A445" t="s">
        <v>45</v>
      </c>
      <c r="B445" t="s">
        <v>498</v>
      </c>
      <c r="C445">
        <v>2500</v>
      </c>
      <c r="D445" t="s">
        <v>11</v>
      </c>
      <c r="E445">
        <v>0</v>
      </c>
      <c r="F445" t="s">
        <v>12</v>
      </c>
      <c r="G445" t="str">
        <f t="shared" si="10"/>
        <v/>
      </c>
    </row>
    <row r="446" spans="1:7">
      <c r="A446" t="s">
        <v>45</v>
      </c>
      <c r="B446" t="s">
        <v>499</v>
      </c>
      <c r="C446">
        <v>2500</v>
      </c>
      <c r="D446" t="s">
        <v>54</v>
      </c>
      <c r="E446">
        <v>0</v>
      </c>
      <c r="F446" t="s">
        <v>55</v>
      </c>
      <c r="G446" t="str">
        <f t="shared" si="10"/>
        <v/>
      </c>
    </row>
    <row r="447" spans="1:7">
      <c r="A447" t="s">
        <v>45</v>
      </c>
      <c r="B447" t="s">
        <v>500</v>
      </c>
      <c r="C447">
        <v>2500</v>
      </c>
      <c r="D447" t="s">
        <v>66</v>
      </c>
      <c r="E447">
        <v>0.8</v>
      </c>
      <c r="F447" t="s">
        <v>67</v>
      </c>
      <c r="G447">
        <f t="shared" si="10"/>
        <v>3125</v>
      </c>
    </row>
    <row r="448" spans="1:7">
      <c r="A448" t="s">
        <v>45</v>
      </c>
      <c r="B448" t="s">
        <v>501</v>
      </c>
      <c r="C448">
        <v>2500</v>
      </c>
      <c r="D448" t="s">
        <v>41</v>
      </c>
      <c r="E448">
        <v>1.7</v>
      </c>
      <c r="F448" t="s">
        <v>51</v>
      </c>
      <c r="G448">
        <f t="shared" si="10"/>
        <v>1470.5882352941178</v>
      </c>
    </row>
    <row r="449" spans="1:7">
      <c r="A449" t="s">
        <v>45</v>
      </c>
      <c r="B449" t="s">
        <v>502</v>
      </c>
      <c r="C449">
        <v>2500</v>
      </c>
      <c r="D449" t="s">
        <v>20</v>
      </c>
      <c r="E449">
        <v>0</v>
      </c>
      <c r="F449" t="s">
        <v>23</v>
      </c>
      <c r="G449" t="str">
        <f t="shared" si="10"/>
        <v/>
      </c>
    </row>
    <row r="450" spans="1:7">
      <c r="A450" t="s">
        <v>45</v>
      </c>
      <c r="B450" t="s">
        <v>503</v>
      </c>
      <c r="C450">
        <v>2500</v>
      </c>
      <c r="D450" t="s">
        <v>66</v>
      </c>
      <c r="E450">
        <v>0</v>
      </c>
      <c r="F450" t="s">
        <v>92</v>
      </c>
      <c r="G450" t="str">
        <f t="shared" si="10"/>
        <v/>
      </c>
    </row>
    <row r="451" spans="1:7">
      <c r="A451" t="s">
        <v>45</v>
      </c>
      <c r="B451" t="s">
        <v>504</v>
      </c>
      <c r="C451">
        <v>2500</v>
      </c>
      <c r="D451" t="s">
        <v>48</v>
      </c>
      <c r="E451">
        <v>0</v>
      </c>
      <c r="F451" t="s">
        <v>81</v>
      </c>
      <c r="G451" t="str">
        <f t="shared" ref="G451:G514" si="11">IFERROR(C451/E451,"")</f>
        <v/>
      </c>
    </row>
    <row r="452" spans="1:7">
      <c r="A452" t="s">
        <v>45</v>
      </c>
      <c r="B452" t="s">
        <v>505</v>
      </c>
      <c r="C452">
        <v>2500</v>
      </c>
      <c r="D452" t="s">
        <v>77</v>
      </c>
      <c r="E452">
        <v>9.1</v>
      </c>
      <c r="F452" t="s">
        <v>78</v>
      </c>
      <c r="G452">
        <f t="shared" si="11"/>
        <v>274.72527472527474</v>
      </c>
    </row>
    <row r="453" spans="1:7">
      <c r="A453" t="s">
        <v>45</v>
      </c>
      <c r="B453" t="s">
        <v>506</v>
      </c>
      <c r="C453">
        <v>2500</v>
      </c>
      <c r="D453" t="s">
        <v>97</v>
      </c>
      <c r="E453">
        <v>4.75</v>
      </c>
      <c r="F453" t="s">
        <v>137</v>
      </c>
      <c r="G453">
        <f t="shared" si="11"/>
        <v>526.31578947368416</v>
      </c>
    </row>
    <row r="454" spans="1:7">
      <c r="A454" t="s">
        <v>45</v>
      </c>
      <c r="B454" t="s">
        <v>507</v>
      </c>
      <c r="C454">
        <v>2500</v>
      </c>
      <c r="D454" t="s">
        <v>28</v>
      </c>
      <c r="E454">
        <v>0</v>
      </c>
      <c r="F454" t="s">
        <v>130</v>
      </c>
      <c r="G454" t="str">
        <f t="shared" si="11"/>
        <v/>
      </c>
    </row>
    <row r="455" spans="1:7">
      <c r="A455" t="s">
        <v>45</v>
      </c>
      <c r="B455" t="s">
        <v>508</v>
      </c>
      <c r="C455">
        <v>2500</v>
      </c>
      <c r="D455" t="s">
        <v>32</v>
      </c>
      <c r="E455">
        <v>0.95</v>
      </c>
      <c r="F455" t="s">
        <v>69</v>
      </c>
      <c r="G455">
        <f t="shared" si="11"/>
        <v>2631.5789473684213</v>
      </c>
    </row>
    <row r="456" spans="1:7">
      <c r="A456" t="s">
        <v>45</v>
      </c>
      <c r="B456" t="s">
        <v>509</v>
      </c>
      <c r="C456">
        <v>2500</v>
      </c>
      <c r="D456" t="s">
        <v>48</v>
      </c>
      <c r="E456">
        <v>3.85</v>
      </c>
      <c r="F456" t="s">
        <v>49</v>
      </c>
      <c r="G456">
        <f t="shared" si="11"/>
        <v>649.35064935064929</v>
      </c>
    </row>
    <row r="457" spans="1:7">
      <c r="A457" t="s">
        <v>45</v>
      </c>
      <c r="B457" t="s">
        <v>510</v>
      </c>
      <c r="C457">
        <v>2500</v>
      </c>
      <c r="D457" t="s">
        <v>48</v>
      </c>
      <c r="E457">
        <v>0</v>
      </c>
      <c r="F457" t="s">
        <v>81</v>
      </c>
      <c r="G457" t="str">
        <f t="shared" si="11"/>
        <v/>
      </c>
    </row>
    <row r="458" spans="1:7">
      <c r="A458" t="s">
        <v>45</v>
      </c>
      <c r="B458" t="s">
        <v>511</v>
      </c>
      <c r="C458">
        <v>2500</v>
      </c>
      <c r="D458" t="s">
        <v>32</v>
      </c>
      <c r="E458">
        <v>0</v>
      </c>
      <c r="F458" t="s">
        <v>69</v>
      </c>
      <c r="G458" t="str">
        <f t="shared" si="11"/>
        <v/>
      </c>
    </row>
    <row r="459" spans="1:7">
      <c r="A459" t="s">
        <v>45</v>
      </c>
      <c r="B459" t="s">
        <v>512</v>
      </c>
      <c r="C459">
        <v>2500</v>
      </c>
      <c r="D459" t="s">
        <v>97</v>
      </c>
      <c r="E459">
        <v>1.1499999999999999</v>
      </c>
      <c r="F459" t="s">
        <v>137</v>
      </c>
      <c r="G459">
        <f t="shared" si="11"/>
        <v>2173.913043478261</v>
      </c>
    </row>
    <row r="460" spans="1:7">
      <c r="A460" t="s">
        <v>45</v>
      </c>
      <c r="B460" t="s">
        <v>513</v>
      </c>
      <c r="C460">
        <v>2500</v>
      </c>
      <c r="D460" t="s">
        <v>20</v>
      </c>
      <c r="E460">
        <v>4.5999999999999996</v>
      </c>
      <c r="F460" t="s">
        <v>21</v>
      </c>
      <c r="G460">
        <f t="shared" si="11"/>
        <v>543.47826086956525</v>
      </c>
    </row>
    <row r="461" spans="1:7">
      <c r="A461" t="s">
        <v>45</v>
      </c>
      <c r="B461" t="s">
        <v>514</v>
      </c>
      <c r="C461">
        <v>2500</v>
      </c>
      <c r="D461" t="s">
        <v>36</v>
      </c>
      <c r="E461">
        <v>0</v>
      </c>
      <c r="F461" t="s">
        <v>71</v>
      </c>
      <c r="G461" t="str">
        <f t="shared" si="11"/>
        <v/>
      </c>
    </row>
    <row r="462" spans="1:7">
      <c r="A462" t="s">
        <v>45</v>
      </c>
      <c r="B462" t="s">
        <v>515</v>
      </c>
      <c r="C462">
        <v>2500</v>
      </c>
      <c r="D462" t="s">
        <v>97</v>
      </c>
      <c r="E462">
        <v>0</v>
      </c>
      <c r="F462" t="s">
        <v>137</v>
      </c>
      <c r="G462" t="str">
        <f t="shared" si="11"/>
        <v/>
      </c>
    </row>
    <row r="463" spans="1:7">
      <c r="A463" t="s">
        <v>45</v>
      </c>
      <c r="B463" t="s">
        <v>516</v>
      </c>
      <c r="C463">
        <v>2500</v>
      </c>
      <c r="D463" t="s">
        <v>77</v>
      </c>
      <c r="E463">
        <v>0</v>
      </c>
      <c r="F463" t="s">
        <v>89</v>
      </c>
      <c r="G463" t="str">
        <f t="shared" si="11"/>
        <v/>
      </c>
    </row>
    <row r="464" spans="1:7">
      <c r="A464" t="s">
        <v>45</v>
      </c>
      <c r="B464" t="s">
        <v>517</v>
      </c>
      <c r="C464">
        <v>2500</v>
      </c>
      <c r="D464" t="s">
        <v>73</v>
      </c>
      <c r="E464">
        <v>0.6</v>
      </c>
      <c r="F464" t="s">
        <v>100</v>
      </c>
      <c r="G464">
        <f t="shared" si="11"/>
        <v>4166.666666666667</v>
      </c>
    </row>
    <row r="465" spans="1:7">
      <c r="A465" t="s">
        <v>45</v>
      </c>
      <c r="B465" t="s">
        <v>518</v>
      </c>
      <c r="C465">
        <v>2500</v>
      </c>
      <c r="D465" t="s">
        <v>77</v>
      </c>
      <c r="E465">
        <v>1.45</v>
      </c>
      <c r="F465" t="s">
        <v>78</v>
      </c>
      <c r="G465">
        <f t="shared" si="11"/>
        <v>1724.1379310344828</v>
      </c>
    </row>
    <row r="466" spans="1:7">
      <c r="A466" t="s">
        <v>45</v>
      </c>
      <c r="B466" t="s">
        <v>519</v>
      </c>
      <c r="C466">
        <v>2500</v>
      </c>
      <c r="D466" t="s">
        <v>66</v>
      </c>
      <c r="E466">
        <v>0</v>
      </c>
      <c r="F466" t="s">
        <v>92</v>
      </c>
      <c r="G466" t="str">
        <f t="shared" si="11"/>
        <v/>
      </c>
    </row>
    <row r="467" spans="1:7">
      <c r="A467" t="s">
        <v>45</v>
      </c>
      <c r="B467" t="s">
        <v>520</v>
      </c>
      <c r="C467">
        <v>2500</v>
      </c>
      <c r="D467" t="s">
        <v>28</v>
      </c>
      <c r="E467">
        <v>0</v>
      </c>
      <c r="F467" t="s">
        <v>29</v>
      </c>
      <c r="G467" t="str">
        <f t="shared" si="11"/>
        <v/>
      </c>
    </row>
    <row r="468" spans="1:7">
      <c r="A468" t="s">
        <v>45</v>
      </c>
      <c r="B468" t="s">
        <v>521</v>
      </c>
      <c r="C468">
        <v>2500</v>
      </c>
      <c r="D468" t="s">
        <v>97</v>
      </c>
      <c r="E468">
        <v>0.8</v>
      </c>
      <c r="F468" t="s">
        <v>98</v>
      </c>
      <c r="G468">
        <f t="shared" si="11"/>
        <v>3125</v>
      </c>
    </row>
    <row r="469" spans="1:7">
      <c r="A469" t="s">
        <v>45</v>
      </c>
      <c r="B469" t="s">
        <v>522</v>
      </c>
      <c r="C469">
        <v>2500</v>
      </c>
      <c r="D469" t="s">
        <v>48</v>
      </c>
      <c r="E469">
        <v>0</v>
      </c>
      <c r="F469" t="s">
        <v>81</v>
      </c>
      <c r="G469" t="str">
        <f t="shared" si="11"/>
        <v/>
      </c>
    </row>
    <row r="470" spans="1:7">
      <c r="A470" t="s">
        <v>45</v>
      </c>
      <c r="B470" t="s">
        <v>523</v>
      </c>
      <c r="C470">
        <v>2500</v>
      </c>
      <c r="D470" t="s">
        <v>17</v>
      </c>
      <c r="E470">
        <v>0</v>
      </c>
      <c r="F470" t="s">
        <v>18</v>
      </c>
      <c r="G470" t="str">
        <f t="shared" si="11"/>
        <v/>
      </c>
    </row>
    <row r="471" spans="1:7">
      <c r="A471" t="s">
        <v>45</v>
      </c>
      <c r="B471" t="s">
        <v>524</v>
      </c>
      <c r="C471">
        <v>2500</v>
      </c>
      <c r="D471" t="s">
        <v>20</v>
      </c>
      <c r="E471">
        <v>0</v>
      </c>
      <c r="F471" t="s">
        <v>21</v>
      </c>
      <c r="G471" t="str">
        <f t="shared" si="11"/>
        <v/>
      </c>
    </row>
    <row r="472" spans="1:7">
      <c r="A472" t="s">
        <v>45</v>
      </c>
      <c r="B472" t="s">
        <v>525</v>
      </c>
      <c r="C472">
        <v>2500</v>
      </c>
      <c r="D472" t="s">
        <v>36</v>
      </c>
      <c r="E472">
        <v>0.65</v>
      </c>
      <c r="F472" t="s">
        <v>37</v>
      </c>
      <c r="G472">
        <f t="shared" si="11"/>
        <v>3846.1538461538462</v>
      </c>
    </row>
    <row r="473" spans="1:7">
      <c r="A473" t="s">
        <v>45</v>
      </c>
      <c r="B473" t="s">
        <v>526</v>
      </c>
      <c r="C473">
        <v>2500</v>
      </c>
      <c r="D473" t="s">
        <v>77</v>
      </c>
      <c r="E473">
        <v>5</v>
      </c>
      <c r="F473" t="s">
        <v>89</v>
      </c>
      <c r="G473">
        <f t="shared" si="11"/>
        <v>500</v>
      </c>
    </row>
    <row r="474" spans="1:7">
      <c r="A474" t="s">
        <v>45</v>
      </c>
      <c r="B474" t="s">
        <v>527</v>
      </c>
      <c r="C474">
        <v>2500</v>
      </c>
      <c r="D474" t="s">
        <v>8</v>
      </c>
      <c r="E474">
        <v>0</v>
      </c>
      <c r="F474" t="s">
        <v>14</v>
      </c>
      <c r="G474" t="str">
        <f t="shared" si="11"/>
        <v/>
      </c>
    </row>
    <row r="475" spans="1:7">
      <c r="A475" t="s">
        <v>45</v>
      </c>
      <c r="B475" t="s">
        <v>528</v>
      </c>
      <c r="C475">
        <v>2500</v>
      </c>
      <c r="D475" t="s">
        <v>73</v>
      </c>
      <c r="E475">
        <v>9.8000000000000007</v>
      </c>
      <c r="F475" t="s">
        <v>74</v>
      </c>
      <c r="G475">
        <f t="shared" si="11"/>
        <v>255.10204081632651</v>
      </c>
    </row>
    <row r="476" spans="1:7">
      <c r="A476" t="s">
        <v>45</v>
      </c>
      <c r="B476" t="s">
        <v>529</v>
      </c>
      <c r="C476">
        <v>2500</v>
      </c>
      <c r="D476" t="s">
        <v>97</v>
      </c>
      <c r="E476">
        <v>2.95</v>
      </c>
      <c r="F476" t="s">
        <v>98</v>
      </c>
      <c r="G476">
        <f t="shared" si="11"/>
        <v>847.45762711864404</v>
      </c>
    </row>
    <row r="477" spans="1:7">
      <c r="A477" t="s">
        <v>45</v>
      </c>
      <c r="B477" t="s">
        <v>530</v>
      </c>
      <c r="C477">
        <v>2500</v>
      </c>
      <c r="D477" t="s">
        <v>11</v>
      </c>
      <c r="E477">
        <v>0</v>
      </c>
      <c r="F477" t="s">
        <v>127</v>
      </c>
      <c r="G477" t="str">
        <f t="shared" si="11"/>
        <v/>
      </c>
    </row>
    <row r="478" spans="1:7">
      <c r="A478" t="s">
        <v>45</v>
      </c>
      <c r="B478" t="s">
        <v>531</v>
      </c>
      <c r="C478">
        <v>2500</v>
      </c>
      <c r="D478" t="s">
        <v>25</v>
      </c>
      <c r="E478">
        <v>0</v>
      </c>
      <c r="F478" t="s">
        <v>103</v>
      </c>
      <c r="G478" t="str">
        <f t="shared" si="11"/>
        <v/>
      </c>
    </row>
    <row r="479" spans="1:7">
      <c r="A479" t="s">
        <v>45</v>
      </c>
      <c r="B479" t="s">
        <v>532</v>
      </c>
      <c r="C479">
        <v>2500</v>
      </c>
      <c r="D479" t="s">
        <v>36</v>
      </c>
      <c r="E479">
        <v>0</v>
      </c>
      <c r="F479" t="s">
        <v>37</v>
      </c>
      <c r="G479" t="str">
        <f t="shared" si="11"/>
        <v/>
      </c>
    </row>
    <row r="480" spans="1:7">
      <c r="A480" t="s">
        <v>45</v>
      </c>
      <c r="B480" t="s">
        <v>533</v>
      </c>
      <c r="C480">
        <v>2500</v>
      </c>
      <c r="D480" t="s">
        <v>73</v>
      </c>
      <c r="E480">
        <v>0</v>
      </c>
      <c r="F480" t="s">
        <v>100</v>
      </c>
      <c r="G480" t="str">
        <f t="shared" si="11"/>
        <v/>
      </c>
    </row>
    <row r="481" spans="1:7">
      <c r="A481" t="s">
        <v>45</v>
      </c>
      <c r="B481" t="s">
        <v>534</v>
      </c>
      <c r="C481">
        <v>2500</v>
      </c>
      <c r="D481" t="s">
        <v>20</v>
      </c>
      <c r="E481">
        <v>0</v>
      </c>
      <c r="F481" t="s">
        <v>23</v>
      </c>
      <c r="G481" t="str">
        <f t="shared" si="11"/>
        <v/>
      </c>
    </row>
    <row r="482" spans="1:7">
      <c r="A482" t="s">
        <v>45</v>
      </c>
      <c r="B482" t="s">
        <v>535</v>
      </c>
      <c r="C482">
        <v>2500</v>
      </c>
      <c r="D482" t="s">
        <v>28</v>
      </c>
      <c r="E482">
        <v>1.25</v>
      </c>
      <c r="F482" t="s">
        <v>29</v>
      </c>
      <c r="G482">
        <f t="shared" si="11"/>
        <v>2000</v>
      </c>
    </row>
    <row r="483" spans="1:7">
      <c r="A483" t="s">
        <v>45</v>
      </c>
      <c r="B483" t="s">
        <v>536</v>
      </c>
      <c r="C483">
        <v>2500</v>
      </c>
      <c r="D483" t="s">
        <v>73</v>
      </c>
      <c r="E483">
        <v>0</v>
      </c>
      <c r="F483" t="s">
        <v>100</v>
      </c>
      <c r="G483" t="str">
        <f t="shared" si="11"/>
        <v/>
      </c>
    </row>
    <row r="484" spans="1:7">
      <c r="A484" t="s">
        <v>45</v>
      </c>
      <c r="B484" t="s">
        <v>537</v>
      </c>
      <c r="C484">
        <v>2500</v>
      </c>
      <c r="D484" t="s">
        <v>41</v>
      </c>
      <c r="E484">
        <v>2.8</v>
      </c>
      <c r="F484" t="s">
        <v>42</v>
      </c>
      <c r="G484">
        <f t="shared" si="11"/>
        <v>892.85714285714289</v>
      </c>
    </row>
    <row r="485" spans="1:7">
      <c r="A485" t="s">
        <v>45</v>
      </c>
      <c r="B485" t="s">
        <v>538</v>
      </c>
      <c r="C485">
        <v>2500</v>
      </c>
      <c r="D485" t="s">
        <v>32</v>
      </c>
      <c r="E485">
        <v>0.6</v>
      </c>
      <c r="F485" t="s">
        <v>33</v>
      </c>
      <c r="G485">
        <f t="shared" si="11"/>
        <v>4166.666666666667</v>
      </c>
    </row>
    <row r="486" spans="1:7">
      <c r="A486" t="s">
        <v>45</v>
      </c>
      <c r="B486" t="s">
        <v>539</v>
      </c>
      <c r="C486">
        <v>2500</v>
      </c>
      <c r="D486" t="s">
        <v>17</v>
      </c>
      <c r="E486">
        <v>0</v>
      </c>
      <c r="F486" t="s">
        <v>44</v>
      </c>
      <c r="G486" t="str">
        <f t="shared" si="11"/>
        <v/>
      </c>
    </row>
    <row r="487" spans="1:7">
      <c r="A487" t="s">
        <v>45</v>
      </c>
      <c r="B487" t="s">
        <v>540</v>
      </c>
      <c r="C487">
        <v>2500</v>
      </c>
      <c r="D487" t="s">
        <v>25</v>
      </c>
      <c r="E487">
        <v>0</v>
      </c>
      <c r="F487" t="s">
        <v>26</v>
      </c>
      <c r="G487" t="str">
        <f t="shared" si="11"/>
        <v/>
      </c>
    </row>
    <row r="488" spans="1:7">
      <c r="A488" t="s">
        <v>45</v>
      </c>
      <c r="B488" t="s">
        <v>541</v>
      </c>
      <c r="C488">
        <v>2500</v>
      </c>
      <c r="D488" t="s">
        <v>77</v>
      </c>
      <c r="E488">
        <v>0.75</v>
      </c>
      <c r="F488" t="s">
        <v>89</v>
      </c>
      <c r="G488">
        <f t="shared" si="11"/>
        <v>3333.3333333333335</v>
      </c>
    </row>
    <row r="489" spans="1:7">
      <c r="A489" t="s">
        <v>45</v>
      </c>
      <c r="B489" t="s">
        <v>542</v>
      </c>
      <c r="C489">
        <v>2500</v>
      </c>
      <c r="D489" t="s">
        <v>54</v>
      </c>
      <c r="E489">
        <v>0</v>
      </c>
      <c r="F489" t="s">
        <v>55</v>
      </c>
      <c r="G489" t="str">
        <f t="shared" si="11"/>
        <v/>
      </c>
    </row>
    <row r="490" spans="1:7">
      <c r="A490" t="s">
        <v>45</v>
      </c>
      <c r="B490" t="s">
        <v>543</v>
      </c>
      <c r="C490">
        <v>2500</v>
      </c>
      <c r="D490" t="s">
        <v>8</v>
      </c>
      <c r="E490">
        <v>0.7</v>
      </c>
      <c r="F490" t="s">
        <v>9</v>
      </c>
      <c r="G490">
        <f t="shared" si="11"/>
        <v>3571.4285714285716</v>
      </c>
    </row>
    <row r="491" spans="1:7">
      <c r="A491" t="s">
        <v>45</v>
      </c>
      <c r="B491" t="s">
        <v>544</v>
      </c>
      <c r="C491">
        <v>2500</v>
      </c>
      <c r="D491" t="s">
        <v>73</v>
      </c>
      <c r="E491">
        <v>0</v>
      </c>
      <c r="F491" t="s">
        <v>74</v>
      </c>
      <c r="G491" t="str">
        <f t="shared" si="11"/>
        <v/>
      </c>
    </row>
    <row r="492" spans="1:7">
      <c r="A492" t="s">
        <v>45</v>
      </c>
      <c r="B492" t="s">
        <v>545</v>
      </c>
      <c r="C492">
        <v>2500</v>
      </c>
      <c r="D492" t="s">
        <v>28</v>
      </c>
      <c r="E492">
        <v>0</v>
      </c>
      <c r="F492" t="s">
        <v>130</v>
      </c>
      <c r="G492" t="str">
        <f t="shared" si="11"/>
        <v/>
      </c>
    </row>
    <row r="493" spans="1:7">
      <c r="A493" t="s">
        <v>45</v>
      </c>
      <c r="B493" t="s">
        <v>546</v>
      </c>
      <c r="C493">
        <v>2500</v>
      </c>
      <c r="D493" t="s">
        <v>32</v>
      </c>
      <c r="E493">
        <v>0</v>
      </c>
      <c r="F493" t="s">
        <v>69</v>
      </c>
      <c r="G493" t="str">
        <f t="shared" si="11"/>
        <v/>
      </c>
    </row>
    <row r="494" spans="1:7">
      <c r="A494" t="s">
        <v>45</v>
      </c>
      <c r="B494" t="s">
        <v>547</v>
      </c>
      <c r="C494">
        <v>2500</v>
      </c>
      <c r="D494" t="s">
        <v>41</v>
      </c>
      <c r="E494">
        <v>0</v>
      </c>
      <c r="F494" t="s">
        <v>42</v>
      </c>
      <c r="G494" t="str">
        <f t="shared" si="11"/>
        <v/>
      </c>
    </row>
    <row r="495" spans="1:7">
      <c r="A495" t="s">
        <v>45</v>
      </c>
      <c r="B495" t="s">
        <v>548</v>
      </c>
      <c r="C495">
        <v>2500</v>
      </c>
      <c r="D495" t="s">
        <v>66</v>
      </c>
      <c r="E495">
        <v>0</v>
      </c>
      <c r="F495" t="s">
        <v>67</v>
      </c>
      <c r="G495" t="str">
        <f t="shared" si="11"/>
        <v/>
      </c>
    </row>
    <row r="496" spans="1:7">
      <c r="A496" t="s">
        <v>45</v>
      </c>
      <c r="B496" t="s">
        <v>549</v>
      </c>
      <c r="C496">
        <v>2500</v>
      </c>
      <c r="D496" t="s">
        <v>77</v>
      </c>
      <c r="E496">
        <v>1.05</v>
      </c>
      <c r="F496" t="s">
        <v>89</v>
      </c>
      <c r="G496">
        <f t="shared" si="11"/>
        <v>2380.9523809523807</v>
      </c>
    </row>
    <row r="497" spans="1:7">
      <c r="A497" t="s">
        <v>45</v>
      </c>
      <c r="B497" t="s">
        <v>550</v>
      </c>
      <c r="C497">
        <v>2500</v>
      </c>
      <c r="D497" t="s">
        <v>17</v>
      </c>
      <c r="E497">
        <v>3.7</v>
      </c>
      <c r="F497" t="s">
        <v>44</v>
      </c>
      <c r="G497">
        <f t="shared" si="11"/>
        <v>675.67567567567562</v>
      </c>
    </row>
    <row r="498" spans="1:7">
      <c r="A498" t="s">
        <v>45</v>
      </c>
      <c r="B498" t="s">
        <v>551</v>
      </c>
      <c r="C498">
        <v>2500</v>
      </c>
      <c r="D498" t="s">
        <v>36</v>
      </c>
      <c r="E498">
        <v>0</v>
      </c>
      <c r="F498" t="s">
        <v>37</v>
      </c>
      <c r="G498" t="str">
        <f t="shared" si="11"/>
        <v/>
      </c>
    </row>
    <row r="499" spans="1:7">
      <c r="A499" t="s">
        <v>45</v>
      </c>
      <c r="B499" t="s">
        <v>552</v>
      </c>
      <c r="C499">
        <v>2500</v>
      </c>
      <c r="D499" t="s">
        <v>36</v>
      </c>
      <c r="E499">
        <v>0</v>
      </c>
      <c r="F499" t="s">
        <v>37</v>
      </c>
      <c r="G499" t="str">
        <f t="shared" si="11"/>
        <v/>
      </c>
    </row>
    <row r="500" spans="1:7">
      <c r="A500" t="s">
        <v>45</v>
      </c>
      <c r="B500" t="s">
        <v>553</v>
      </c>
      <c r="C500">
        <v>2500</v>
      </c>
      <c r="D500" t="s">
        <v>97</v>
      </c>
      <c r="E500">
        <v>1.25</v>
      </c>
      <c r="F500" t="s">
        <v>98</v>
      </c>
      <c r="G500">
        <f t="shared" si="11"/>
        <v>2000</v>
      </c>
    </row>
    <row r="501" spans="1:7">
      <c r="A501" t="s">
        <v>45</v>
      </c>
      <c r="B501" t="s">
        <v>554</v>
      </c>
      <c r="C501">
        <v>2500</v>
      </c>
      <c r="D501" t="s">
        <v>48</v>
      </c>
      <c r="E501">
        <v>2.7</v>
      </c>
      <c r="F501" t="s">
        <v>49</v>
      </c>
      <c r="G501">
        <f t="shared" si="11"/>
        <v>925.92592592592587</v>
      </c>
    </row>
    <row r="502" spans="1:7">
      <c r="A502" t="s">
        <v>45</v>
      </c>
      <c r="B502" t="s">
        <v>555</v>
      </c>
      <c r="C502">
        <v>2500</v>
      </c>
      <c r="D502" t="s">
        <v>17</v>
      </c>
      <c r="E502">
        <v>0</v>
      </c>
      <c r="F502" t="s">
        <v>44</v>
      </c>
      <c r="G502" t="str">
        <f t="shared" si="11"/>
        <v/>
      </c>
    </row>
    <row r="503" spans="1:7">
      <c r="A503" t="s">
        <v>45</v>
      </c>
      <c r="B503" t="s">
        <v>556</v>
      </c>
      <c r="C503">
        <v>2500</v>
      </c>
      <c r="D503" t="s">
        <v>54</v>
      </c>
      <c r="E503">
        <v>0</v>
      </c>
      <c r="F503" t="s">
        <v>55</v>
      </c>
      <c r="G503" t="str">
        <f t="shared" si="11"/>
        <v/>
      </c>
    </row>
    <row r="504" spans="1:7">
      <c r="A504" t="s">
        <v>45</v>
      </c>
      <c r="B504" t="s">
        <v>557</v>
      </c>
      <c r="C504">
        <v>2500</v>
      </c>
      <c r="D504" t="s">
        <v>54</v>
      </c>
      <c r="E504">
        <v>0</v>
      </c>
      <c r="F504" t="s">
        <v>55</v>
      </c>
      <c r="G504" t="str">
        <f t="shared" si="11"/>
        <v/>
      </c>
    </row>
    <row r="505" spans="1:7">
      <c r="A505" t="s">
        <v>45</v>
      </c>
      <c r="B505" t="s">
        <v>558</v>
      </c>
      <c r="C505">
        <v>2500</v>
      </c>
      <c r="D505" t="s">
        <v>17</v>
      </c>
      <c r="E505">
        <v>0</v>
      </c>
      <c r="F505" t="s">
        <v>44</v>
      </c>
      <c r="G505" t="str">
        <f t="shared" si="11"/>
        <v/>
      </c>
    </row>
    <row r="506" spans="1:7">
      <c r="A506" t="s">
        <v>45</v>
      </c>
      <c r="B506" t="s">
        <v>559</v>
      </c>
      <c r="C506">
        <v>2500</v>
      </c>
      <c r="D506" t="s">
        <v>20</v>
      </c>
      <c r="E506">
        <v>0</v>
      </c>
      <c r="F506" t="s">
        <v>21</v>
      </c>
      <c r="G506" t="str">
        <f t="shared" si="11"/>
        <v/>
      </c>
    </row>
    <row r="507" spans="1:7">
      <c r="A507" t="s">
        <v>45</v>
      </c>
      <c r="B507" t="s">
        <v>560</v>
      </c>
      <c r="C507">
        <v>2500</v>
      </c>
      <c r="D507" t="s">
        <v>17</v>
      </c>
      <c r="E507">
        <v>10.050000000000001</v>
      </c>
      <c r="F507" t="s">
        <v>18</v>
      </c>
      <c r="G507">
        <f t="shared" si="11"/>
        <v>248.75621890547262</v>
      </c>
    </row>
    <row r="508" spans="1:7">
      <c r="A508" t="s">
        <v>45</v>
      </c>
      <c r="B508" t="s">
        <v>561</v>
      </c>
      <c r="C508">
        <v>2500</v>
      </c>
      <c r="D508" t="s">
        <v>54</v>
      </c>
      <c r="E508">
        <v>0</v>
      </c>
      <c r="F508" t="s">
        <v>86</v>
      </c>
      <c r="G508" t="str">
        <f t="shared" si="11"/>
        <v/>
      </c>
    </row>
    <row r="509" spans="1:7">
      <c r="A509" t="s">
        <v>45</v>
      </c>
      <c r="B509" t="s">
        <v>562</v>
      </c>
      <c r="C509">
        <v>2500</v>
      </c>
      <c r="D509" t="s">
        <v>17</v>
      </c>
      <c r="E509">
        <v>0</v>
      </c>
      <c r="F509" t="s">
        <v>18</v>
      </c>
      <c r="G509" t="str">
        <f t="shared" si="11"/>
        <v/>
      </c>
    </row>
    <row r="510" spans="1:7">
      <c r="A510" t="s">
        <v>45</v>
      </c>
      <c r="B510" t="s">
        <v>563</v>
      </c>
      <c r="C510">
        <v>2500</v>
      </c>
      <c r="D510" t="s">
        <v>77</v>
      </c>
      <c r="E510">
        <v>0</v>
      </c>
      <c r="F510" t="s">
        <v>78</v>
      </c>
      <c r="G510" t="str">
        <f t="shared" si="11"/>
        <v/>
      </c>
    </row>
    <row r="511" spans="1:7">
      <c r="A511" t="s">
        <v>45</v>
      </c>
      <c r="B511" t="s">
        <v>564</v>
      </c>
      <c r="C511">
        <v>2500</v>
      </c>
      <c r="D511" t="s">
        <v>25</v>
      </c>
      <c r="E511">
        <v>0</v>
      </c>
      <c r="F511" t="s">
        <v>103</v>
      </c>
      <c r="G511" t="str">
        <f t="shared" si="11"/>
        <v/>
      </c>
    </row>
    <row r="512" spans="1:7">
      <c r="A512" t="s">
        <v>45</v>
      </c>
      <c r="B512" t="s">
        <v>565</v>
      </c>
      <c r="C512">
        <v>2500</v>
      </c>
      <c r="D512" t="s">
        <v>54</v>
      </c>
      <c r="E512">
        <v>2.15</v>
      </c>
      <c r="F512" t="s">
        <v>86</v>
      </c>
      <c r="G512">
        <f t="shared" si="11"/>
        <v>1162.7906976744187</v>
      </c>
    </row>
    <row r="513" spans="1:7">
      <c r="A513" t="s">
        <v>45</v>
      </c>
      <c r="B513" t="s">
        <v>566</v>
      </c>
      <c r="C513">
        <v>2500</v>
      </c>
      <c r="D513" t="s">
        <v>11</v>
      </c>
      <c r="E513">
        <v>0</v>
      </c>
      <c r="F513" t="s">
        <v>12</v>
      </c>
      <c r="G513" t="str">
        <f t="shared" si="11"/>
        <v/>
      </c>
    </row>
    <row r="514" spans="1:7">
      <c r="A514" t="s">
        <v>45</v>
      </c>
      <c r="B514" t="s">
        <v>567</v>
      </c>
      <c r="C514">
        <v>2500</v>
      </c>
      <c r="D514" t="s">
        <v>8</v>
      </c>
      <c r="E514">
        <v>1</v>
      </c>
      <c r="F514" t="s">
        <v>14</v>
      </c>
      <c r="G514">
        <f t="shared" si="11"/>
        <v>2500</v>
      </c>
    </row>
    <row r="515" spans="1:7">
      <c r="A515" t="s">
        <v>45</v>
      </c>
      <c r="B515" t="s">
        <v>568</v>
      </c>
      <c r="C515">
        <v>2500</v>
      </c>
      <c r="D515" t="s">
        <v>97</v>
      </c>
      <c r="E515">
        <v>0</v>
      </c>
      <c r="F515" t="s">
        <v>137</v>
      </c>
      <c r="G515" t="str">
        <f t="shared" ref="G515:G516" si="12">IFERROR(C515/E515,"")</f>
        <v/>
      </c>
    </row>
    <row r="516" spans="1:7">
      <c r="A516" t="s">
        <v>45</v>
      </c>
      <c r="B516" t="s">
        <v>569</v>
      </c>
      <c r="C516">
        <v>2500</v>
      </c>
      <c r="D516" t="s">
        <v>41</v>
      </c>
      <c r="E516">
        <v>0</v>
      </c>
      <c r="F516" t="s">
        <v>51</v>
      </c>
      <c r="G516" t="str">
        <f t="shared" si="12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topLeftCell="A2" workbookViewId="0">
      <selection activeCell="H25" sqref="H25"/>
    </sheetView>
  </sheetViews>
  <sheetFormatPr baseColWidth="10" defaultRowHeight="15" x14ac:dyDescent="0"/>
  <cols>
    <col min="1" max="1" width="24.1640625" customWidth="1"/>
    <col min="2" max="2" width="15.1640625" customWidth="1"/>
    <col min="3" max="4" width="14.6640625" customWidth="1"/>
    <col min="5" max="5" width="16.83203125" customWidth="1"/>
  </cols>
  <sheetData>
    <row r="1" spans="1:8">
      <c r="A1" t="s">
        <v>1584</v>
      </c>
    </row>
    <row r="2" spans="1:8">
      <c r="A2" t="s">
        <v>759</v>
      </c>
      <c r="B2" t="s">
        <v>1585</v>
      </c>
      <c r="D2" t="s">
        <v>1586</v>
      </c>
      <c r="E2" t="s">
        <v>1587</v>
      </c>
      <c r="F2" t="s">
        <v>1588</v>
      </c>
    </row>
    <row r="3" spans="1:8">
      <c r="A3" t="s">
        <v>1589</v>
      </c>
      <c r="B3" t="str">
        <f>LEFT(A3,IFERROR(FIND(",",A3),LEN(A3)-8)-1)</f>
        <v>Drew Brees</v>
      </c>
      <c r="C3" t="str">
        <f>LEFT(B3,IFERROR(FIND("*",B3),LEN(B3)+1)-1)</f>
        <v>Drew Brees</v>
      </c>
      <c r="D3" t="str">
        <f>LEFT(C3,IFERROR(FIND("*",C3),LEN(C3)+1)-1)</f>
        <v>Drew Brees</v>
      </c>
      <c r="E3" t="str">
        <f>IF(F3=G3,D3,"")</f>
        <v>Drew Brees</v>
      </c>
      <c r="F3">
        <v>1</v>
      </c>
      <c r="G3">
        <f>VLOOKUP(D3,[1]fleaflicker.csv!AA:AB,2,FALSE)</f>
        <v>1</v>
      </c>
      <c r="H3">
        <f>VLOOKUP(E3,[1]fleaflicker.csv!AA:AC,3,FALSE)</f>
        <v>1</v>
      </c>
    </row>
    <row r="4" spans="1:8">
      <c r="A4" t="s">
        <v>777</v>
      </c>
      <c r="B4" t="str">
        <f t="shared" ref="B4:B67" si="0">LEFT(A4,IFERROR(FIND(",",A4),LEN(A4)-8)-1)</f>
        <v>Andrew Luck</v>
      </c>
      <c r="C4" t="str">
        <f t="shared" ref="C4:D19" si="1">LEFT(B4,IFERROR(FIND("*",B4),LEN(B4)+1)-1)</f>
        <v>Andrew Luck</v>
      </c>
      <c r="D4" t="str">
        <f t="shared" si="1"/>
        <v>Andrew Luck</v>
      </c>
      <c r="E4" t="str">
        <f t="shared" ref="E4:E67" si="2">IF(F4=G4,D4,"")</f>
        <v>Andrew Luck</v>
      </c>
      <c r="F4">
        <v>2</v>
      </c>
      <c r="G4">
        <f>VLOOKUP(D4,[1]fleaflicker.csv!AA:AB,2,FALSE)</f>
        <v>2</v>
      </c>
      <c r="H4">
        <f>VLOOKUP(E4,[1]fleaflicker.csv!AA:AC,3,FALSE)</f>
        <v>2</v>
      </c>
    </row>
    <row r="5" spans="1:8">
      <c r="A5" t="s">
        <v>1590</v>
      </c>
      <c r="B5" t="str">
        <f t="shared" si="0"/>
        <v>Tony Romo*</v>
      </c>
      <c r="C5" t="str">
        <f t="shared" si="1"/>
        <v>Tony Romo</v>
      </c>
      <c r="D5" t="str">
        <f t="shared" si="1"/>
        <v>Tony Romo</v>
      </c>
      <c r="E5" t="str">
        <f t="shared" si="2"/>
        <v>Tony Romo</v>
      </c>
      <c r="F5">
        <v>3</v>
      </c>
      <c r="G5">
        <f>VLOOKUP(D5,[1]fleaflicker.csv!AA:AB,2,FALSE)</f>
        <v>3</v>
      </c>
      <c r="H5">
        <f>VLOOKUP(E5,[1]fleaflicker.csv!AA:AC,3,FALSE)</f>
        <v>3</v>
      </c>
    </row>
    <row r="6" spans="1:8">
      <c r="A6" t="s">
        <v>767</v>
      </c>
      <c r="B6" t="str">
        <f t="shared" si="0"/>
        <v>Russell Wilson</v>
      </c>
      <c r="C6" t="str">
        <f t="shared" si="1"/>
        <v>Russell Wilson</v>
      </c>
      <c r="D6" t="str">
        <f t="shared" si="1"/>
        <v>Russell Wilson</v>
      </c>
      <c r="E6" t="str">
        <f t="shared" si="2"/>
        <v>Russell Wilson</v>
      </c>
      <c r="F6">
        <v>4</v>
      </c>
      <c r="G6">
        <f>VLOOKUP(D6,[1]fleaflicker.csv!AA:AB,2,FALSE)</f>
        <v>4</v>
      </c>
      <c r="H6">
        <f>VLOOKUP(E6,[1]fleaflicker.csv!AA:AC,3,FALSE)</f>
        <v>4</v>
      </c>
    </row>
    <row r="7" spans="1:8">
      <c r="A7" t="s">
        <v>782</v>
      </c>
      <c r="B7" t="str">
        <f t="shared" si="0"/>
        <v>Ben Roethlisberger</v>
      </c>
      <c r="C7" t="str">
        <f t="shared" si="1"/>
        <v>Ben Roethlisberger</v>
      </c>
      <c r="D7" t="str">
        <f t="shared" si="1"/>
        <v>Ben Roethlisberger</v>
      </c>
      <c r="E7" t="str">
        <f t="shared" si="2"/>
        <v>Ben Roethlisberger</v>
      </c>
      <c r="F7">
        <v>5</v>
      </c>
      <c r="G7">
        <f>VLOOKUP(D7,[1]fleaflicker.csv!AA:AB,2,FALSE)</f>
        <v>5</v>
      </c>
      <c r="H7">
        <f>VLOOKUP(E7,[1]fleaflicker.csv!AA:AC,3,FALSE)</f>
        <v>5</v>
      </c>
    </row>
    <row r="8" spans="1:8">
      <c r="A8" t="s">
        <v>794</v>
      </c>
      <c r="B8" t="str">
        <f t="shared" si="0"/>
        <v>Eli Manning</v>
      </c>
      <c r="C8" t="str">
        <f t="shared" si="1"/>
        <v>Eli Manning</v>
      </c>
      <c r="D8" t="str">
        <f t="shared" si="1"/>
        <v>Eli Manning</v>
      </c>
      <c r="E8" t="str">
        <f t="shared" si="2"/>
        <v>Eli Manning</v>
      </c>
      <c r="F8">
        <v>6</v>
      </c>
      <c r="G8">
        <f>VLOOKUP(D8,[1]fleaflicker.csv!AA:AB,2,FALSE)</f>
        <v>6</v>
      </c>
      <c r="H8">
        <f>VLOOKUP(E8,[1]fleaflicker.csv!AA:AC,3,FALSE)</f>
        <v>6</v>
      </c>
    </row>
    <row r="9" spans="1:8">
      <c r="A9" t="s">
        <v>770</v>
      </c>
      <c r="B9" t="str">
        <f t="shared" si="0"/>
        <v>Aaron Rodgers</v>
      </c>
      <c r="C9" t="str">
        <f t="shared" si="1"/>
        <v>Aaron Rodgers</v>
      </c>
      <c r="D9" t="str">
        <f t="shared" si="1"/>
        <v>Aaron Rodgers</v>
      </c>
      <c r="E9" t="str">
        <f t="shared" si="2"/>
        <v>Aaron Rodgers</v>
      </c>
      <c r="F9">
        <v>7</v>
      </c>
      <c r="G9">
        <f>VLOOKUP(D9,[1]fleaflicker.csv!AA:AB,2,FALSE)</f>
        <v>7</v>
      </c>
      <c r="H9">
        <f>VLOOKUP(E9,[1]fleaflicker.csv!AA:AC,3,FALSE)</f>
        <v>7</v>
      </c>
    </row>
    <row r="10" spans="1:8">
      <c r="A10" t="s">
        <v>792</v>
      </c>
      <c r="B10" t="str">
        <f t="shared" si="0"/>
        <v>Colin Kaepernick</v>
      </c>
      <c r="C10" t="str">
        <f t="shared" si="1"/>
        <v>Colin Kaepernick</v>
      </c>
      <c r="D10" t="str">
        <f t="shared" si="1"/>
        <v>Colin Kaepernick</v>
      </c>
      <c r="E10" t="str">
        <f t="shared" si="2"/>
        <v>Colin Kaepernick</v>
      </c>
      <c r="F10">
        <v>8</v>
      </c>
      <c r="G10">
        <f>VLOOKUP(D10,[1]fleaflicker.csv!AA:AB,2,FALSE)</f>
        <v>8</v>
      </c>
      <c r="H10">
        <f>VLOOKUP(E10,[1]fleaflicker.csv!AA:AC,3,FALSE)</f>
        <v>8</v>
      </c>
    </row>
    <row r="11" spans="1:8">
      <c r="A11" t="s">
        <v>785</v>
      </c>
      <c r="B11" t="str">
        <f t="shared" si="0"/>
        <v>Peyton Manning</v>
      </c>
      <c r="C11" t="str">
        <f t="shared" si="1"/>
        <v>Peyton Manning</v>
      </c>
      <c r="D11" t="str">
        <f t="shared" si="1"/>
        <v>Peyton Manning</v>
      </c>
      <c r="E11" t="str">
        <f t="shared" si="2"/>
        <v>Peyton Manning</v>
      </c>
      <c r="F11">
        <v>9</v>
      </c>
      <c r="G11">
        <f>VLOOKUP(D11,[1]fleaflicker.csv!AA:AB,2,FALSE)</f>
        <v>9</v>
      </c>
      <c r="H11">
        <f>VLOOKUP(E11,[1]fleaflicker.csv!AA:AC,3,FALSE)</f>
        <v>9</v>
      </c>
    </row>
    <row r="12" spans="1:8">
      <c r="A12" t="s">
        <v>1591</v>
      </c>
      <c r="B12" t="str">
        <f t="shared" si="0"/>
        <v>Ryan Tannehill</v>
      </c>
      <c r="C12" t="str">
        <f t="shared" si="1"/>
        <v>Ryan Tannehill</v>
      </c>
      <c r="D12" t="str">
        <f t="shared" si="1"/>
        <v>Ryan Tannehill</v>
      </c>
      <c r="E12" t="str">
        <f t="shared" si="2"/>
        <v>Ryan Tannehill</v>
      </c>
      <c r="F12">
        <v>10</v>
      </c>
      <c r="G12">
        <f>VLOOKUP(D12,[1]fleaflicker.csv!AA:AB,2,FALSE)</f>
        <v>10</v>
      </c>
      <c r="H12">
        <f>VLOOKUP(E12,[1]fleaflicker.csv!AA:AC,3,FALSE)</f>
        <v>10</v>
      </c>
    </row>
    <row r="13" spans="1:8">
      <c r="A13" t="s">
        <v>780</v>
      </c>
      <c r="B13" t="str">
        <f t="shared" si="0"/>
        <v>Cam Newton</v>
      </c>
      <c r="C13" t="str">
        <f t="shared" si="1"/>
        <v>Cam Newton</v>
      </c>
      <c r="D13" t="str">
        <f t="shared" si="1"/>
        <v>Cam Newton</v>
      </c>
      <c r="E13" t="str">
        <f t="shared" si="2"/>
        <v>Cam Newton</v>
      </c>
      <c r="F13">
        <v>11</v>
      </c>
      <c r="G13">
        <f>VLOOKUP(D13,[1]fleaflicker.csv!AA:AB,2,FALSE)</f>
        <v>11</v>
      </c>
      <c r="H13">
        <f>VLOOKUP(E13,[1]fleaflicker.csv!AA:AC,3,FALSE)</f>
        <v>11</v>
      </c>
    </row>
    <row r="14" spans="1:8">
      <c r="A14" t="s">
        <v>800</v>
      </c>
      <c r="B14" t="str">
        <f t="shared" si="0"/>
        <v>Matt Ryan</v>
      </c>
      <c r="C14" t="str">
        <f t="shared" si="1"/>
        <v>Matt Ryan</v>
      </c>
      <c r="D14" t="str">
        <f t="shared" si="1"/>
        <v>Matt Ryan</v>
      </c>
      <c r="E14" t="str">
        <f t="shared" si="2"/>
        <v>Matt Ryan</v>
      </c>
      <c r="F14">
        <v>12</v>
      </c>
      <c r="G14">
        <f>VLOOKUP(D14,[1]fleaflicker.csv!AA:AB,2,FALSE)</f>
        <v>12</v>
      </c>
      <c r="H14">
        <f>VLOOKUP(E14,[1]fleaflicker.csv!AA:AC,3,FALSE)</f>
        <v>12</v>
      </c>
    </row>
    <row r="15" spans="1:8">
      <c r="A15" t="s">
        <v>822</v>
      </c>
      <c r="B15" t="str">
        <f t="shared" si="0"/>
        <v>Ryan Fitzpatrick</v>
      </c>
      <c r="C15" t="str">
        <f t="shared" si="1"/>
        <v>Ryan Fitzpatrick</v>
      </c>
      <c r="D15" t="str">
        <f t="shared" si="1"/>
        <v>Ryan Fitzpatrick</v>
      </c>
      <c r="E15" t="str">
        <f t="shared" si="2"/>
        <v>Ryan Fitzpatrick</v>
      </c>
      <c r="F15">
        <v>13</v>
      </c>
      <c r="G15">
        <f>VLOOKUP(D15,[1]fleaflicker.csv!AA:AB,2,FALSE)</f>
        <v>13</v>
      </c>
      <c r="H15">
        <f>VLOOKUP(E15,[1]fleaflicker.csv!AA:AC,3,FALSE)</f>
        <v>13</v>
      </c>
    </row>
    <row r="16" spans="1:8">
      <c r="A16" t="s">
        <v>773</v>
      </c>
      <c r="B16" t="str">
        <f t="shared" si="0"/>
        <v>Tom Brady</v>
      </c>
      <c r="C16" t="str">
        <f t="shared" si="1"/>
        <v>Tom Brady</v>
      </c>
      <c r="D16" t="str">
        <f t="shared" si="1"/>
        <v>Tom Brady</v>
      </c>
      <c r="E16" t="str">
        <f t="shared" si="2"/>
        <v>Tom Brady</v>
      </c>
      <c r="F16">
        <v>14</v>
      </c>
      <c r="G16">
        <f>VLOOKUP(D16,[1]fleaflicker.csv!AA:AB,2,FALSE)</f>
        <v>14</v>
      </c>
      <c r="H16">
        <f>VLOOKUP(E16,[1]fleaflicker.csv!AA:AC,3,FALSE)</f>
        <v>14</v>
      </c>
    </row>
    <row r="17" spans="1:8">
      <c r="A17" t="s">
        <v>847</v>
      </c>
      <c r="B17" t="str">
        <f t="shared" si="0"/>
        <v>Sam Bradford</v>
      </c>
      <c r="C17" t="str">
        <f t="shared" si="1"/>
        <v>Sam Bradford</v>
      </c>
      <c r="D17" t="str">
        <f t="shared" si="1"/>
        <v>Sam Bradford</v>
      </c>
      <c r="E17" t="str">
        <f t="shared" si="2"/>
        <v>Sam Bradford</v>
      </c>
      <c r="F17">
        <v>15</v>
      </c>
      <c r="G17">
        <f>VLOOKUP(D17,[1]fleaflicker.csv!AA:AB,2,FALSE)</f>
        <v>15</v>
      </c>
      <c r="H17">
        <f>VLOOKUP(E17,[1]fleaflicker.csv!AA:AC,3,FALSE)</f>
        <v>15</v>
      </c>
    </row>
    <row r="18" spans="1:8">
      <c r="A18" t="s">
        <v>789</v>
      </c>
      <c r="B18" t="str">
        <f t="shared" si="0"/>
        <v>Carson Palmer</v>
      </c>
      <c r="C18" t="str">
        <f t="shared" si="1"/>
        <v>Carson Palmer</v>
      </c>
      <c r="D18" t="str">
        <f t="shared" si="1"/>
        <v>Carson Palmer</v>
      </c>
      <c r="E18" t="str">
        <f t="shared" si="2"/>
        <v>Carson Palmer</v>
      </c>
      <c r="F18">
        <v>16</v>
      </c>
      <c r="G18">
        <f>VLOOKUP(D18,[1]fleaflicker.csv!AA:AB,2,FALSE)</f>
        <v>16</v>
      </c>
      <c r="H18">
        <f>VLOOKUP(E18,[1]fleaflicker.csv!AA:AC,3,FALSE)</f>
        <v>16</v>
      </c>
    </row>
    <row r="19" spans="1:8">
      <c r="A19" t="s">
        <v>803</v>
      </c>
      <c r="B19" t="str">
        <f t="shared" si="0"/>
        <v>Philip Rivers</v>
      </c>
      <c r="C19" t="str">
        <f t="shared" si="1"/>
        <v>Philip Rivers</v>
      </c>
      <c r="D19" t="str">
        <f t="shared" si="1"/>
        <v>Philip Rivers</v>
      </c>
      <c r="E19" t="str">
        <f t="shared" si="2"/>
        <v>Philip Rivers</v>
      </c>
      <c r="F19">
        <v>17</v>
      </c>
      <c r="G19">
        <f>VLOOKUP(D19,[1]fleaflicker.csv!AA:AB,2,FALSE)</f>
        <v>17</v>
      </c>
      <c r="H19">
        <f>VLOOKUP(E19,[1]fleaflicker.csv!AA:AC,3,FALSE)</f>
        <v>17</v>
      </c>
    </row>
    <row r="20" spans="1:8">
      <c r="A20" t="s">
        <v>820</v>
      </c>
      <c r="B20" t="str">
        <f t="shared" si="0"/>
        <v>Alex Smith</v>
      </c>
      <c r="C20" t="str">
        <f t="shared" ref="C20:D35" si="3">LEFT(B20,IFERROR(FIND("*",B20),LEN(B20)+1)-1)</f>
        <v>Alex Smith</v>
      </c>
      <c r="D20" t="str">
        <f t="shared" si="3"/>
        <v>Alex Smith</v>
      </c>
      <c r="E20" t="str">
        <f t="shared" si="2"/>
        <v>Alex Smith</v>
      </c>
      <c r="F20">
        <v>18</v>
      </c>
      <c r="G20">
        <f>VLOOKUP(D20,[1]fleaflicker.csv!AA:AB,2,FALSE)</f>
        <v>18</v>
      </c>
      <c r="H20">
        <f>VLOOKUP(E20,[1]fleaflicker.csv!AA:AC,3,FALSE)</f>
        <v>18</v>
      </c>
    </row>
    <row r="21" spans="1:8">
      <c r="A21" t="s">
        <v>1592</v>
      </c>
      <c r="B21" t="str">
        <f t="shared" si="0"/>
        <v>Matt Forte</v>
      </c>
      <c r="C21" t="str">
        <f t="shared" si="3"/>
        <v>Matt Forte</v>
      </c>
      <c r="D21" t="str">
        <f t="shared" si="3"/>
        <v>Matt Forte</v>
      </c>
      <c r="E21" t="str">
        <f t="shared" si="2"/>
        <v>Matt Forte</v>
      </c>
      <c r="F21">
        <v>19</v>
      </c>
      <c r="G21">
        <f>VLOOKUP(D21,[1]fleaflicker.csv!AA:AB,2,FALSE)</f>
        <v>19</v>
      </c>
      <c r="H21">
        <f>VLOOKUP(E21,[1]fleaflicker.csv!AA:AC,3,FALSE)</f>
        <v>19</v>
      </c>
    </row>
    <row r="22" spans="1:8">
      <c r="A22" t="s">
        <v>814</v>
      </c>
      <c r="B22" t="str">
        <f t="shared" si="0"/>
        <v>Joe Flacco</v>
      </c>
      <c r="C22" t="str">
        <f t="shared" si="3"/>
        <v>Joe Flacco</v>
      </c>
      <c r="D22" t="str">
        <f t="shared" si="3"/>
        <v>Joe Flacco</v>
      </c>
      <c r="E22" t="str">
        <f t="shared" si="2"/>
        <v>Joe Flacco</v>
      </c>
      <c r="F22">
        <v>20</v>
      </c>
      <c r="G22">
        <f>VLOOKUP(D22,[1]fleaflicker.csv!AA:AB,2,FALSE)</f>
        <v>20</v>
      </c>
      <c r="H22">
        <f>VLOOKUP(E22,[1]fleaflicker.csv!AA:AC,3,FALSE)</f>
        <v>20</v>
      </c>
    </row>
    <row r="23" spans="1:8">
      <c r="A23" t="s">
        <v>810</v>
      </c>
      <c r="B23" t="str">
        <f t="shared" si="0"/>
        <v>Teddy Bridgewater</v>
      </c>
      <c r="C23" t="str">
        <f t="shared" si="3"/>
        <v>Teddy Bridgewater</v>
      </c>
      <c r="D23" t="str">
        <f t="shared" si="3"/>
        <v>Teddy Bridgewater</v>
      </c>
      <c r="E23" t="str">
        <f t="shared" si="2"/>
        <v>Teddy Bridgewater</v>
      </c>
      <c r="F23">
        <v>21</v>
      </c>
      <c r="G23">
        <f>VLOOKUP(D23,[1]fleaflicker.csv!AA:AB,2,FALSE)</f>
        <v>21</v>
      </c>
      <c r="H23">
        <f>VLOOKUP(E23,[1]fleaflicker.csv!AA:AC,3,FALSE)</f>
        <v>21</v>
      </c>
    </row>
    <row r="24" spans="1:8">
      <c r="A24" t="s">
        <v>806</v>
      </c>
      <c r="B24" t="str">
        <f t="shared" si="0"/>
        <v>Marcus Mariota</v>
      </c>
      <c r="C24" t="str">
        <f t="shared" si="3"/>
        <v>Marcus Mariota</v>
      </c>
      <c r="D24" t="str">
        <f t="shared" si="3"/>
        <v>Marcus Mariota</v>
      </c>
      <c r="E24" t="str">
        <f t="shared" si="2"/>
        <v>Marcus Mariota</v>
      </c>
      <c r="F24">
        <v>22</v>
      </c>
      <c r="G24">
        <f>VLOOKUP(D24,[1]fleaflicker.csv!AA:AB,2,FALSE)</f>
        <v>22</v>
      </c>
      <c r="H24">
        <f>VLOOKUP(E24,[1]fleaflicker.csv!AA:AC,3,FALSE)</f>
        <v>22</v>
      </c>
    </row>
    <row r="25" spans="1:8">
      <c r="A25" t="s">
        <v>1593</v>
      </c>
      <c r="B25" t="str">
        <f t="shared" si="0"/>
        <v>Jay Cutler</v>
      </c>
      <c r="C25" t="str">
        <f t="shared" si="3"/>
        <v>Jay Cutler</v>
      </c>
      <c r="D25" t="str">
        <f t="shared" si="3"/>
        <v>Jay Cutler</v>
      </c>
      <c r="E25" t="str">
        <f t="shared" si="2"/>
        <v>Jay Cutler</v>
      </c>
      <c r="F25">
        <v>23</v>
      </c>
      <c r="G25">
        <f>VLOOKUP(D25,[1]fleaflicker.csv!AA:AB,2,FALSE)</f>
        <v>23</v>
      </c>
      <c r="H25">
        <f>VLOOKUP(E25,[1]fleaflicker.csv!AA:AC,3,FALSE)</f>
        <v>23</v>
      </c>
    </row>
    <row r="26" spans="1:8">
      <c r="A26" t="s">
        <v>1594</v>
      </c>
      <c r="B26" t="str">
        <f t="shared" si="0"/>
        <v>Matthew Stafford</v>
      </c>
      <c r="C26" t="str">
        <f t="shared" si="3"/>
        <v>Matthew Stafford</v>
      </c>
      <c r="D26" t="str">
        <f t="shared" si="3"/>
        <v>Matthew Stafford</v>
      </c>
      <c r="E26" t="str">
        <f t="shared" si="2"/>
        <v>Matthew Stafford</v>
      </c>
      <c r="F26">
        <v>24</v>
      </c>
      <c r="G26">
        <f>VLOOKUP(D26,[1]fleaflicker.csv!AA:AB,2,FALSE)</f>
        <v>24</v>
      </c>
      <c r="H26">
        <f>VLOOKUP(E26,[1]fleaflicker.csv!AA:AC,3,FALSE)</f>
        <v>24</v>
      </c>
    </row>
    <row r="27" spans="1:8">
      <c r="A27" t="s">
        <v>836</v>
      </c>
      <c r="B27" t="str">
        <f t="shared" si="0"/>
        <v>Jameis Winston</v>
      </c>
      <c r="C27" t="str">
        <f t="shared" si="3"/>
        <v>Jameis Winston</v>
      </c>
      <c r="D27" t="str">
        <f t="shared" si="3"/>
        <v>Jameis Winston</v>
      </c>
      <c r="E27" t="str">
        <f t="shared" si="2"/>
        <v>Jameis Winston</v>
      </c>
      <c r="F27">
        <v>25</v>
      </c>
      <c r="G27">
        <f>VLOOKUP(D27,[1]fleaflicker.csv!AA:AB,2,FALSE)</f>
        <v>25</v>
      </c>
      <c r="H27">
        <f>VLOOKUP(E27,[1]fleaflicker.csv!AA:AC,3,FALSE)</f>
        <v>25</v>
      </c>
    </row>
    <row r="28" spans="1:8">
      <c r="A28" t="s">
        <v>825</v>
      </c>
      <c r="B28" t="str">
        <f t="shared" si="0"/>
        <v>Antonio Brown</v>
      </c>
      <c r="C28" t="str">
        <f t="shared" si="3"/>
        <v>Antonio Brown</v>
      </c>
      <c r="D28" t="str">
        <f t="shared" si="3"/>
        <v>Antonio Brown</v>
      </c>
      <c r="E28" t="str">
        <f t="shared" si="2"/>
        <v>Antonio Brown</v>
      </c>
      <c r="F28">
        <v>26</v>
      </c>
      <c r="G28">
        <f>VLOOKUP(D28,[1]fleaflicker.csv!AA:AB,2,FALSE)</f>
        <v>26</v>
      </c>
      <c r="H28">
        <f>VLOOKUP(E28,[1]fleaflicker.csv!AA:AC,3,FALSE)</f>
        <v>26</v>
      </c>
    </row>
    <row r="29" spans="1:8">
      <c r="A29" t="s">
        <v>823</v>
      </c>
      <c r="B29" t="str">
        <f t="shared" si="0"/>
        <v>Blake Bortles</v>
      </c>
      <c r="C29" t="str">
        <f t="shared" si="3"/>
        <v>Blake Bortles</v>
      </c>
      <c r="D29" t="str">
        <f t="shared" si="3"/>
        <v>Blake Bortles</v>
      </c>
      <c r="E29" t="str">
        <f t="shared" si="2"/>
        <v>Blake Bortles</v>
      </c>
      <c r="F29">
        <v>27</v>
      </c>
      <c r="G29">
        <f>VLOOKUP(D29,[1]fleaflicker.csv!AA:AB,2,FALSE)</f>
        <v>27</v>
      </c>
      <c r="H29">
        <f>VLOOKUP(E29,[1]fleaflicker.csv!AA:AC,3,FALSE)</f>
        <v>27</v>
      </c>
    </row>
    <row r="30" spans="1:8">
      <c r="A30" t="s">
        <v>1378</v>
      </c>
      <c r="B30" t="str">
        <f t="shared" si="0"/>
        <v>Eddie Lacy</v>
      </c>
      <c r="C30" t="str">
        <f t="shared" si="3"/>
        <v>Eddie Lacy</v>
      </c>
      <c r="D30" t="str">
        <f t="shared" si="3"/>
        <v>Eddie Lacy</v>
      </c>
      <c r="E30" t="str">
        <f t="shared" si="2"/>
        <v>Eddie Lacy</v>
      </c>
      <c r="F30">
        <v>28</v>
      </c>
      <c r="G30">
        <f>VLOOKUP(D30,[1]fleaflicker.csv!AA:AB,2,FALSE)</f>
        <v>28</v>
      </c>
      <c r="H30">
        <f>VLOOKUP(E30,[1]fleaflicker.csv!AA:AC,3,FALSE)</f>
        <v>28</v>
      </c>
    </row>
    <row r="31" spans="1:8">
      <c r="A31" t="s">
        <v>808</v>
      </c>
      <c r="B31" t="str">
        <f t="shared" si="0"/>
        <v>Adrian Peterson</v>
      </c>
      <c r="C31" t="str">
        <f t="shared" si="3"/>
        <v>Adrian Peterson</v>
      </c>
      <c r="D31" t="str">
        <f t="shared" si="3"/>
        <v>Adrian Peterson</v>
      </c>
      <c r="E31" t="str">
        <f t="shared" si="2"/>
        <v>Adrian Peterson</v>
      </c>
      <c r="F31">
        <v>29</v>
      </c>
      <c r="G31">
        <f>VLOOKUP(D31,[1]fleaflicker.csv!AA:AB,2,FALSE)</f>
        <v>29</v>
      </c>
      <c r="H31">
        <f>VLOOKUP(E31,[1]fleaflicker.csv!AA:AC,3,FALSE)</f>
        <v>29</v>
      </c>
    </row>
    <row r="32" spans="1:8">
      <c r="A32" t="s">
        <v>944</v>
      </c>
      <c r="B32" t="str">
        <f t="shared" si="0"/>
        <v>Dolphins</v>
      </c>
      <c r="C32" t="str">
        <f t="shared" si="3"/>
        <v>Dolphins</v>
      </c>
      <c r="D32" t="str">
        <f t="shared" si="3"/>
        <v>Dolphins</v>
      </c>
      <c r="E32" t="s">
        <v>710</v>
      </c>
      <c r="F32">
        <v>30</v>
      </c>
      <c r="G32" t="e">
        <f>VLOOKUP(D32,[1]fleaflicker.csv!AA:AB,2,FALSE)</f>
        <v>#N/A</v>
      </c>
      <c r="H32">
        <f>VLOOKUP(E32,[1]fleaflicker.csv!AA:AC,3,FALSE)</f>
        <v>30</v>
      </c>
    </row>
    <row r="33" spans="1:8">
      <c r="A33" t="s">
        <v>841</v>
      </c>
      <c r="B33" t="str">
        <f t="shared" si="0"/>
        <v>Andy Dalton</v>
      </c>
      <c r="C33" t="str">
        <f t="shared" si="3"/>
        <v>Andy Dalton</v>
      </c>
      <c r="D33" t="str">
        <f t="shared" si="3"/>
        <v>Andy Dalton</v>
      </c>
      <c r="E33" t="str">
        <f t="shared" si="2"/>
        <v>Andy Dalton</v>
      </c>
      <c r="F33">
        <v>31</v>
      </c>
      <c r="G33">
        <f>VLOOKUP(D33,[1]fleaflicker.csv!AA:AB,2,FALSE)</f>
        <v>31</v>
      </c>
      <c r="H33">
        <f>VLOOKUP(E33,[1]fleaflicker.csv!AA:AC,3,FALSE)</f>
        <v>31</v>
      </c>
    </row>
    <row r="34" spans="1:8">
      <c r="A34" t="s">
        <v>1595</v>
      </c>
      <c r="B34" t="str">
        <f t="shared" si="0"/>
        <v>Derek Carr</v>
      </c>
      <c r="C34" t="str">
        <f t="shared" si="3"/>
        <v>Derek Carr</v>
      </c>
      <c r="D34" t="str">
        <f t="shared" si="3"/>
        <v>Derek Carr</v>
      </c>
      <c r="E34" t="str">
        <f t="shared" si="2"/>
        <v>Derek Carr</v>
      </c>
      <c r="F34">
        <v>32</v>
      </c>
      <c r="G34">
        <f>VLOOKUP(D34,[1]fleaflicker.csv!AA:AB,2,FALSE)</f>
        <v>32</v>
      </c>
      <c r="H34">
        <f>VLOOKUP(E34,[1]fleaflicker.csv!AA:AC,3,FALSE)</f>
        <v>32</v>
      </c>
    </row>
    <row r="35" spans="1:8">
      <c r="A35" t="s">
        <v>1305</v>
      </c>
      <c r="B35" t="str">
        <f t="shared" si="0"/>
        <v>Johnny Manziel</v>
      </c>
      <c r="C35" t="str">
        <f t="shared" si="3"/>
        <v>Johnny Manziel</v>
      </c>
      <c r="D35" t="str">
        <f t="shared" si="3"/>
        <v>Johnny Manziel</v>
      </c>
      <c r="E35" t="str">
        <f>D35</f>
        <v>Johnny Manziel</v>
      </c>
      <c r="F35">
        <v>33</v>
      </c>
      <c r="G35" t="e">
        <f>VLOOKUP(D35,[1]fleaflicker.csv!AA:AB,2,FALSE)</f>
        <v>#N/A</v>
      </c>
      <c r="H35" t="e">
        <f>VLOOKUP(E35,[1]fleaflicker.csv!AA:AC,3,FALSE)</f>
        <v>#N/A</v>
      </c>
    </row>
    <row r="36" spans="1:8">
      <c r="A36" t="s">
        <v>1596</v>
      </c>
      <c r="B36" t="str">
        <f t="shared" si="0"/>
        <v>Tyrod Taylor</v>
      </c>
      <c r="C36" t="str">
        <f t="shared" ref="C36:D51" si="4">LEFT(B36,IFERROR(FIND("*",B36),LEN(B36)+1)-1)</f>
        <v>Tyrod Taylor</v>
      </c>
      <c r="D36" t="str">
        <f t="shared" si="4"/>
        <v>Tyrod Taylor</v>
      </c>
      <c r="E36" t="str">
        <f t="shared" si="2"/>
        <v>Tyrod Taylor</v>
      </c>
      <c r="F36">
        <v>34</v>
      </c>
      <c r="G36">
        <f>VLOOKUP(D36,[1]fleaflicker.csv!AA:AB,2,FALSE)</f>
        <v>34</v>
      </c>
      <c r="H36">
        <f>VLOOKUP(E36,[1]fleaflicker.csv!AA:AC,3,FALSE)</f>
        <v>34</v>
      </c>
    </row>
    <row r="37" spans="1:8">
      <c r="A37" t="s">
        <v>1597</v>
      </c>
      <c r="B37" t="str">
        <f t="shared" si="0"/>
        <v>DeMarco Murray</v>
      </c>
      <c r="C37" t="str">
        <f t="shared" si="4"/>
        <v>DeMarco Murray</v>
      </c>
      <c r="D37" t="str">
        <f t="shared" si="4"/>
        <v>DeMarco Murray</v>
      </c>
      <c r="E37" t="str">
        <f t="shared" si="2"/>
        <v>DeMarco Murray</v>
      </c>
      <c r="F37">
        <v>35</v>
      </c>
      <c r="G37">
        <f>VLOOKUP(D37,[1]fleaflicker.csv!AA:AB,2,FALSE)</f>
        <v>35</v>
      </c>
      <c r="H37">
        <f>VLOOKUP(E37,[1]fleaflicker.csv!AA:AC,3,FALSE)</f>
        <v>35</v>
      </c>
    </row>
    <row r="38" spans="1:8">
      <c r="A38" t="s">
        <v>998</v>
      </c>
      <c r="B38" t="str">
        <f t="shared" si="0"/>
        <v>Ravens</v>
      </c>
      <c r="C38" t="str">
        <f t="shared" si="4"/>
        <v>Ravens</v>
      </c>
      <c r="D38" t="str">
        <f t="shared" si="4"/>
        <v>Ravens</v>
      </c>
      <c r="E38" t="s">
        <v>716</v>
      </c>
      <c r="F38">
        <v>36</v>
      </c>
      <c r="G38" t="e">
        <f>VLOOKUP(D38,[1]fleaflicker.csv!AA:AB,2,FALSE)</f>
        <v>#N/A</v>
      </c>
      <c r="H38">
        <f>VLOOKUP(E38,[1]fleaflicker.csv!AA:AC,3,FALSE)</f>
        <v>36</v>
      </c>
    </row>
    <row r="39" spans="1:8">
      <c r="A39" t="s">
        <v>896</v>
      </c>
      <c r="B39" t="str">
        <f t="shared" si="0"/>
        <v>Jeremy Hill</v>
      </c>
      <c r="C39" t="str">
        <f t="shared" si="4"/>
        <v>Jeremy Hill</v>
      </c>
      <c r="D39" t="str">
        <f t="shared" si="4"/>
        <v>Jeremy Hill</v>
      </c>
      <c r="E39" t="str">
        <f t="shared" si="2"/>
        <v>Jeremy Hill</v>
      </c>
      <c r="F39">
        <v>37</v>
      </c>
      <c r="G39">
        <f>VLOOKUP(D39,[1]fleaflicker.csv!AA:AB,2,FALSE)</f>
        <v>37</v>
      </c>
      <c r="H39">
        <f>VLOOKUP(E39,[1]fleaflicker.csv!AA:AC,3,FALSE)</f>
        <v>37</v>
      </c>
    </row>
    <row r="40" spans="1:8">
      <c r="A40" t="s">
        <v>876</v>
      </c>
      <c r="B40" t="str">
        <f t="shared" si="0"/>
        <v>Lamar Miller</v>
      </c>
      <c r="C40" t="str">
        <f t="shared" si="4"/>
        <v>Lamar Miller</v>
      </c>
      <c r="D40" t="str">
        <f t="shared" si="4"/>
        <v>Lamar Miller</v>
      </c>
      <c r="E40" t="str">
        <f t="shared" si="2"/>
        <v>Lamar Miller</v>
      </c>
      <c r="F40">
        <v>38</v>
      </c>
      <c r="G40">
        <f>VLOOKUP(D40,[1]fleaflicker.csv!AA:AB,2,FALSE)</f>
        <v>38</v>
      </c>
      <c r="H40">
        <f>VLOOKUP(E40,[1]fleaflicker.csv!AA:AC,3,FALSE)</f>
        <v>38</v>
      </c>
    </row>
    <row r="41" spans="1:8">
      <c r="A41" t="s">
        <v>1598</v>
      </c>
      <c r="B41" t="str">
        <f t="shared" si="0"/>
        <v>Justin Forsett</v>
      </c>
      <c r="C41" t="str">
        <f t="shared" si="4"/>
        <v>Justin Forsett</v>
      </c>
      <c r="D41" t="str">
        <f t="shared" si="4"/>
        <v>Justin Forsett</v>
      </c>
      <c r="E41" t="str">
        <f t="shared" si="2"/>
        <v>Justin Forsett</v>
      </c>
      <c r="F41">
        <v>39</v>
      </c>
      <c r="G41">
        <f>VLOOKUP(D41,[1]fleaflicker.csv!AA:AB,2,FALSE)</f>
        <v>39</v>
      </c>
      <c r="H41">
        <f>VLOOKUP(E41,[1]fleaflicker.csv!AA:AC,3,FALSE)</f>
        <v>39</v>
      </c>
    </row>
    <row r="42" spans="1:8">
      <c r="A42" t="s">
        <v>816</v>
      </c>
      <c r="B42" t="str">
        <f t="shared" si="0"/>
        <v>Ryan Mallett</v>
      </c>
      <c r="C42" t="str">
        <f t="shared" si="4"/>
        <v>Ryan Mallett</v>
      </c>
      <c r="D42" t="str">
        <f t="shared" si="4"/>
        <v>Ryan Mallett</v>
      </c>
      <c r="E42" t="str">
        <f>D42</f>
        <v>Ryan Mallett</v>
      </c>
      <c r="F42">
        <v>40</v>
      </c>
      <c r="G42" t="e">
        <f>VLOOKUP(D42,[1]fleaflicker.csv!AA:AB,2,FALSE)</f>
        <v>#N/A</v>
      </c>
      <c r="H42" t="e">
        <f>VLOOKUP(E42,[1]fleaflicker.csv!AA:AC,3,FALSE)</f>
        <v>#N/A</v>
      </c>
    </row>
    <row r="43" spans="1:8">
      <c r="A43" t="s">
        <v>846</v>
      </c>
      <c r="B43" t="str">
        <f t="shared" si="0"/>
        <v>Julio Jones</v>
      </c>
      <c r="C43" t="str">
        <f t="shared" si="4"/>
        <v>Julio Jones</v>
      </c>
      <c r="D43" t="str">
        <f t="shared" si="4"/>
        <v>Julio Jones</v>
      </c>
      <c r="E43" t="str">
        <f t="shared" si="2"/>
        <v>Julio Jones</v>
      </c>
      <c r="F43">
        <v>41</v>
      </c>
      <c r="G43">
        <f>VLOOKUP(D43,[1]fleaflicker.csv!AA:AB,2,FALSE)</f>
        <v>41</v>
      </c>
      <c r="H43">
        <f>VLOOKUP(E43,[1]fleaflicker.csv!AA:AC,3,FALSE)</f>
        <v>41</v>
      </c>
    </row>
    <row r="44" spans="1:8">
      <c r="A44" t="s">
        <v>868</v>
      </c>
      <c r="B44" t="str">
        <f t="shared" si="0"/>
        <v>Kirk Cousins</v>
      </c>
      <c r="C44" t="str">
        <f t="shared" si="4"/>
        <v>Kirk Cousins</v>
      </c>
      <c r="D44" t="str">
        <f t="shared" si="4"/>
        <v>Kirk Cousins</v>
      </c>
      <c r="E44" t="str">
        <f t="shared" si="2"/>
        <v>Kirk Cousins</v>
      </c>
      <c r="F44">
        <v>42</v>
      </c>
      <c r="G44">
        <f>VLOOKUP(D44,[1]fleaflicker.csv!AA:AB,2,FALSE)</f>
        <v>42</v>
      </c>
      <c r="H44">
        <f>VLOOKUP(E44,[1]fleaflicker.csv!AA:AC,3,FALSE)</f>
        <v>42</v>
      </c>
    </row>
    <row r="45" spans="1:8">
      <c r="A45" t="s">
        <v>952</v>
      </c>
      <c r="B45" t="str">
        <f t="shared" si="0"/>
        <v>Mark Ingram</v>
      </c>
      <c r="C45" t="str">
        <f t="shared" si="4"/>
        <v>Mark Ingram</v>
      </c>
      <c r="D45" t="str">
        <f t="shared" si="4"/>
        <v>Mark Ingram</v>
      </c>
      <c r="E45" t="str">
        <f t="shared" si="2"/>
        <v>Mark Ingram</v>
      </c>
      <c r="F45">
        <v>43</v>
      </c>
      <c r="G45">
        <f>VLOOKUP(D45,[1]fleaflicker.csv!AA:AB,2,FALSE)</f>
        <v>43</v>
      </c>
      <c r="H45">
        <f>VLOOKUP(E45,[1]fleaflicker.csv!AA:AC,3,FALSE)</f>
        <v>43</v>
      </c>
    </row>
    <row r="46" spans="1:8">
      <c r="A46" t="s">
        <v>834</v>
      </c>
      <c r="B46" t="str">
        <f t="shared" si="0"/>
        <v>Jamaal Charles</v>
      </c>
      <c r="C46" t="str">
        <f t="shared" si="4"/>
        <v>Jamaal Charles</v>
      </c>
      <c r="D46" t="str">
        <f t="shared" si="4"/>
        <v>Jamaal Charles</v>
      </c>
      <c r="E46" t="str">
        <f t="shared" si="2"/>
        <v>Jamaal Charles</v>
      </c>
      <c r="F46">
        <v>44</v>
      </c>
      <c r="G46">
        <f>VLOOKUP(D46,[1]fleaflicker.csv!AA:AB,2,FALSE)</f>
        <v>44</v>
      </c>
      <c r="H46">
        <f>VLOOKUP(E46,[1]fleaflicker.csv!AA:AC,3,FALSE)</f>
        <v>44</v>
      </c>
    </row>
    <row r="47" spans="1:8">
      <c r="A47" t="s">
        <v>1599</v>
      </c>
      <c r="B47" t="str">
        <f t="shared" si="0"/>
        <v>Marshawn Lynch</v>
      </c>
      <c r="C47" t="str">
        <f t="shared" si="4"/>
        <v>Marshawn Lynch</v>
      </c>
      <c r="D47" t="str">
        <f t="shared" si="4"/>
        <v>Marshawn Lynch</v>
      </c>
      <c r="E47" t="str">
        <f t="shared" si="2"/>
        <v>Marshawn Lynch</v>
      </c>
      <c r="F47">
        <v>45</v>
      </c>
      <c r="G47">
        <f>VLOOKUP(D47,[1]fleaflicker.csv!AA:AB,2,FALSE)</f>
        <v>45</v>
      </c>
      <c r="H47">
        <f>VLOOKUP(E47,[1]fleaflicker.csv!AA:AC,3,FALSE)</f>
        <v>45</v>
      </c>
    </row>
    <row r="48" spans="1:8">
      <c r="A48" t="s">
        <v>864</v>
      </c>
      <c r="B48" t="str">
        <f t="shared" si="0"/>
        <v>Odell Beckham Jr.</v>
      </c>
      <c r="C48" t="str">
        <f t="shared" si="4"/>
        <v>Odell Beckham Jr.</v>
      </c>
      <c r="D48" t="str">
        <f t="shared" si="4"/>
        <v>Odell Beckham Jr.</v>
      </c>
      <c r="E48" t="s">
        <v>579</v>
      </c>
      <c r="F48">
        <v>46</v>
      </c>
      <c r="G48" t="e">
        <f>VLOOKUP(D48,[1]fleaflicker.csv!AA:AB,2,FALSE)</f>
        <v>#N/A</v>
      </c>
      <c r="H48">
        <f>VLOOKUP(E48,[1]fleaflicker.csv!AA:AC,3,FALSE)</f>
        <v>46</v>
      </c>
    </row>
    <row r="49" spans="1:8">
      <c r="A49" t="s">
        <v>1600</v>
      </c>
      <c r="B49" t="str">
        <f t="shared" si="0"/>
        <v>Nick Foles</v>
      </c>
      <c r="C49" t="str">
        <f t="shared" si="4"/>
        <v>Nick Foles</v>
      </c>
      <c r="D49" t="str">
        <f t="shared" si="4"/>
        <v>Nick Foles</v>
      </c>
      <c r="E49" t="str">
        <f t="shared" si="2"/>
        <v>Nick Foles</v>
      </c>
      <c r="F49">
        <v>47</v>
      </c>
      <c r="G49">
        <f>VLOOKUP(D49,[1]fleaflicker.csv!AA:AB,2,FALSE)</f>
        <v>47</v>
      </c>
      <c r="H49">
        <f>VLOOKUP(E49,[1]fleaflicker.csv!AA:AC,3,FALSE)</f>
        <v>47</v>
      </c>
    </row>
    <row r="50" spans="1:8">
      <c r="A50" t="s">
        <v>961</v>
      </c>
      <c r="B50" t="str">
        <f t="shared" si="0"/>
        <v>Rams</v>
      </c>
      <c r="C50" t="str">
        <f t="shared" si="4"/>
        <v>Rams</v>
      </c>
      <c r="D50" t="str">
        <f t="shared" si="4"/>
        <v>Rams</v>
      </c>
      <c r="E50" t="s">
        <v>693</v>
      </c>
      <c r="F50">
        <v>48</v>
      </c>
      <c r="G50" t="e">
        <f>VLOOKUP(D50,[1]fleaflicker.csv!AA:AB,2,FALSE)</f>
        <v>#N/A</v>
      </c>
      <c r="H50">
        <f>VLOOKUP(E50,[1]fleaflicker.csv!AA:AC,3,FALSE)</f>
        <v>48</v>
      </c>
    </row>
    <row r="51" spans="1:8">
      <c r="A51" t="s">
        <v>1100</v>
      </c>
      <c r="B51" t="str">
        <f t="shared" si="0"/>
        <v>DeAngelo Williams</v>
      </c>
      <c r="C51" t="str">
        <f t="shared" si="4"/>
        <v>DeAngelo Williams</v>
      </c>
      <c r="D51" t="str">
        <f t="shared" si="4"/>
        <v>DeAngelo Williams</v>
      </c>
      <c r="E51" t="str">
        <f t="shared" si="2"/>
        <v>DeAngelo Williams</v>
      </c>
      <c r="F51">
        <v>49</v>
      </c>
      <c r="G51">
        <f>VLOOKUP(D51,[1]fleaflicker.csv!AA:AB,2,FALSE)</f>
        <v>49</v>
      </c>
      <c r="H51">
        <f>VLOOKUP(E51,[1]fleaflicker.csv!AA:AC,3,FALSE)</f>
        <v>49</v>
      </c>
    </row>
    <row r="52" spans="1:8">
      <c r="A52" t="s">
        <v>878</v>
      </c>
      <c r="B52" t="str">
        <f t="shared" si="0"/>
        <v>Carlos Hyde</v>
      </c>
      <c r="C52" t="str">
        <f t="shared" ref="C52:D67" si="5">LEFT(B52,IFERROR(FIND("*",B52),LEN(B52)+1)-1)</f>
        <v>Carlos Hyde</v>
      </c>
      <c r="D52" t="str">
        <f t="shared" si="5"/>
        <v>Carlos Hyde</v>
      </c>
      <c r="E52" t="str">
        <f t="shared" si="2"/>
        <v>Carlos Hyde</v>
      </c>
      <c r="F52">
        <v>50</v>
      </c>
      <c r="G52">
        <f>VLOOKUP(D52,[1]fleaflicker.csv!AA:AB,2,FALSE)</f>
        <v>50</v>
      </c>
      <c r="H52">
        <f>VLOOKUP(E52,[1]fleaflicker.csv!AA:AC,3,FALSE)</f>
        <v>50</v>
      </c>
    </row>
    <row r="53" spans="1:8">
      <c r="A53" t="s">
        <v>1339</v>
      </c>
      <c r="B53" t="str">
        <f t="shared" si="0"/>
        <v>Chris Ivory</v>
      </c>
      <c r="C53" t="str">
        <f t="shared" si="5"/>
        <v>Chris Ivory</v>
      </c>
      <c r="D53" t="str">
        <f t="shared" si="5"/>
        <v>Chris Ivory</v>
      </c>
      <c r="E53" t="str">
        <f t="shared" si="2"/>
        <v>Chris Ivory</v>
      </c>
      <c r="F53">
        <v>51</v>
      </c>
      <c r="G53">
        <f>VLOOKUP(D53,[1]fleaflicker.csv!AA:AB,2,FALSE)</f>
        <v>51</v>
      </c>
      <c r="H53">
        <f>VLOOKUP(E53,[1]fleaflicker.csv!AA:AC,3,FALSE)</f>
        <v>51</v>
      </c>
    </row>
    <row r="54" spans="1:8">
      <c r="A54" t="s">
        <v>1601</v>
      </c>
      <c r="B54" t="str">
        <f t="shared" si="0"/>
        <v>Jonathan Stewart</v>
      </c>
      <c r="C54" t="str">
        <f t="shared" si="5"/>
        <v>Jonathan Stewart</v>
      </c>
      <c r="D54" t="str">
        <f t="shared" si="5"/>
        <v>Jonathan Stewart</v>
      </c>
      <c r="E54" t="str">
        <f t="shared" si="2"/>
        <v>Jonathan Stewart</v>
      </c>
      <c r="F54">
        <v>52</v>
      </c>
      <c r="G54">
        <f>VLOOKUP(D54,[1]fleaflicker.csv!AA:AB,2,FALSE)</f>
        <v>52</v>
      </c>
      <c r="H54">
        <f>VLOOKUP(E54,[1]fleaflicker.csv!AA:AC,3,FALSE)</f>
        <v>52</v>
      </c>
    </row>
    <row r="55" spans="1:8">
      <c r="A55" t="s">
        <v>1032</v>
      </c>
      <c r="B55" t="str">
        <f t="shared" si="0"/>
        <v>Lions</v>
      </c>
      <c r="C55" t="str">
        <f t="shared" si="5"/>
        <v>Lions</v>
      </c>
      <c r="D55" t="str">
        <f t="shared" si="5"/>
        <v>Lions</v>
      </c>
      <c r="E55" t="s">
        <v>700</v>
      </c>
      <c r="F55">
        <v>53</v>
      </c>
      <c r="G55" t="e">
        <f>VLOOKUP(D55,[1]fleaflicker.csv!AA:AB,2,FALSE)</f>
        <v>#N/A</v>
      </c>
      <c r="H55">
        <f>VLOOKUP(E55,[1]fleaflicker.csv!AA:AC,3,FALSE)</f>
        <v>53</v>
      </c>
    </row>
    <row r="56" spans="1:8">
      <c r="A56" t="s">
        <v>1602</v>
      </c>
      <c r="B56" t="str">
        <f t="shared" si="0"/>
        <v>Demaryius Thomas</v>
      </c>
      <c r="C56" t="str">
        <f t="shared" si="5"/>
        <v>Demaryius Thomas</v>
      </c>
      <c r="D56" t="str">
        <f t="shared" si="5"/>
        <v>Demaryius Thomas</v>
      </c>
      <c r="E56" t="str">
        <f t="shared" si="2"/>
        <v>Demaryius Thomas</v>
      </c>
      <c r="F56">
        <v>54</v>
      </c>
      <c r="G56">
        <f>VLOOKUP(D56,[1]fleaflicker.csv!AA:AB,2,FALSE)</f>
        <v>54</v>
      </c>
      <c r="H56">
        <f>VLOOKUP(E56,[1]fleaflicker.csv!AA:AC,3,FALSE)</f>
        <v>54</v>
      </c>
    </row>
    <row r="57" spans="1:8">
      <c r="A57" t="s">
        <v>886</v>
      </c>
      <c r="B57" t="str">
        <f t="shared" si="0"/>
        <v>Ameer Abdullah</v>
      </c>
      <c r="C57" t="str">
        <f t="shared" si="5"/>
        <v>Ameer Abdullah</v>
      </c>
      <c r="D57" t="str">
        <f t="shared" si="5"/>
        <v>Ameer Abdullah</v>
      </c>
      <c r="E57" t="str">
        <f t="shared" si="2"/>
        <v>Ameer Abdullah</v>
      </c>
      <c r="F57">
        <v>55</v>
      </c>
      <c r="G57">
        <f>VLOOKUP(D57,[1]fleaflicker.csv!AA:AB,2,FALSE)</f>
        <v>55</v>
      </c>
      <c r="H57">
        <f>VLOOKUP(E57,[1]fleaflicker.csv!AA:AC,3,FALSE)</f>
        <v>55</v>
      </c>
    </row>
    <row r="58" spans="1:8">
      <c r="A58" t="s">
        <v>877</v>
      </c>
      <c r="B58" t="str">
        <f t="shared" si="0"/>
        <v>Rob Gronkowski</v>
      </c>
      <c r="C58" t="str">
        <f t="shared" si="5"/>
        <v>Rob Gronkowski</v>
      </c>
      <c r="D58" t="str">
        <f t="shared" si="5"/>
        <v>Rob Gronkowski</v>
      </c>
      <c r="E58" t="str">
        <f t="shared" si="2"/>
        <v>Rob Gronkowski</v>
      </c>
      <c r="F58">
        <v>56</v>
      </c>
      <c r="G58">
        <f>VLOOKUP(D58,[1]fleaflicker.csv!AA:AB,2,FALSE)</f>
        <v>56</v>
      </c>
      <c r="H58">
        <f>VLOOKUP(E58,[1]fleaflicker.csv!AA:AC,3,FALSE)</f>
        <v>56</v>
      </c>
    </row>
    <row r="59" spans="1:8">
      <c r="A59" t="s">
        <v>1603</v>
      </c>
      <c r="B59" t="str">
        <f t="shared" si="0"/>
        <v>A.J. Green</v>
      </c>
      <c r="C59" t="str">
        <f t="shared" si="5"/>
        <v>A.J. Green</v>
      </c>
      <c r="D59" t="str">
        <f t="shared" si="5"/>
        <v>A.J. Green</v>
      </c>
      <c r="E59" t="str">
        <f t="shared" si="2"/>
        <v>A.J. Green</v>
      </c>
      <c r="F59">
        <v>57</v>
      </c>
      <c r="G59">
        <f>VLOOKUP(D59,[1]fleaflicker.csv!AA:AB,2,FALSE)</f>
        <v>57</v>
      </c>
      <c r="H59">
        <f>VLOOKUP(E59,[1]fleaflicker.csv!AA:AC,3,FALSE)</f>
        <v>57</v>
      </c>
    </row>
    <row r="60" spans="1:8">
      <c r="A60" t="s">
        <v>853</v>
      </c>
      <c r="B60" t="str">
        <f t="shared" si="0"/>
        <v>Calvin Johnson</v>
      </c>
      <c r="C60" t="str">
        <f t="shared" si="5"/>
        <v>Calvin Johnson</v>
      </c>
      <c r="D60" t="str">
        <f t="shared" si="5"/>
        <v>Calvin Johnson</v>
      </c>
      <c r="E60" t="str">
        <f t="shared" si="2"/>
        <v>Calvin Johnson</v>
      </c>
      <c r="F60">
        <v>58</v>
      </c>
      <c r="G60">
        <f>VLOOKUP(D60,[1]fleaflicker.csv!AA:AB,2,FALSE)</f>
        <v>58</v>
      </c>
      <c r="H60">
        <f>VLOOKUP(E60,[1]fleaflicker.csv!AA:AC,3,FALSE)</f>
        <v>58</v>
      </c>
    </row>
    <row r="61" spans="1:8">
      <c r="A61" t="s">
        <v>1604</v>
      </c>
      <c r="B61" t="str">
        <f t="shared" si="0"/>
        <v>Tevin Coleman</v>
      </c>
      <c r="C61" t="str">
        <f t="shared" si="5"/>
        <v>Tevin Coleman</v>
      </c>
      <c r="D61" t="str">
        <f t="shared" si="5"/>
        <v>Tevin Coleman</v>
      </c>
      <c r="E61" t="str">
        <f t="shared" si="2"/>
        <v>Tevin Coleman</v>
      </c>
      <c r="F61">
        <v>59</v>
      </c>
      <c r="G61">
        <f>VLOOKUP(D61,[1]fleaflicker.csv!AA:AB,2,FALSE)</f>
        <v>59</v>
      </c>
      <c r="H61">
        <f>VLOOKUP(E61,[1]fleaflicker.csv!AA:AC,3,FALSE)</f>
        <v>59</v>
      </c>
    </row>
    <row r="62" spans="1:8">
      <c r="A62" t="s">
        <v>880</v>
      </c>
      <c r="B62" t="str">
        <f t="shared" si="0"/>
        <v>Frank Gore</v>
      </c>
      <c r="C62" t="str">
        <f t="shared" si="5"/>
        <v>Frank Gore</v>
      </c>
      <c r="D62" t="str">
        <f t="shared" si="5"/>
        <v>Frank Gore</v>
      </c>
      <c r="E62" t="str">
        <f t="shared" si="2"/>
        <v>Frank Gore</v>
      </c>
      <c r="F62">
        <v>60</v>
      </c>
      <c r="G62">
        <f>VLOOKUP(D62,[1]fleaflicker.csv!AA:AB,2,FALSE)</f>
        <v>60</v>
      </c>
      <c r="H62">
        <f>VLOOKUP(E62,[1]fleaflicker.csv!AA:AC,3,FALSE)</f>
        <v>60</v>
      </c>
    </row>
    <row r="63" spans="1:8">
      <c r="A63" t="s">
        <v>881</v>
      </c>
      <c r="B63" t="str">
        <f t="shared" si="0"/>
        <v>Joseph Randle</v>
      </c>
      <c r="C63" t="str">
        <f t="shared" si="5"/>
        <v>Joseph Randle</v>
      </c>
      <c r="D63" t="str">
        <f t="shared" si="5"/>
        <v>Joseph Randle</v>
      </c>
      <c r="E63" t="str">
        <f t="shared" si="2"/>
        <v>Joseph Randle</v>
      </c>
      <c r="F63">
        <v>61</v>
      </c>
      <c r="G63">
        <f>VLOOKUP(D63,[1]fleaflicker.csv!AA:AB,2,FALSE)</f>
        <v>61</v>
      </c>
      <c r="H63">
        <f>VLOOKUP(E63,[1]fleaflicker.csv!AA:AC,3,FALSE)</f>
        <v>61</v>
      </c>
    </row>
    <row r="64" spans="1:8">
      <c r="A64" t="s">
        <v>906</v>
      </c>
      <c r="B64" t="str">
        <f t="shared" si="0"/>
        <v>Broncos</v>
      </c>
      <c r="C64" t="str">
        <f t="shared" si="5"/>
        <v>Broncos</v>
      </c>
      <c r="D64" t="str">
        <f t="shared" si="5"/>
        <v>Broncos</v>
      </c>
      <c r="E64" t="s">
        <v>575</v>
      </c>
      <c r="F64">
        <v>62</v>
      </c>
      <c r="G64" t="e">
        <f>VLOOKUP(D64,[1]fleaflicker.csv!AA:AB,2,FALSE)</f>
        <v>#N/A</v>
      </c>
      <c r="H64">
        <f>VLOOKUP(E64,[1]fleaflicker.csv!AA:AC,3,FALSE)</f>
        <v>62</v>
      </c>
    </row>
    <row r="65" spans="1:8">
      <c r="A65" t="s">
        <v>922</v>
      </c>
      <c r="B65" t="str">
        <f t="shared" si="0"/>
        <v>Cardinals</v>
      </c>
      <c r="C65" t="str">
        <f t="shared" si="5"/>
        <v>Cardinals</v>
      </c>
      <c r="D65" t="str">
        <f t="shared" si="5"/>
        <v>Cardinals</v>
      </c>
      <c r="E65" t="s">
        <v>715</v>
      </c>
      <c r="F65">
        <v>63</v>
      </c>
      <c r="G65" t="e">
        <f>VLOOKUP(D65,[1]fleaflicker.csv!AA:AB,2,FALSE)</f>
        <v>#N/A</v>
      </c>
      <c r="H65">
        <f>VLOOKUP(E65,[1]fleaflicker.csv!AA:AC,3,FALSE)</f>
        <v>63</v>
      </c>
    </row>
    <row r="66" spans="1:8">
      <c r="A66" t="s">
        <v>936</v>
      </c>
      <c r="B66" t="str">
        <f t="shared" si="0"/>
        <v>Rashad Jennings</v>
      </c>
      <c r="C66" t="str">
        <f t="shared" si="5"/>
        <v>Rashad Jennings</v>
      </c>
      <c r="D66" t="str">
        <f t="shared" si="5"/>
        <v>Rashad Jennings</v>
      </c>
      <c r="E66" t="str">
        <f t="shared" si="2"/>
        <v>Rashad Jennings</v>
      </c>
      <c r="F66">
        <v>64</v>
      </c>
      <c r="G66">
        <f>VLOOKUP(D66,[1]fleaflicker.csv!AA:AB,2,FALSE)</f>
        <v>64</v>
      </c>
      <c r="H66">
        <f>VLOOKUP(E66,[1]fleaflicker.csv!AA:AC,3,FALSE)</f>
        <v>64</v>
      </c>
    </row>
    <row r="67" spans="1:8">
      <c r="A67" t="s">
        <v>989</v>
      </c>
      <c r="B67" t="str">
        <f t="shared" si="0"/>
        <v>Alfred Morris</v>
      </c>
      <c r="C67" t="str">
        <f t="shared" si="5"/>
        <v>Alfred Morris</v>
      </c>
      <c r="D67" t="str">
        <f t="shared" si="5"/>
        <v>Alfred Morris</v>
      </c>
      <c r="E67" t="str">
        <f t="shared" si="2"/>
        <v>Alfred Morris</v>
      </c>
      <c r="F67">
        <v>65</v>
      </c>
      <c r="G67">
        <f>VLOOKUP(D67,[1]fleaflicker.csv!AA:AB,2,FALSE)</f>
        <v>65</v>
      </c>
      <c r="H67">
        <f>VLOOKUP(E67,[1]fleaflicker.csv!AA:AC,3,FALSE)</f>
        <v>65</v>
      </c>
    </row>
    <row r="68" spans="1:8">
      <c r="A68" t="s">
        <v>1605</v>
      </c>
      <c r="B68" t="str">
        <f t="shared" ref="B68:B131" si="6">LEFT(A68,IFERROR(FIND(",",A68),LEN(A68)-8)-1)</f>
        <v>DeAndre Hopkins</v>
      </c>
      <c r="C68" t="str">
        <f t="shared" ref="C68:D83" si="7">LEFT(B68,IFERROR(FIND("*",B68),LEN(B68)+1)-1)</f>
        <v>DeAndre Hopkins</v>
      </c>
      <c r="D68" t="str">
        <f t="shared" si="7"/>
        <v>DeAndre Hopkins</v>
      </c>
      <c r="E68" t="str">
        <f t="shared" ref="E68:E127" si="8">IF(F68=G68,D68,"")</f>
        <v>DeAndre Hopkins</v>
      </c>
      <c r="F68">
        <v>66</v>
      </c>
      <c r="G68">
        <f>VLOOKUP(D68,[1]fleaflicker.csv!AA:AB,2,FALSE)</f>
        <v>66</v>
      </c>
      <c r="H68">
        <f>VLOOKUP(E68,[1]fleaflicker.csv!AA:AC,3,FALSE)</f>
        <v>66</v>
      </c>
    </row>
    <row r="69" spans="1:8">
      <c r="A69" t="s">
        <v>867</v>
      </c>
      <c r="B69" t="str">
        <f t="shared" si="6"/>
        <v>LeSean McCoy</v>
      </c>
      <c r="C69" t="str">
        <f t="shared" si="7"/>
        <v>LeSean McCoy</v>
      </c>
      <c r="D69" t="str">
        <f t="shared" si="7"/>
        <v>LeSean McCoy</v>
      </c>
      <c r="E69" t="str">
        <f t="shared" si="8"/>
        <v>LeSean McCoy</v>
      </c>
      <c r="F69">
        <v>67</v>
      </c>
      <c r="G69">
        <f>VLOOKUP(D69,[1]fleaflicker.csv!AA:AB,2,FALSE)</f>
        <v>67</v>
      </c>
      <c r="H69">
        <f>VLOOKUP(E69,[1]fleaflicker.csv!AA:AC,3,FALSE)</f>
        <v>67</v>
      </c>
    </row>
    <row r="70" spans="1:8">
      <c r="A70" t="s">
        <v>905</v>
      </c>
      <c r="B70" t="str">
        <f t="shared" si="6"/>
        <v>Browns</v>
      </c>
      <c r="C70" t="str">
        <f t="shared" si="7"/>
        <v>Browns</v>
      </c>
      <c r="D70" t="str">
        <f t="shared" si="7"/>
        <v>Browns</v>
      </c>
      <c r="E70" t="s">
        <v>706</v>
      </c>
      <c r="F70">
        <v>68</v>
      </c>
      <c r="G70" t="e">
        <f>VLOOKUP(D70,[1]fleaflicker.csv!AA:AB,2,FALSE)</f>
        <v>#N/A</v>
      </c>
      <c r="H70">
        <f>VLOOKUP(E70,[1]fleaflicker.csv!AA:AC,3,FALSE)</f>
        <v>68</v>
      </c>
    </row>
    <row r="71" spans="1:8">
      <c r="A71" t="s">
        <v>875</v>
      </c>
      <c r="B71" t="str">
        <f t="shared" si="6"/>
        <v>C.J. Anderson</v>
      </c>
      <c r="C71" t="str">
        <f t="shared" si="7"/>
        <v>C.J. Anderson</v>
      </c>
      <c r="D71" t="str">
        <f t="shared" si="7"/>
        <v>C.J. Anderson</v>
      </c>
      <c r="E71" t="str">
        <f t="shared" si="8"/>
        <v>C.J. Anderson</v>
      </c>
      <c r="F71">
        <v>69</v>
      </c>
      <c r="G71">
        <f>VLOOKUP(D71,[1]fleaflicker.csv!AA:AB,2,FALSE)</f>
        <v>69</v>
      </c>
      <c r="H71">
        <f>VLOOKUP(E71,[1]fleaflicker.csv!AA:AC,3,FALSE)</f>
        <v>69</v>
      </c>
    </row>
    <row r="72" spans="1:8">
      <c r="A72" t="s">
        <v>863</v>
      </c>
      <c r="B72" t="str">
        <f t="shared" si="6"/>
        <v>Emmanuel Sanders</v>
      </c>
      <c r="C72" t="str">
        <f t="shared" si="7"/>
        <v>Emmanuel Sanders</v>
      </c>
      <c r="D72" t="str">
        <f t="shared" si="7"/>
        <v>Emmanuel Sanders</v>
      </c>
      <c r="E72" t="str">
        <f t="shared" si="8"/>
        <v>Emmanuel Sanders</v>
      </c>
      <c r="F72">
        <v>70</v>
      </c>
      <c r="G72">
        <f>VLOOKUP(D72,[1]fleaflicker.csv!AA:AB,2,FALSE)</f>
        <v>70</v>
      </c>
      <c r="H72">
        <f>VLOOKUP(E72,[1]fleaflicker.csv!AA:AC,3,FALSE)</f>
        <v>70</v>
      </c>
    </row>
    <row r="73" spans="1:8">
      <c r="A73" t="s">
        <v>883</v>
      </c>
      <c r="B73" t="str">
        <f t="shared" si="6"/>
        <v>Chris Johnson</v>
      </c>
      <c r="C73" t="str">
        <f t="shared" si="7"/>
        <v>Chris Johnson</v>
      </c>
      <c r="D73" t="str">
        <f t="shared" si="7"/>
        <v>Chris Johnson</v>
      </c>
      <c r="E73" t="str">
        <f t="shared" si="8"/>
        <v>Chris Johnson</v>
      </c>
      <c r="F73">
        <v>71</v>
      </c>
      <c r="G73">
        <f>VLOOKUP(D73,[1]fleaflicker.csv!AA:AB,2,FALSE)</f>
        <v>71</v>
      </c>
      <c r="H73">
        <f>VLOOKUP(E73,[1]fleaflicker.csv!AA:AC,3,FALSE)</f>
        <v>71</v>
      </c>
    </row>
    <row r="74" spans="1:8">
      <c r="A74" t="s">
        <v>879</v>
      </c>
      <c r="B74" t="str">
        <f t="shared" si="6"/>
        <v>Isaiah Crowell</v>
      </c>
      <c r="C74" t="str">
        <f t="shared" si="7"/>
        <v>Isaiah Crowell</v>
      </c>
      <c r="D74" t="str">
        <f t="shared" si="7"/>
        <v>Isaiah Crowell</v>
      </c>
      <c r="E74" t="str">
        <f t="shared" si="8"/>
        <v>Isaiah Crowell</v>
      </c>
      <c r="F74">
        <v>72</v>
      </c>
      <c r="G74">
        <f>VLOOKUP(D74,[1]fleaflicker.csv!AA:AB,2,FALSE)</f>
        <v>72</v>
      </c>
      <c r="H74">
        <f>VLOOKUP(E74,[1]fleaflicker.csv!AA:AC,3,FALSE)</f>
        <v>72</v>
      </c>
    </row>
    <row r="75" spans="1:8">
      <c r="A75" t="s">
        <v>839</v>
      </c>
      <c r="B75" t="str">
        <f t="shared" si="6"/>
        <v>Latavius Murray</v>
      </c>
      <c r="C75" t="str">
        <f t="shared" si="7"/>
        <v>Latavius Murray</v>
      </c>
      <c r="D75" t="str">
        <f t="shared" si="7"/>
        <v>Latavius Murray</v>
      </c>
      <c r="E75" t="str">
        <f t="shared" si="8"/>
        <v>Latavius Murray</v>
      </c>
      <c r="F75">
        <v>73</v>
      </c>
      <c r="G75">
        <f>VLOOKUP(D75,[1]fleaflicker.csv!AA:AB,2,FALSE)</f>
        <v>73</v>
      </c>
      <c r="H75">
        <f>VLOOKUP(E75,[1]fleaflicker.csv!AA:AC,3,FALSE)</f>
        <v>73</v>
      </c>
    </row>
    <row r="76" spans="1:8">
      <c r="A76" t="s">
        <v>887</v>
      </c>
      <c r="B76" t="str">
        <f t="shared" si="6"/>
        <v>Mike Evans</v>
      </c>
      <c r="C76" t="str">
        <f t="shared" si="7"/>
        <v>Mike Evans</v>
      </c>
      <c r="D76" t="str">
        <f t="shared" si="7"/>
        <v>Mike Evans</v>
      </c>
      <c r="E76" t="str">
        <f t="shared" si="8"/>
        <v>Mike Evans</v>
      </c>
      <c r="F76">
        <v>74</v>
      </c>
      <c r="G76">
        <f>VLOOKUP(D76,[1]fleaflicker.csv!AA:AB,2,FALSE)</f>
        <v>74</v>
      </c>
      <c r="H76">
        <f>VLOOKUP(E76,[1]fleaflicker.csv!AA:AC,3,FALSE)</f>
        <v>74</v>
      </c>
    </row>
    <row r="77" spans="1:8">
      <c r="A77" t="s">
        <v>895</v>
      </c>
      <c r="B77" t="str">
        <f t="shared" si="6"/>
        <v>Julian Edelman</v>
      </c>
      <c r="C77" t="str">
        <f t="shared" si="7"/>
        <v>Julian Edelman</v>
      </c>
      <c r="D77" t="str">
        <f t="shared" si="7"/>
        <v>Julian Edelman</v>
      </c>
      <c r="E77" t="str">
        <f t="shared" si="8"/>
        <v>Julian Edelman</v>
      </c>
      <c r="F77">
        <v>75</v>
      </c>
      <c r="G77">
        <f>VLOOKUP(D77,[1]fleaflicker.csv!AA:AB,2,FALSE)</f>
        <v>75</v>
      </c>
      <c r="H77">
        <f>VLOOKUP(E77,[1]fleaflicker.csv!AA:AC,3,FALSE)</f>
        <v>75</v>
      </c>
    </row>
    <row r="78" spans="1:8">
      <c r="A78" t="s">
        <v>1606</v>
      </c>
      <c r="B78" t="str">
        <f t="shared" si="6"/>
        <v>Tre Mason</v>
      </c>
      <c r="C78" t="str">
        <f t="shared" si="7"/>
        <v>Tre Mason</v>
      </c>
      <c r="D78" t="str">
        <f t="shared" si="7"/>
        <v>Tre Mason</v>
      </c>
      <c r="E78" t="str">
        <f t="shared" si="8"/>
        <v>Tre Mason</v>
      </c>
      <c r="F78">
        <v>76</v>
      </c>
      <c r="G78">
        <f>VLOOKUP(D78,[1]fleaflicker.csv!AA:AB,2,FALSE)</f>
        <v>76</v>
      </c>
      <c r="H78">
        <f>VLOOKUP(E78,[1]fleaflicker.csv!AA:AC,3,FALSE)</f>
        <v>76</v>
      </c>
    </row>
    <row r="79" spans="1:8">
      <c r="A79" t="s">
        <v>894</v>
      </c>
      <c r="B79" t="str">
        <f t="shared" si="6"/>
        <v>Doug Martin</v>
      </c>
      <c r="C79" t="str">
        <f t="shared" si="7"/>
        <v>Doug Martin</v>
      </c>
      <c r="D79" t="str">
        <f t="shared" si="7"/>
        <v>Doug Martin</v>
      </c>
      <c r="E79" t="str">
        <f t="shared" si="8"/>
        <v>Doug Martin</v>
      </c>
      <c r="F79">
        <v>77</v>
      </c>
      <c r="G79">
        <f>VLOOKUP(D79,[1]fleaflicker.csv!AA:AB,2,FALSE)</f>
        <v>77</v>
      </c>
      <c r="H79">
        <f>VLOOKUP(E79,[1]fleaflicker.csv!AA:AC,3,FALSE)</f>
        <v>77</v>
      </c>
    </row>
    <row r="80" spans="1:8">
      <c r="A80" t="s">
        <v>891</v>
      </c>
      <c r="B80" t="str">
        <f t="shared" si="6"/>
        <v>Phil Dawson</v>
      </c>
      <c r="C80" t="str">
        <f t="shared" si="7"/>
        <v>Phil Dawson</v>
      </c>
      <c r="D80" t="str">
        <f t="shared" si="7"/>
        <v>Phil Dawson</v>
      </c>
      <c r="E80" t="str">
        <f>D80</f>
        <v>Phil Dawson</v>
      </c>
      <c r="F80">
        <v>78</v>
      </c>
      <c r="G80" t="e">
        <f>VLOOKUP(D80,[1]fleaflicker.csv!AA:AB,2,FALSE)</f>
        <v>#N/A</v>
      </c>
      <c r="H80" t="e">
        <f>VLOOKUP(E80,[1]fleaflicker.csv!AA:AC,3,FALSE)</f>
        <v>#N/A</v>
      </c>
    </row>
    <row r="81" spans="1:8">
      <c r="A81" t="s">
        <v>927</v>
      </c>
      <c r="B81" t="str">
        <f t="shared" si="6"/>
        <v>Keenan Allen</v>
      </c>
      <c r="C81" t="str">
        <f t="shared" si="7"/>
        <v>Keenan Allen</v>
      </c>
      <c r="D81" t="str">
        <f t="shared" si="7"/>
        <v>Keenan Allen</v>
      </c>
      <c r="E81" t="str">
        <f t="shared" si="8"/>
        <v>Keenan Allen</v>
      </c>
      <c r="F81">
        <v>79</v>
      </c>
      <c r="G81">
        <f>VLOOKUP(D81,[1]fleaflicker.csv!AA:AB,2,FALSE)</f>
        <v>79</v>
      </c>
      <c r="H81">
        <f>VLOOKUP(E81,[1]fleaflicker.csv!AA:AC,3,FALSE)</f>
        <v>79</v>
      </c>
    </row>
    <row r="82" spans="1:8">
      <c r="A82" t="s">
        <v>910</v>
      </c>
      <c r="B82" t="str">
        <f t="shared" si="6"/>
        <v>Andrew Franks</v>
      </c>
      <c r="C82" t="str">
        <f t="shared" si="7"/>
        <v>Andrew Franks</v>
      </c>
      <c r="D82" t="str">
        <f t="shared" si="7"/>
        <v>Andrew Franks</v>
      </c>
      <c r="E82" t="str">
        <f>D82</f>
        <v>Andrew Franks</v>
      </c>
      <c r="F82">
        <v>80</v>
      </c>
      <c r="G82" t="e">
        <f>VLOOKUP(D82,[1]fleaflicker.csv!AA:AB,2,FALSE)</f>
        <v>#N/A</v>
      </c>
      <c r="H82" t="e">
        <f>VLOOKUP(E82,[1]fleaflicker.csv!AA:AC,3,FALSE)</f>
        <v>#N/A</v>
      </c>
    </row>
    <row r="83" spans="1:8">
      <c r="A83" t="s">
        <v>958</v>
      </c>
      <c r="B83" t="str">
        <f t="shared" si="6"/>
        <v>Terrance Williams</v>
      </c>
      <c r="C83" t="str">
        <f t="shared" si="7"/>
        <v>Terrance Williams</v>
      </c>
      <c r="D83" t="str">
        <f t="shared" si="7"/>
        <v>Terrance Williams</v>
      </c>
      <c r="E83" t="str">
        <f t="shared" si="8"/>
        <v>Terrance Williams</v>
      </c>
      <c r="F83">
        <v>81</v>
      </c>
      <c r="G83">
        <f>VLOOKUP(D83,[1]fleaflicker.csv!AA:AB,2,FALSE)</f>
        <v>81</v>
      </c>
      <c r="H83">
        <f>VLOOKUP(E83,[1]fleaflicker.csv!AA:AC,3,FALSE)</f>
        <v>81</v>
      </c>
    </row>
    <row r="84" spans="1:8">
      <c r="A84" t="s">
        <v>1607</v>
      </c>
      <c r="B84" t="str">
        <f t="shared" si="6"/>
        <v>Brandin Cooks</v>
      </c>
      <c r="C84" t="str">
        <f t="shared" ref="C84:D99" si="9">LEFT(B84,IFERROR(FIND("*",B84),LEN(B84)+1)-1)</f>
        <v>Brandin Cooks</v>
      </c>
      <c r="D84" t="str">
        <f t="shared" si="9"/>
        <v>Brandin Cooks</v>
      </c>
      <c r="E84" t="str">
        <f t="shared" si="8"/>
        <v>Brandin Cooks</v>
      </c>
      <c r="F84">
        <v>82</v>
      </c>
      <c r="G84">
        <f>VLOOKUP(D84,[1]fleaflicker.csv!AA:AB,2,FALSE)</f>
        <v>82</v>
      </c>
      <c r="H84">
        <f>VLOOKUP(E84,[1]fleaflicker.csv!AA:AC,3,FALSE)</f>
        <v>82</v>
      </c>
    </row>
    <row r="85" spans="1:8">
      <c r="A85" t="s">
        <v>908</v>
      </c>
      <c r="B85" t="str">
        <f t="shared" si="6"/>
        <v>Zach Hocker</v>
      </c>
      <c r="C85" t="str">
        <f t="shared" si="9"/>
        <v>Zach Hocker</v>
      </c>
      <c r="D85" t="str">
        <f t="shared" si="9"/>
        <v>Zach Hocker</v>
      </c>
      <c r="E85" t="str">
        <f>D85</f>
        <v>Zach Hocker</v>
      </c>
      <c r="F85">
        <v>83</v>
      </c>
      <c r="G85" t="e">
        <f>VLOOKUP(D85,[1]fleaflicker.csv!AA:AB,2,FALSE)</f>
        <v>#N/A</v>
      </c>
      <c r="H85" t="e">
        <f>VLOOKUP(E85,[1]fleaflicker.csv!AA:AC,3,FALSE)</f>
        <v>#N/A</v>
      </c>
    </row>
    <row r="86" spans="1:8">
      <c r="A86" t="s">
        <v>916</v>
      </c>
      <c r="B86" t="str">
        <f t="shared" si="6"/>
        <v>Blair Walsh</v>
      </c>
      <c r="C86" t="str">
        <f t="shared" si="9"/>
        <v>Blair Walsh</v>
      </c>
      <c r="D86" t="str">
        <f t="shared" si="9"/>
        <v>Blair Walsh</v>
      </c>
      <c r="E86" t="str">
        <f>D86</f>
        <v>Blair Walsh</v>
      </c>
      <c r="F86">
        <v>84</v>
      </c>
      <c r="G86" t="e">
        <f>VLOOKUP(D86,[1]fleaflicker.csv!AA:AB,2,FALSE)</f>
        <v>#N/A</v>
      </c>
      <c r="H86" t="e">
        <f>VLOOKUP(E86,[1]fleaflicker.csv!AA:AC,3,FALSE)</f>
        <v>#N/A</v>
      </c>
    </row>
    <row r="87" spans="1:8">
      <c r="A87" t="s">
        <v>835</v>
      </c>
      <c r="B87" t="str">
        <f t="shared" si="6"/>
        <v>Seahawks</v>
      </c>
      <c r="C87" t="str">
        <f t="shared" si="9"/>
        <v>Seahawks</v>
      </c>
      <c r="D87" t="str">
        <f t="shared" si="9"/>
        <v>Seahawks</v>
      </c>
      <c r="E87" t="s">
        <v>713</v>
      </c>
      <c r="F87">
        <v>85</v>
      </c>
      <c r="G87" t="e">
        <f>VLOOKUP(D87,[1]fleaflicker.csv!AA:AB,2,FALSE)</f>
        <v>#N/A</v>
      </c>
      <c r="H87">
        <f>VLOOKUP(E87,[1]fleaflicker.csv!AA:AC,3,FALSE)</f>
        <v>85</v>
      </c>
    </row>
    <row r="88" spans="1:8">
      <c r="A88" t="s">
        <v>854</v>
      </c>
      <c r="B88" t="str">
        <f t="shared" si="6"/>
        <v>Randall Cobb</v>
      </c>
      <c r="C88" t="str">
        <f t="shared" si="9"/>
        <v>Randall Cobb</v>
      </c>
      <c r="D88" t="str">
        <f t="shared" si="9"/>
        <v>Randall Cobb</v>
      </c>
      <c r="E88" t="str">
        <f t="shared" si="8"/>
        <v>Randall Cobb</v>
      </c>
      <c r="F88">
        <v>86</v>
      </c>
      <c r="G88">
        <f>VLOOKUP(D88,[1]fleaflicker.csv!AA:AB,2,FALSE)</f>
        <v>86</v>
      </c>
      <c r="H88">
        <f>VLOOKUP(E88,[1]fleaflicker.csv!AA:AC,3,FALSE)</f>
        <v>86</v>
      </c>
    </row>
    <row r="89" spans="1:8">
      <c r="A89" t="s">
        <v>913</v>
      </c>
      <c r="B89" t="str">
        <f t="shared" si="6"/>
        <v>Justin Tucker</v>
      </c>
      <c r="C89" t="str">
        <f t="shared" si="9"/>
        <v>Justin Tucker</v>
      </c>
      <c r="D89" t="str">
        <f t="shared" si="9"/>
        <v>Justin Tucker</v>
      </c>
      <c r="E89" t="str">
        <f>D89</f>
        <v>Justin Tucker</v>
      </c>
      <c r="F89">
        <v>87</v>
      </c>
      <c r="G89" t="e">
        <f>VLOOKUP(D89,[1]fleaflicker.csv!AA:AB,2,FALSE)</f>
        <v>#N/A</v>
      </c>
      <c r="H89" t="e">
        <f>VLOOKUP(E89,[1]fleaflicker.csv!AA:AC,3,FALSE)</f>
        <v>#N/A</v>
      </c>
    </row>
    <row r="90" spans="1:8">
      <c r="A90" t="s">
        <v>904</v>
      </c>
      <c r="B90" t="str">
        <f t="shared" si="6"/>
        <v>Matt Bryant</v>
      </c>
      <c r="C90" t="str">
        <f t="shared" si="9"/>
        <v>Matt Bryant</v>
      </c>
      <c r="D90" t="str">
        <f t="shared" si="9"/>
        <v>Matt Bryant</v>
      </c>
      <c r="E90" t="str">
        <f>D90</f>
        <v>Matt Bryant</v>
      </c>
      <c r="F90">
        <v>88</v>
      </c>
      <c r="G90" t="e">
        <f>VLOOKUP(D90,[1]fleaflicker.csv!AA:AB,2,FALSE)</f>
        <v>#N/A</v>
      </c>
      <c r="H90" t="e">
        <f>VLOOKUP(E90,[1]fleaflicker.csv!AA:AC,3,FALSE)</f>
        <v>#N/A</v>
      </c>
    </row>
    <row r="91" spans="1:8">
      <c r="A91" t="s">
        <v>907</v>
      </c>
      <c r="B91" t="str">
        <f t="shared" si="6"/>
        <v>Josh Brown</v>
      </c>
      <c r="C91" t="str">
        <f t="shared" si="9"/>
        <v>Josh Brown</v>
      </c>
      <c r="D91" t="str">
        <f t="shared" si="9"/>
        <v>Josh Brown</v>
      </c>
      <c r="E91" t="str">
        <f>D91</f>
        <v>Josh Brown</v>
      </c>
      <c r="F91">
        <v>89</v>
      </c>
      <c r="G91" t="e">
        <f>VLOOKUP(D91,[1]fleaflicker.csv!AA:AB,2,FALSE)</f>
        <v>#N/A</v>
      </c>
      <c r="H91" t="e">
        <f>VLOOKUP(E91,[1]fleaflicker.csv!AA:AC,3,FALSE)</f>
        <v>#N/A</v>
      </c>
    </row>
    <row r="92" spans="1:8">
      <c r="A92" t="s">
        <v>865</v>
      </c>
      <c r="B92" t="str">
        <f t="shared" si="6"/>
        <v>Texans</v>
      </c>
      <c r="C92" t="str">
        <f t="shared" si="9"/>
        <v>Texans</v>
      </c>
      <c r="D92" t="str">
        <f t="shared" si="9"/>
        <v>Texans</v>
      </c>
      <c r="E92" t="s">
        <v>701</v>
      </c>
      <c r="F92">
        <v>90</v>
      </c>
      <c r="G92" t="e">
        <f>VLOOKUP(D92,[1]fleaflicker.csv!AA:AB,2,FALSE)</f>
        <v>#N/A</v>
      </c>
      <c r="H92">
        <f>VLOOKUP(E92,[1]fleaflicker.csv!AA:AC,3,FALSE)</f>
        <v>90</v>
      </c>
    </row>
    <row r="93" spans="1:8">
      <c r="A93" t="s">
        <v>928</v>
      </c>
      <c r="B93" t="str">
        <f t="shared" si="6"/>
        <v>Adam Vinatieri</v>
      </c>
      <c r="C93" t="str">
        <f t="shared" si="9"/>
        <v>Adam Vinatieri</v>
      </c>
      <c r="D93" t="str">
        <f t="shared" si="9"/>
        <v>Adam Vinatieri</v>
      </c>
      <c r="E93" t="str">
        <f>D93</f>
        <v>Adam Vinatieri</v>
      </c>
      <c r="F93">
        <v>91</v>
      </c>
      <c r="G93" t="e">
        <f>VLOOKUP(D93,[1]fleaflicker.csv!AA:AB,2,FALSE)</f>
        <v>#N/A</v>
      </c>
      <c r="H93" t="e">
        <f>VLOOKUP(E93,[1]fleaflicker.csv!AA:AC,3,FALSE)</f>
        <v>#N/A</v>
      </c>
    </row>
    <row r="94" spans="1:8">
      <c r="A94" t="s">
        <v>938</v>
      </c>
      <c r="B94" t="str">
        <f t="shared" si="6"/>
        <v>Matt Prater</v>
      </c>
      <c r="C94" t="str">
        <f t="shared" si="9"/>
        <v>Matt Prater</v>
      </c>
      <c r="D94" t="str">
        <f t="shared" si="9"/>
        <v>Matt Prater</v>
      </c>
      <c r="E94" t="str">
        <f>D94</f>
        <v>Matt Prater</v>
      </c>
      <c r="F94">
        <v>92</v>
      </c>
      <c r="G94" t="e">
        <f>VLOOKUP(D94,[1]fleaflicker.csv!AA:AB,2,FALSE)</f>
        <v>#N/A</v>
      </c>
      <c r="H94" t="e">
        <f>VLOOKUP(E94,[1]fleaflicker.csv!AA:AC,3,FALSE)</f>
        <v>#N/A</v>
      </c>
    </row>
    <row r="95" spans="1:8">
      <c r="A95" t="s">
        <v>918</v>
      </c>
      <c r="B95" t="str">
        <f t="shared" si="6"/>
        <v>Dan Bailey</v>
      </c>
      <c r="C95" t="str">
        <f t="shared" si="9"/>
        <v>Dan Bailey</v>
      </c>
      <c r="D95" t="str">
        <f t="shared" si="9"/>
        <v>Dan Bailey</v>
      </c>
      <c r="E95" t="str">
        <f>D95</f>
        <v>Dan Bailey</v>
      </c>
      <c r="F95">
        <v>93</v>
      </c>
      <c r="G95" t="e">
        <f>VLOOKUP(D95,[1]fleaflicker.csv!AA:AB,2,FALSE)</f>
        <v>#N/A</v>
      </c>
      <c r="H95" t="e">
        <f>VLOOKUP(E95,[1]fleaflicker.csv!AA:AC,3,FALSE)</f>
        <v>#N/A</v>
      </c>
    </row>
    <row r="96" spans="1:8">
      <c r="A96" t="s">
        <v>914</v>
      </c>
      <c r="B96" t="str">
        <f t="shared" si="6"/>
        <v>Jarvis Landry</v>
      </c>
      <c r="C96" t="str">
        <f t="shared" si="9"/>
        <v>Jarvis Landry</v>
      </c>
      <c r="D96" t="str">
        <f t="shared" si="9"/>
        <v>Jarvis Landry</v>
      </c>
      <c r="E96" t="str">
        <f t="shared" si="8"/>
        <v>Jarvis Landry</v>
      </c>
      <c r="F96">
        <v>94</v>
      </c>
      <c r="G96">
        <f>VLOOKUP(D96,[1]fleaflicker.csv!AA:AB,2,FALSE)</f>
        <v>94</v>
      </c>
      <c r="H96">
        <f>VLOOKUP(E96,[1]fleaflicker.csv!AA:AC,3,FALSE)</f>
        <v>94</v>
      </c>
    </row>
    <row r="97" spans="1:8">
      <c r="A97" t="s">
        <v>1608</v>
      </c>
      <c r="B97" t="str">
        <f t="shared" si="6"/>
        <v>Eric Decker</v>
      </c>
      <c r="C97" t="str">
        <f t="shared" si="9"/>
        <v>Eric Decker</v>
      </c>
      <c r="D97" t="str">
        <f t="shared" si="9"/>
        <v>Eric Decker</v>
      </c>
      <c r="E97" t="str">
        <f t="shared" si="8"/>
        <v>Eric Decker</v>
      </c>
      <c r="F97">
        <v>95</v>
      </c>
      <c r="G97">
        <f>VLOOKUP(D97,[1]fleaflicker.csv!AA:AB,2,FALSE)</f>
        <v>95</v>
      </c>
      <c r="H97">
        <f>VLOOKUP(E97,[1]fleaflicker.csv!AA:AC,3,FALSE)</f>
        <v>95</v>
      </c>
    </row>
    <row r="98" spans="1:8">
      <c r="A98" t="s">
        <v>955</v>
      </c>
      <c r="B98" t="str">
        <f t="shared" si="6"/>
        <v>Jordan Matthews</v>
      </c>
      <c r="C98" t="str">
        <f t="shared" si="9"/>
        <v>Jordan Matthews</v>
      </c>
      <c r="D98" t="str">
        <f t="shared" si="9"/>
        <v>Jordan Matthews</v>
      </c>
      <c r="E98" t="str">
        <f t="shared" si="8"/>
        <v>Jordan Matthews</v>
      </c>
      <c r="F98">
        <v>96</v>
      </c>
      <c r="G98">
        <f>VLOOKUP(D98,[1]fleaflicker.csv!AA:AB,2,FALSE)</f>
        <v>96</v>
      </c>
      <c r="H98">
        <f>VLOOKUP(E98,[1]fleaflicker.csv!AA:AC,3,FALSE)</f>
        <v>96</v>
      </c>
    </row>
    <row r="99" spans="1:8">
      <c r="A99" t="s">
        <v>930</v>
      </c>
      <c r="B99" t="str">
        <f t="shared" si="6"/>
        <v>Nick Folk</v>
      </c>
      <c r="C99" t="str">
        <f t="shared" si="9"/>
        <v>Nick Folk</v>
      </c>
      <c r="D99" t="str">
        <f t="shared" si="9"/>
        <v>Nick Folk</v>
      </c>
      <c r="E99" t="str">
        <f>D99</f>
        <v>Nick Folk</v>
      </c>
      <c r="F99">
        <v>97</v>
      </c>
      <c r="G99" t="e">
        <f>VLOOKUP(D99,[1]fleaflicker.csv!AA:AB,2,FALSE)</f>
        <v>#N/A</v>
      </c>
      <c r="H99" t="e">
        <f>VLOOKUP(E99,[1]fleaflicker.csv!AA:AC,3,FALSE)</f>
        <v>#N/A</v>
      </c>
    </row>
    <row r="100" spans="1:8">
      <c r="A100" t="s">
        <v>892</v>
      </c>
      <c r="B100" t="str">
        <f t="shared" si="6"/>
        <v>Stephen Gostkowski</v>
      </c>
      <c r="C100" t="str">
        <f t="shared" ref="C100:D115" si="10">LEFT(B100,IFERROR(FIND("*",B100),LEN(B100)+1)-1)</f>
        <v>Stephen Gostkowski</v>
      </c>
      <c r="D100" t="str">
        <f t="shared" si="10"/>
        <v>Stephen Gostkowski</v>
      </c>
      <c r="E100" t="str">
        <f>D100</f>
        <v>Stephen Gostkowski</v>
      </c>
      <c r="F100">
        <v>98</v>
      </c>
      <c r="G100" t="e">
        <f>VLOOKUP(D100,[1]fleaflicker.csv!AA:AB,2,FALSE)</f>
        <v>#N/A</v>
      </c>
      <c r="H100" t="e">
        <f>VLOOKUP(E100,[1]fleaflicker.csv!AA:AC,3,FALSE)</f>
        <v>#N/A</v>
      </c>
    </row>
    <row r="101" spans="1:8">
      <c r="A101" t="s">
        <v>976</v>
      </c>
      <c r="B101" t="str">
        <f t="shared" si="6"/>
        <v>Roddy White</v>
      </c>
      <c r="C101" t="str">
        <f t="shared" si="10"/>
        <v>Roddy White</v>
      </c>
      <c r="D101" t="str">
        <f t="shared" si="10"/>
        <v>Roddy White</v>
      </c>
      <c r="E101" t="str">
        <f t="shared" si="8"/>
        <v>Roddy White</v>
      </c>
      <c r="F101">
        <v>99</v>
      </c>
      <c r="G101">
        <f>VLOOKUP(D101,[1]fleaflicker.csv!AA:AB,2,FALSE)</f>
        <v>99</v>
      </c>
      <c r="H101">
        <f>VLOOKUP(E101,[1]fleaflicker.csv!AA:AC,3,FALSE)</f>
        <v>99</v>
      </c>
    </row>
    <row r="102" spans="1:8">
      <c r="A102" t="s">
        <v>917</v>
      </c>
      <c r="B102" t="str">
        <f t="shared" si="6"/>
        <v>Jeremy Maclin</v>
      </c>
      <c r="C102" t="str">
        <f t="shared" si="10"/>
        <v>Jeremy Maclin</v>
      </c>
      <c r="D102" t="str">
        <f t="shared" si="10"/>
        <v>Jeremy Maclin</v>
      </c>
      <c r="E102" t="str">
        <f t="shared" si="8"/>
        <v>Jeremy Maclin</v>
      </c>
      <c r="F102">
        <v>100</v>
      </c>
      <c r="G102">
        <f>VLOOKUP(D102,[1]fleaflicker.csv!AA:AB,2,FALSE)</f>
        <v>100</v>
      </c>
      <c r="H102">
        <f>VLOOKUP(E102,[1]fleaflicker.csv!AA:AC,3,FALSE)</f>
        <v>100</v>
      </c>
    </row>
    <row r="103" spans="1:8">
      <c r="A103" t="s">
        <v>959</v>
      </c>
      <c r="B103" t="str">
        <f t="shared" si="6"/>
        <v>Bishop Sankey</v>
      </c>
      <c r="C103" t="str">
        <f t="shared" si="10"/>
        <v>Bishop Sankey</v>
      </c>
      <c r="D103" t="str">
        <f t="shared" si="10"/>
        <v>Bishop Sankey</v>
      </c>
      <c r="E103" t="str">
        <f t="shared" si="8"/>
        <v>Bishop Sankey</v>
      </c>
      <c r="F103">
        <v>101</v>
      </c>
      <c r="G103">
        <f>VLOOKUP(D103,[1]fleaflicker.csv!AA:AB,2,FALSE)</f>
        <v>101</v>
      </c>
      <c r="H103">
        <f>VLOOKUP(E103,[1]fleaflicker.csv!AA:AC,3,FALSE)</f>
        <v>101</v>
      </c>
    </row>
    <row r="104" spans="1:8">
      <c r="A104" t="s">
        <v>903</v>
      </c>
      <c r="B104" t="str">
        <f t="shared" si="6"/>
        <v>Greg Zuerlein</v>
      </c>
      <c r="C104" t="str">
        <f t="shared" si="10"/>
        <v>Greg Zuerlein</v>
      </c>
      <c r="D104" t="str">
        <f t="shared" si="10"/>
        <v>Greg Zuerlein</v>
      </c>
      <c r="E104" t="str">
        <f>D104</f>
        <v>Greg Zuerlein</v>
      </c>
      <c r="F104">
        <v>102</v>
      </c>
      <c r="G104" t="e">
        <f>VLOOKUP(D104,[1]fleaflicker.csv!AA:AB,2,FALSE)</f>
        <v>#N/A</v>
      </c>
      <c r="H104" t="e">
        <f>VLOOKUP(E104,[1]fleaflicker.csv!AA:AC,3,FALSE)</f>
        <v>#N/A</v>
      </c>
    </row>
    <row r="105" spans="1:8">
      <c r="A105" t="s">
        <v>890</v>
      </c>
      <c r="B105" t="str">
        <f t="shared" si="6"/>
        <v>T.J. Yeldon</v>
      </c>
      <c r="C105" t="str">
        <f t="shared" si="10"/>
        <v>T.J. Yeldon</v>
      </c>
      <c r="D105" t="str">
        <f t="shared" si="10"/>
        <v>T.J. Yeldon</v>
      </c>
      <c r="E105" t="str">
        <f t="shared" si="8"/>
        <v>T.J. Yeldon</v>
      </c>
      <c r="F105">
        <v>103</v>
      </c>
      <c r="G105">
        <f>VLOOKUP(D105,[1]fleaflicker.csv!AA:AB,2,FALSE)</f>
        <v>103</v>
      </c>
      <c r="H105">
        <f>VLOOKUP(E105,[1]fleaflicker.csv!AA:AC,3,FALSE)</f>
        <v>103</v>
      </c>
    </row>
    <row r="106" spans="1:8">
      <c r="A106" t="s">
        <v>899</v>
      </c>
      <c r="B106" t="str">
        <f t="shared" si="6"/>
        <v>LeGarrette Blount</v>
      </c>
      <c r="C106" t="str">
        <f t="shared" si="10"/>
        <v>LeGarrette Blount</v>
      </c>
      <c r="D106" t="str">
        <f t="shared" si="10"/>
        <v>LeGarrette Blount</v>
      </c>
      <c r="E106" t="str">
        <f t="shared" si="8"/>
        <v>LeGarrette Blount</v>
      </c>
      <c r="F106">
        <v>104</v>
      </c>
      <c r="G106">
        <f>VLOOKUP(D106,[1]fleaflicker.csv!AA:AB,2,FALSE)</f>
        <v>104</v>
      </c>
      <c r="H106">
        <f>VLOOKUP(E106,[1]fleaflicker.csv!AA:AC,3,FALSE)</f>
        <v>104</v>
      </c>
    </row>
    <row r="107" spans="1:8">
      <c r="A107" t="s">
        <v>956</v>
      </c>
      <c r="B107" t="str">
        <f t="shared" si="6"/>
        <v>Danny Woodhead</v>
      </c>
      <c r="C107" t="str">
        <f t="shared" si="10"/>
        <v>Danny Woodhead</v>
      </c>
      <c r="D107" t="str">
        <f t="shared" si="10"/>
        <v>Danny Woodhead</v>
      </c>
      <c r="E107" t="str">
        <f t="shared" si="8"/>
        <v>Danny Woodhead</v>
      </c>
      <c r="F107">
        <v>105</v>
      </c>
      <c r="G107">
        <f>VLOOKUP(D107,[1]fleaflicker.csv!AA:AB,2,FALSE)</f>
        <v>105</v>
      </c>
      <c r="H107">
        <f>VLOOKUP(E107,[1]fleaflicker.csv!AA:AC,3,FALSE)</f>
        <v>105</v>
      </c>
    </row>
    <row r="108" spans="1:8">
      <c r="A108" t="s">
        <v>919</v>
      </c>
      <c r="B108" t="str">
        <f t="shared" si="6"/>
        <v>Cody Parkey</v>
      </c>
      <c r="C108" t="str">
        <f t="shared" si="10"/>
        <v>Cody Parkey</v>
      </c>
      <c r="D108" t="str">
        <f t="shared" si="10"/>
        <v>Cody Parkey</v>
      </c>
      <c r="E108" t="str">
        <f>D108</f>
        <v>Cody Parkey</v>
      </c>
      <c r="F108">
        <v>106</v>
      </c>
      <c r="G108" t="e">
        <f>VLOOKUP(D108,[1]fleaflicker.csv!AA:AB,2,FALSE)</f>
        <v>#N/A</v>
      </c>
      <c r="H108" t="e">
        <f>VLOOKUP(E108,[1]fleaflicker.csv!AA:AC,3,FALSE)</f>
        <v>#N/A</v>
      </c>
    </row>
    <row r="109" spans="1:8">
      <c r="A109" t="s">
        <v>923</v>
      </c>
      <c r="B109" t="str">
        <f t="shared" si="6"/>
        <v>Randy Bullock</v>
      </c>
      <c r="C109" t="str">
        <f t="shared" si="10"/>
        <v>Randy Bullock</v>
      </c>
      <c r="D109" t="str">
        <f t="shared" si="10"/>
        <v>Randy Bullock</v>
      </c>
      <c r="E109" t="str">
        <f>D109</f>
        <v>Randy Bullock</v>
      </c>
      <c r="F109">
        <v>107</v>
      </c>
      <c r="G109" t="e">
        <f>VLOOKUP(D109,[1]fleaflicker.csv!AA:AB,2,FALSE)</f>
        <v>#N/A</v>
      </c>
      <c r="H109" t="e">
        <f>VLOOKUP(E109,[1]fleaflicker.csv!AA:AC,3,FALSE)</f>
        <v>#N/A</v>
      </c>
    </row>
    <row r="110" spans="1:8">
      <c r="A110" t="s">
        <v>1609</v>
      </c>
      <c r="B110" t="str">
        <f t="shared" si="6"/>
        <v>Golden Tate</v>
      </c>
      <c r="C110" t="str">
        <f t="shared" si="10"/>
        <v>Golden Tate</v>
      </c>
      <c r="D110" t="str">
        <f t="shared" si="10"/>
        <v>Golden Tate</v>
      </c>
      <c r="E110" t="str">
        <f t="shared" si="8"/>
        <v>Golden Tate</v>
      </c>
      <c r="F110">
        <v>108</v>
      </c>
      <c r="G110">
        <f>VLOOKUP(D110,[1]fleaflicker.csv!AA:AB,2,FALSE)</f>
        <v>108</v>
      </c>
      <c r="H110">
        <f>VLOOKUP(E110,[1]fleaflicker.csv!AA:AC,3,FALSE)</f>
        <v>108</v>
      </c>
    </row>
    <row r="111" spans="1:8">
      <c r="A111" t="s">
        <v>915</v>
      </c>
      <c r="B111" t="str">
        <f t="shared" si="6"/>
        <v>Mason Crosby</v>
      </c>
      <c r="C111" t="str">
        <f t="shared" si="10"/>
        <v>Mason Crosby</v>
      </c>
      <c r="D111" t="str">
        <f t="shared" si="10"/>
        <v>Mason Crosby</v>
      </c>
      <c r="E111" t="str">
        <f>D111</f>
        <v>Mason Crosby</v>
      </c>
      <c r="F111">
        <v>109</v>
      </c>
      <c r="G111" t="e">
        <f>VLOOKUP(D111,[1]fleaflicker.csv!AA:AB,2,FALSE)</f>
        <v>#N/A</v>
      </c>
      <c r="H111" t="e">
        <f>VLOOKUP(E111,[1]fleaflicker.csv!AA:AC,3,FALSE)</f>
        <v>#N/A</v>
      </c>
    </row>
    <row r="112" spans="1:8">
      <c r="A112" t="s">
        <v>975</v>
      </c>
      <c r="B112" t="str">
        <f t="shared" si="6"/>
        <v>Vincent Jackson</v>
      </c>
      <c r="C112" t="str">
        <f t="shared" si="10"/>
        <v>Vincent Jackson</v>
      </c>
      <c r="D112" t="str">
        <f t="shared" si="10"/>
        <v>Vincent Jackson</v>
      </c>
      <c r="E112" t="str">
        <f t="shared" si="8"/>
        <v>Vincent Jackson</v>
      </c>
      <c r="F112">
        <v>110</v>
      </c>
      <c r="G112">
        <f>VLOOKUP(D112,[1]fleaflicker.csv!AA:AB,2,FALSE)</f>
        <v>110</v>
      </c>
      <c r="H112">
        <f>VLOOKUP(E112,[1]fleaflicker.csv!AA:AC,3,FALSE)</f>
        <v>110</v>
      </c>
    </row>
    <row r="113" spans="1:8">
      <c r="A113" t="s">
        <v>909</v>
      </c>
      <c r="B113" t="str">
        <f t="shared" si="6"/>
        <v>Chandler Catanzaro</v>
      </c>
      <c r="C113" t="str">
        <f t="shared" si="10"/>
        <v>Chandler Catanzaro</v>
      </c>
      <c r="D113" t="str">
        <f t="shared" si="10"/>
        <v>Chandler Catanzaro</v>
      </c>
      <c r="E113" t="str">
        <f>D113</f>
        <v>Chandler Catanzaro</v>
      </c>
      <c r="F113">
        <v>111</v>
      </c>
      <c r="G113" t="e">
        <f>VLOOKUP(D113,[1]fleaflicker.csv!AA:AB,2,FALSE)</f>
        <v>#N/A</v>
      </c>
      <c r="H113" t="e">
        <f>VLOOKUP(E113,[1]fleaflicker.csv!AA:AC,3,FALSE)</f>
        <v>#N/A</v>
      </c>
    </row>
    <row r="114" spans="1:8">
      <c r="A114" t="s">
        <v>813</v>
      </c>
      <c r="B114" t="str">
        <f t="shared" si="6"/>
        <v>Patriots</v>
      </c>
      <c r="C114" t="str">
        <f t="shared" si="10"/>
        <v>Patriots</v>
      </c>
      <c r="D114" t="str">
        <f t="shared" si="10"/>
        <v>Patriots</v>
      </c>
      <c r="E114" t="s">
        <v>714</v>
      </c>
      <c r="F114">
        <v>112</v>
      </c>
      <c r="G114" t="e">
        <f>VLOOKUP(D114,[1]fleaflicker.csv!AA:AB,2,FALSE)</f>
        <v>#N/A</v>
      </c>
      <c r="H114">
        <f>VLOOKUP(E114,[1]fleaflicker.csv!AA:AC,3,FALSE)</f>
        <v>112</v>
      </c>
    </row>
    <row r="115" spans="1:8">
      <c r="A115" t="s">
        <v>967</v>
      </c>
      <c r="B115" t="str">
        <f t="shared" si="6"/>
        <v>Jason Myers</v>
      </c>
      <c r="C115" t="str">
        <f t="shared" si="10"/>
        <v>Jason Myers</v>
      </c>
      <c r="D115" t="str">
        <f t="shared" si="10"/>
        <v>Jason Myers</v>
      </c>
      <c r="E115" t="str">
        <f>D115</f>
        <v>Jason Myers</v>
      </c>
      <c r="F115">
        <v>113</v>
      </c>
      <c r="G115" t="e">
        <f>VLOOKUP(D115,[1]fleaflicker.csv!AA:AB,2,FALSE)</f>
        <v>#N/A</v>
      </c>
      <c r="H115" t="e">
        <f>VLOOKUP(E115,[1]fleaflicker.csv!AA:AC,3,FALSE)</f>
        <v>#N/A</v>
      </c>
    </row>
    <row r="116" spans="1:8">
      <c r="A116" t="s">
        <v>969</v>
      </c>
      <c r="B116" t="str">
        <f t="shared" si="6"/>
        <v>Amari Cooper</v>
      </c>
      <c r="C116" t="str">
        <f t="shared" ref="C116:D131" si="11">LEFT(B116,IFERROR(FIND("*",B116),LEN(B116)+1)-1)</f>
        <v>Amari Cooper</v>
      </c>
      <c r="D116" t="str">
        <f t="shared" si="11"/>
        <v>Amari Cooper</v>
      </c>
      <c r="E116" t="str">
        <f t="shared" si="8"/>
        <v>Amari Cooper</v>
      </c>
      <c r="F116">
        <v>114</v>
      </c>
      <c r="G116">
        <f>VLOOKUP(D116,[1]fleaflicker.csv!AA:AB,2,FALSE)</f>
        <v>114</v>
      </c>
      <c r="H116">
        <f>VLOOKUP(E116,[1]fleaflicker.csv!AA:AC,3,FALSE)</f>
        <v>114</v>
      </c>
    </row>
    <row r="117" spans="1:8">
      <c r="A117" t="s">
        <v>920</v>
      </c>
      <c r="B117" t="str">
        <f t="shared" si="6"/>
        <v>Graham Gano</v>
      </c>
      <c r="C117" t="str">
        <f t="shared" si="11"/>
        <v>Graham Gano</v>
      </c>
      <c r="D117" t="str">
        <f t="shared" si="11"/>
        <v>Graham Gano</v>
      </c>
      <c r="E117" t="str">
        <f>D117</f>
        <v>Graham Gano</v>
      </c>
      <c r="F117">
        <v>115</v>
      </c>
      <c r="G117" t="e">
        <f>VLOOKUP(D117,[1]fleaflicker.csv!AA:AB,2,FALSE)</f>
        <v>#N/A</v>
      </c>
      <c r="H117" t="e">
        <f>VLOOKUP(E117,[1]fleaflicker.csv!AA:AC,3,FALSE)</f>
        <v>#N/A</v>
      </c>
    </row>
    <row r="118" spans="1:8">
      <c r="A118" t="s">
        <v>897</v>
      </c>
      <c r="B118" t="str">
        <f t="shared" si="6"/>
        <v>Josh Scobee</v>
      </c>
      <c r="C118" t="str">
        <f t="shared" si="11"/>
        <v>Josh Scobee</v>
      </c>
      <c r="D118" t="str">
        <f t="shared" si="11"/>
        <v>Josh Scobee</v>
      </c>
      <c r="E118" t="str">
        <f>D118</f>
        <v>Josh Scobee</v>
      </c>
      <c r="F118">
        <v>116</v>
      </c>
      <c r="G118" t="e">
        <f>VLOOKUP(D118,[1]fleaflicker.csv!AA:AB,2,FALSE)</f>
        <v>#N/A</v>
      </c>
      <c r="H118" t="e">
        <f>VLOOKUP(E118,[1]fleaflicker.csv!AA:AC,3,FALSE)</f>
        <v>#N/A</v>
      </c>
    </row>
    <row r="119" spans="1:8">
      <c r="A119" t="s">
        <v>1610</v>
      </c>
      <c r="B119" t="str">
        <f t="shared" si="6"/>
        <v>Jason Witten</v>
      </c>
      <c r="C119" t="str">
        <f t="shared" si="11"/>
        <v>Jason Witten</v>
      </c>
      <c r="D119" t="str">
        <f t="shared" si="11"/>
        <v>Jason Witten</v>
      </c>
      <c r="E119" t="str">
        <f t="shared" si="8"/>
        <v>Jason Witten</v>
      </c>
      <c r="F119">
        <v>117</v>
      </c>
      <c r="G119">
        <f>VLOOKUP(D119,[1]fleaflicker.csv!AA:AB,2,FALSE)</f>
        <v>117</v>
      </c>
      <c r="H119">
        <f>VLOOKUP(E119,[1]fleaflicker.csv!AA:AC,3,FALSE)</f>
        <v>117</v>
      </c>
    </row>
    <row r="120" spans="1:8">
      <c r="A120" t="s">
        <v>931</v>
      </c>
      <c r="B120" t="str">
        <f t="shared" si="6"/>
        <v>Josh Lambo</v>
      </c>
      <c r="C120" t="str">
        <f t="shared" si="11"/>
        <v>Josh Lambo</v>
      </c>
      <c r="D120" t="str">
        <f t="shared" si="11"/>
        <v>Josh Lambo</v>
      </c>
      <c r="E120" t="str">
        <f>D120</f>
        <v>Josh Lambo</v>
      </c>
      <c r="F120">
        <v>118</v>
      </c>
      <c r="G120" t="e">
        <f>VLOOKUP(D120,[1]fleaflicker.csv!AA:AB,2,FALSE)</f>
        <v>#N/A</v>
      </c>
      <c r="H120" t="e">
        <f>VLOOKUP(E120,[1]fleaflicker.csv!AA:AC,3,FALSE)</f>
        <v>#N/A</v>
      </c>
    </row>
    <row r="121" spans="1:8">
      <c r="A121" t="s">
        <v>941</v>
      </c>
      <c r="B121" t="str">
        <f t="shared" si="6"/>
        <v>Sebastian Janikowski</v>
      </c>
      <c r="C121" t="str">
        <f t="shared" si="11"/>
        <v>Sebastian Janikowski</v>
      </c>
      <c r="D121" t="str">
        <f t="shared" si="11"/>
        <v>Sebastian Janikowski</v>
      </c>
      <c r="E121" t="str">
        <f>D121</f>
        <v>Sebastian Janikowski</v>
      </c>
      <c r="F121">
        <v>119</v>
      </c>
      <c r="G121" t="e">
        <f>VLOOKUP(D121,[1]fleaflicker.csv!AA:AB,2,FALSE)</f>
        <v>#N/A</v>
      </c>
      <c r="H121" t="e">
        <f>VLOOKUP(E121,[1]fleaflicker.csv!AA:AC,3,FALSE)</f>
        <v>#N/A</v>
      </c>
    </row>
    <row r="122" spans="1:8">
      <c r="A122" t="s">
        <v>898</v>
      </c>
      <c r="B122" t="str">
        <f t="shared" si="6"/>
        <v>Allen Robinson</v>
      </c>
      <c r="C122" t="str">
        <f t="shared" si="11"/>
        <v>Allen Robinson</v>
      </c>
      <c r="D122" t="str">
        <f t="shared" si="11"/>
        <v>Allen Robinson</v>
      </c>
      <c r="E122" t="str">
        <f t="shared" si="8"/>
        <v>Allen Robinson</v>
      </c>
      <c r="F122">
        <v>120</v>
      </c>
      <c r="G122">
        <f>VLOOKUP(D122,[1]fleaflicker.csv!AA:AB,2,FALSE)</f>
        <v>120</v>
      </c>
      <c r="H122">
        <f>VLOOKUP(E122,[1]fleaflicker.csv!AA:AC,3,FALSE)</f>
        <v>120</v>
      </c>
    </row>
    <row r="123" spans="1:8">
      <c r="A123" t="s">
        <v>942</v>
      </c>
      <c r="B123" t="str">
        <f t="shared" si="6"/>
        <v>Pierre Garcon</v>
      </c>
      <c r="C123" t="str">
        <f t="shared" si="11"/>
        <v>Pierre Garcon</v>
      </c>
      <c r="D123" t="str">
        <f t="shared" si="11"/>
        <v>Pierre Garcon</v>
      </c>
      <c r="E123" t="str">
        <f t="shared" si="8"/>
        <v>Pierre Garcon</v>
      </c>
      <c r="F123">
        <v>121</v>
      </c>
      <c r="G123">
        <f>VLOOKUP(D123,[1]fleaflicker.csv!AA:AB,2,FALSE)</f>
        <v>121</v>
      </c>
      <c r="H123">
        <f>VLOOKUP(E123,[1]fleaflicker.csv!AA:AC,3,FALSE)</f>
        <v>121</v>
      </c>
    </row>
    <row r="124" spans="1:8">
      <c r="A124" t="s">
        <v>962</v>
      </c>
      <c r="B124" t="str">
        <f t="shared" si="6"/>
        <v>Robbie Gould</v>
      </c>
      <c r="C124" t="str">
        <f t="shared" si="11"/>
        <v>Robbie Gould</v>
      </c>
      <c r="D124" t="str">
        <f t="shared" si="11"/>
        <v>Robbie Gould</v>
      </c>
      <c r="E124" t="str">
        <f>D124</f>
        <v>Robbie Gould</v>
      </c>
      <c r="F124">
        <v>122</v>
      </c>
      <c r="G124" t="e">
        <f>VLOOKUP(D124,[1]fleaflicker.csv!AA:AB,2,FALSE)</f>
        <v>#N/A</v>
      </c>
      <c r="H124" t="e">
        <f>VLOOKUP(E124,[1]fleaflicker.csv!AA:AC,3,FALSE)</f>
        <v>#N/A</v>
      </c>
    </row>
    <row r="125" spans="1:8">
      <c r="A125" t="s">
        <v>1101</v>
      </c>
      <c r="B125" t="str">
        <f t="shared" si="6"/>
        <v>Jaguars</v>
      </c>
      <c r="C125" t="str">
        <f t="shared" si="11"/>
        <v>Jaguars</v>
      </c>
      <c r="D125" t="str">
        <f t="shared" si="11"/>
        <v>Jaguars</v>
      </c>
      <c r="E125" t="s">
        <v>709</v>
      </c>
      <c r="F125">
        <v>123</v>
      </c>
      <c r="G125" t="e">
        <f>VLOOKUP(D125,[1]fleaflicker.csv!AA:AB,2,FALSE)</f>
        <v>#N/A</v>
      </c>
      <c r="H125">
        <f>VLOOKUP(E125,[1]fleaflicker.csv!AA:AC,3,FALSE)</f>
        <v>123</v>
      </c>
    </row>
    <row r="126" spans="1:8">
      <c r="A126" t="s">
        <v>874</v>
      </c>
      <c r="B126" t="str">
        <f t="shared" si="6"/>
        <v>Brandon Marshall</v>
      </c>
      <c r="C126" t="str">
        <f t="shared" si="11"/>
        <v>Brandon Marshall</v>
      </c>
      <c r="D126" t="str">
        <f t="shared" si="11"/>
        <v>Brandon Marshall</v>
      </c>
      <c r="E126" t="str">
        <f t="shared" si="8"/>
        <v>Brandon Marshall</v>
      </c>
      <c r="F126">
        <v>124</v>
      </c>
      <c r="G126">
        <f>VLOOKUP(D126,[1]fleaflicker.csv!AA:AB,2,FALSE)</f>
        <v>124</v>
      </c>
      <c r="H126">
        <f>VLOOKUP(E126,[1]fleaflicker.csv!AA:AC,3,FALSE)</f>
        <v>124</v>
      </c>
    </row>
    <row r="127" spans="1:8">
      <c r="A127" t="s">
        <v>889</v>
      </c>
      <c r="B127" t="str">
        <f t="shared" si="6"/>
        <v>Melvin Gordon</v>
      </c>
      <c r="C127" t="str">
        <f t="shared" si="11"/>
        <v>Melvin Gordon</v>
      </c>
      <c r="D127" t="str">
        <f t="shared" si="11"/>
        <v>Melvin Gordon</v>
      </c>
      <c r="E127" t="str">
        <f t="shared" si="8"/>
        <v>Melvin Gordon</v>
      </c>
      <c r="F127">
        <v>125</v>
      </c>
      <c r="G127">
        <f>VLOOKUP(D127,[1]fleaflicker.csv!AA:AB,2,FALSE)</f>
        <v>125</v>
      </c>
      <c r="H127">
        <f>VLOOKUP(E127,[1]fleaflicker.csv!AA:AC,3,FALSE)</f>
        <v>125</v>
      </c>
    </row>
    <row r="128" spans="1:8">
      <c r="A128" t="s">
        <v>935</v>
      </c>
      <c r="B128" t="str">
        <f t="shared" si="6"/>
        <v>Kyle Brindza</v>
      </c>
      <c r="C128" t="str">
        <f t="shared" si="11"/>
        <v>Kyle Brindza</v>
      </c>
      <c r="D128" t="str">
        <f t="shared" si="11"/>
        <v>Kyle Brindza</v>
      </c>
      <c r="E128" t="str">
        <f t="shared" ref="E128:E133" si="12">D128</f>
        <v>Kyle Brindza</v>
      </c>
      <c r="F128">
        <v>126</v>
      </c>
      <c r="G128" t="e">
        <f>VLOOKUP(D128,[1]fleaflicker.csv!AA:AB,2,FALSE)</f>
        <v>#N/A</v>
      </c>
      <c r="H128" t="e">
        <f>VLOOKUP(E128,[1]fleaflicker.csv!AA:AC,3,FALSE)</f>
        <v>#N/A</v>
      </c>
    </row>
    <row r="129" spans="1:8">
      <c r="A129" t="s">
        <v>946</v>
      </c>
      <c r="B129" t="str">
        <f t="shared" si="6"/>
        <v>Brandon McManus</v>
      </c>
      <c r="C129" t="str">
        <f t="shared" si="11"/>
        <v>Brandon McManus</v>
      </c>
      <c r="D129" t="str">
        <f t="shared" si="11"/>
        <v>Brandon McManus</v>
      </c>
      <c r="E129" t="str">
        <f t="shared" si="12"/>
        <v>Brandon McManus</v>
      </c>
      <c r="F129">
        <v>127</v>
      </c>
      <c r="G129" t="e">
        <f>VLOOKUP(D129,[1]fleaflicker.csv!AA:AB,2,FALSE)</f>
        <v>#N/A</v>
      </c>
      <c r="H129" t="e">
        <f>VLOOKUP(E129,[1]fleaflicker.csv!AA:AC,3,FALSE)</f>
        <v>#N/A</v>
      </c>
    </row>
    <row r="130" spans="1:8">
      <c r="A130" t="s">
        <v>921</v>
      </c>
      <c r="B130" t="str">
        <f t="shared" si="6"/>
        <v>Steven Hauschka</v>
      </c>
      <c r="C130" t="str">
        <f t="shared" si="11"/>
        <v>Steven Hauschka</v>
      </c>
      <c r="D130" t="str">
        <f t="shared" si="11"/>
        <v>Steven Hauschka</v>
      </c>
      <c r="E130" t="str">
        <f t="shared" si="12"/>
        <v>Steven Hauschka</v>
      </c>
      <c r="F130">
        <v>128</v>
      </c>
      <c r="G130" t="e">
        <f>VLOOKUP(D130,[1]fleaflicker.csv!AA:AB,2,FALSE)</f>
        <v>#N/A</v>
      </c>
      <c r="H130" t="e">
        <f>VLOOKUP(E130,[1]fleaflicker.csv!AA:AC,3,FALSE)</f>
        <v>#N/A</v>
      </c>
    </row>
    <row r="131" spans="1:8">
      <c r="A131" t="s">
        <v>1611</v>
      </c>
      <c r="B131" t="str">
        <f t="shared" si="6"/>
        <v>Dan Carpenter</v>
      </c>
      <c r="C131" t="str">
        <f t="shared" si="11"/>
        <v>Dan Carpenter</v>
      </c>
      <c r="D131" t="str">
        <f t="shared" si="11"/>
        <v>Dan Carpenter</v>
      </c>
      <c r="E131" t="str">
        <f t="shared" si="12"/>
        <v>Dan Carpenter</v>
      </c>
      <c r="F131">
        <v>129</v>
      </c>
      <c r="G131" t="e">
        <f>VLOOKUP(D131,[1]fleaflicker.csv!AA:AB,2,FALSE)</f>
        <v>#N/A</v>
      </c>
      <c r="H131" t="e">
        <f>VLOOKUP(E131,[1]fleaflicker.csv!AA:AC,3,FALSE)</f>
        <v>#N/A</v>
      </c>
    </row>
    <row r="132" spans="1:8">
      <c r="A132" t="s">
        <v>945</v>
      </c>
      <c r="B132" t="str">
        <f t="shared" ref="B132:B195" si="13">LEFT(A132,IFERROR(FIND(",",A132),LEN(A132)-8)-1)</f>
        <v>Ryan Succop</v>
      </c>
      <c r="C132" t="str">
        <f t="shared" ref="C132:D147" si="14">LEFT(B132,IFERROR(FIND("*",B132),LEN(B132)+1)-1)</f>
        <v>Ryan Succop</v>
      </c>
      <c r="D132" t="str">
        <f t="shared" si="14"/>
        <v>Ryan Succop</v>
      </c>
      <c r="E132" t="str">
        <f t="shared" si="12"/>
        <v>Ryan Succop</v>
      </c>
      <c r="F132">
        <v>130</v>
      </c>
      <c r="G132" t="e">
        <f>VLOOKUP(D132,[1]fleaflicker.csv!AA:AB,2,FALSE)</f>
        <v>#N/A</v>
      </c>
      <c r="H132" t="e">
        <f>VLOOKUP(E132,[1]fleaflicker.csv!AA:AC,3,FALSE)</f>
        <v>#N/A</v>
      </c>
    </row>
    <row r="133" spans="1:8">
      <c r="A133" t="s">
        <v>957</v>
      </c>
      <c r="B133" t="str">
        <f t="shared" si="13"/>
        <v>Cairo Santos</v>
      </c>
      <c r="C133" t="str">
        <f t="shared" si="14"/>
        <v>Cairo Santos</v>
      </c>
      <c r="D133" t="str">
        <f t="shared" si="14"/>
        <v>Cairo Santos</v>
      </c>
      <c r="E133" t="str">
        <f t="shared" si="12"/>
        <v>Cairo Santos</v>
      </c>
      <c r="F133">
        <v>131</v>
      </c>
      <c r="G133" t="e">
        <f>VLOOKUP(D133,[1]fleaflicker.csv!AA:AB,2,FALSE)</f>
        <v>#N/A</v>
      </c>
      <c r="H133" t="e">
        <f>VLOOKUP(E133,[1]fleaflicker.csv!AA:AC,3,FALSE)</f>
        <v>#N/A</v>
      </c>
    </row>
    <row r="134" spans="1:8">
      <c r="A134" t="s">
        <v>893</v>
      </c>
      <c r="B134" t="str">
        <f t="shared" si="13"/>
        <v>Larry Fitzgerald</v>
      </c>
      <c r="C134" t="str">
        <f t="shared" si="14"/>
        <v>Larry Fitzgerald</v>
      </c>
      <c r="D134" t="str">
        <f t="shared" si="14"/>
        <v>Larry Fitzgerald</v>
      </c>
      <c r="E134" t="str">
        <f t="shared" ref="E134:E195" si="15">IF(F134=G134,D134,"")</f>
        <v>Larry Fitzgerald</v>
      </c>
      <c r="F134">
        <v>132</v>
      </c>
      <c r="G134">
        <f>VLOOKUP(D134,[1]fleaflicker.csv!AA:AB,2,FALSE)</f>
        <v>132</v>
      </c>
      <c r="H134">
        <f>VLOOKUP(E134,[1]fleaflicker.csv!AA:AC,3,FALSE)</f>
        <v>132</v>
      </c>
    </row>
    <row r="135" spans="1:8">
      <c r="A135" t="s">
        <v>934</v>
      </c>
      <c r="B135" t="str">
        <f t="shared" si="13"/>
        <v>Mike Nugent</v>
      </c>
      <c r="C135" t="str">
        <f t="shared" si="14"/>
        <v>Mike Nugent</v>
      </c>
      <c r="D135" t="str">
        <f t="shared" si="14"/>
        <v>Mike Nugent</v>
      </c>
      <c r="E135" t="str">
        <f>D135</f>
        <v>Mike Nugent</v>
      </c>
      <c r="F135">
        <v>133</v>
      </c>
      <c r="G135" t="e">
        <f>VLOOKUP(D135,[1]fleaflicker.csv!AA:AB,2,FALSE)</f>
        <v>#N/A</v>
      </c>
      <c r="H135" t="e">
        <f>VLOOKUP(E135,[1]fleaflicker.csv!AA:AC,3,FALSE)</f>
        <v>#N/A</v>
      </c>
    </row>
    <row r="136" spans="1:8">
      <c r="A136" t="s">
        <v>953</v>
      </c>
      <c r="B136" t="str">
        <f t="shared" si="13"/>
        <v>Dustin Hopkins</v>
      </c>
      <c r="C136" t="str">
        <f t="shared" si="14"/>
        <v>Dustin Hopkins</v>
      </c>
      <c r="D136" t="str">
        <f t="shared" si="14"/>
        <v>Dustin Hopkins</v>
      </c>
      <c r="E136" t="str">
        <f>D136</f>
        <v>Dustin Hopkins</v>
      </c>
      <c r="F136">
        <v>134</v>
      </c>
      <c r="G136" t="e">
        <f>VLOOKUP(D136,[1]fleaflicker.csv!AA:AB,2,FALSE)</f>
        <v>#N/A</v>
      </c>
      <c r="H136" t="e">
        <f>VLOOKUP(E136,[1]fleaflicker.csv!AA:AC,3,FALSE)</f>
        <v>#N/A</v>
      </c>
    </row>
    <row r="137" spans="1:8">
      <c r="A137" t="s">
        <v>902</v>
      </c>
      <c r="B137" t="str">
        <f t="shared" si="13"/>
        <v>Colts</v>
      </c>
      <c r="C137" t="str">
        <f t="shared" si="14"/>
        <v>Colts</v>
      </c>
      <c r="D137" t="str">
        <f t="shared" si="14"/>
        <v>Colts</v>
      </c>
      <c r="E137" t="s">
        <v>708</v>
      </c>
      <c r="F137">
        <v>135</v>
      </c>
      <c r="G137" t="e">
        <f>VLOOKUP(D137,[1]fleaflicker.csv!AA:AB,2,FALSE)</f>
        <v>#N/A</v>
      </c>
      <c r="H137">
        <f>VLOOKUP(E137,[1]fleaflicker.csv!AA:AC,3,FALSE)</f>
        <v>135</v>
      </c>
    </row>
    <row r="138" spans="1:8">
      <c r="A138" t="s">
        <v>943</v>
      </c>
      <c r="B138" t="str">
        <f t="shared" si="13"/>
        <v>James Jones</v>
      </c>
      <c r="C138" t="str">
        <f t="shared" si="14"/>
        <v>James Jones</v>
      </c>
      <c r="D138" t="str">
        <f t="shared" si="14"/>
        <v>James Jones</v>
      </c>
      <c r="E138" t="str">
        <f t="shared" si="15"/>
        <v>James Jones</v>
      </c>
      <c r="F138">
        <v>136</v>
      </c>
      <c r="G138">
        <f>VLOOKUP(D138,[1]fleaflicker.csv!AA:AB,2,FALSE)</f>
        <v>136</v>
      </c>
      <c r="H138">
        <f>VLOOKUP(E138,[1]fleaflicker.csv!AA:AC,3,FALSE)</f>
        <v>136</v>
      </c>
    </row>
    <row r="139" spans="1:8">
      <c r="A139" t="s">
        <v>948</v>
      </c>
      <c r="B139" t="str">
        <f t="shared" si="13"/>
        <v>Jimmy Graham</v>
      </c>
      <c r="C139" t="str">
        <f t="shared" si="14"/>
        <v>Jimmy Graham</v>
      </c>
      <c r="D139" t="str">
        <f t="shared" si="14"/>
        <v>Jimmy Graham</v>
      </c>
      <c r="E139" t="str">
        <f t="shared" si="15"/>
        <v>Jimmy Graham</v>
      </c>
      <c r="F139">
        <v>137</v>
      </c>
      <c r="G139">
        <f>VLOOKUP(D139,[1]fleaflicker.csv!AA:AB,2,FALSE)</f>
        <v>137</v>
      </c>
      <c r="H139">
        <f>VLOOKUP(E139,[1]fleaflicker.csv!AA:AC,3,FALSE)</f>
        <v>137</v>
      </c>
    </row>
    <row r="140" spans="1:8">
      <c r="A140" t="s">
        <v>925</v>
      </c>
      <c r="B140" t="str">
        <f t="shared" si="13"/>
        <v>Sammy Watkins</v>
      </c>
      <c r="C140" t="str">
        <f t="shared" si="14"/>
        <v>Sammy Watkins</v>
      </c>
      <c r="D140" t="str">
        <f t="shared" si="14"/>
        <v>Sammy Watkins</v>
      </c>
      <c r="E140" t="str">
        <f t="shared" si="15"/>
        <v>Sammy Watkins</v>
      </c>
      <c r="F140">
        <v>138</v>
      </c>
      <c r="G140">
        <f>VLOOKUP(D140,[1]fleaflicker.csv!AA:AB,2,FALSE)</f>
        <v>138</v>
      </c>
      <c r="H140">
        <f>VLOOKUP(E140,[1]fleaflicker.csv!AA:AC,3,FALSE)</f>
        <v>138</v>
      </c>
    </row>
    <row r="141" spans="1:8">
      <c r="A141" t="s">
        <v>990</v>
      </c>
      <c r="B141" t="str">
        <f t="shared" si="13"/>
        <v>Vikings</v>
      </c>
      <c r="C141" t="str">
        <f t="shared" si="14"/>
        <v>Vikings</v>
      </c>
      <c r="D141" t="str">
        <f t="shared" si="14"/>
        <v>Vikings</v>
      </c>
      <c r="E141" t="s">
        <v>697</v>
      </c>
      <c r="F141">
        <v>139</v>
      </c>
      <c r="G141" t="e">
        <f>VLOOKUP(D141,[1]fleaflicker.csv!AA:AB,2,FALSE)</f>
        <v>#N/A</v>
      </c>
      <c r="H141">
        <f>VLOOKUP(E141,[1]fleaflicker.csv!AA:AC,3,FALSE)</f>
        <v>139</v>
      </c>
    </row>
    <row r="142" spans="1:8">
      <c r="A142" t="s">
        <v>1612</v>
      </c>
      <c r="B142" t="str">
        <f t="shared" si="13"/>
        <v>Travis Kelce</v>
      </c>
      <c r="C142" t="str">
        <f t="shared" si="14"/>
        <v>Travis Kelce</v>
      </c>
      <c r="D142" t="str">
        <f t="shared" si="14"/>
        <v>Travis Kelce</v>
      </c>
      <c r="E142" t="str">
        <f t="shared" si="15"/>
        <v>Travis Kelce</v>
      </c>
      <c r="F142">
        <v>140</v>
      </c>
      <c r="G142">
        <f>VLOOKUP(D142,[1]fleaflicker.csv!AA:AB,2,FALSE)</f>
        <v>140</v>
      </c>
      <c r="H142">
        <f>VLOOKUP(E142,[1]fleaflicker.csv!AA:AC,3,FALSE)</f>
        <v>140</v>
      </c>
    </row>
    <row r="143" spans="1:8">
      <c r="A143" t="s">
        <v>1017</v>
      </c>
      <c r="B143" t="str">
        <f t="shared" si="13"/>
        <v>Marques Colston</v>
      </c>
      <c r="C143" t="str">
        <f t="shared" si="14"/>
        <v>Marques Colston</v>
      </c>
      <c r="D143" t="str">
        <f t="shared" si="14"/>
        <v>Marques Colston</v>
      </c>
      <c r="E143" t="str">
        <f t="shared" si="15"/>
        <v>Marques Colston</v>
      </c>
      <c r="F143">
        <v>141</v>
      </c>
      <c r="G143">
        <f>VLOOKUP(D143,[1]fleaflicker.csv!AA:AB,2,FALSE)</f>
        <v>141</v>
      </c>
      <c r="H143">
        <f>VLOOKUP(E143,[1]fleaflicker.csv!AA:AC,3,FALSE)</f>
        <v>141</v>
      </c>
    </row>
    <row r="144" spans="1:8">
      <c r="A144" t="s">
        <v>912</v>
      </c>
      <c r="B144" t="str">
        <f t="shared" si="13"/>
        <v>Steve Smith Sr.</v>
      </c>
      <c r="C144" t="str">
        <f t="shared" si="14"/>
        <v>Steve Smith Sr.</v>
      </c>
      <c r="D144" t="str">
        <f t="shared" si="14"/>
        <v>Steve Smith Sr.</v>
      </c>
      <c r="E144" t="s">
        <v>624</v>
      </c>
      <c r="F144">
        <v>142</v>
      </c>
      <c r="G144" t="e">
        <f>VLOOKUP(D144,[1]fleaflicker.csv!AA:AB,2,FALSE)</f>
        <v>#N/A</v>
      </c>
      <c r="H144">
        <f>VLOOKUP(E144,[1]fleaflicker.csv!AA:AC,3,FALSE)</f>
        <v>142</v>
      </c>
    </row>
    <row r="145" spans="1:8">
      <c r="A145" t="s">
        <v>882</v>
      </c>
      <c r="B145" t="str">
        <f t="shared" si="13"/>
        <v>Dion Lewis</v>
      </c>
      <c r="C145" t="str">
        <f t="shared" si="14"/>
        <v>Dion Lewis</v>
      </c>
      <c r="D145" t="str">
        <f t="shared" si="14"/>
        <v>Dion Lewis</v>
      </c>
      <c r="E145" t="str">
        <f t="shared" si="15"/>
        <v>Dion Lewis</v>
      </c>
      <c r="F145">
        <v>143</v>
      </c>
      <c r="G145">
        <f>VLOOKUP(D145,[1]fleaflicker.csv!AA:AB,2,FALSE)</f>
        <v>143</v>
      </c>
      <c r="H145">
        <f>VLOOKUP(E145,[1]fleaflicker.csv!AA:AC,3,FALSE)</f>
        <v>143</v>
      </c>
    </row>
    <row r="146" spans="1:8">
      <c r="A146" t="s">
        <v>1000</v>
      </c>
      <c r="B146" t="str">
        <f t="shared" si="13"/>
        <v>Heath Miller</v>
      </c>
      <c r="C146" t="str">
        <f t="shared" si="14"/>
        <v>Heath Miller</v>
      </c>
      <c r="D146" t="str">
        <f t="shared" si="14"/>
        <v>Heath Miller</v>
      </c>
      <c r="E146" t="str">
        <f t="shared" si="15"/>
        <v>Heath Miller</v>
      </c>
      <c r="F146">
        <v>144</v>
      </c>
      <c r="G146">
        <f>VLOOKUP(D146,[1]fleaflicker.csv!AA:AB,2,FALSE)</f>
        <v>144</v>
      </c>
      <c r="H146">
        <f>VLOOKUP(E146,[1]fleaflicker.csv!AA:AC,3,FALSE)</f>
        <v>144</v>
      </c>
    </row>
    <row r="147" spans="1:8">
      <c r="A147" t="s">
        <v>974</v>
      </c>
      <c r="B147" t="str">
        <f t="shared" si="13"/>
        <v>Giovani Bernard</v>
      </c>
      <c r="C147" t="str">
        <f t="shared" si="14"/>
        <v>Giovani Bernard</v>
      </c>
      <c r="D147" t="str">
        <f t="shared" si="14"/>
        <v>Giovani Bernard</v>
      </c>
      <c r="E147" t="str">
        <f t="shared" si="15"/>
        <v>Giovani Bernard</v>
      </c>
      <c r="F147">
        <v>145</v>
      </c>
      <c r="G147">
        <f>VLOOKUP(D147,[1]fleaflicker.csv!AA:AB,2,FALSE)</f>
        <v>145</v>
      </c>
      <c r="H147">
        <f>VLOOKUP(E147,[1]fleaflicker.csv!AA:AC,3,FALSE)</f>
        <v>145</v>
      </c>
    </row>
    <row r="148" spans="1:8">
      <c r="A148" t="s">
        <v>949</v>
      </c>
      <c r="B148" t="str">
        <f t="shared" si="13"/>
        <v>Travis Coons</v>
      </c>
      <c r="C148" t="str">
        <f t="shared" ref="C148:D163" si="16">LEFT(B148,IFERROR(FIND("*",B148),LEN(B148)+1)-1)</f>
        <v>Travis Coons</v>
      </c>
      <c r="D148" t="str">
        <f t="shared" si="16"/>
        <v>Travis Coons</v>
      </c>
      <c r="E148" t="str">
        <f>D148</f>
        <v>Travis Coons</v>
      </c>
      <c r="F148">
        <v>146</v>
      </c>
      <c r="G148" t="e">
        <f>VLOOKUP(D148,[1]fleaflicker.csv!AA:AB,2,FALSE)</f>
        <v>#N/A</v>
      </c>
      <c r="H148" t="e">
        <f>VLOOKUP(E148,[1]fleaflicker.csv!AA:AC,3,FALSE)</f>
        <v>#N/A</v>
      </c>
    </row>
    <row r="149" spans="1:8">
      <c r="A149" t="s">
        <v>947</v>
      </c>
      <c r="B149" t="str">
        <f t="shared" si="13"/>
        <v>Davante Adams</v>
      </c>
      <c r="C149" t="str">
        <f t="shared" si="16"/>
        <v>Davante Adams</v>
      </c>
      <c r="D149" t="str">
        <f t="shared" si="16"/>
        <v>Davante Adams</v>
      </c>
      <c r="E149" t="str">
        <f t="shared" si="15"/>
        <v>Davante Adams</v>
      </c>
      <c r="F149">
        <v>147</v>
      </c>
      <c r="G149">
        <f>VLOOKUP(D149,[1]fleaflicker.csv!AA:AB,2,FALSE)</f>
        <v>147</v>
      </c>
      <c r="H149">
        <f>VLOOKUP(E149,[1]fleaflicker.csv!AA:AC,3,FALSE)</f>
        <v>147</v>
      </c>
    </row>
    <row r="150" spans="1:8">
      <c r="A150" t="s">
        <v>939</v>
      </c>
      <c r="B150" t="str">
        <f t="shared" si="13"/>
        <v>John Brown</v>
      </c>
      <c r="C150" t="str">
        <f t="shared" si="16"/>
        <v>John Brown</v>
      </c>
      <c r="D150" t="str">
        <f t="shared" si="16"/>
        <v>John Brown</v>
      </c>
      <c r="E150" t="str">
        <f t="shared" si="15"/>
        <v>John Brown</v>
      </c>
      <c r="F150">
        <v>148</v>
      </c>
      <c r="G150">
        <f>VLOOKUP(D150,[1]fleaflicker.csv!AA:AB,2,FALSE)</f>
        <v>148</v>
      </c>
      <c r="H150">
        <f>VLOOKUP(E150,[1]fleaflicker.csv!AA:AC,3,FALSE)</f>
        <v>148</v>
      </c>
    </row>
    <row r="151" spans="1:8">
      <c r="A151" t="s">
        <v>1018</v>
      </c>
      <c r="B151" t="str">
        <f t="shared" si="13"/>
        <v>Martellus Bennett</v>
      </c>
      <c r="C151" t="str">
        <f t="shared" si="16"/>
        <v>Martellus Bennett</v>
      </c>
      <c r="D151" t="str">
        <f t="shared" si="16"/>
        <v>Martellus Bennett</v>
      </c>
      <c r="E151" t="str">
        <f t="shared" si="15"/>
        <v>Martellus Bennett</v>
      </c>
      <c r="F151">
        <v>149</v>
      </c>
      <c r="G151">
        <f>VLOOKUP(D151,[1]fleaflicker.csv!AA:AB,2,FALSE)</f>
        <v>149</v>
      </c>
      <c r="H151">
        <f>VLOOKUP(E151,[1]fleaflicker.csv!AA:AC,3,FALSE)</f>
        <v>149</v>
      </c>
    </row>
    <row r="152" spans="1:8">
      <c r="A152" t="s">
        <v>978</v>
      </c>
      <c r="B152" t="str">
        <f t="shared" si="13"/>
        <v>Rueben Randle</v>
      </c>
      <c r="C152" t="str">
        <f t="shared" si="16"/>
        <v>Rueben Randle</v>
      </c>
      <c r="D152" t="str">
        <f t="shared" si="16"/>
        <v>Rueben Randle</v>
      </c>
      <c r="E152" t="str">
        <f t="shared" si="15"/>
        <v>Rueben Randle</v>
      </c>
      <c r="F152">
        <v>150</v>
      </c>
      <c r="G152">
        <f>VLOOKUP(D152,[1]fleaflicker.csv!AA:AB,2,FALSE)</f>
        <v>150</v>
      </c>
      <c r="H152">
        <f>VLOOKUP(E152,[1]fleaflicker.csv!AA:AC,3,FALSE)</f>
        <v>150</v>
      </c>
    </row>
    <row r="153" spans="1:8">
      <c r="A153" t="s">
        <v>964</v>
      </c>
      <c r="B153" t="str">
        <f t="shared" si="13"/>
        <v>Malcom Floyd</v>
      </c>
      <c r="C153" t="str">
        <f t="shared" si="16"/>
        <v>Malcom Floyd</v>
      </c>
      <c r="D153" t="str">
        <f t="shared" si="16"/>
        <v>Malcom Floyd</v>
      </c>
      <c r="E153" t="str">
        <f t="shared" si="15"/>
        <v>Malcom Floyd</v>
      </c>
      <c r="F153">
        <v>151</v>
      </c>
      <c r="G153">
        <f>VLOOKUP(D153,[1]fleaflicker.csv!AA:AB,2,FALSE)</f>
        <v>151</v>
      </c>
      <c r="H153">
        <f>VLOOKUP(E153,[1]fleaflicker.csv!AA:AC,3,FALSE)</f>
        <v>151</v>
      </c>
    </row>
    <row r="154" spans="1:8">
      <c r="A154" t="s">
        <v>1003</v>
      </c>
      <c r="B154" t="str">
        <f t="shared" si="13"/>
        <v>Charles Johnson</v>
      </c>
      <c r="C154" t="str">
        <f t="shared" si="16"/>
        <v>Charles Johnson</v>
      </c>
      <c r="D154" t="str">
        <f t="shared" si="16"/>
        <v>Charles Johnson</v>
      </c>
      <c r="E154" t="str">
        <f t="shared" si="15"/>
        <v>Charles Johnson</v>
      </c>
      <c r="F154">
        <v>152</v>
      </c>
      <c r="G154">
        <f>VLOOKUP(D154,[1]fleaflicker.csv!AA:AB,2,FALSE)</f>
        <v>152</v>
      </c>
      <c r="H154">
        <f>VLOOKUP(E154,[1]fleaflicker.csv!AA:AC,3,FALSE)</f>
        <v>152</v>
      </c>
    </row>
    <row r="155" spans="1:8">
      <c r="A155" t="s">
        <v>981</v>
      </c>
      <c r="B155" t="str">
        <f t="shared" si="13"/>
        <v>Steelers</v>
      </c>
      <c r="C155" t="str">
        <f t="shared" si="16"/>
        <v>Steelers</v>
      </c>
      <c r="D155" t="str">
        <f t="shared" si="16"/>
        <v>Steelers</v>
      </c>
      <c r="E155" t="s">
        <v>719</v>
      </c>
      <c r="F155">
        <v>153</v>
      </c>
      <c r="G155" t="e">
        <f>VLOOKUP(D155,[1]fleaflicker.csv!AA:AB,2,FALSE)</f>
        <v>#N/A</v>
      </c>
      <c r="H155">
        <f>VLOOKUP(E155,[1]fleaflicker.csv!AA:AC,3,FALSE)</f>
        <v>153</v>
      </c>
    </row>
    <row r="156" spans="1:8">
      <c r="A156" t="s">
        <v>1613</v>
      </c>
      <c r="B156" t="str">
        <f t="shared" si="13"/>
        <v>Andre Johnson</v>
      </c>
      <c r="C156" t="str">
        <f t="shared" si="16"/>
        <v>Andre Johnson</v>
      </c>
      <c r="D156" t="str">
        <f t="shared" si="16"/>
        <v>Andre Johnson</v>
      </c>
      <c r="E156" t="str">
        <f t="shared" si="15"/>
        <v>Andre Johnson</v>
      </c>
      <c r="F156">
        <v>154</v>
      </c>
      <c r="G156">
        <f>VLOOKUP(D156,[1]fleaflicker.csv!AA:AB,2,FALSE)</f>
        <v>154</v>
      </c>
      <c r="H156">
        <f>VLOOKUP(E156,[1]fleaflicker.csv!AA:AC,3,FALSE)</f>
        <v>154</v>
      </c>
    </row>
    <row r="157" spans="1:8">
      <c r="A157" t="s">
        <v>1056</v>
      </c>
      <c r="B157" t="str">
        <f t="shared" si="13"/>
        <v>Cole Beasley</v>
      </c>
      <c r="C157" t="str">
        <f t="shared" si="16"/>
        <v>Cole Beasley</v>
      </c>
      <c r="D157" t="str">
        <f t="shared" si="16"/>
        <v>Cole Beasley</v>
      </c>
      <c r="E157" t="str">
        <f t="shared" si="15"/>
        <v>Cole Beasley</v>
      </c>
      <c r="F157">
        <v>155</v>
      </c>
      <c r="G157">
        <f>VLOOKUP(D157,[1]fleaflicker.csv!AA:AB,2,FALSE)</f>
        <v>155</v>
      </c>
      <c r="H157">
        <f>VLOOKUP(E157,[1]fleaflicker.csv!AA:AC,3,FALSE)</f>
        <v>155</v>
      </c>
    </row>
    <row r="158" spans="1:8">
      <c r="A158" t="s">
        <v>1614</v>
      </c>
      <c r="B158" t="str">
        <f t="shared" si="13"/>
        <v>Markus Wheaton</v>
      </c>
      <c r="C158" t="str">
        <f t="shared" si="16"/>
        <v>Markus Wheaton</v>
      </c>
      <c r="D158" t="str">
        <f t="shared" si="16"/>
        <v>Markus Wheaton</v>
      </c>
      <c r="E158" t="str">
        <f t="shared" si="15"/>
        <v>Markus Wheaton</v>
      </c>
      <c r="F158">
        <v>156</v>
      </c>
      <c r="G158">
        <f>VLOOKUP(D158,[1]fleaflicker.csv!AA:AB,2,FALSE)</f>
        <v>156</v>
      </c>
      <c r="H158">
        <f>VLOOKUP(E158,[1]fleaflicker.csv!AA:AC,3,FALSE)</f>
        <v>156</v>
      </c>
    </row>
    <row r="159" spans="1:8">
      <c r="A159" t="s">
        <v>971</v>
      </c>
      <c r="B159" t="str">
        <f t="shared" si="13"/>
        <v>Mike Wallace</v>
      </c>
      <c r="C159" t="str">
        <f t="shared" si="16"/>
        <v>Mike Wallace</v>
      </c>
      <c r="D159" t="str">
        <f t="shared" si="16"/>
        <v>Mike Wallace</v>
      </c>
      <c r="E159" t="str">
        <f t="shared" si="15"/>
        <v>Mike Wallace</v>
      </c>
      <c r="F159">
        <v>157</v>
      </c>
      <c r="G159">
        <f>VLOOKUP(D159,[1]fleaflicker.csv!AA:AB,2,FALSE)</f>
        <v>157</v>
      </c>
      <c r="H159">
        <f>VLOOKUP(E159,[1]fleaflicker.csv!AA:AC,3,FALSE)</f>
        <v>157</v>
      </c>
    </row>
    <row r="160" spans="1:8">
      <c r="A160" t="s">
        <v>965</v>
      </c>
      <c r="B160" t="str">
        <f t="shared" si="13"/>
        <v>Stevie Johnson</v>
      </c>
      <c r="C160" t="str">
        <f t="shared" si="16"/>
        <v>Stevie Johnson</v>
      </c>
      <c r="D160" t="str">
        <f t="shared" si="16"/>
        <v>Stevie Johnson</v>
      </c>
      <c r="E160" t="s">
        <v>648</v>
      </c>
      <c r="F160">
        <v>158</v>
      </c>
      <c r="G160">
        <f>VLOOKUP(D160,[1]fleaflicker.csv!AA:AB,2,FALSE)</f>
        <v>158</v>
      </c>
      <c r="H160" t="e">
        <f>VLOOKUP(E160,[1]fleaflicker.csv!AA:AC,3,FALSE)</f>
        <v>#N/A</v>
      </c>
    </row>
    <row r="161" spans="1:8">
      <c r="A161" t="s">
        <v>966</v>
      </c>
      <c r="B161" t="str">
        <f t="shared" si="13"/>
        <v>Greg Olsen</v>
      </c>
      <c r="C161" t="str">
        <f t="shared" si="16"/>
        <v>Greg Olsen</v>
      </c>
      <c r="D161" t="str">
        <f t="shared" si="16"/>
        <v>Greg Olsen</v>
      </c>
      <c r="E161" t="str">
        <f t="shared" si="15"/>
        <v>Greg Olsen</v>
      </c>
      <c r="F161">
        <v>159</v>
      </c>
      <c r="G161">
        <f>VLOOKUP(D161,[1]fleaflicker.csv!AA:AB,2,FALSE)</f>
        <v>159</v>
      </c>
      <c r="H161">
        <f>VLOOKUP(E161,[1]fleaflicker.csv!AA:AC,3,FALSE)</f>
        <v>159</v>
      </c>
    </row>
    <row r="162" spans="1:8">
      <c r="A162" t="s">
        <v>866</v>
      </c>
      <c r="B162" t="str">
        <f t="shared" si="13"/>
        <v>Devonta Freeman</v>
      </c>
      <c r="C162" t="str">
        <f t="shared" si="16"/>
        <v>Devonta Freeman</v>
      </c>
      <c r="D162" t="str">
        <f t="shared" si="16"/>
        <v>Devonta Freeman</v>
      </c>
      <c r="E162" t="str">
        <f t="shared" si="15"/>
        <v>Devonta Freeman</v>
      </c>
      <c r="F162">
        <v>160</v>
      </c>
      <c r="G162">
        <f>VLOOKUP(D162,[1]fleaflicker.csv!AA:AB,2,FALSE)</f>
        <v>160</v>
      </c>
      <c r="H162">
        <f>VLOOKUP(E162,[1]fleaflicker.csv!AA:AC,3,FALSE)</f>
        <v>160</v>
      </c>
    </row>
    <row r="163" spans="1:8">
      <c r="A163" t="s">
        <v>1019</v>
      </c>
      <c r="B163" t="str">
        <f t="shared" si="13"/>
        <v>Saints</v>
      </c>
      <c r="C163" t="str">
        <f t="shared" si="16"/>
        <v>Saints</v>
      </c>
      <c r="D163" t="str">
        <f t="shared" si="16"/>
        <v>Saints</v>
      </c>
      <c r="E163" t="s">
        <v>718</v>
      </c>
      <c r="F163">
        <v>161</v>
      </c>
      <c r="G163" t="e">
        <f>VLOOKUP(D163,[1]fleaflicker.csv!AA:AB,2,FALSE)</f>
        <v>#N/A</v>
      </c>
      <c r="H163">
        <f>VLOOKUP(E163,[1]fleaflicker.csv!AA:AC,3,FALSE)</f>
        <v>161</v>
      </c>
    </row>
    <row r="164" spans="1:8">
      <c r="A164" t="s">
        <v>1079</v>
      </c>
      <c r="B164" t="str">
        <f t="shared" si="13"/>
        <v>Benjamin Cunningham</v>
      </c>
      <c r="C164" t="str">
        <f t="shared" ref="C164:D179" si="17">LEFT(B164,IFERROR(FIND("*",B164),LEN(B164)+1)-1)</f>
        <v>Benjamin Cunningham</v>
      </c>
      <c r="D164" t="str">
        <f t="shared" si="17"/>
        <v>Benjamin Cunningham</v>
      </c>
      <c r="E164" t="s">
        <v>229</v>
      </c>
      <c r="F164">
        <v>162</v>
      </c>
      <c r="G164" t="e">
        <f>VLOOKUP(D164,[1]fleaflicker.csv!AA:AB,2,FALSE)</f>
        <v>#N/A</v>
      </c>
      <c r="H164">
        <f>VLOOKUP(E164,[1]fleaflicker.csv!AA:AC,3,FALSE)</f>
        <v>162</v>
      </c>
    </row>
    <row r="165" spans="1:8">
      <c r="A165" t="s">
        <v>1615</v>
      </c>
      <c r="B165" t="str">
        <f t="shared" si="13"/>
        <v>Torrey Smith</v>
      </c>
      <c r="C165" t="str">
        <f t="shared" si="17"/>
        <v>Torrey Smith</v>
      </c>
      <c r="D165" t="str">
        <f t="shared" si="17"/>
        <v>Torrey Smith</v>
      </c>
      <c r="E165" t="str">
        <f t="shared" si="15"/>
        <v>Torrey Smith</v>
      </c>
      <c r="F165">
        <v>163</v>
      </c>
      <c r="G165">
        <f>VLOOKUP(D165,[1]fleaflicker.csv!AA:AB,2,FALSE)</f>
        <v>163</v>
      </c>
      <c r="H165">
        <f>VLOOKUP(E165,[1]fleaflicker.csv!AA:AC,3,FALSE)</f>
        <v>163</v>
      </c>
    </row>
    <row r="166" spans="1:8">
      <c r="A166" t="s">
        <v>994</v>
      </c>
      <c r="B166" t="str">
        <f t="shared" si="13"/>
        <v>Alfred Blue</v>
      </c>
      <c r="C166" t="str">
        <f t="shared" si="17"/>
        <v>Alfred Blue</v>
      </c>
      <c r="D166" t="str">
        <f t="shared" si="17"/>
        <v>Alfred Blue</v>
      </c>
      <c r="E166" t="str">
        <f t="shared" si="15"/>
        <v>Alfred Blue</v>
      </c>
      <c r="F166">
        <v>164</v>
      </c>
      <c r="G166">
        <f>VLOOKUP(D166,[1]fleaflicker.csv!AA:AB,2,FALSE)</f>
        <v>164</v>
      </c>
      <c r="H166">
        <f>VLOOKUP(E166,[1]fleaflicker.csv!AA:AC,3,FALSE)</f>
        <v>164</v>
      </c>
    </row>
    <row r="167" spans="1:8">
      <c r="A167" t="s">
        <v>951</v>
      </c>
      <c r="B167" t="str">
        <f t="shared" si="13"/>
        <v>Anquan Boldin</v>
      </c>
      <c r="C167" t="str">
        <f t="shared" si="17"/>
        <v>Anquan Boldin</v>
      </c>
      <c r="D167" t="str">
        <f t="shared" si="17"/>
        <v>Anquan Boldin</v>
      </c>
      <c r="E167" t="str">
        <f t="shared" si="15"/>
        <v>Anquan Boldin</v>
      </c>
      <c r="F167">
        <v>165</v>
      </c>
      <c r="G167">
        <f>VLOOKUP(D167,[1]fleaflicker.csv!AA:AB,2,FALSE)</f>
        <v>165</v>
      </c>
      <c r="H167">
        <f>VLOOKUP(E167,[1]fleaflicker.csv!AA:AC,3,FALSE)</f>
        <v>165</v>
      </c>
    </row>
    <row r="168" spans="1:8">
      <c r="A168" t="s">
        <v>970</v>
      </c>
      <c r="B168" t="str">
        <f t="shared" si="13"/>
        <v>Kendall Wright</v>
      </c>
      <c r="C168" t="str">
        <f t="shared" si="17"/>
        <v>Kendall Wright</v>
      </c>
      <c r="D168" t="str">
        <f t="shared" si="17"/>
        <v>Kendall Wright</v>
      </c>
      <c r="E168" t="str">
        <f t="shared" si="15"/>
        <v>Kendall Wright</v>
      </c>
      <c r="F168">
        <v>166</v>
      </c>
      <c r="G168">
        <f>VLOOKUP(D168,[1]fleaflicker.csv!AA:AB,2,FALSE)</f>
        <v>166</v>
      </c>
      <c r="H168">
        <f>VLOOKUP(E168,[1]fleaflicker.csv!AA:AC,3,FALSE)</f>
        <v>166</v>
      </c>
    </row>
    <row r="169" spans="1:8">
      <c r="A169" t="s">
        <v>932</v>
      </c>
      <c r="B169" t="str">
        <f t="shared" si="13"/>
        <v>Donte Moncrief</v>
      </c>
      <c r="C169" t="str">
        <f t="shared" si="17"/>
        <v>Donte Moncrief</v>
      </c>
      <c r="D169" t="str">
        <f t="shared" si="17"/>
        <v>Donte Moncrief</v>
      </c>
      <c r="E169" t="str">
        <f t="shared" si="15"/>
        <v>Donte Moncrief</v>
      </c>
      <c r="F169">
        <v>167</v>
      </c>
      <c r="G169">
        <f>VLOOKUP(D169,[1]fleaflicker.csv!AA:AB,2,FALSE)</f>
        <v>167</v>
      </c>
      <c r="H169">
        <f>VLOOKUP(E169,[1]fleaflicker.csv!AA:AC,3,FALSE)</f>
        <v>167</v>
      </c>
    </row>
    <row r="170" spans="1:8">
      <c r="A170" t="s">
        <v>982</v>
      </c>
      <c r="B170" t="str">
        <f t="shared" si="13"/>
        <v>Jets</v>
      </c>
      <c r="C170" t="str">
        <f t="shared" si="17"/>
        <v>Jets</v>
      </c>
      <c r="D170" t="str">
        <f t="shared" si="17"/>
        <v>Jets</v>
      </c>
      <c r="E170" t="s">
        <v>699</v>
      </c>
      <c r="F170">
        <v>168</v>
      </c>
      <c r="G170" t="e">
        <f>VLOOKUP(D170,[1]fleaflicker.csv!AA:AB,2,FALSE)</f>
        <v>#N/A</v>
      </c>
      <c r="H170">
        <f>VLOOKUP(E170,[1]fleaflicker.csv!AA:AC,3,FALSE)</f>
        <v>168</v>
      </c>
    </row>
    <row r="171" spans="1:8">
      <c r="A171" t="s">
        <v>940</v>
      </c>
      <c r="B171" t="str">
        <f t="shared" si="13"/>
        <v>David Johnson</v>
      </c>
      <c r="C171" t="str">
        <f t="shared" si="17"/>
        <v>David Johnson</v>
      </c>
      <c r="D171" t="str">
        <f t="shared" si="17"/>
        <v>David Johnson</v>
      </c>
      <c r="E171" t="str">
        <f t="shared" si="15"/>
        <v>David Johnson</v>
      </c>
      <c r="F171">
        <v>169</v>
      </c>
      <c r="G171">
        <f>VLOOKUP(D171,[1]fleaflicker.csv!AA:AB,2,FALSE)</f>
        <v>169</v>
      </c>
      <c r="H171">
        <f>VLOOKUP(E171,[1]fleaflicker.csv!AA:AC,3,FALSE)</f>
        <v>169</v>
      </c>
    </row>
    <row r="172" spans="1:8">
      <c r="A172" t="s">
        <v>1011</v>
      </c>
      <c r="B172" t="str">
        <f t="shared" si="13"/>
        <v>Zach Ertz</v>
      </c>
      <c r="C172" t="str">
        <f t="shared" si="17"/>
        <v>Zach Ertz</v>
      </c>
      <c r="D172" t="str">
        <f t="shared" si="17"/>
        <v>Zach Ertz</v>
      </c>
      <c r="E172" t="str">
        <f t="shared" si="15"/>
        <v>Zach Ertz</v>
      </c>
      <c r="F172">
        <v>170</v>
      </c>
      <c r="G172">
        <f>VLOOKUP(D172,[1]fleaflicker.csv!AA:AB,2,FALSE)</f>
        <v>170</v>
      </c>
      <c r="H172">
        <f>VLOOKUP(E172,[1]fleaflicker.csv!AA:AC,3,FALSE)</f>
        <v>170</v>
      </c>
    </row>
    <row r="173" spans="1:8">
      <c r="A173" t="s">
        <v>1051</v>
      </c>
      <c r="B173" t="str">
        <f t="shared" si="13"/>
        <v>Brandon Coleman</v>
      </c>
      <c r="C173" t="str">
        <f t="shared" si="17"/>
        <v>Brandon Coleman</v>
      </c>
      <c r="D173" t="str">
        <f t="shared" si="17"/>
        <v>Brandon Coleman</v>
      </c>
      <c r="E173" t="str">
        <f t="shared" si="15"/>
        <v>Brandon Coleman</v>
      </c>
      <c r="F173">
        <v>171</v>
      </c>
      <c r="G173">
        <f>VLOOKUP(D173,[1]fleaflicker.csv!AA:AB,2,FALSE)</f>
        <v>171</v>
      </c>
      <c r="H173">
        <f>VLOOKUP(E173,[1]fleaflicker.csv!AA:AC,3,FALSE)</f>
        <v>171</v>
      </c>
    </row>
    <row r="174" spans="1:8">
      <c r="A174" t="s">
        <v>1030</v>
      </c>
      <c r="B174" t="str">
        <f t="shared" si="13"/>
        <v>Bengals</v>
      </c>
      <c r="C174" t="str">
        <f t="shared" si="17"/>
        <v>Bengals</v>
      </c>
      <c r="D174" t="str">
        <f t="shared" si="17"/>
        <v>Bengals</v>
      </c>
      <c r="E174" t="s">
        <v>696</v>
      </c>
      <c r="F174">
        <v>172</v>
      </c>
      <c r="G174" t="e">
        <f>VLOOKUP(D174,[1]fleaflicker.csv!AA:AB,2,FALSE)</f>
        <v>#N/A</v>
      </c>
      <c r="H174">
        <f>VLOOKUP(E174,[1]fleaflicker.csv!AA:AC,3,FALSE)</f>
        <v>172</v>
      </c>
    </row>
    <row r="175" spans="1:8">
      <c r="A175" t="s">
        <v>1045</v>
      </c>
      <c r="B175" t="str">
        <f t="shared" si="13"/>
        <v>Panthers</v>
      </c>
      <c r="C175" t="str">
        <f t="shared" si="17"/>
        <v>Panthers</v>
      </c>
      <c r="D175" t="str">
        <f t="shared" si="17"/>
        <v>Panthers</v>
      </c>
      <c r="E175" t="s">
        <v>695</v>
      </c>
      <c r="F175">
        <v>173</v>
      </c>
      <c r="G175" t="e">
        <f>VLOOKUP(D175,[1]fleaflicker.csv!AA:AB,2,FALSE)</f>
        <v>#N/A</v>
      </c>
      <c r="H175">
        <f>VLOOKUP(E175,[1]fleaflicker.csv!AA:AC,3,FALSE)</f>
        <v>173</v>
      </c>
    </row>
    <row r="176" spans="1:8">
      <c r="A176" t="s">
        <v>1616</v>
      </c>
      <c r="B176" t="str">
        <f t="shared" si="13"/>
        <v>Nate Washington</v>
      </c>
      <c r="C176" t="str">
        <f t="shared" si="17"/>
        <v>Nate Washington</v>
      </c>
      <c r="D176" t="str">
        <f t="shared" si="17"/>
        <v>Nate Washington</v>
      </c>
      <c r="E176" t="str">
        <f t="shared" si="15"/>
        <v>Nate Washington</v>
      </c>
      <c r="F176">
        <v>174</v>
      </c>
      <c r="G176">
        <f>VLOOKUP(D176,[1]fleaflicker.csv!AA:AB,2,FALSE)</f>
        <v>174</v>
      </c>
      <c r="H176">
        <f>VLOOKUP(E176,[1]fleaflicker.csv!AA:AC,3,FALSE)</f>
        <v>174</v>
      </c>
    </row>
    <row r="177" spans="1:8">
      <c r="A177" t="s">
        <v>862</v>
      </c>
      <c r="B177" t="str">
        <f t="shared" si="13"/>
        <v>Bills</v>
      </c>
      <c r="C177" t="str">
        <f t="shared" si="17"/>
        <v>Bills</v>
      </c>
      <c r="D177" t="str">
        <f t="shared" si="17"/>
        <v>Bills</v>
      </c>
      <c r="E177" t="s">
        <v>704</v>
      </c>
      <c r="F177">
        <v>175</v>
      </c>
      <c r="G177" t="e">
        <f>VLOOKUP(D177,[1]fleaflicker.csv!AA:AB,2,FALSE)</f>
        <v>#N/A</v>
      </c>
      <c r="H177">
        <f>VLOOKUP(E177,[1]fleaflicker.csv!AA:AC,3,FALSE)</f>
        <v>175</v>
      </c>
    </row>
    <row r="178" spans="1:8">
      <c r="A178" t="s">
        <v>1097</v>
      </c>
      <c r="B178" t="str">
        <f t="shared" si="13"/>
        <v>Khiry Robinson</v>
      </c>
      <c r="C178" t="str">
        <f t="shared" si="17"/>
        <v>Khiry Robinson</v>
      </c>
      <c r="D178" t="str">
        <f t="shared" si="17"/>
        <v>Khiry Robinson</v>
      </c>
      <c r="E178" t="str">
        <f t="shared" si="15"/>
        <v>Khiry Robinson</v>
      </c>
      <c r="F178">
        <v>176</v>
      </c>
      <c r="G178">
        <f>VLOOKUP(D178,[1]fleaflicker.csv!AA:AB,2,FALSE)</f>
        <v>176</v>
      </c>
      <c r="H178">
        <f>VLOOKUP(E178,[1]fleaflicker.csv!AA:AC,3,FALSE)</f>
        <v>176</v>
      </c>
    </row>
    <row r="179" spans="1:8">
      <c r="A179" t="s">
        <v>1024</v>
      </c>
      <c r="B179" t="str">
        <f t="shared" si="13"/>
        <v>Jermaine Kearse</v>
      </c>
      <c r="C179" t="str">
        <f t="shared" si="17"/>
        <v>Jermaine Kearse</v>
      </c>
      <c r="D179" t="str">
        <f t="shared" si="17"/>
        <v>Jermaine Kearse</v>
      </c>
      <c r="E179" t="str">
        <f t="shared" si="15"/>
        <v>Jermaine Kearse</v>
      </c>
      <c r="F179">
        <v>177</v>
      </c>
      <c r="G179">
        <f>VLOOKUP(D179,[1]fleaflicker.csv!AA:AB,2,FALSE)</f>
        <v>177</v>
      </c>
      <c r="H179">
        <f>VLOOKUP(E179,[1]fleaflicker.csv!AA:AC,3,FALSE)</f>
        <v>177</v>
      </c>
    </row>
    <row r="180" spans="1:8">
      <c r="A180" t="s">
        <v>972</v>
      </c>
      <c r="B180" t="str">
        <f t="shared" si="13"/>
        <v>Tyler Eifert</v>
      </c>
      <c r="C180" t="str">
        <f t="shared" ref="C180:D195" si="18">LEFT(B180,IFERROR(FIND("*",B180),LEN(B180)+1)-1)</f>
        <v>Tyler Eifert</v>
      </c>
      <c r="D180" t="str">
        <f t="shared" si="18"/>
        <v>Tyler Eifert</v>
      </c>
      <c r="E180" t="str">
        <f t="shared" si="15"/>
        <v>Tyler Eifert</v>
      </c>
      <c r="F180">
        <v>178</v>
      </c>
      <c r="G180">
        <f>VLOOKUP(D180,[1]fleaflicker.csv!AA:AB,2,FALSE)</f>
        <v>178</v>
      </c>
      <c r="H180">
        <f>VLOOKUP(E180,[1]fleaflicker.csv!AA:AC,3,FALSE)</f>
        <v>178</v>
      </c>
    </row>
    <row r="181" spans="1:8">
      <c r="A181" t="s">
        <v>1053</v>
      </c>
      <c r="B181" t="str">
        <f t="shared" si="13"/>
        <v>Nelson Agholor</v>
      </c>
      <c r="C181" t="str">
        <f t="shared" si="18"/>
        <v>Nelson Agholor</v>
      </c>
      <c r="D181" t="str">
        <f t="shared" si="18"/>
        <v>Nelson Agholor</v>
      </c>
      <c r="E181" t="str">
        <f t="shared" si="15"/>
        <v>Nelson Agholor</v>
      </c>
      <c r="F181">
        <v>179</v>
      </c>
      <c r="G181">
        <f>VLOOKUP(D181,[1]fleaflicker.csv!AA:AB,2,FALSE)</f>
        <v>179</v>
      </c>
      <c r="H181">
        <f>VLOOKUP(E181,[1]fleaflicker.csv!AA:AC,3,FALSE)</f>
        <v>179</v>
      </c>
    </row>
    <row r="182" spans="1:8">
      <c r="A182" t="s">
        <v>1617</v>
      </c>
      <c r="B182" t="str">
        <f t="shared" si="13"/>
        <v>Michael Floyd</v>
      </c>
      <c r="C182" t="str">
        <f t="shared" si="18"/>
        <v>Michael Floyd</v>
      </c>
      <c r="D182" t="str">
        <f t="shared" si="18"/>
        <v>Michael Floyd</v>
      </c>
      <c r="E182" t="str">
        <f t="shared" si="15"/>
        <v>Michael Floyd</v>
      </c>
      <c r="F182">
        <v>180</v>
      </c>
      <c r="G182">
        <f>VLOOKUP(D182,[1]fleaflicker.csv!AA:AB,2,FALSE)</f>
        <v>180</v>
      </c>
      <c r="H182">
        <f>VLOOKUP(E182,[1]fleaflicker.csv!AA:AC,3,FALSE)</f>
        <v>180</v>
      </c>
    </row>
    <row r="183" spans="1:8">
      <c r="A183" t="s">
        <v>1046</v>
      </c>
      <c r="B183" t="str">
        <f t="shared" si="13"/>
        <v>Redskins</v>
      </c>
      <c r="C183" t="str">
        <f t="shared" si="18"/>
        <v>Redskins</v>
      </c>
      <c r="D183" t="str">
        <f t="shared" si="18"/>
        <v>Redskins</v>
      </c>
      <c r="E183" t="s">
        <v>723</v>
      </c>
      <c r="F183">
        <v>181</v>
      </c>
      <c r="G183" t="e">
        <f>VLOOKUP(D183,[1]fleaflicker.csv!AA:AB,2,FALSE)</f>
        <v>#N/A</v>
      </c>
      <c r="H183">
        <f>VLOOKUP(E183,[1]fleaflicker.csv!AA:AC,3,FALSE)</f>
        <v>181</v>
      </c>
    </row>
    <row r="184" spans="1:8">
      <c r="A184" t="s">
        <v>1033</v>
      </c>
      <c r="B184" t="str">
        <f t="shared" si="13"/>
        <v>Joique Bell</v>
      </c>
      <c r="C184" t="str">
        <f t="shared" si="18"/>
        <v>Joique Bell</v>
      </c>
      <c r="D184" t="str">
        <f t="shared" si="18"/>
        <v>Joique Bell</v>
      </c>
      <c r="E184" t="str">
        <f t="shared" si="15"/>
        <v>Joique Bell</v>
      </c>
      <c r="F184">
        <v>182</v>
      </c>
      <c r="G184">
        <f>VLOOKUP(D184,[1]fleaflicker.csv!AA:AB,2,FALSE)</f>
        <v>182</v>
      </c>
      <c r="H184">
        <f>VLOOKUP(E184,[1]fleaflicker.csv!AA:AC,3,FALSE)</f>
        <v>182</v>
      </c>
    </row>
    <row r="185" spans="1:8">
      <c r="A185" t="s">
        <v>1062</v>
      </c>
      <c r="B185" t="str">
        <f t="shared" si="13"/>
        <v>Darren Sproles</v>
      </c>
      <c r="C185" t="str">
        <f t="shared" si="18"/>
        <v>Darren Sproles</v>
      </c>
      <c r="D185" t="str">
        <f t="shared" si="18"/>
        <v>Darren Sproles</v>
      </c>
      <c r="E185" t="str">
        <f t="shared" si="15"/>
        <v>Darren Sproles</v>
      </c>
      <c r="F185">
        <v>183</v>
      </c>
      <c r="G185">
        <f>VLOOKUP(D185,[1]fleaflicker.csv!AA:AB,2,FALSE)</f>
        <v>183</v>
      </c>
      <c r="H185">
        <f>VLOOKUP(E185,[1]fleaflicker.csv!AA:AC,3,FALSE)</f>
        <v>183</v>
      </c>
    </row>
    <row r="186" spans="1:8">
      <c r="A186" t="s">
        <v>1119</v>
      </c>
      <c r="B186" t="str">
        <f t="shared" si="13"/>
        <v>Bears</v>
      </c>
      <c r="C186" t="str">
        <f t="shared" si="18"/>
        <v>Bears</v>
      </c>
      <c r="D186" t="str">
        <f t="shared" si="18"/>
        <v>Bears</v>
      </c>
      <c r="E186" t="s">
        <v>705</v>
      </c>
      <c r="F186">
        <v>184</v>
      </c>
      <c r="G186" t="e">
        <f>VLOOKUP(D186,[1]fleaflicker.csv!AA:AB,2,FALSE)</f>
        <v>#N/A</v>
      </c>
      <c r="H186">
        <f>VLOOKUP(E186,[1]fleaflicker.csv!AA:AC,3,FALSE)</f>
        <v>184</v>
      </c>
    </row>
    <row r="187" spans="1:8">
      <c r="A187" t="s">
        <v>1009</v>
      </c>
      <c r="B187" t="str">
        <f t="shared" si="13"/>
        <v>Jordan Cameron</v>
      </c>
      <c r="C187" t="str">
        <f t="shared" si="18"/>
        <v>Jordan Cameron</v>
      </c>
      <c r="D187" t="str">
        <f t="shared" si="18"/>
        <v>Jordan Cameron</v>
      </c>
      <c r="E187" t="str">
        <f t="shared" si="15"/>
        <v>Jordan Cameron</v>
      </c>
      <c r="F187">
        <v>185</v>
      </c>
      <c r="G187">
        <f>VLOOKUP(D187,[1]fleaflicker.csv!AA:AB,2,FALSE)</f>
        <v>185</v>
      </c>
      <c r="H187">
        <f>VLOOKUP(E187,[1]fleaflicker.csv!AA:AC,3,FALSE)</f>
        <v>185</v>
      </c>
    </row>
    <row r="188" spans="1:8">
      <c r="A188" t="s">
        <v>985</v>
      </c>
      <c r="B188" t="str">
        <f t="shared" si="13"/>
        <v>Ronnie Hillman</v>
      </c>
      <c r="C188" t="str">
        <f t="shared" si="18"/>
        <v>Ronnie Hillman</v>
      </c>
      <c r="D188" t="str">
        <f t="shared" si="18"/>
        <v>Ronnie Hillman</v>
      </c>
      <c r="E188" t="str">
        <f t="shared" si="15"/>
        <v>Ronnie Hillman</v>
      </c>
      <c r="F188">
        <v>186</v>
      </c>
      <c r="G188">
        <f>VLOOKUP(D188,[1]fleaflicker.csv!AA:AB,2,FALSE)</f>
        <v>186</v>
      </c>
      <c r="H188">
        <f>VLOOKUP(E188,[1]fleaflicker.csv!AA:AC,3,FALSE)</f>
        <v>186</v>
      </c>
    </row>
    <row r="189" spans="1:8">
      <c r="A189" t="s">
        <v>1111</v>
      </c>
      <c r="B189" t="str">
        <f t="shared" si="13"/>
        <v>Titans</v>
      </c>
      <c r="C189" t="str">
        <f t="shared" si="18"/>
        <v>Titans</v>
      </c>
      <c r="D189" t="str">
        <f t="shared" si="18"/>
        <v>Titans</v>
      </c>
      <c r="E189" t="s">
        <v>702</v>
      </c>
      <c r="F189">
        <v>187</v>
      </c>
      <c r="G189" t="e">
        <f>VLOOKUP(D189,[1]fleaflicker.csv!AA:AB,2,FALSE)</f>
        <v>#N/A</v>
      </c>
      <c r="H189">
        <f>VLOOKUP(E189,[1]fleaflicker.csv!AA:AC,3,FALSE)</f>
        <v>187</v>
      </c>
    </row>
    <row r="190" spans="1:8">
      <c r="A190" t="s">
        <v>954</v>
      </c>
      <c r="B190" t="str">
        <f t="shared" si="13"/>
        <v>Shane Vereen</v>
      </c>
      <c r="C190" t="str">
        <f t="shared" si="18"/>
        <v>Shane Vereen</v>
      </c>
      <c r="D190" t="str">
        <f t="shared" si="18"/>
        <v>Shane Vereen</v>
      </c>
      <c r="E190" t="str">
        <f t="shared" si="15"/>
        <v>Shane Vereen</v>
      </c>
      <c r="F190">
        <v>188</v>
      </c>
      <c r="G190">
        <f>VLOOKUP(D190,[1]fleaflicker.csv!AA:AB,2,FALSE)</f>
        <v>188</v>
      </c>
      <c r="H190">
        <f>VLOOKUP(E190,[1]fleaflicker.csv!AA:AC,3,FALSE)</f>
        <v>188</v>
      </c>
    </row>
    <row r="191" spans="1:8">
      <c r="A191" t="s">
        <v>963</v>
      </c>
      <c r="B191" t="str">
        <f t="shared" si="13"/>
        <v>Doug Baldwin</v>
      </c>
      <c r="C191" t="str">
        <f t="shared" si="18"/>
        <v>Doug Baldwin</v>
      </c>
      <c r="D191" t="str">
        <f t="shared" si="18"/>
        <v>Doug Baldwin</v>
      </c>
      <c r="E191" t="str">
        <f t="shared" si="15"/>
        <v>Doug Baldwin</v>
      </c>
      <c r="F191">
        <v>189</v>
      </c>
      <c r="G191">
        <f>VLOOKUP(D191,[1]fleaflicker.csv!AA:AB,2,FALSE)</f>
        <v>189</v>
      </c>
      <c r="H191">
        <f>VLOOKUP(E191,[1]fleaflicker.csv!AA:AC,3,FALSE)</f>
        <v>189</v>
      </c>
    </row>
    <row r="192" spans="1:8">
      <c r="A192" t="s">
        <v>999</v>
      </c>
      <c r="B192" t="str">
        <f t="shared" si="13"/>
        <v>Tavon Austin</v>
      </c>
      <c r="C192" t="str">
        <f t="shared" si="18"/>
        <v>Tavon Austin</v>
      </c>
      <c r="D192" t="str">
        <f t="shared" si="18"/>
        <v>Tavon Austin</v>
      </c>
      <c r="E192" t="str">
        <f t="shared" si="15"/>
        <v>Tavon Austin</v>
      </c>
      <c r="F192">
        <v>190</v>
      </c>
      <c r="G192">
        <f>VLOOKUP(D192,[1]fleaflicker.csv!AA:AB,2,FALSE)</f>
        <v>190</v>
      </c>
      <c r="H192">
        <f>VLOOKUP(E192,[1]fleaflicker.csv!AA:AC,3,FALSE)</f>
        <v>190</v>
      </c>
    </row>
    <row r="193" spans="1:8">
      <c r="A193" t="s">
        <v>1618</v>
      </c>
      <c r="B193" t="str">
        <f t="shared" si="13"/>
        <v>Ladarius Green</v>
      </c>
      <c r="C193" t="str">
        <f t="shared" si="18"/>
        <v>Ladarius Green</v>
      </c>
      <c r="D193" t="str">
        <f t="shared" si="18"/>
        <v>Ladarius Green</v>
      </c>
      <c r="E193" t="str">
        <f t="shared" si="15"/>
        <v>Ladarius Green</v>
      </c>
      <c r="F193">
        <v>191</v>
      </c>
      <c r="G193">
        <f>VLOOKUP(D193,[1]fleaflicker.csv!AA:AB,2,FALSE)</f>
        <v>191</v>
      </c>
      <c r="H193">
        <f>VLOOKUP(E193,[1]fleaflicker.csv!AA:AC,3,FALSE)</f>
        <v>191</v>
      </c>
    </row>
    <row r="194" spans="1:8">
      <c r="A194" t="s">
        <v>1004</v>
      </c>
      <c r="B194" t="str">
        <f t="shared" si="13"/>
        <v>Kenny Britt</v>
      </c>
      <c r="C194" t="str">
        <f t="shared" si="18"/>
        <v>Kenny Britt</v>
      </c>
      <c r="D194" t="str">
        <f t="shared" si="18"/>
        <v>Kenny Britt</v>
      </c>
      <c r="E194" t="str">
        <f t="shared" si="15"/>
        <v>Kenny Britt</v>
      </c>
      <c r="F194">
        <v>192</v>
      </c>
      <c r="G194">
        <f>VLOOKUP(D194,[1]fleaflicker.csv!AA:AB,2,FALSE)</f>
        <v>192</v>
      </c>
      <c r="H194">
        <f>VLOOKUP(E194,[1]fleaflicker.csv!AA:AC,3,FALSE)</f>
        <v>192</v>
      </c>
    </row>
    <row r="195" spans="1:8">
      <c r="A195" t="s">
        <v>1020</v>
      </c>
      <c r="B195" t="str">
        <f t="shared" si="13"/>
        <v>Vernon Davis</v>
      </c>
      <c r="C195" t="str">
        <f t="shared" si="18"/>
        <v>Vernon Davis</v>
      </c>
      <c r="D195" t="str">
        <f t="shared" si="18"/>
        <v>Vernon Davis</v>
      </c>
      <c r="E195" t="str">
        <f t="shared" si="15"/>
        <v>Vernon Davis</v>
      </c>
      <c r="F195">
        <v>193</v>
      </c>
      <c r="G195">
        <f>VLOOKUP(D195,[1]fleaflicker.csv!AA:AB,2,FALSE)</f>
        <v>193</v>
      </c>
      <c r="H195">
        <f>VLOOKUP(E195,[1]fleaflicker.csv!AA:AC,3,FALSE)</f>
        <v>193</v>
      </c>
    </row>
    <row r="196" spans="1:8">
      <c r="A196" t="s">
        <v>901</v>
      </c>
      <c r="B196" t="str">
        <f t="shared" ref="B196:B259" si="19">LEFT(A196,IFERROR(FIND(",",A196),LEN(A196)-8)-1)</f>
        <v>Duke Johnson Jr.</v>
      </c>
      <c r="C196" t="str">
        <f t="shared" ref="C196:D211" si="20">LEFT(B196,IFERROR(FIND("*",B196),LEN(B196)+1)-1)</f>
        <v>Duke Johnson Jr.</v>
      </c>
      <c r="D196" t="str">
        <f t="shared" si="20"/>
        <v>Duke Johnson Jr.</v>
      </c>
      <c r="E196" t="s">
        <v>652</v>
      </c>
      <c r="F196">
        <v>194</v>
      </c>
      <c r="G196" t="e">
        <f>VLOOKUP(D196,[1]fleaflicker.csv!AA:AB,2,FALSE)</f>
        <v>#N/A</v>
      </c>
      <c r="H196">
        <f>VLOOKUP(E196,[1]fleaflicker.csv!AA:AC,3,FALSE)</f>
        <v>194</v>
      </c>
    </row>
    <row r="197" spans="1:8">
      <c r="A197" t="s">
        <v>1077</v>
      </c>
      <c r="B197" t="str">
        <f t="shared" si="19"/>
        <v>Danny Amendola</v>
      </c>
      <c r="C197" t="str">
        <f t="shared" si="20"/>
        <v>Danny Amendola</v>
      </c>
      <c r="D197" t="str">
        <f t="shared" si="20"/>
        <v>Danny Amendola</v>
      </c>
      <c r="E197" t="str">
        <f t="shared" ref="E197:E260" si="21">IF(F197=G197,D197,"")</f>
        <v>Danny Amendola</v>
      </c>
      <c r="F197">
        <v>195</v>
      </c>
      <c r="G197">
        <f>VLOOKUP(D197,[1]fleaflicker.csv!AA:AB,2,FALSE)</f>
        <v>195</v>
      </c>
      <c r="H197">
        <f>VLOOKUP(E197,[1]fleaflicker.csv!AA:AC,3,FALSE)</f>
        <v>195</v>
      </c>
    </row>
    <row r="198" spans="1:8">
      <c r="A198" t="s">
        <v>1049</v>
      </c>
      <c r="B198" t="str">
        <f t="shared" si="19"/>
        <v>Jordan Norwood</v>
      </c>
      <c r="C198" t="str">
        <f t="shared" si="20"/>
        <v>Jordan Norwood</v>
      </c>
      <c r="D198" t="str">
        <f t="shared" si="20"/>
        <v>Jordan Norwood</v>
      </c>
      <c r="E198" t="str">
        <f>D198</f>
        <v>Jordan Norwood</v>
      </c>
      <c r="F198">
        <v>196</v>
      </c>
      <c r="G198" t="e">
        <f>VLOOKUP(D198,[1]fleaflicker.csv!AA:AB,2,FALSE)</f>
        <v>#N/A</v>
      </c>
      <c r="H198" t="e">
        <f>VLOOKUP(E198,[1]fleaflicker.csv!AA:AC,3,FALSE)</f>
        <v>#N/A</v>
      </c>
    </row>
    <row r="199" spans="1:8">
      <c r="A199" t="s">
        <v>1619</v>
      </c>
      <c r="B199" t="str">
        <f t="shared" si="19"/>
        <v>Austin Seferian-Jenkins</v>
      </c>
      <c r="C199" t="str">
        <f t="shared" si="20"/>
        <v>Austin Seferian-Jenkins</v>
      </c>
      <c r="D199" t="str">
        <f t="shared" si="20"/>
        <v>Austin Seferian-Jenkins</v>
      </c>
      <c r="E199" t="str">
        <f t="shared" si="21"/>
        <v>Austin Seferian-Jenkins</v>
      </c>
      <c r="F199">
        <v>197</v>
      </c>
      <c r="G199">
        <f>VLOOKUP(D199,[1]fleaflicker.csv!AA:AB,2,FALSE)</f>
        <v>197</v>
      </c>
      <c r="H199">
        <f>VLOOKUP(E199,[1]fleaflicker.csv!AA:AC,3,FALSE)</f>
        <v>197</v>
      </c>
    </row>
    <row r="200" spans="1:8">
      <c r="A200" t="s">
        <v>1620</v>
      </c>
      <c r="B200" t="str">
        <f t="shared" si="19"/>
        <v>Jerricho Cotchery</v>
      </c>
      <c r="C200" t="str">
        <f t="shared" si="20"/>
        <v>Jerricho Cotchery</v>
      </c>
      <c r="D200" t="str">
        <f t="shared" si="20"/>
        <v>Jerricho Cotchery</v>
      </c>
      <c r="E200" t="str">
        <f t="shared" si="21"/>
        <v>Jerricho Cotchery</v>
      </c>
      <c r="F200">
        <v>198</v>
      </c>
      <c r="G200">
        <f>VLOOKUP(D200,[1]fleaflicker.csv!AA:AB,2,FALSE)</f>
        <v>198</v>
      </c>
      <c r="H200">
        <f>VLOOKUP(E200,[1]fleaflicker.csv!AA:AC,3,FALSE)</f>
        <v>198</v>
      </c>
    </row>
    <row r="201" spans="1:8">
      <c r="A201" t="s">
        <v>1621</v>
      </c>
      <c r="B201" t="str">
        <f t="shared" si="19"/>
        <v>Jordan Reed</v>
      </c>
      <c r="C201" t="str">
        <f t="shared" si="20"/>
        <v>Jordan Reed</v>
      </c>
      <c r="D201" t="str">
        <f t="shared" si="20"/>
        <v>Jordan Reed</v>
      </c>
      <c r="E201" t="str">
        <f t="shared" si="21"/>
        <v>Jordan Reed</v>
      </c>
      <c r="F201">
        <v>199</v>
      </c>
      <c r="G201">
        <f>VLOOKUP(D201,[1]fleaflicker.csv!AA:AB,2,FALSE)</f>
        <v>199</v>
      </c>
      <c r="H201">
        <f>VLOOKUP(E201,[1]fleaflicker.csv!AA:AC,3,FALSE)</f>
        <v>199</v>
      </c>
    </row>
    <row r="202" spans="1:8">
      <c r="A202" t="s">
        <v>968</v>
      </c>
      <c r="B202" t="str">
        <f t="shared" si="19"/>
        <v>Michael Crabtree</v>
      </c>
      <c r="C202" t="str">
        <f t="shared" si="20"/>
        <v>Michael Crabtree</v>
      </c>
      <c r="D202" t="str">
        <f t="shared" si="20"/>
        <v>Michael Crabtree</v>
      </c>
      <c r="E202" t="str">
        <f t="shared" si="21"/>
        <v>Michael Crabtree</v>
      </c>
      <c r="F202">
        <v>200</v>
      </c>
      <c r="G202">
        <f>VLOOKUP(D202,[1]fleaflicker.csv!AA:AB,2,FALSE)</f>
        <v>200</v>
      </c>
      <c r="H202">
        <f>VLOOKUP(E202,[1]fleaflicker.csv!AA:AC,3,FALSE)</f>
        <v>200</v>
      </c>
    </row>
    <row r="203" spans="1:8">
      <c r="A203" t="s">
        <v>1015</v>
      </c>
      <c r="B203" t="str">
        <f t="shared" si="19"/>
        <v>Leonard Hankerson</v>
      </c>
      <c r="C203" t="str">
        <f t="shared" si="20"/>
        <v>Leonard Hankerson</v>
      </c>
      <c r="D203" t="str">
        <f t="shared" si="20"/>
        <v>Leonard Hankerson</v>
      </c>
      <c r="E203" t="str">
        <f t="shared" si="21"/>
        <v>Leonard Hankerson</v>
      </c>
      <c r="F203">
        <v>201</v>
      </c>
      <c r="G203">
        <f>VLOOKUP(D203,[1]fleaflicker.csv!AA:AB,2,FALSE)</f>
        <v>201</v>
      </c>
      <c r="H203">
        <f>VLOOKUP(E203,[1]fleaflicker.csv!AA:AC,3,FALSE)</f>
        <v>201</v>
      </c>
    </row>
    <row r="204" spans="1:8">
      <c r="A204" t="s">
        <v>933</v>
      </c>
      <c r="B204" t="str">
        <f t="shared" si="19"/>
        <v>49ers</v>
      </c>
      <c r="C204" t="str">
        <f t="shared" si="20"/>
        <v>49ers</v>
      </c>
      <c r="D204" t="str">
        <f t="shared" si="20"/>
        <v>49ers</v>
      </c>
      <c r="E204" t="s">
        <v>721</v>
      </c>
      <c r="F204">
        <v>202</v>
      </c>
      <c r="G204" t="e">
        <f>VLOOKUP(D204,[1]fleaflicker.csv!AA:AB,2,FALSE)</f>
        <v>#N/A</v>
      </c>
      <c r="H204">
        <f>VLOOKUP(E204,[1]fleaflicker.csv!AA:AC,3,FALSE)</f>
        <v>202</v>
      </c>
    </row>
    <row r="205" spans="1:8">
      <c r="A205" t="s">
        <v>885</v>
      </c>
      <c r="B205" t="str">
        <f t="shared" si="19"/>
        <v>Bilal Powell</v>
      </c>
      <c r="C205" t="str">
        <f t="shared" si="20"/>
        <v>Bilal Powell</v>
      </c>
      <c r="D205" t="str">
        <f t="shared" si="20"/>
        <v>Bilal Powell</v>
      </c>
      <c r="E205" t="str">
        <f t="shared" si="21"/>
        <v>Bilal Powell</v>
      </c>
      <c r="F205">
        <v>203</v>
      </c>
      <c r="G205">
        <f>VLOOKUP(D205,[1]fleaflicker.csv!AA:AB,2,FALSE)</f>
        <v>203</v>
      </c>
      <c r="H205">
        <f>VLOOKUP(E205,[1]fleaflicker.csv!AA:AC,3,FALSE)</f>
        <v>203</v>
      </c>
    </row>
    <row r="206" spans="1:8">
      <c r="A206" t="s">
        <v>1622</v>
      </c>
      <c r="B206" t="str">
        <f t="shared" si="19"/>
        <v>Allen Hurns</v>
      </c>
      <c r="C206" t="str">
        <f t="shared" si="20"/>
        <v>Allen Hurns</v>
      </c>
      <c r="D206" t="str">
        <f t="shared" si="20"/>
        <v>Allen Hurns</v>
      </c>
      <c r="E206" t="str">
        <f t="shared" si="21"/>
        <v>Allen Hurns</v>
      </c>
      <c r="F206">
        <v>204</v>
      </c>
      <c r="G206">
        <f>VLOOKUP(D206,[1]fleaflicker.csv!AA:AB,2,FALSE)</f>
        <v>204</v>
      </c>
      <c r="H206">
        <f>VLOOKUP(E206,[1]fleaflicker.csv!AA:AC,3,FALSE)</f>
        <v>204</v>
      </c>
    </row>
    <row r="207" spans="1:8">
      <c r="A207" t="s">
        <v>1005</v>
      </c>
      <c r="B207" t="str">
        <f t="shared" si="19"/>
        <v>Cecil Shorts III</v>
      </c>
      <c r="C207" t="str">
        <f t="shared" si="20"/>
        <v>Cecil Shorts III</v>
      </c>
      <c r="D207" t="str">
        <f t="shared" si="20"/>
        <v>Cecil Shorts III</v>
      </c>
      <c r="E207" t="s">
        <v>637</v>
      </c>
      <c r="F207">
        <v>205</v>
      </c>
      <c r="G207" t="e">
        <f>VLOOKUP(D207,[1]fleaflicker.csv!AA:AB,2,FALSE)</f>
        <v>#N/A</v>
      </c>
      <c r="H207">
        <f>VLOOKUP(E207,[1]fleaflicker.csv!AA:AC,3,FALSE)</f>
        <v>205</v>
      </c>
    </row>
    <row r="208" spans="1:8">
      <c r="A208" t="s">
        <v>1068</v>
      </c>
      <c r="B208" t="str">
        <f t="shared" si="19"/>
        <v>Andre Roberts</v>
      </c>
      <c r="C208" t="str">
        <f t="shared" si="20"/>
        <v>Andre Roberts</v>
      </c>
      <c r="D208" t="str">
        <f t="shared" si="20"/>
        <v>Andre Roberts</v>
      </c>
      <c r="E208" t="str">
        <f t="shared" si="21"/>
        <v>Andre Roberts</v>
      </c>
      <c r="F208">
        <v>206</v>
      </c>
      <c r="G208">
        <f>VLOOKUP(D208,[1]fleaflicker.csv!AA:AB,2,FALSE)</f>
        <v>206</v>
      </c>
      <c r="H208">
        <f>VLOOKUP(E208,[1]fleaflicker.csv!AA:AC,3,FALSE)</f>
        <v>206</v>
      </c>
    </row>
    <row r="209" spans="1:8">
      <c r="A209" t="s">
        <v>1623</v>
      </c>
      <c r="B209" t="str">
        <f t="shared" si="19"/>
        <v>Dwayne Allen</v>
      </c>
      <c r="C209" t="str">
        <f t="shared" si="20"/>
        <v>Dwayne Allen</v>
      </c>
      <c r="D209" t="str">
        <f t="shared" si="20"/>
        <v>Dwayne Allen</v>
      </c>
      <c r="E209" t="str">
        <f t="shared" si="21"/>
        <v>Dwayne Allen</v>
      </c>
      <c r="F209">
        <v>207</v>
      </c>
      <c r="G209">
        <f>VLOOKUP(D209,[1]fleaflicker.csv!AA:AB,2,FALSE)</f>
        <v>207</v>
      </c>
      <c r="H209">
        <f>VLOOKUP(E209,[1]fleaflicker.csv!AA:AC,3,FALSE)</f>
        <v>207</v>
      </c>
    </row>
    <row r="210" spans="1:8">
      <c r="A210" t="s">
        <v>1624</v>
      </c>
      <c r="B210" t="str">
        <f t="shared" si="19"/>
        <v>Eddie Royal</v>
      </c>
      <c r="C210" t="str">
        <f t="shared" si="20"/>
        <v>Eddie Royal</v>
      </c>
      <c r="D210" t="str">
        <f t="shared" si="20"/>
        <v>Eddie Royal</v>
      </c>
      <c r="E210" t="str">
        <f t="shared" si="21"/>
        <v>Eddie Royal</v>
      </c>
      <c r="F210">
        <v>208</v>
      </c>
      <c r="G210">
        <f>VLOOKUP(D210,[1]fleaflicker.csv!AA:AB,2,FALSE)</f>
        <v>208</v>
      </c>
      <c r="H210">
        <f>VLOOKUP(E210,[1]fleaflicker.csv!AA:AC,3,FALSE)</f>
        <v>208</v>
      </c>
    </row>
    <row r="211" spans="1:8">
      <c r="A211" t="s">
        <v>1028</v>
      </c>
      <c r="B211" t="str">
        <f t="shared" si="19"/>
        <v>Crockett Gillmore</v>
      </c>
      <c r="C211" t="str">
        <f t="shared" si="20"/>
        <v>Crockett Gillmore</v>
      </c>
      <c r="D211" t="str">
        <f t="shared" si="20"/>
        <v>Crockett Gillmore</v>
      </c>
      <c r="E211" t="str">
        <f t="shared" si="21"/>
        <v>Crockett Gillmore</v>
      </c>
      <c r="F211">
        <v>209</v>
      </c>
      <c r="G211">
        <f>VLOOKUP(D211,[1]fleaflicker.csv!AA:AB,2,FALSE)</f>
        <v>209</v>
      </c>
      <c r="H211">
        <f>VLOOKUP(E211,[1]fleaflicker.csv!AA:AC,3,FALSE)</f>
        <v>209</v>
      </c>
    </row>
    <row r="212" spans="1:8">
      <c r="A212" t="s">
        <v>1025</v>
      </c>
      <c r="B212" t="str">
        <f t="shared" si="19"/>
        <v>Larry Donnell</v>
      </c>
      <c r="C212" t="str">
        <f t="shared" ref="C212:D227" si="22">LEFT(B212,IFERROR(FIND("*",B212),LEN(B212)+1)-1)</f>
        <v>Larry Donnell</v>
      </c>
      <c r="D212" t="str">
        <f t="shared" si="22"/>
        <v>Larry Donnell</v>
      </c>
      <c r="E212" t="str">
        <f t="shared" si="21"/>
        <v>Larry Donnell</v>
      </c>
      <c r="F212">
        <v>210</v>
      </c>
      <c r="G212">
        <f>VLOOKUP(D212,[1]fleaflicker.csv!AA:AB,2,FALSE)</f>
        <v>210</v>
      </c>
      <c r="H212">
        <f>VLOOKUP(E212,[1]fleaflicker.csv!AA:AC,3,FALSE)</f>
        <v>210</v>
      </c>
    </row>
    <row r="213" spans="1:8">
      <c r="A213" t="s">
        <v>983</v>
      </c>
      <c r="B213" t="str">
        <f t="shared" si="19"/>
        <v>Packers</v>
      </c>
      <c r="C213" t="str">
        <f t="shared" si="22"/>
        <v>Packers</v>
      </c>
      <c r="D213" t="str">
        <f t="shared" si="22"/>
        <v>Packers</v>
      </c>
      <c r="E213" t="s">
        <v>707</v>
      </c>
      <c r="F213">
        <v>211</v>
      </c>
      <c r="G213" t="e">
        <f>VLOOKUP(D213,[1]fleaflicker.csv!AA:AB,2,FALSE)</f>
        <v>#N/A</v>
      </c>
      <c r="H213">
        <f>VLOOKUP(E213,[1]fleaflicker.csv!AA:AC,3,FALSE)</f>
        <v>211</v>
      </c>
    </row>
    <row r="214" spans="1:8">
      <c r="A214" t="s">
        <v>1021</v>
      </c>
      <c r="B214" t="str">
        <f t="shared" si="19"/>
        <v>Richard Rodgers</v>
      </c>
      <c r="C214" t="str">
        <f t="shared" si="22"/>
        <v>Richard Rodgers</v>
      </c>
      <c r="D214" t="str">
        <f t="shared" si="22"/>
        <v>Richard Rodgers</v>
      </c>
      <c r="E214" t="str">
        <f t="shared" si="21"/>
        <v>Richard Rodgers</v>
      </c>
      <c r="F214">
        <v>212</v>
      </c>
      <c r="G214">
        <f>VLOOKUP(D214,[1]fleaflicker.csv!AA:AB,2,FALSE)</f>
        <v>212</v>
      </c>
      <c r="H214">
        <f>VLOOKUP(E214,[1]fleaflicker.csv!AA:AC,3,FALSE)</f>
        <v>212</v>
      </c>
    </row>
    <row r="215" spans="1:8">
      <c r="A215" t="s">
        <v>1072</v>
      </c>
      <c r="B215" t="str">
        <f t="shared" si="19"/>
        <v>Tyler Lockett</v>
      </c>
      <c r="C215" t="str">
        <f t="shared" si="22"/>
        <v>Tyler Lockett</v>
      </c>
      <c r="D215" t="str">
        <f t="shared" si="22"/>
        <v>Tyler Lockett</v>
      </c>
      <c r="E215" t="str">
        <f t="shared" si="21"/>
        <v>Tyler Lockett</v>
      </c>
      <c r="F215">
        <v>213</v>
      </c>
      <c r="G215">
        <f>VLOOKUP(D215,[1]fleaflicker.csv!AA:AB,2,FALSE)</f>
        <v>213</v>
      </c>
      <c r="H215">
        <f>VLOOKUP(E215,[1]fleaflicker.csv!AA:AC,3,FALSE)</f>
        <v>213</v>
      </c>
    </row>
    <row r="216" spans="1:8">
      <c r="A216" t="s">
        <v>1035</v>
      </c>
      <c r="B216" t="str">
        <f t="shared" si="19"/>
        <v>Darren McFadden</v>
      </c>
      <c r="C216" t="str">
        <f t="shared" si="22"/>
        <v>Darren McFadden</v>
      </c>
      <c r="D216" t="str">
        <f t="shared" si="22"/>
        <v>Darren McFadden</v>
      </c>
      <c r="E216" t="str">
        <f t="shared" si="21"/>
        <v>Darren McFadden</v>
      </c>
      <c r="F216">
        <v>214</v>
      </c>
      <c r="G216">
        <f>VLOOKUP(D216,[1]fleaflicker.csv!AA:AB,2,FALSE)</f>
        <v>214</v>
      </c>
      <c r="H216">
        <f>VLOOKUP(E216,[1]fleaflicker.csv!AA:AC,3,FALSE)</f>
        <v>214</v>
      </c>
    </row>
    <row r="217" spans="1:8">
      <c r="A217" t="s">
        <v>1071</v>
      </c>
      <c r="B217" t="str">
        <f t="shared" si="19"/>
        <v>Darren Fells</v>
      </c>
      <c r="C217" t="str">
        <f t="shared" si="22"/>
        <v>Darren Fells</v>
      </c>
      <c r="D217" t="str">
        <f t="shared" si="22"/>
        <v>Darren Fells</v>
      </c>
      <c r="E217" t="str">
        <f>D217</f>
        <v>Darren Fells</v>
      </c>
      <c r="F217">
        <v>215</v>
      </c>
      <c r="G217" t="e">
        <f>VLOOKUP(D217,[1]fleaflicker.csv!AA:AB,2,FALSE)</f>
        <v>#N/A</v>
      </c>
      <c r="H217" t="e">
        <f>VLOOKUP(E217,[1]fleaflicker.csv!AA:AC,3,FALSE)</f>
        <v>#N/A</v>
      </c>
    </row>
    <row r="218" spans="1:8">
      <c r="A218" t="s">
        <v>1048</v>
      </c>
      <c r="B218" t="str">
        <f t="shared" si="19"/>
        <v>Charles Clay</v>
      </c>
      <c r="C218" t="str">
        <f t="shared" si="22"/>
        <v>Charles Clay</v>
      </c>
      <c r="D218" t="str">
        <f t="shared" si="22"/>
        <v>Charles Clay</v>
      </c>
      <c r="E218" t="str">
        <f t="shared" si="21"/>
        <v>Charles Clay</v>
      </c>
      <c r="F218">
        <v>216</v>
      </c>
      <c r="G218">
        <f>VLOOKUP(D218,[1]fleaflicker.csv!AA:AB,2,FALSE)</f>
        <v>216</v>
      </c>
      <c r="H218">
        <f>VLOOKUP(E218,[1]fleaflicker.csv!AA:AC,3,FALSE)</f>
        <v>216</v>
      </c>
    </row>
    <row r="219" spans="1:8">
      <c r="A219" t="s">
        <v>1002</v>
      </c>
      <c r="B219" t="str">
        <f t="shared" si="19"/>
        <v>Darrius Heyward-Bey</v>
      </c>
      <c r="C219" t="str">
        <f t="shared" si="22"/>
        <v>Darrius Heyward-Bey</v>
      </c>
      <c r="D219" t="str">
        <f t="shared" si="22"/>
        <v>Darrius Heyward-Bey</v>
      </c>
      <c r="E219" t="str">
        <f>D219</f>
        <v>Darrius Heyward-Bey</v>
      </c>
      <c r="F219">
        <v>217</v>
      </c>
      <c r="G219" t="e">
        <f>VLOOKUP(D219,[1]fleaflicker.csv!AA:AB,2,FALSE)</f>
        <v>#N/A</v>
      </c>
      <c r="H219" t="e">
        <f>VLOOKUP(E219,[1]fleaflicker.csv!AA:AC,3,FALSE)</f>
        <v>#N/A</v>
      </c>
    </row>
    <row r="220" spans="1:8">
      <c r="A220" t="s">
        <v>1625</v>
      </c>
      <c r="B220" t="str">
        <f t="shared" si="19"/>
        <v>T.Y. Hilton</v>
      </c>
      <c r="C220" t="str">
        <f t="shared" si="22"/>
        <v>T.Y. Hilton</v>
      </c>
      <c r="D220" t="str">
        <f t="shared" si="22"/>
        <v>T.Y. Hilton</v>
      </c>
      <c r="E220" t="s">
        <v>1626</v>
      </c>
      <c r="F220">
        <v>218</v>
      </c>
      <c r="G220" t="e">
        <f>VLOOKUP(D220,[1]fleaflicker.csv!AA:AB,2,FALSE)</f>
        <v>#N/A</v>
      </c>
      <c r="H220" t="e">
        <f>VLOOKUP(E220,[1]fleaflicker.csv!AA:AC,3,FALSE)</f>
        <v>#N/A</v>
      </c>
    </row>
    <row r="221" spans="1:8">
      <c r="A221" t="s">
        <v>1057</v>
      </c>
      <c r="B221" t="str">
        <f t="shared" si="19"/>
        <v>Percy Harvin</v>
      </c>
      <c r="C221" t="str">
        <f t="shared" si="22"/>
        <v>Percy Harvin</v>
      </c>
      <c r="D221" t="str">
        <f t="shared" si="22"/>
        <v>Percy Harvin</v>
      </c>
      <c r="E221" t="str">
        <f t="shared" si="21"/>
        <v>Percy Harvin</v>
      </c>
      <c r="F221">
        <v>219</v>
      </c>
      <c r="G221">
        <f>VLOOKUP(D221,[1]fleaflicker.csv!AA:AB,2,FALSE)</f>
        <v>219</v>
      </c>
      <c r="H221">
        <f>VLOOKUP(E221,[1]fleaflicker.csv!AA:AC,3,FALSE)</f>
        <v>219</v>
      </c>
    </row>
    <row r="222" spans="1:8">
      <c r="A222" t="s">
        <v>1029</v>
      </c>
      <c r="B222" t="str">
        <f t="shared" si="19"/>
        <v>Kyle Rudolph</v>
      </c>
      <c r="C222" t="str">
        <f t="shared" si="22"/>
        <v>Kyle Rudolph</v>
      </c>
      <c r="D222" t="str">
        <f t="shared" si="22"/>
        <v>Kyle Rudolph</v>
      </c>
      <c r="E222" t="str">
        <f t="shared" si="21"/>
        <v>Kyle Rudolph</v>
      </c>
      <c r="F222">
        <v>220</v>
      </c>
      <c r="G222">
        <f>VLOOKUP(D222,[1]fleaflicker.csv!AA:AB,2,FALSE)</f>
        <v>220</v>
      </c>
      <c r="H222">
        <f>VLOOKUP(E222,[1]fleaflicker.csv!AA:AC,3,FALSE)</f>
        <v>220</v>
      </c>
    </row>
    <row r="223" spans="1:8">
      <c r="A223" t="s">
        <v>1039</v>
      </c>
      <c r="B223" t="str">
        <f t="shared" si="19"/>
        <v>Josh Robinson</v>
      </c>
      <c r="C223" t="str">
        <f t="shared" si="22"/>
        <v>Josh Robinson</v>
      </c>
      <c r="D223" t="str">
        <f t="shared" si="22"/>
        <v>Josh Robinson</v>
      </c>
      <c r="E223" t="str">
        <f t="shared" si="21"/>
        <v>Josh Robinson</v>
      </c>
      <c r="F223">
        <v>221</v>
      </c>
      <c r="G223">
        <f>VLOOKUP(D223,[1]fleaflicker.csv!AA:AB,2,FALSE)</f>
        <v>221</v>
      </c>
      <c r="H223">
        <f>VLOOKUP(E223,[1]fleaflicker.csv!AA:AC,3,FALSE)</f>
        <v>221</v>
      </c>
    </row>
    <row r="224" spans="1:8">
      <c r="A224" t="s">
        <v>1001</v>
      </c>
      <c r="B224" t="str">
        <f t="shared" si="19"/>
        <v>Chargers</v>
      </c>
      <c r="C224" t="str">
        <f t="shared" si="22"/>
        <v>Chargers</v>
      </c>
      <c r="D224" t="str">
        <f t="shared" si="22"/>
        <v>Chargers</v>
      </c>
      <c r="E224" t="s">
        <v>720</v>
      </c>
      <c r="F224">
        <v>222</v>
      </c>
      <c r="G224" t="e">
        <f>VLOOKUP(D224,[1]fleaflicker.csv!AA:AB,2,FALSE)</f>
        <v>#N/A</v>
      </c>
      <c r="H224">
        <f>VLOOKUP(E224,[1]fleaflicker.csv!AA:AC,3,FALSE)</f>
        <v>222</v>
      </c>
    </row>
    <row r="225" spans="1:8">
      <c r="A225" t="s">
        <v>993</v>
      </c>
      <c r="B225" t="str">
        <f t="shared" si="19"/>
        <v>Eric Ebron</v>
      </c>
      <c r="C225" t="str">
        <f t="shared" si="22"/>
        <v>Eric Ebron</v>
      </c>
      <c r="D225" t="str">
        <f t="shared" si="22"/>
        <v>Eric Ebron</v>
      </c>
      <c r="E225" t="str">
        <f t="shared" si="21"/>
        <v>Eric Ebron</v>
      </c>
      <c r="F225">
        <v>223</v>
      </c>
      <c r="G225">
        <f>VLOOKUP(D225,[1]fleaflicker.csv!AA:AB,2,FALSE)</f>
        <v>223</v>
      </c>
      <c r="H225">
        <f>VLOOKUP(E225,[1]fleaflicker.csv!AA:AC,3,FALSE)</f>
        <v>223</v>
      </c>
    </row>
    <row r="226" spans="1:8">
      <c r="A226" t="s">
        <v>1042</v>
      </c>
      <c r="B226" t="str">
        <f t="shared" si="19"/>
        <v>Kamar Aiken</v>
      </c>
      <c r="C226" t="str">
        <f t="shared" si="22"/>
        <v>Kamar Aiken</v>
      </c>
      <c r="D226" t="str">
        <f t="shared" si="22"/>
        <v>Kamar Aiken</v>
      </c>
      <c r="E226" t="str">
        <f>D226</f>
        <v>Kamar Aiken</v>
      </c>
      <c r="F226">
        <v>224</v>
      </c>
      <c r="G226" t="e">
        <f>VLOOKUP(D226,[1]fleaflicker.csv!AA:AB,2,FALSE)</f>
        <v>#N/A</v>
      </c>
      <c r="H226" t="e">
        <f>VLOOKUP(E226,[1]fleaflicker.csv!AA:AC,3,FALSE)</f>
        <v>#N/A</v>
      </c>
    </row>
    <row r="227" spans="1:8">
      <c r="A227" t="s">
        <v>1041</v>
      </c>
      <c r="B227" t="str">
        <f t="shared" si="19"/>
        <v>Preston Parker</v>
      </c>
      <c r="C227" t="str">
        <f t="shared" si="22"/>
        <v>Preston Parker</v>
      </c>
      <c r="D227" t="str">
        <f t="shared" si="22"/>
        <v>Preston Parker</v>
      </c>
      <c r="E227" t="str">
        <f t="shared" si="21"/>
        <v>Preston Parker</v>
      </c>
      <c r="F227">
        <v>225</v>
      </c>
      <c r="G227">
        <f>VLOOKUP(D227,[1]fleaflicker.csv!AA:AB,2,FALSE)</f>
        <v>225</v>
      </c>
      <c r="H227">
        <f>VLOOKUP(E227,[1]fleaflicker.csv!AA:AC,3,FALSE)</f>
        <v>225</v>
      </c>
    </row>
    <row r="228" spans="1:8">
      <c r="A228" t="s">
        <v>996</v>
      </c>
      <c r="B228" t="str">
        <f t="shared" si="19"/>
        <v>Ted Ginn Jr.</v>
      </c>
      <c r="C228" t="str">
        <f t="shared" ref="C228:D243" si="23">LEFT(B228,IFERROR(FIND("*",B228),LEN(B228)+1)-1)</f>
        <v>Ted Ginn Jr.</v>
      </c>
      <c r="D228" t="str">
        <f t="shared" si="23"/>
        <v>Ted Ginn Jr.</v>
      </c>
      <c r="E228" t="s">
        <v>654</v>
      </c>
      <c r="F228">
        <v>226</v>
      </c>
      <c r="G228" t="e">
        <f>VLOOKUP(D228,[1]fleaflicker.csv!AA:AB,2,FALSE)</f>
        <v>#N/A</v>
      </c>
      <c r="H228">
        <f>VLOOKUP(E228,[1]fleaflicker.csv!AA:AC,3,FALSE)</f>
        <v>226</v>
      </c>
    </row>
    <row r="229" spans="1:8">
      <c r="A229" t="s">
        <v>1627</v>
      </c>
      <c r="B229" t="str">
        <f t="shared" si="19"/>
        <v>C.J. Spiller</v>
      </c>
      <c r="C229" t="str">
        <f t="shared" si="23"/>
        <v>C.J. Spiller</v>
      </c>
      <c r="D229" t="str">
        <f t="shared" si="23"/>
        <v>C.J. Spiller</v>
      </c>
      <c r="E229" t="str">
        <f t="shared" si="21"/>
        <v>C.J. Spiller</v>
      </c>
      <c r="F229">
        <v>227</v>
      </c>
      <c r="G229">
        <f>VLOOKUP(D229,[1]fleaflicker.csv!AA:AB,2,FALSE)</f>
        <v>227</v>
      </c>
      <c r="H229">
        <f>VLOOKUP(E229,[1]fleaflicker.csv!AA:AC,3,FALSE)</f>
        <v>227</v>
      </c>
    </row>
    <row r="230" spans="1:8">
      <c r="A230" t="s">
        <v>1052</v>
      </c>
      <c r="B230" t="str">
        <f t="shared" si="19"/>
        <v>Marlon Brown</v>
      </c>
      <c r="C230" t="str">
        <f t="shared" si="23"/>
        <v>Marlon Brown</v>
      </c>
      <c r="D230" t="str">
        <f t="shared" si="23"/>
        <v>Marlon Brown</v>
      </c>
      <c r="E230" t="str">
        <f t="shared" si="21"/>
        <v>Marlon Brown</v>
      </c>
      <c r="F230">
        <v>228</v>
      </c>
      <c r="G230">
        <f>VLOOKUP(D230,[1]fleaflicker.csv!AA:AB,2,FALSE)</f>
        <v>228</v>
      </c>
      <c r="H230">
        <f>VLOOKUP(E230,[1]fleaflicker.csv!AA:AC,3,FALSE)</f>
        <v>228</v>
      </c>
    </row>
    <row r="231" spans="1:8">
      <c r="A231" t="s">
        <v>995</v>
      </c>
      <c r="B231" t="str">
        <f t="shared" si="19"/>
        <v>Jared Cook</v>
      </c>
      <c r="C231" t="str">
        <f t="shared" si="23"/>
        <v>Jared Cook</v>
      </c>
      <c r="D231" t="str">
        <f t="shared" si="23"/>
        <v>Jared Cook</v>
      </c>
      <c r="E231" t="str">
        <f t="shared" si="21"/>
        <v>Jared Cook</v>
      </c>
      <c r="F231">
        <v>229</v>
      </c>
      <c r="G231">
        <f>VLOOKUP(D231,[1]fleaflicker.csv!AA:AB,2,FALSE)</f>
        <v>229</v>
      </c>
      <c r="H231">
        <f>VLOOKUP(E231,[1]fleaflicker.csv!AA:AC,3,FALSE)</f>
        <v>229</v>
      </c>
    </row>
    <row r="232" spans="1:8">
      <c r="A232" t="s">
        <v>1123</v>
      </c>
      <c r="B232" t="str">
        <f t="shared" si="19"/>
        <v>Ryan Mathews</v>
      </c>
      <c r="C232" t="str">
        <f t="shared" si="23"/>
        <v>Ryan Mathews</v>
      </c>
      <c r="D232" t="str">
        <f t="shared" si="23"/>
        <v>Ryan Mathews</v>
      </c>
      <c r="E232" t="str">
        <f t="shared" si="21"/>
        <v>Ryan Mathews</v>
      </c>
      <c r="F232">
        <v>230</v>
      </c>
      <c r="G232">
        <f>VLOOKUP(D232,[1]fleaflicker.csv!AA:AB,2,FALSE)</f>
        <v>230</v>
      </c>
      <c r="H232">
        <f>VLOOKUP(E232,[1]fleaflicker.csv!AA:AC,3,FALSE)</f>
        <v>230</v>
      </c>
    </row>
    <row r="233" spans="1:8">
      <c r="A233" t="s">
        <v>1013</v>
      </c>
      <c r="B233" t="str">
        <f t="shared" si="19"/>
        <v>Rishard Matthews</v>
      </c>
      <c r="C233" t="str">
        <f t="shared" si="23"/>
        <v>Rishard Matthews</v>
      </c>
      <c r="D233" t="str">
        <f t="shared" si="23"/>
        <v>Rishard Matthews</v>
      </c>
      <c r="E233" t="str">
        <f>D233</f>
        <v>Rishard Matthews</v>
      </c>
      <c r="F233">
        <v>231</v>
      </c>
      <c r="G233" t="e">
        <f>VLOOKUP(D233,[1]fleaflicker.csv!AA:AB,2,FALSE)</f>
        <v>#N/A</v>
      </c>
      <c r="H233" t="e">
        <f>VLOOKUP(E233,[1]fleaflicker.csv!AA:AC,3,FALSE)</f>
        <v>#N/A</v>
      </c>
    </row>
    <row r="234" spans="1:8">
      <c r="A234" t="s">
        <v>1055</v>
      </c>
      <c r="B234" t="str">
        <f t="shared" si="19"/>
        <v>Marvin Jones</v>
      </c>
      <c r="C234" t="str">
        <f t="shared" si="23"/>
        <v>Marvin Jones</v>
      </c>
      <c r="D234" t="str">
        <f t="shared" si="23"/>
        <v>Marvin Jones</v>
      </c>
      <c r="E234" t="str">
        <f t="shared" si="21"/>
        <v>Marvin Jones</v>
      </c>
      <c r="F234">
        <v>232</v>
      </c>
      <c r="G234">
        <f>VLOOKUP(D234,[1]fleaflicker.csv!AA:AB,2,FALSE)</f>
        <v>232</v>
      </c>
      <c r="H234">
        <f>VLOOKUP(E234,[1]fleaflicker.csv!AA:AC,3,FALSE)</f>
        <v>232</v>
      </c>
    </row>
    <row r="235" spans="1:8">
      <c r="A235" t="s">
        <v>1168</v>
      </c>
      <c r="B235" t="str">
        <f t="shared" si="19"/>
        <v>Devin Street</v>
      </c>
      <c r="C235" t="str">
        <f t="shared" si="23"/>
        <v>Devin Street</v>
      </c>
      <c r="D235" t="str">
        <f t="shared" si="23"/>
        <v>Devin Street</v>
      </c>
      <c r="E235" t="str">
        <f>D235</f>
        <v>Devin Street</v>
      </c>
      <c r="F235">
        <v>233</v>
      </c>
      <c r="G235" t="e">
        <f>VLOOKUP(D235,[1]fleaflicker.csv!AA:AB,2,FALSE)</f>
        <v>#N/A</v>
      </c>
      <c r="H235" t="e">
        <f>VLOOKUP(E235,[1]fleaflicker.csv!AA:AC,3,FALSE)</f>
        <v>#N/A</v>
      </c>
    </row>
    <row r="236" spans="1:8">
      <c r="A236" t="s">
        <v>1628</v>
      </c>
      <c r="B236" t="str">
        <f t="shared" si="19"/>
        <v>Chris Owusu</v>
      </c>
      <c r="C236" t="str">
        <f t="shared" si="23"/>
        <v>Chris Owusu</v>
      </c>
      <c r="D236" t="str">
        <f t="shared" si="23"/>
        <v>Chris Owusu</v>
      </c>
      <c r="E236" t="str">
        <f>D236</f>
        <v>Chris Owusu</v>
      </c>
      <c r="F236">
        <v>234</v>
      </c>
      <c r="G236" t="e">
        <f>VLOOKUP(D236,[1]fleaflicker.csv!AA:AB,2,FALSE)</f>
        <v>#N/A</v>
      </c>
      <c r="H236" t="e">
        <f>VLOOKUP(E236,[1]fleaflicker.csv!AA:AC,3,FALSE)</f>
        <v>#N/A</v>
      </c>
    </row>
    <row r="237" spans="1:8">
      <c r="A237" t="s">
        <v>1006</v>
      </c>
      <c r="B237" t="str">
        <f t="shared" si="19"/>
        <v>Harry Douglas</v>
      </c>
      <c r="C237" t="str">
        <f t="shared" si="23"/>
        <v>Harry Douglas</v>
      </c>
      <c r="D237" t="str">
        <f t="shared" si="23"/>
        <v>Harry Douglas</v>
      </c>
      <c r="E237" t="str">
        <f t="shared" si="21"/>
        <v>Harry Douglas</v>
      </c>
      <c r="F237">
        <v>235</v>
      </c>
      <c r="G237">
        <f>VLOOKUP(D237,[1]fleaflicker.csv!AA:AB,2,FALSE)</f>
        <v>235</v>
      </c>
      <c r="H237">
        <f>VLOOKUP(E237,[1]fleaflicker.csv!AA:AC,3,FALSE)</f>
        <v>235</v>
      </c>
    </row>
    <row r="238" spans="1:8">
      <c r="A238" t="s">
        <v>1092</v>
      </c>
      <c r="B238" t="str">
        <f t="shared" si="19"/>
        <v>Greg Jennings</v>
      </c>
      <c r="C238" t="str">
        <f t="shared" si="23"/>
        <v>Greg Jennings</v>
      </c>
      <c r="D238" t="str">
        <f t="shared" si="23"/>
        <v>Greg Jennings</v>
      </c>
      <c r="E238" t="str">
        <f t="shared" si="21"/>
        <v>Greg Jennings</v>
      </c>
      <c r="F238">
        <v>236</v>
      </c>
      <c r="G238">
        <f>VLOOKUP(D238,[1]fleaflicker.csv!AA:AB,2,FALSE)</f>
        <v>236</v>
      </c>
      <c r="H238">
        <f>VLOOKUP(E238,[1]fleaflicker.csv!AA:AC,3,FALSE)</f>
        <v>236</v>
      </c>
    </row>
    <row r="239" spans="1:8">
      <c r="A239" t="s">
        <v>1061</v>
      </c>
      <c r="B239" t="str">
        <f t="shared" si="19"/>
        <v>Jacob Tamme</v>
      </c>
      <c r="C239" t="str">
        <f t="shared" si="23"/>
        <v>Jacob Tamme</v>
      </c>
      <c r="D239" t="str">
        <f t="shared" si="23"/>
        <v>Jacob Tamme</v>
      </c>
      <c r="E239" t="str">
        <f t="shared" si="21"/>
        <v>Jacob Tamme</v>
      </c>
      <c r="F239">
        <v>237</v>
      </c>
      <c r="G239">
        <f>VLOOKUP(D239,[1]fleaflicker.csv!AA:AB,2,FALSE)</f>
        <v>237</v>
      </c>
      <c r="H239">
        <f>VLOOKUP(E239,[1]fleaflicker.csv!AA:AC,3,FALSE)</f>
        <v>237</v>
      </c>
    </row>
    <row r="240" spans="1:8">
      <c r="A240" t="s">
        <v>1067</v>
      </c>
      <c r="B240" t="str">
        <f t="shared" si="19"/>
        <v>Lance Dunbar</v>
      </c>
      <c r="C240" t="str">
        <f t="shared" si="23"/>
        <v>Lance Dunbar</v>
      </c>
      <c r="D240" t="str">
        <f t="shared" si="23"/>
        <v>Lance Dunbar</v>
      </c>
      <c r="E240" t="str">
        <f t="shared" si="21"/>
        <v>Lance Dunbar</v>
      </c>
      <c r="F240">
        <v>238</v>
      </c>
      <c r="G240">
        <f>VLOOKUP(D240,[1]fleaflicker.csv!AA:AB,2,FALSE)</f>
        <v>238</v>
      </c>
      <c r="H240">
        <f>VLOOKUP(E240,[1]fleaflicker.csv!AA:AC,3,FALSE)</f>
        <v>238</v>
      </c>
    </row>
    <row r="241" spans="1:8">
      <c r="A241" t="s">
        <v>1044</v>
      </c>
      <c r="B241" t="str">
        <f t="shared" si="19"/>
        <v>Dexter McCluster</v>
      </c>
      <c r="C241" t="str">
        <f t="shared" si="23"/>
        <v>Dexter McCluster</v>
      </c>
      <c r="D241" t="str">
        <f t="shared" si="23"/>
        <v>Dexter McCluster</v>
      </c>
      <c r="E241" t="str">
        <f t="shared" si="21"/>
        <v>Dexter McCluster</v>
      </c>
      <c r="F241">
        <v>239</v>
      </c>
      <c r="G241">
        <f>VLOOKUP(D241,[1]fleaflicker.csv!AA:AB,2,FALSE)</f>
        <v>239</v>
      </c>
      <c r="H241">
        <f>VLOOKUP(E241,[1]fleaflicker.csv!AA:AC,3,FALSE)</f>
        <v>239</v>
      </c>
    </row>
    <row r="242" spans="1:8">
      <c r="A242" t="s">
        <v>1142</v>
      </c>
      <c r="B242" t="str">
        <f t="shared" si="19"/>
        <v>DeVante Parker</v>
      </c>
      <c r="C242" t="str">
        <f t="shared" si="23"/>
        <v>DeVante Parker</v>
      </c>
      <c r="D242" t="str">
        <f t="shared" si="23"/>
        <v>DeVante Parker</v>
      </c>
      <c r="E242" t="str">
        <f t="shared" si="21"/>
        <v>DeVante Parker</v>
      </c>
      <c r="F242">
        <v>240</v>
      </c>
      <c r="G242">
        <f>VLOOKUP(D242,[1]fleaflicker.csv!AA:AB,2,FALSE)</f>
        <v>240</v>
      </c>
      <c r="H242">
        <f>VLOOKUP(E242,[1]fleaflicker.csv!AA:AC,3,FALSE)</f>
        <v>240</v>
      </c>
    </row>
    <row r="243" spans="1:8">
      <c r="A243" t="s">
        <v>1063</v>
      </c>
      <c r="B243" t="str">
        <f t="shared" si="19"/>
        <v>Jarius Wright</v>
      </c>
      <c r="C243" t="str">
        <f t="shared" si="23"/>
        <v>Jarius Wright</v>
      </c>
      <c r="D243" t="str">
        <f t="shared" si="23"/>
        <v>Jarius Wright</v>
      </c>
      <c r="E243" t="str">
        <f t="shared" si="21"/>
        <v>Jarius Wright</v>
      </c>
      <c r="F243">
        <v>241</v>
      </c>
      <c r="G243">
        <f>VLOOKUP(D243,[1]fleaflicker.csv!AA:AB,2,FALSE)</f>
        <v>241</v>
      </c>
      <c r="H243">
        <f>VLOOKUP(E243,[1]fleaflicker.csv!AA:AC,3,FALSE)</f>
        <v>241</v>
      </c>
    </row>
    <row r="244" spans="1:8">
      <c r="A244" t="s">
        <v>1629</v>
      </c>
      <c r="B244" t="str">
        <f t="shared" si="19"/>
        <v>Marquess Wilson</v>
      </c>
      <c r="C244" t="str">
        <f t="shared" ref="C244:D259" si="24">LEFT(B244,IFERROR(FIND("*",B244),LEN(B244)+1)-1)</f>
        <v>Marquess Wilson</v>
      </c>
      <c r="D244" t="str">
        <f t="shared" si="24"/>
        <v>Marquess Wilson</v>
      </c>
      <c r="E244" t="str">
        <f t="shared" si="21"/>
        <v>Marquess Wilson</v>
      </c>
      <c r="F244">
        <v>242</v>
      </c>
      <c r="G244">
        <f>VLOOKUP(D244,[1]fleaflicker.csv!AA:AB,2,FALSE)</f>
        <v>242</v>
      </c>
      <c r="H244">
        <f>VLOOKUP(E244,[1]fleaflicker.csv!AA:AC,3,FALSE)</f>
        <v>242</v>
      </c>
    </row>
    <row r="245" spans="1:8">
      <c r="A245" t="s">
        <v>1031</v>
      </c>
      <c r="B245" t="str">
        <f t="shared" si="19"/>
        <v>Buccaneers</v>
      </c>
      <c r="C245" t="str">
        <f t="shared" si="24"/>
        <v>Buccaneers</v>
      </c>
      <c r="D245" t="str">
        <f t="shared" si="24"/>
        <v>Buccaneers</v>
      </c>
      <c r="E245" t="s">
        <v>722</v>
      </c>
      <c r="F245">
        <v>243</v>
      </c>
      <c r="G245" t="e">
        <f>VLOOKUP(D245,[1]fleaflicker.csv!AA:AB,2,FALSE)</f>
        <v>#N/A</v>
      </c>
      <c r="H245">
        <f>VLOOKUP(E245,[1]fleaflicker.csv!AA:AC,3,FALSE)</f>
        <v>243</v>
      </c>
    </row>
    <row r="246" spans="1:8">
      <c r="A246" t="s">
        <v>1026</v>
      </c>
      <c r="B246" t="str">
        <f t="shared" si="19"/>
        <v>Charles Sims</v>
      </c>
      <c r="C246" t="str">
        <f t="shared" si="24"/>
        <v>Charles Sims</v>
      </c>
      <c r="D246" t="str">
        <f t="shared" si="24"/>
        <v>Charles Sims</v>
      </c>
      <c r="E246" t="str">
        <f t="shared" si="21"/>
        <v>Charles Sims</v>
      </c>
      <c r="F246">
        <v>244</v>
      </c>
      <c r="G246">
        <f>VLOOKUP(D246,[1]fleaflicker.csv!AA:AB,2,FALSE)</f>
        <v>244</v>
      </c>
      <c r="H246">
        <f>VLOOKUP(E246,[1]fleaflicker.csv!AA:AC,3,FALSE)</f>
        <v>244</v>
      </c>
    </row>
    <row r="247" spans="1:8">
      <c r="A247" t="s">
        <v>1060</v>
      </c>
      <c r="B247" t="str">
        <f t="shared" si="19"/>
        <v>Stedman Bailey</v>
      </c>
      <c r="C247" t="str">
        <f t="shared" si="24"/>
        <v>Stedman Bailey</v>
      </c>
      <c r="D247" t="str">
        <f t="shared" si="24"/>
        <v>Stedman Bailey</v>
      </c>
      <c r="E247" t="str">
        <f t="shared" si="21"/>
        <v>Stedman Bailey</v>
      </c>
      <c r="F247">
        <v>245</v>
      </c>
      <c r="G247">
        <f>VLOOKUP(D247,[1]fleaflicker.csv!AA:AB,2,FALSE)</f>
        <v>245</v>
      </c>
      <c r="H247">
        <f>VLOOKUP(E247,[1]fleaflicker.csv!AA:AC,3,FALSE)</f>
        <v>245</v>
      </c>
    </row>
    <row r="248" spans="1:8">
      <c r="A248" t="s">
        <v>1630</v>
      </c>
      <c r="B248" t="str">
        <f t="shared" si="19"/>
        <v>Rashad Greene</v>
      </c>
      <c r="C248" t="str">
        <f t="shared" si="24"/>
        <v>Rashad Greene</v>
      </c>
      <c r="D248" t="str">
        <f t="shared" si="24"/>
        <v>Rashad Greene</v>
      </c>
      <c r="E248" t="str">
        <f>D248</f>
        <v>Rashad Greene</v>
      </c>
      <c r="F248">
        <v>246</v>
      </c>
      <c r="G248" t="e">
        <f>VLOOKUP(D248,[1]fleaflicker.csv!AA:AB,2,FALSE)</f>
        <v>#N/A</v>
      </c>
      <c r="H248" t="e">
        <f>VLOOKUP(E248,[1]fleaflicker.csv!AA:AC,3,FALSE)</f>
        <v>#N/A</v>
      </c>
    </row>
    <row r="249" spans="1:8">
      <c r="A249" t="s">
        <v>1631</v>
      </c>
      <c r="B249" t="str">
        <f t="shared" si="19"/>
        <v>Jonathan Grimes</v>
      </c>
      <c r="C249" t="str">
        <f t="shared" si="24"/>
        <v>Jonathan Grimes</v>
      </c>
      <c r="D249" t="str">
        <f t="shared" si="24"/>
        <v>Jonathan Grimes</v>
      </c>
      <c r="E249" t="str">
        <f t="shared" si="21"/>
        <v>Jonathan Grimes</v>
      </c>
      <c r="F249">
        <v>247</v>
      </c>
      <c r="G249">
        <f>VLOOKUP(D249,[1]fleaflicker.csv!AA:AB,2,FALSE)</f>
        <v>247</v>
      </c>
      <c r="H249">
        <f>VLOOKUP(E249,[1]fleaflicker.csv!AA:AC,3,FALSE)</f>
        <v>247</v>
      </c>
    </row>
    <row r="250" spans="1:8">
      <c r="A250" t="s">
        <v>1632</v>
      </c>
      <c r="B250" t="str">
        <f t="shared" si="19"/>
        <v>Lorenzo Taliaferro</v>
      </c>
      <c r="C250" t="str">
        <f t="shared" si="24"/>
        <v>Lorenzo Taliaferro</v>
      </c>
      <c r="D250" t="str">
        <f t="shared" si="24"/>
        <v>Lorenzo Taliaferro</v>
      </c>
      <c r="E250" t="str">
        <f>D250</f>
        <v>Lorenzo Taliaferro</v>
      </c>
      <c r="F250">
        <v>248</v>
      </c>
      <c r="G250" t="e">
        <f>VLOOKUP(D250,[1]fleaflicker.csv!AA:AB,2,FALSE)</f>
        <v>#N/A</v>
      </c>
      <c r="H250" t="e">
        <f>VLOOKUP(E250,[1]fleaflicker.csv!AA:AC,3,FALSE)</f>
        <v>#N/A</v>
      </c>
    </row>
    <row r="251" spans="1:8">
      <c r="A251" t="s">
        <v>1199</v>
      </c>
      <c r="B251" t="str">
        <f t="shared" si="19"/>
        <v>Roy Helu</v>
      </c>
      <c r="C251" t="str">
        <f t="shared" si="24"/>
        <v>Roy Helu</v>
      </c>
      <c r="D251" t="str">
        <f t="shared" si="24"/>
        <v>Roy Helu</v>
      </c>
      <c r="E251" t="str">
        <f t="shared" si="21"/>
        <v>Roy Helu</v>
      </c>
      <c r="F251">
        <v>249</v>
      </c>
      <c r="G251">
        <f>VLOOKUP(D251,[1]fleaflicker.csv!AA:AB,2,FALSE)</f>
        <v>249</v>
      </c>
      <c r="H251">
        <f>VLOOKUP(E251,[1]fleaflicker.csv!AA:AC,3,FALSE)</f>
        <v>249</v>
      </c>
    </row>
    <row r="252" spans="1:8">
      <c r="A252" t="s">
        <v>1016</v>
      </c>
      <c r="B252" t="str">
        <f t="shared" si="19"/>
        <v>Coby Fleener</v>
      </c>
      <c r="C252" t="str">
        <f t="shared" si="24"/>
        <v>Coby Fleener</v>
      </c>
      <c r="D252" t="str">
        <f t="shared" si="24"/>
        <v>Coby Fleener</v>
      </c>
      <c r="E252" t="str">
        <f t="shared" si="21"/>
        <v>Coby Fleener</v>
      </c>
      <c r="F252">
        <v>250</v>
      </c>
      <c r="G252">
        <f>VLOOKUP(D252,[1]fleaflicker.csv!AA:AB,2,FALSE)</f>
        <v>250</v>
      </c>
      <c r="H252">
        <f>VLOOKUP(E252,[1]fleaflicker.csv!AA:AC,3,FALSE)</f>
        <v>250</v>
      </c>
    </row>
    <row r="253" spans="1:8">
      <c r="A253" t="s">
        <v>1065</v>
      </c>
      <c r="B253" t="str">
        <f t="shared" si="19"/>
        <v>Andrew Hawkins</v>
      </c>
      <c r="C253" t="str">
        <f t="shared" si="24"/>
        <v>Andrew Hawkins</v>
      </c>
      <c r="D253" t="str">
        <f t="shared" si="24"/>
        <v>Andrew Hawkins</v>
      </c>
      <c r="E253" t="str">
        <f t="shared" si="21"/>
        <v>Andrew Hawkins</v>
      </c>
      <c r="F253">
        <v>251</v>
      </c>
      <c r="G253">
        <f>VLOOKUP(D253,[1]fleaflicker.csv!AA:AB,2,FALSE)</f>
        <v>251</v>
      </c>
      <c r="H253">
        <f>VLOOKUP(E253,[1]fleaflicker.csv!AA:AC,3,FALSE)</f>
        <v>251</v>
      </c>
    </row>
    <row r="254" spans="1:8">
      <c r="A254" t="s">
        <v>1014</v>
      </c>
      <c r="B254" t="str">
        <f t="shared" si="19"/>
        <v>Ryan Grant</v>
      </c>
      <c r="C254" t="str">
        <f t="shared" si="24"/>
        <v>Ryan Grant</v>
      </c>
      <c r="D254" t="str">
        <f t="shared" si="24"/>
        <v>Ryan Grant</v>
      </c>
      <c r="E254" t="str">
        <f t="shared" si="21"/>
        <v>Ryan Grant</v>
      </c>
      <c r="F254">
        <v>252</v>
      </c>
      <c r="G254">
        <f>VLOOKUP(D254,[1]fleaflicker.csv!AA:AB,2,FALSE)</f>
        <v>252</v>
      </c>
      <c r="H254">
        <f>VLOOKUP(E254,[1]fleaflicker.csv!AA:AC,3,FALSE)</f>
        <v>252</v>
      </c>
    </row>
    <row r="255" spans="1:8">
      <c r="A255" t="s">
        <v>924</v>
      </c>
      <c r="B255" t="str">
        <f t="shared" si="19"/>
        <v>Eagles</v>
      </c>
      <c r="C255" t="str">
        <f t="shared" si="24"/>
        <v>Eagles</v>
      </c>
      <c r="D255" t="str">
        <f t="shared" si="24"/>
        <v>Eagles</v>
      </c>
      <c r="E255" t="s">
        <v>712</v>
      </c>
      <c r="F255">
        <v>253</v>
      </c>
      <c r="G255" t="e">
        <f>VLOOKUP(D255,[1]fleaflicker.csv!AA:AB,2,FALSE)</f>
        <v>#N/A</v>
      </c>
      <c r="H255">
        <f>VLOOKUP(E255,[1]fleaflicker.csv!AA:AC,3,FALSE)</f>
        <v>253</v>
      </c>
    </row>
    <row r="256" spans="1:8">
      <c r="A256" t="s">
        <v>1086</v>
      </c>
      <c r="B256" t="str">
        <f t="shared" si="19"/>
        <v>Benjamin Watson</v>
      </c>
      <c r="C256" t="str">
        <f t="shared" si="24"/>
        <v>Benjamin Watson</v>
      </c>
      <c r="D256" t="str">
        <f t="shared" si="24"/>
        <v>Benjamin Watson</v>
      </c>
      <c r="E256" t="s">
        <v>758</v>
      </c>
      <c r="F256">
        <v>254</v>
      </c>
      <c r="G256">
        <f>VLOOKUP(D256,[1]fleaflicker.csv!AA:AB,2,FALSE)</f>
        <v>254</v>
      </c>
      <c r="H256" t="e">
        <f>VLOOKUP(E256,[1]fleaflicker.csv!AA:AC,3,FALSE)</f>
        <v>#N/A</v>
      </c>
    </row>
    <row r="257" spans="1:8">
      <c r="A257" t="s">
        <v>1037</v>
      </c>
      <c r="B257" t="str">
        <f t="shared" si="19"/>
        <v>Owen Daniels</v>
      </c>
      <c r="C257" t="str">
        <f t="shared" si="24"/>
        <v>Owen Daniels</v>
      </c>
      <c r="D257" t="str">
        <f t="shared" si="24"/>
        <v>Owen Daniels</v>
      </c>
      <c r="E257" t="str">
        <f t="shared" si="21"/>
        <v>Owen Daniels</v>
      </c>
      <c r="F257">
        <v>255</v>
      </c>
      <c r="G257">
        <f>VLOOKUP(D257,[1]fleaflicker.csv!AA:AB,2,FALSE)</f>
        <v>255</v>
      </c>
      <c r="H257">
        <f>VLOOKUP(E257,[1]fleaflicker.csv!AA:AC,3,FALSE)</f>
        <v>255</v>
      </c>
    </row>
    <row r="258" spans="1:8">
      <c r="A258" t="s">
        <v>1073</v>
      </c>
      <c r="B258" t="str">
        <f t="shared" si="19"/>
        <v>Karlos Williams</v>
      </c>
      <c r="C258" t="str">
        <f t="shared" si="24"/>
        <v>Karlos Williams</v>
      </c>
      <c r="D258" t="str">
        <f t="shared" si="24"/>
        <v>Karlos Williams</v>
      </c>
      <c r="E258" t="str">
        <f t="shared" si="21"/>
        <v>Karlos Williams</v>
      </c>
      <c r="F258">
        <v>256</v>
      </c>
      <c r="G258">
        <f>VLOOKUP(D258,[1]fleaflicker.csv!AA:AB,2,FALSE)</f>
        <v>256</v>
      </c>
      <c r="H258">
        <f>VLOOKUP(E258,[1]fleaflicker.csv!AA:AC,3,FALSE)</f>
        <v>256</v>
      </c>
    </row>
    <row r="259" spans="1:8">
      <c r="A259" t="s">
        <v>1040</v>
      </c>
      <c r="B259" t="str">
        <f t="shared" si="19"/>
        <v>Andre Williams</v>
      </c>
      <c r="C259" t="str">
        <f t="shared" si="24"/>
        <v>Andre Williams</v>
      </c>
      <c r="D259" t="str">
        <f t="shared" si="24"/>
        <v>Andre Williams</v>
      </c>
      <c r="E259" t="str">
        <f t="shared" si="21"/>
        <v>Andre Williams</v>
      </c>
      <c r="F259">
        <v>257</v>
      </c>
      <c r="G259">
        <f>VLOOKUP(D259,[1]fleaflicker.csv!AA:AB,2,FALSE)</f>
        <v>257</v>
      </c>
      <c r="H259">
        <f>VLOOKUP(E259,[1]fleaflicker.csv!AA:AC,3,FALSE)</f>
        <v>257</v>
      </c>
    </row>
    <row r="260" spans="1:8">
      <c r="A260" t="s">
        <v>1116</v>
      </c>
      <c r="B260" t="str">
        <f t="shared" ref="B260:B323" si="25">LEFT(A260,IFERROR(FIND(",",A260),LEN(A260)-8)-1)</f>
        <v>Anthony Fasano</v>
      </c>
      <c r="C260" t="str">
        <f t="shared" ref="C260:D275" si="26">LEFT(B260,IFERROR(FIND("*",B260),LEN(B260)+1)-1)</f>
        <v>Anthony Fasano</v>
      </c>
      <c r="D260" t="str">
        <f t="shared" si="26"/>
        <v>Anthony Fasano</v>
      </c>
      <c r="E260" t="str">
        <f t="shared" si="21"/>
        <v>Anthony Fasano</v>
      </c>
      <c r="F260">
        <v>258</v>
      </c>
      <c r="G260">
        <f>VLOOKUP(D260,[1]fleaflicker.csv!AA:AB,2,FALSE)</f>
        <v>258</v>
      </c>
      <c r="H260">
        <f>VLOOKUP(E260,[1]fleaflicker.csv!AA:AC,3,FALSE)</f>
        <v>258</v>
      </c>
    </row>
    <row r="261" spans="1:8">
      <c r="A261" t="s">
        <v>1008</v>
      </c>
      <c r="B261" t="str">
        <f t="shared" si="25"/>
        <v>Travis Benjamin</v>
      </c>
      <c r="C261" t="str">
        <f t="shared" si="26"/>
        <v>Travis Benjamin</v>
      </c>
      <c r="D261" t="str">
        <f t="shared" si="26"/>
        <v>Travis Benjamin</v>
      </c>
      <c r="E261" t="str">
        <f t="shared" ref="E261:E322" si="27">IF(F261=G261,D261,"")</f>
        <v>Travis Benjamin</v>
      </c>
      <c r="F261">
        <v>259</v>
      </c>
      <c r="G261">
        <f>VLOOKUP(D261,[1]fleaflicker.csv!AA:AB,2,FALSE)</f>
        <v>259</v>
      </c>
      <c r="H261">
        <f>VLOOKUP(E261,[1]fleaflicker.csv!AA:AC,3,FALSE)</f>
        <v>259</v>
      </c>
    </row>
    <row r="262" spans="1:8">
      <c r="A262" t="s">
        <v>1113</v>
      </c>
      <c r="B262" t="str">
        <f t="shared" si="25"/>
        <v>Jeff Cumberland</v>
      </c>
      <c r="C262" t="str">
        <f t="shared" si="26"/>
        <v>Jeff Cumberland</v>
      </c>
      <c r="D262" t="str">
        <f t="shared" si="26"/>
        <v>Jeff Cumberland</v>
      </c>
      <c r="E262" t="str">
        <f t="shared" si="27"/>
        <v>Jeff Cumberland</v>
      </c>
      <c r="F262">
        <v>260</v>
      </c>
      <c r="G262">
        <f>VLOOKUP(D262,[1]fleaflicker.csv!AA:AB,2,FALSE)</f>
        <v>260</v>
      </c>
      <c r="H262">
        <f>VLOOKUP(E262,[1]fleaflicker.csv!AA:AC,3,FALSE)</f>
        <v>260</v>
      </c>
    </row>
    <row r="263" spans="1:8">
      <c r="A263" t="s">
        <v>1034</v>
      </c>
      <c r="B263" t="str">
        <f t="shared" si="25"/>
        <v>Cowboys</v>
      </c>
      <c r="C263" t="str">
        <f t="shared" si="26"/>
        <v>Cowboys</v>
      </c>
      <c r="D263" t="str">
        <f t="shared" si="26"/>
        <v>Cowboys</v>
      </c>
      <c r="E263" t="s">
        <v>717</v>
      </c>
      <c r="F263">
        <v>261</v>
      </c>
      <c r="G263" t="e">
        <f>VLOOKUP(D263,[1]fleaflicker.csv!AA:AB,2,FALSE)</f>
        <v>#N/A</v>
      </c>
      <c r="H263">
        <f>VLOOKUP(E263,[1]fleaflicker.csv!AA:AC,3,FALSE)</f>
        <v>261</v>
      </c>
    </row>
    <row r="264" spans="1:8">
      <c r="A264" t="s">
        <v>1080</v>
      </c>
      <c r="B264" t="str">
        <f t="shared" si="25"/>
        <v>Phillip Dorsett</v>
      </c>
      <c r="C264" t="str">
        <f t="shared" si="26"/>
        <v>Phillip Dorsett</v>
      </c>
      <c r="D264" t="str">
        <f t="shared" si="26"/>
        <v>Phillip Dorsett</v>
      </c>
      <c r="E264" t="str">
        <f t="shared" si="27"/>
        <v>Phillip Dorsett</v>
      </c>
      <c r="F264">
        <v>262</v>
      </c>
      <c r="G264">
        <f>VLOOKUP(D264,[1]fleaflicker.csv!AA:AB,2,FALSE)</f>
        <v>262</v>
      </c>
      <c r="H264">
        <f>VLOOKUP(E264,[1]fleaflicker.csv!AA:AC,3,FALSE)</f>
        <v>262</v>
      </c>
    </row>
    <row r="265" spans="1:8">
      <c r="A265" t="s">
        <v>1132</v>
      </c>
      <c r="B265" t="str">
        <f t="shared" si="25"/>
        <v>Riley Cooper</v>
      </c>
      <c r="C265" t="str">
        <f t="shared" si="26"/>
        <v>Riley Cooper</v>
      </c>
      <c r="D265" t="str">
        <f t="shared" si="26"/>
        <v>Riley Cooper</v>
      </c>
      <c r="E265" t="str">
        <f t="shared" si="27"/>
        <v>Riley Cooper</v>
      </c>
      <c r="F265">
        <v>263</v>
      </c>
      <c r="G265">
        <f>VLOOKUP(D265,[1]fleaflicker.csv!AA:AB,2,FALSE)</f>
        <v>263</v>
      </c>
      <c r="H265">
        <f>VLOOKUP(E265,[1]fleaflicker.csv!AA:AC,3,FALSE)</f>
        <v>263</v>
      </c>
    </row>
    <row r="266" spans="1:8">
      <c r="A266" t="s">
        <v>991</v>
      </c>
      <c r="B266" t="str">
        <f t="shared" si="25"/>
        <v>Aaron Dobson</v>
      </c>
      <c r="C266" t="str">
        <f t="shared" si="26"/>
        <v>Aaron Dobson</v>
      </c>
      <c r="D266" t="str">
        <f t="shared" si="26"/>
        <v>Aaron Dobson</v>
      </c>
      <c r="E266" t="str">
        <f t="shared" si="27"/>
        <v>Aaron Dobson</v>
      </c>
      <c r="F266">
        <v>264</v>
      </c>
      <c r="G266">
        <f>VLOOKUP(D266,[1]fleaflicker.csv!AA:AB,2,FALSE)</f>
        <v>264</v>
      </c>
      <c r="H266">
        <f>VLOOKUP(E266,[1]fleaflicker.csv!AA:AC,3,FALSE)</f>
        <v>264</v>
      </c>
    </row>
    <row r="267" spans="1:8">
      <c r="A267" t="s">
        <v>1085</v>
      </c>
      <c r="B267" t="str">
        <f t="shared" si="25"/>
        <v>Terrance West</v>
      </c>
      <c r="C267" t="str">
        <f t="shared" si="26"/>
        <v>Terrance West</v>
      </c>
      <c r="D267" t="str">
        <f t="shared" si="26"/>
        <v>Terrance West</v>
      </c>
      <c r="E267" t="str">
        <f t="shared" si="27"/>
        <v>Terrance West</v>
      </c>
      <c r="F267">
        <v>265</v>
      </c>
      <c r="G267">
        <f>VLOOKUP(D267,[1]fleaflicker.csv!AA:AB,2,FALSE)</f>
        <v>265</v>
      </c>
      <c r="H267">
        <f>VLOOKUP(E267,[1]fleaflicker.csv!AA:AC,3,FALSE)</f>
        <v>265</v>
      </c>
    </row>
    <row r="268" spans="1:8">
      <c r="A268" t="s">
        <v>1069</v>
      </c>
      <c r="B268" t="str">
        <f t="shared" si="25"/>
        <v>Chiefs</v>
      </c>
      <c r="C268" t="str">
        <f t="shared" si="26"/>
        <v>Chiefs</v>
      </c>
      <c r="D268" t="str">
        <f t="shared" si="26"/>
        <v>Chiefs</v>
      </c>
      <c r="E268" t="s">
        <v>698</v>
      </c>
      <c r="F268">
        <v>266</v>
      </c>
      <c r="G268" t="e">
        <f>VLOOKUP(D268,[1]fleaflicker.csv!AA:AB,2,FALSE)</f>
        <v>#N/A</v>
      </c>
      <c r="H268">
        <f>VLOOKUP(E268,[1]fleaflicker.csv!AA:AC,3,FALSE)</f>
        <v>266</v>
      </c>
    </row>
    <row r="269" spans="1:8">
      <c r="A269" t="s">
        <v>1081</v>
      </c>
      <c r="B269" t="str">
        <f t="shared" si="25"/>
        <v>Justin Hunter</v>
      </c>
      <c r="C269" t="str">
        <f t="shared" si="26"/>
        <v>Justin Hunter</v>
      </c>
      <c r="D269" t="str">
        <f t="shared" si="26"/>
        <v>Justin Hunter</v>
      </c>
      <c r="E269" t="str">
        <f t="shared" si="27"/>
        <v>Justin Hunter</v>
      </c>
      <c r="F269">
        <v>267</v>
      </c>
      <c r="G269">
        <f>VLOOKUP(D269,[1]fleaflicker.csv!AA:AB,2,FALSE)</f>
        <v>267</v>
      </c>
      <c r="H269">
        <f>VLOOKUP(E269,[1]fleaflicker.csv!AA:AC,3,FALSE)</f>
        <v>267</v>
      </c>
    </row>
    <row r="270" spans="1:8">
      <c r="A270" t="s">
        <v>1094</v>
      </c>
      <c r="B270" t="str">
        <f t="shared" si="25"/>
        <v>Robert Woods</v>
      </c>
      <c r="C270" t="str">
        <f t="shared" si="26"/>
        <v>Robert Woods</v>
      </c>
      <c r="D270" t="str">
        <f t="shared" si="26"/>
        <v>Robert Woods</v>
      </c>
      <c r="E270" t="str">
        <f t="shared" si="27"/>
        <v>Robert Woods</v>
      </c>
      <c r="F270">
        <v>268</v>
      </c>
      <c r="G270">
        <f>VLOOKUP(D270,[1]fleaflicker.csv!AA:AB,2,FALSE)</f>
        <v>268</v>
      </c>
      <c r="H270">
        <f>VLOOKUP(E270,[1]fleaflicker.csv!AA:AC,3,FALSE)</f>
        <v>268</v>
      </c>
    </row>
    <row r="271" spans="1:8">
      <c r="A271" t="s">
        <v>1036</v>
      </c>
      <c r="B271" t="str">
        <f t="shared" si="25"/>
        <v>Devin Funchess</v>
      </c>
      <c r="C271" t="str">
        <f t="shared" si="26"/>
        <v>Devin Funchess</v>
      </c>
      <c r="D271" t="str">
        <f t="shared" si="26"/>
        <v>Devin Funchess</v>
      </c>
      <c r="E271" t="str">
        <f t="shared" si="27"/>
        <v>Devin Funchess</v>
      </c>
      <c r="F271">
        <v>269</v>
      </c>
      <c r="G271">
        <f>VLOOKUP(D271,[1]fleaflicker.csv!AA:AB,2,FALSE)</f>
        <v>269</v>
      </c>
      <c r="H271">
        <f>VLOOKUP(E271,[1]fleaflicker.csv!AA:AC,3,FALSE)</f>
        <v>269</v>
      </c>
    </row>
    <row r="272" spans="1:8">
      <c r="A272" t="s">
        <v>1104</v>
      </c>
      <c r="B272" t="str">
        <f t="shared" si="25"/>
        <v>Joshua Bellamy</v>
      </c>
      <c r="C272" t="str">
        <f t="shared" si="26"/>
        <v>Joshua Bellamy</v>
      </c>
      <c r="D272" t="str">
        <f t="shared" si="26"/>
        <v>Joshua Bellamy</v>
      </c>
      <c r="E272" t="s">
        <v>1633</v>
      </c>
      <c r="F272">
        <v>270</v>
      </c>
      <c r="G272" t="e">
        <f>VLOOKUP(D272,[1]fleaflicker.csv!AA:AB,2,FALSE)</f>
        <v>#N/A</v>
      </c>
      <c r="H272" t="e">
        <f>VLOOKUP(E272,[1]fleaflicker.csv!AA:AC,3,FALSE)</f>
        <v>#N/A</v>
      </c>
    </row>
    <row r="273" spans="1:8">
      <c r="A273" t="s">
        <v>1083</v>
      </c>
      <c r="B273" t="str">
        <f t="shared" si="25"/>
        <v>Marcedes Lewis</v>
      </c>
      <c r="C273" t="str">
        <f t="shared" si="26"/>
        <v>Marcedes Lewis</v>
      </c>
      <c r="D273" t="str">
        <f t="shared" si="26"/>
        <v>Marcedes Lewis</v>
      </c>
      <c r="E273" t="str">
        <f t="shared" si="27"/>
        <v>Marcedes Lewis</v>
      </c>
      <c r="F273">
        <v>271</v>
      </c>
      <c r="G273">
        <f>VLOOKUP(D273,[1]fleaflicker.csv!AA:AB,2,FALSE)</f>
        <v>271</v>
      </c>
      <c r="H273">
        <f>VLOOKUP(E273,[1]fleaflicker.csv!AA:AC,3,FALSE)</f>
        <v>271</v>
      </c>
    </row>
    <row r="274" spans="1:8">
      <c r="A274" t="s">
        <v>977</v>
      </c>
      <c r="B274" t="str">
        <f t="shared" si="25"/>
        <v>Giants</v>
      </c>
      <c r="C274" t="str">
        <f t="shared" si="26"/>
        <v>Giants</v>
      </c>
      <c r="D274" t="str">
        <f t="shared" si="26"/>
        <v>Giants</v>
      </c>
      <c r="E274" t="s">
        <v>724</v>
      </c>
      <c r="F274">
        <v>272</v>
      </c>
      <c r="G274" t="e">
        <f>VLOOKUP(D274,[1]fleaflicker.csv!AA:AB,2,FALSE)</f>
        <v>#N/A</v>
      </c>
      <c r="H274">
        <f>VLOOKUP(E274,[1]fleaflicker.csv!AA:AC,3,FALSE)</f>
        <v>272</v>
      </c>
    </row>
    <row r="275" spans="1:8">
      <c r="A275" t="s">
        <v>1058</v>
      </c>
      <c r="B275" t="str">
        <f t="shared" si="25"/>
        <v>Corey Brown</v>
      </c>
      <c r="C275" t="str">
        <f t="shared" si="26"/>
        <v>Corey Brown</v>
      </c>
      <c r="D275" t="str">
        <f t="shared" si="26"/>
        <v>Corey Brown</v>
      </c>
      <c r="E275" t="s">
        <v>757</v>
      </c>
      <c r="F275">
        <v>273</v>
      </c>
      <c r="G275" t="e">
        <f>VLOOKUP(D275,[1]fleaflicker.csv!AA:AB,2,FALSE)</f>
        <v>#N/A</v>
      </c>
      <c r="H275">
        <f>VLOOKUP(E275,[1]fleaflicker.csv!AA:AC,3,FALSE)</f>
        <v>273</v>
      </c>
    </row>
    <row r="276" spans="1:8">
      <c r="A276" t="s">
        <v>1095</v>
      </c>
      <c r="B276" t="str">
        <f t="shared" si="25"/>
        <v>Albert Wilson</v>
      </c>
      <c r="C276" t="str">
        <f t="shared" ref="C276:D291" si="28">LEFT(B276,IFERROR(FIND("*",B276),LEN(B276)+1)-1)</f>
        <v>Albert Wilson</v>
      </c>
      <c r="D276" t="str">
        <f t="shared" si="28"/>
        <v>Albert Wilson</v>
      </c>
      <c r="E276" t="str">
        <f t="shared" si="27"/>
        <v>Albert Wilson</v>
      </c>
      <c r="F276">
        <v>274</v>
      </c>
      <c r="G276">
        <f>VLOOKUP(D276,[1]fleaflicker.csv!AA:AB,2,FALSE)</f>
        <v>274</v>
      </c>
      <c r="H276">
        <f>VLOOKUP(E276,[1]fleaflicker.csv!AA:AC,3,FALSE)</f>
        <v>274</v>
      </c>
    </row>
    <row r="277" spans="1:8">
      <c r="A277" t="s">
        <v>1114</v>
      </c>
      <c r="B277" t="str">
        <f t="shared" si="25"/>
        <v>Scott Chandler</v>
      </c>
      <c r="C277" t="str">
        <f t="shared" si="28"/>
        <v>Scott Chandler</v>
      </c>
      <c r="D277" t="str">
        <f t="shared" si="28"/>
        <v>Scott Chandler</v>
      </c>
      <c r="E277" t="str">
        <f t="shared" si="27"/>
        <v>Scott Chandler</v>
      </c>
      <c r="F277">
        <v>275</v>
      </c>
      <c r="G277">
        <f>VLOOKUP(D277,[1]fleaflicker.csv!AA:AB,2,FALSE)</f>
        <v>275</v>
      </c>
      <c r="H277">
        <f>VLOOKUP(E277,[1]fleaflicker.csv!AA:AC,3,FALSE)</f>
        <v>275</v>
      </c>
    </row>
    <row r="278" spans="1:8">
      <c r="A278" t="s">
        <v>1152</v>
      </c>
      <c r="B278" t="str">
        <f t="shared" si="25"/>
        <v>Falcons</v>
      </c>
      <c r="C278" t="str">
        <f t="shared" si="28"/>
        <v>Falcons</v>
      </c>
      <c r="D278" t="str">
        <f t="shared" si="28"/>
        <v>Falcons</v>
      </c>
      <c r="E278" t="s">
        <v>703</v>
      </c>
      <c r="F278">
        <v>276</v>
      </c>
      <c r="G278" t="e">
        <f>VLOOKUP(D278,[1]fleaflicker.csv!AA:AB,2,FALSE)</f>
        <v>#N/A</v>
      </c>
      <c r="H278">
        <f>VLOOKUP(E278,[1]fleaflicker.csv!AA:AC,3,FALSE)</f>
        <v>276</v>
      </c>
    </row>
    <row r="279" spans="1:8">
      <c r="A279" t="s">
        <v>1054</v>
      </c>
      <c r="B279" t="str">
        <f t="shared" si="25"/>
        <v>Devin Smith</v>
      </c>
      <c r="C279" t="str">
        <f t="shared" si="28"/>
        <v>Devin Smith</v>
      </c>
      <c r="D279" t="str">
        <f t="shared" si="28"/>
        <v>Devin Smith</v>
      </c>
      <c r="E279" t="str">
        <f t="shared" si="27"/>
        <v>Devin Smith</v>
      </c>
      <c r="F279">
        <v>277</v>
      </c>
      <c r="G279">
        <f>VLOOKUP(D279,[1]fleaflicker.csv!AA:AB,2,FALSE)</f>
        <v>277</v>
      </c>
      <c r="H279">
        <f>VLOOKUP(E279,[1]fleaflicker.csv!AA:AC,3,FALSE)</f>
        <v>277</v>
      </c>
    </row>
    <row r="280" spans="1:8">
      <c r="A280" t="s">
        <v>1064</v>
      </c>
      <c r="B280" t="str">
        <f t="shared" si="25"/>
        <v>Brian Hartline</v>
      </c>
      <c r="C280" t="str">
        <f t="shared" si="28"/>
        <v>Brian Hartline</v>
      </c>
      <c r="D280" t="str">
        <f t="shared" si="28"/>
        <v>Brian Hartline</v>
      </c>
      <c r="E280" t="str">
        <f t="shared" si="27"/>
        <v>Brian Hartline</v>
      </c>
      <c r="F280">
        <v>278</v>
      </c>
      <c r="G280">
        <f>VLOOKUP(D280,[1]fleaflicker.csv!AA:AB,2,FALSE)</f>
        <v>278</v>
      </c>
      <c r="H280">
        <f>VLOOKUP(E280,[1]fleaflicker.csv!AA:AC,3,FALSE)</f>
        <v>278</v>
      </c>
    </row>
    <row r="281" spans="1:8">
      <c r="A281" t="s">
        <v>1089</v>
      </c>
      <c r="B281" t="str">
        <f t="shared" si="25"/>
        <v>Mychal Rivera</v>
      </c>
      <c r="C281" t="str">
        <f t="shared" si="28"/>
        <v>Mychal Rivera</v>
      </c>
      <c r="D281" t="str">
        <f t="shared" si="28"/>
        <v>Mychal Rivera</v>
      </c>
      <c r="E281" t="str">
        <f t="shared" si="27"/>
        <v>Mychal Rivera</v>
      </c>
      <c r="F281">
        <v>279</v>
      </c>
      <c r="G281">
        <f>VLOOKUP(D281,[1]fleaflicker.csv!AA:AB,2,FALSE)</f>
        <v>279</v>
      </c>
      <c r="H281">
        <f>VLOOKUP(E281,[1]fleaflicker.csv!AA:AC,3,FALSE)</f>
        <v>279</v>
      </c>
    </row>
    <row r="282" spans="1:8">
      <c r="A282" t="s">
        <v>1160</v>
      </c>
      <c r="B282" t="str">
        <f t="shared" si="25"/>
        <v>Jarryd Hayne</v>
      </c>
      <c r="C282" t="str">
        <f t="shared" si="28"/>
        <v>Jarryd Hayne</v>
      </c>
      <c r="D282" t="str">
        <f t="shared" si="28"/>
        <v>Jarryd Hayne</v>
      </c>
      <c r="E282" t="str">
        <f>D282</f>
        <v>Jarryd Hayne</v>
      </c>
      <c r="F282">
        <v>280</v>
      </c>
      <c r="G282" t="e">
        <f>VLOOKUP(D282,[1]fleaflicker.csv!AA:AB,2,FALSE)</f>
        <v>#N/A</v>
      </c>
      <c r="H282" t="e">
        <f>VLOOKUP(E282,[1]fleaflicker.csv!AA:AC,3,FALSE)</f>
        <v>#N/A</v>
      </c>
    </row>
    <row r="283" spans="1:8">
      <c r="A283" t="s">
        <v>1103</v>
      </c>
      <c r="B283" t="str">
        <f t="shared" si="25"/>
        <v>Willie Snead</v>
      </c>
      <c r="C283" t="str">
        <f t="shared" si="28"/>
        <v>Willie Snead</v>
      </c>
      <c r="D283" t="str">
        <f t="shared" si="28"/>
        <v>Willie Snead</v>
      </c>
      <c r="E283" t="str">
        <f>D283</f>
        <v>Willie Snead</v>
      </c>
      <c r="F283">
        <v>281</v>
      </c>
      <c r="G283" t="e">
        <f>VLOOKUP(D283,[1]fleaflicker.csv!AA:AB,2,FALSE)</f>
        <v>#N/A</v>
      </c>
      <c r="H283" t="e">
        <f>VLOOKUP(E283,[1]fleaflicker.csv!AA:AC,3,FALSE)</f>
        <v>#N/A</v>
      </c>
    </row>
    <row r="284" spans="1:8">
      <c r="A284" t="s">
        <v>1088</v>
      </c>
      <c r="B284" t="str">
        <f t="shared" si="25"/>
        <v>Louis Murphy</v>
      </c>
      <c r="C284" t="str">
        <f t="shared" si="28"/>
        <v>Louis Murphy</v>
      </c>
      <c r="D284" t="str">
        <f t="shared" si="28"/>
        <v>Louis Murphy</v>
      </c>
      <c r="E284" t="str">
        <f>D284</f>
        <v>Louis Murphy</v>
      </c>
      <c r="F284">
        <v>282</v>
      </c>
      <c r="G284" t="e">
        <f>VLOOKUP(D284,[1]fleaflicker.csv!AA:AB,2,FALSE)</f>
        <v>#N/A</v>
      </c>
      <c r="H284" t="e">
        <f>VLOOKUP(E284,[1]fleaflicker.csv!AA:AC,3,FALSE)</f>
        <v>#N/A</v>
      </c>
    </row>
    <row r="285" spans="1:8">
      <c r="A285" t="s">
        <v>1634</v>
      </c>
      <c r="B285" t="str">
        <f t="shared" si="25"/>
        <v>Jerick McKinnon</v>
      </c>
      <c r="C285" t="str">
        <f t="shared" si="28"/>
        <v>Jerick McKinnon</v>
      </c>
      <c r="D285" t="str">
        <f t="shared" si="28"/>
        <v>Jerick McKinnon</v>
      </c>
      <c r="E285" t="str">
        <f t="shared" si="27"/>
        <v>Jerick McKinnon</v>
      </c>
      <c r="F285">
        <v>283</v>
      </c>
      <c r="G285">
        <f>VLOOKUP(D285,[1]fleaflicker.csv!AA:AB,2,FALSE)</f>
        <v>283</v>
      </c>
      <c r="H285">
        <f>VLOOKUP(E285,[1]fleaflicker.csv!AA:AC,3,FALSE)</f>
        <v>283</v>
      </c>
    </row>
    <row r="286" spans="1:8">
      <c r="A286" t="s">
        <v>1084</v>
      </c>
      <c r="B286" t="str">
        <f t="shared" si="25"/>
        <v>Lance Moore</v>
      </c>
      <c r="C286" t="str">
        <f t="shared" si="28"/>
        <v>Lance Moore</v>
      </c>
      <c r="D286" t="str">
        <f t="shared" si="28"/>
        <v>Lance Moore</v>
      </c>
      <c r="E286" t="str">
        <f t="shared" si="27"/>
        <v>Lance Moore</v>
      </c>
      <c r="F286">
        <v>284</v>
      </c>
      <c r="G286">
        <f>VLOOKUP(D286,[1]fleaflicker.csv!AA:AB,2,FALSE)</f>
        <v>284</v>
      </c>
      <c r="H286">
        <f>VLOOKUP(E286,[1]fleaflicker.csv!AA:AC,3,FALSE)</f>
        <v>284</v>
      </c>
    </row>
    <row r="287" spans="1:8">
      <c r="A287" t="s">
        <v>926</v>
      </c>
      <c r="B287" t="str">
        <f t="shared" si="25"/>
        <v>Chris Polk</v>
      </c>
      <c r="C287" t="str">
        <f t="shared" si="28"/>
        <v>Chris Polk</v>
      </c>
      <c r="D287" t="str">
        <f t="shared" si="28"/>
        <v>Chris Polk</v>
      </c>
      <c r="E287" t="str">
        <f t="shared" si="27"/>
        <v>Chris Polk</v>
      </c>
      <c r="F287">
        <v>285</v>
      </c>
      <c r="G287">
        <f>VLOOKUP(D287,[1]fleaflicker.csv!AA:AB,2,FALSE)</f>
        <v>285</v>
      </c>
      <c r="H287">
        <f>VLOOKUP(E287,[1]fleaflicker.csv!AA:AC,3,FALSE)</f>
        <v>285</v>
      </c>
    </row>
    <row r="288" spans="1:8">
      <c r="A288" t="s">
        <v>1023</v>
      </c>
      <c r="B288" t="str">
        <f t="shared" si="25"/>
        <v>Marqise Lee</v>
      </c>
      <c r="C288" t="str">
        <f t="shared" si="28"/>
        <v>Marqise Lee</v>
      </c>
      <c r="D288" t="str">
        <f t="shared" si="28"/>
        <v>Marqise Lee</v>
      </c>
      <c r="E288" t="str">
        <f t="shared" si="27"/>
        <v>Marqise Lee</v>
      </c>
      <c r="F288">
        <v>286</v>
      </c>
      <c r="G288">
        <f>VLOOKUP(D288,[1]fleaflicker.csv!AA:AB,2,FALSE)</f>
        <v>286</v>
      </c>
      <c r="H288">
        <f>VLOOKUP(E288,[1]fleaflicker.csv!AA:AC,3,FALSE)</f>
        <v>286</v>
      </c>
    </row>
    <row r="289" spans="1:8">
      <c r="A289" t="s">
        <v>1102</v>
      </c>
      <c r="B289" t="str">
        <f t="shared" si="25"/>
        <v>Kenny Stills</v>
      </c>
      <c r="C289" t="str">
        <f t="shared" si="28"/>
        <v>Kenny Stills</v>
      </c>
      <c r="D289" t="str">
        <f t="shared" si="28"/>
        <v>Kenny Stills</v>
      </c>
      <c r="E289" t="str">
        <f t="shared" si="27"/>
        <v>Kenny Stills</v>
      </c>
      <c r="F289">
        <v>287</v>
      </c>
      <c r="G289">
        <f>VLOOKUP(D289,[1]fleaflicker.csv!AA:AB,2,FALSE)</f>
        <v>287</v>
      </c>
      <c r="H289">
        <f>VLOOKUP(E289,[1]fleaflicker.csv!AA:AC,3,FALSE)</f>
        <v>287</v>
      </c>
    </row>
    <row r="290" spans="1:8">
      <c r="A290" t="s">
        <v>1093</v>
      </c>
      <c r="B290" t="str">
        <f t="shared" si="25"/>
        <v>Gary Barnidge</v>
      </c>
      <c r="C290" t="str">
        <f t="shared" si="28"/>
        <v>Gary Barnidge</v>
      </c>
      <c r="D290" t="str">
        <f t="shared" si="28"/>
        <v>Gary Barnidge</v>
      </c>
      <c r="E290" t="str">
        <f>D290</f>
        <v>Gary Barnidge</v>
      </c>
      <c r="F290">
        <v>288</v>
      </c>
      <c r="G290" t="e">
        <f>VLOOKUP(D290,[1]fleaflicker.csv!AA:AB,2,FALSE)</f>
        <v>#N/A</v>
      </c>
      <c r="H290" t="e">
        <f>VLOOKUP(E290,[1]fleaflicker.csv!AA:AC,3,FALSE)</f>
        <v>#N/A</v>
      </c>
    </row>
    <row r="291" spans="1:8">
      <c r="A291" t="s">
        <v>1107</v>
      </c>
      <c r="B291" t="str">
        <f t="shared" si="25"/>
        <v>Quinton Patton</v>
      </c>
      <c r="C291" t="str">
        <f t="shared" si="28"/>
        <v>Quinton Patton</v>
      </c>
      <c r="D291" t="str">
        <f t="shared" si="28"/>
        <v>Quinton Patton</v>
      </c>
      <c r="E291" t="str">
        <f>D291</f>
        <v>Quinton Patton</v>
      </c>
      <c r="F291">
        <v>289</v>
      </c>
      <c r="G291" t="e">
        <f>VLOOKUP(D291,[1]fleaflicker.csv!AA:AB,2,FALSE)</f>
        <v>#N/A</v>
      </c>
      <c r="H291" t="e">
        <f>VLOOKUP(E291,[1]fleaflicker.csv!AA:AC,3,FALSE)</f>
        <v>#N/A</v>
      </c>
    </row>
    <row r="292" spans="1:8">
      <c r="A292" t="s">
        <v>1075</v>
      </c>
      <c r="B292" t="str">
        <f t="shared" si="25"/>
        <v>Garrett Graham</v>
      </c>
      <c r="C292" t="str">
        <f t="shared" ref="C292:D307" si="29">LEFT(B292,IFERROR(FIND("*",B292),LEN(B292)+1)-1)</f>
        <v>Garrett Graham</v>
      </c>
      <c r="D292" t="str">
        <f t="shared" si="29"/>
        <v>Garrett Graham</v>
      </c>
      <c r="E292" t="str">
        <f t="shared" si="27"/>
        <v>Garrett Graham</v>
      </c>
      <c r="F292">
        <v>290</v>
      </c>
      <c r="G292">
        <f>VLOOKUP(D292,[1]fleaflicker.csv!AA:AB,2,FALSE)</f>
        <v>290</v>
      </c>
      <c r="H292">
        <f>VLOOKUP(E292,[1]fleaflicker.csv!AA:AC,3,FALSE)</f>
        <v>290</v>
      </c>
    </row>
    <row r="293" spans="1:8">
      <c r="A293" t="s">
        <v>1635</v>
      </c>
      <c r="B293" t="str">
        <f t="shared" si="25"/>
        <v>Denard Robinson</v>
      </c>
      <c r="C293" t="str">
        <f t="shared" si="29"/>
        <v>Denard Robinson</v>
      </c>
      <c r="D293" t="str">
        <f t="shared" si="29"/>
        <v>Denard Robinson</v>
      </c>
      <c r="E293" t="str">
        <f t="shared" si="27"/>
        <v>Denard Robinson</v>
      </c>
      <c r="F293">
        <v>291</v>
      </c>
      <c r="G293">
        <f>VLOOKUP(D293,[1]fleaflicker.csv!AA:AB,2,FALSE)</f>
        <v>291</v>
      </c>
      <c r="H293">
        <f>VLOOKUP(E293,[1]fleaflicker.csv!AA:AC,3,FALSE)</f>
        <v>291</v>
      </c>
    </row>
    <row r="294" spans="1:8">
      <c r="A294" t="s">
        <v>1108</v>
      </c>
      <c r="B294" t="str">
        <f t="shared" si="25"/>
        <v>Gavin Escobar</v>
      </c>
      <c r="C294" t="str">
        <f t="shared" si="29"/>
        <v>Gavin Escobar</v>
      </c>
      <c r="D294" t="str">
        <f t="shared" si="29"/>
        <v>Gavin Escobar</v>
      </c>
      <c r="E294" t="str">
        <f t="shared" si="27"/>
        <v>Gavin Escobar</v>
      </c>
      <c r="F294">
        <v>292</v>
      </c>
      <c r="G294">
        <f>VLOOKUP(D294,[1]fleaflicker.csv!AA:AB,2,FALSE)</f>
        <v>292</v>
      </c>
      <c r="H294">
        <f>VLOOKUP(E294,[1]fleaflicker.csv!AA:AC,3,FALSE)</f>
        <v>292</v>
      </c>
    </row>
    <row r="295" spans="1:8">
      <c r="A295" t="s">
        <v>1214</v>
      </c>
      <c r="B295" t="str">
        <f t="shared" si="25"/>
        <v>Will Johnson</v>
      </c>
      <c r="C295" t="str">
        <f t="shared" si="29"/>
        <v>Will Johnson</v>
      </c>
      <c r="D295" t="str">
        <f t="shared" si="29"/>
        <v>Will Johnson</v>
      </c>
      <c r="E295" t="str">
        <f>D295</f>
        <v>Will Johnson</v>
      </c>
      <c r="F295">
        <v>293</v>
      </c>
      <c r="G295" t="e">
        <f>VLOOKUP(D295,[1]fleaflicker.csv!AA:AB,2,FALSE)</f>
        <v>#N/A</v>
      </c>
      <c r="H295" t="e">
        <f>VLOOKUP(E295,[1]fleaflicker.csv!AA:AC,3,FALSE)</f>
        <v>#N/A</v>
      </c>
    </row>
    <row r="296" spans="1:8">
      <c r="A296" t="s">
        <v>1106</v>
      </c>
      <c r="B296" t="str">
        <f t="shared" si="25"/>
        <v>Knile Davis</v>
      </c>
      <c r="C296" t="str">
        <f t="shared" si="29"/>
        <v>Knile Davis</v>
      </c>
      <c r="D296" t="str">
        <f t="shared" si="29"/>
        <v>Knile Davis</v>
      </c>
      <c r="E296" t="str">
        <f t="shared" si="27"/>
        <v>Knile Davis</v>
      </c>
      <c r="F296">
        <v>294</v>
      </c>
      <c r="G296">
        <f>VLOOKUP(D296,[1]fleaflicker.csv!AA:AB,2,FALSE)</f>
        <v>294</v>
      </c>
      <c r="H296">
        <f>VLOOKUP(E296,[1]fleaflicker.csv!AA:AC,3,FALSE)</f>
        <v>294</v>
      </c>
    </row>
    <row r="297" spans="1:8">
      <c r="A297" t="s">
        <v>1110</v>
      </c>
      <c r="B297" t="str">
        <f t="shared" si="25"/>
        <v>De'Anthony Thomas</v>
      </c>
      <c r="C297" t="str">
        <f t="shared" si="29"/>
        <v>De'Anthony Thomas</v>
      </c>
      <c r="D297" t="str">
        <f t="shared" si="29"/>
        <v>De'Anthony Thomas</v>
      </c>
      <c r="E297" t="str">
        <f t="shared" si="27"/>
        <v>De'Anthony Thomas</v>
      </c>
      <c r="F297">
        <v>295</v>
      </c>
      <c r="G297">
        <f>VLOOKUP(D297,[1]fleaflicker.csv!AA:AB,2,FALSE)</f>
        <v>295</v>
      </c>
      <c r="H297">
        <f>VLOOKUP(E297,[1]fleaflicker.csv!AA:AC,3,FALSE)</f>
        <v>295</v>
      </c>
    </row>
    <row r="298" spans="1:8">
      <c r="A298" t="s">
        <v>1050</v>
      </c>
      <c r="B298" t="str">
        <f t="shared" si="25"/>
        <v>Dwayne Harris</v>
      </c>
      <c r="C298" t="str">
        <f t="shared" si="29"/>
        <v>Dwayne Harris</v>
      </c>
      <c r="D298" t="str">
        <f t="shared" si="29"/>
        <v>Dwayne Harris</v>
      </c>
      <c r="E298" t="str">
        <f t="shared" si="27"/>
        <v>Dwayne Harris</v>
      </c>
      <c r="F298">
        <v>296</v>
      </c>
      <c r="G298">
        <f>VLOOKUP(D298,[1]fleaflicker.csv!AA:AB,2,FALSE)</f>
        <v>296</v>
      </c>
      <c r="H298">
        <f>VLOOKUP(E298,[1]fleaflicker.csv!AA:AC,3,FALSE)</f>
        <v>296</v>
      </c>
    </row>
    <row r="299" spans="1:8">
      <c r="A299" t="s">
        <v>1082</v>
      </c>
      <c r="B299" t="str">
        <f t="shared" si="25"/>
        <v>Damien Williams</v>
      </c>
      <c r="C299" t="str">
        <f t="shared" si="29"/>
        <v>Damien Williams</v>
      </c>
      <c r="D299" t="str">
        <f t="shared" si="29"/>
        <v>Damien Williams</v>
      </c>
      <c r="E299" t="str">
        <f t="shared" si="27"/>
        <v>Damien Williams</v>
      </c>
      <c r="F299">
        <v>297</v>
      </c>
      <c r="G299">
        <f>VLOOKUP(D299,[1]fleaflicker.csv!AA:AB,2,FALSE)</f>
        <v>297</v>
      </c>
      <c r="H299">
        <f>VLOOKUP(E299,[1]fleaflicker.csv!AA:AC,3,FALSE)</f>
        <v>297</v>
      </c>
    </row>
    <row r="300" spans="1:8">
      <c r="A300" t="s">
        <v>1161</v>
      </c>
      <c r="B300" t="str">
        <f t="shared" si="25"/>
        <v>Andrew Quarless</v>
      </c>
      <c r="C300" t="str">
        <f t="shared" si="29"/>
        <v>Andrew Quarless</v>
      </c>
      <c r="D300" t="str">
        <f t="shared" si="29"/>
        <v>Andrew Quarless</v>
      </c>
      <c r="E300" t="str">
        <f t="shared" si="27"/>
        <v>Andrew Quarless</v>
      </c>
      <c r="F300">
        <v>298</v>
      </c>
      <c r="G300">
        <f>VLOOKUP(D300,[1]fleaflicker.csv!AA:AB,2,FALSE)</f>
        <v>298</v>
      </c>
      <c r="H300">
        <f>VLOOKUP(E300,[1]fleaflicker.csv!AA:AC,3,FALSE)</f>
        <v>298</v>
      </c>
    </row>
    <row r="301" spans="1:8">
      <c r="A301" t="s">
        <v>937</v>
      </c>
      <c r="B301" t="str">
        <f t="shared" si="25"/>
        <v>Matt Jones</v>
      </c>
      <c r="C301" t="str">
        <f t="shared" si="29"/>
        <v>Matt Jones</v>
      </c>
      <c r="D301" t="str">
        <f t="shared" si="29"/>
        <v>Matt Jones</v>
      </c>
      <c r="E301" t="str">
        <f t="shared" si="27"/>
        <v>Matt Jones</v>
      </c>
      <c r="F301">
        <v>299</v>
      </c>
      <c r="G301">
        <f>VLOOKUP(D301,[1]fleaflicker.csv!AA:AB,2,FALSE)</f>
        <v>299</v>
      </c>
      <c r="H301">
        <f>VLOOKUP(E301,[1]fleaflicker.csv!AA:AC,3,FALSE)</f>
        <v>299</v>
      </c>
    </row>
    <row r="302" spans="1:8">
      <c r="A302" t="s">
        <v>1120</v>
      </c>
      <c r="B302" t="str">
        <f t="shared" si="25"/>
        <v>Mohamed Sanu</v>
      </c>
      <c r="C302" t="str">
        <f t="shared" si="29"/>
        <v>Mohamed Sanu</v>
      </c>
      <c r="D302" t="str">
        <f t="shared" si="29"/>
        <v>Mohamed Sanu</v>
      </c>
      <c r="E302" t="str">
        <f t="shared" si="27"/>
        <v>Mohamed Sanu</v>
      </c>
      <c r="F302">
        <v>300</v>
      </c>
      <c r="G302">
        <f>VLOOKUP(D302,[1]fleaflicker.csv!AA:AB,2,FALSE)</f>
        <v>300</v>
      </c>
      <c r="H302">
        <f>VLOOKUP(E302,[1]fleaflicker.csv!AA:AC,3,FALSE)</f>
        <v>300</v>
      </c>
    </row>
    <row r="303" spans="1:8">
      <c r="A303" t="s">
        <v>1076</v>
      </c>
      <c r="B303" t="str">
        <f t="shared" si="25"/>
        <v>Lance Kendricks</v>
      </c>
      <c r="C303" t="str">
        <f t="shared" si="29"/>
        <v>Lance Kendricks</v>
      </c>
      <c r="D303" t="str">
        <f t="shared" si="29"/>
        <v>Lance Kendricks</v>
      </c>
      <c r="E303" t="str">
        <f t="shared" si="27"/>
        <v>Lance Kendricks</v>
      </c>
      <c r="F303">
        <v>301</v>
      </c>
      <c r="G303">
        <f>VLOOKUP(D303,[1]fleaflicker.csv!AA:AB,2,FALSE)</f>
        <v>301</v>
      </c>
      <c r="H303">
        <f>VLOOKUP(E303,[1]fleaflicker.csv!AA:AC,3,FALSE)</f>
        <v>301</v>
      </c>
    </row>
    <row r="304" spans="1:8">
      <c r="A304" t="s">
        <v>1134</v>
      </c>
      <c r="B304" t="str">
        <f t="shared" si="25"/>
        <v>Michael Campanaro</v>
      </c>
      <c r="C304" t="str">
        <f t="shared" si="29"/>
        <v>Michael Campanaro</v>
      </c>
      <c r="D304" t="str">
        <f t="shared" si="29"/>
        <v>Michael Campanaro</v>
      </c>
      <c r="E304" t="str">
        <f t="shared" si="27"/>
        <v>Michael Campanaro</v>
      </c>
      <c r="F304">
        <v>302</v>
      </c>
      <c r="G304">
        <f>VLOOKUP(D304,[1]fleaflicker.csv!AA:AB,2,FALSE)</f>
        <v>302</v>
      </c>
      <c r="H304">
        <f>VLOOKUP(E304,[1]fleaflicker.csv!AA:AC,3,FALSE)</f>
        <v>302</v>
      </c>
    </row>
    <row r="305" spans="1:8">
      <c r="A305" t="s">
        <v>1180</v>
      </c>
      <c r="B305" t="str">
        <f t="shared" si="25"/>
        <v>Jacquizz Rodgers</v>
      </c>
      <c r="C305" t="str">
        <f t="shared" si="29"/>
        <v>Jacquizz Rodgers</v>
      </c>
      <c r="D305" t="str">
        <f t="shared" si="29"/>
        <v>Jacquizz Rodgers</v>
      </c>
      <c r="E305" t="str">
        <f t="shared" si="27"/>
        <v>Jacquizz Rodgers</v>
      </c>
      <c r="F305">
        <v>303</v>
      </c>
      <c r="G305">
        <f>VLOOKUP(D305,[1]fleaflicker.csv!AA:AB,2,FALSE)</f>
        <v>303</v>
      </c>
      <c r="H305">
        <f>VLOOKUP(E305,[1]fleaflicker.csv!AA:AC,3,FALSE)</f>
        <v>303</v>
      </c>
    </row>
    <row r="306" spans="1:8">
      <c r="A306" t="s">
        <v>1112</v>
      </c>
      <c r="B306" t="str">
        <f t="shared" si="25"/>
        <v>Fred Jackson</v>
      </c>
      <c r="C306" t="str">
        <f t="shared" si="29"/>
        <v>Fred Jackson</v>
      </c>
      <c r="D306" t="str">
        <f t="shared" si="29"/>
        <v>Fred Jackson</v>
      </c>
      <c r="E306" t="str">
        <f t="shared" si="27"/>
        <v>Fred Jackson</v>
      </c>
      <c r="F306">
        <v>304</v>
      </c>
      <c r="G306">
        <f>VLOOKUP(D306,[1]fleaflicker.csv!AA:AB,2,FALSE)</f>
        <v>304</v>
      </c>
      <c r="H306">
        <f>VLOOKUP(E306,[1]fleaflicker.csv!AA:AC,3,FALSE)</f>
        <v>304</v>
      </c>
    </row>
    <row r="307" spans="1:8">
      <c r="A307" t="s">
        <v>1163</v>
      </c>
      <c r="B307" t="str">
        <f t="shared" si="25"/>
        <v>Josh Hill</v>
      </c>
      <c r="C307" t="str">
        <f t="shared" si="29"/>
        <v>Josh Hill</v>
      </c>
      <c r="D307" t="str">
        <f t="shared" si="29"/>
        <v>Josh Hill</v>
      </c>
      <c r="E307" t="str">
        <f t="shared" si="27"/>
        <v>Josh Hill</v>
      </c>
      <c r="F307">
        <v>305</v>
      </c>
      <c r="G307">
        <f>VLOOKUP(D307,[1]fleaflicker.csv!AA:AB,2,FALSE)</f>
        <v>305</v>
      </c>
      <c r="H307">
        <f>VLOOKUP(E307,[1]fleaflicker.csv!AA:AC,3,FALSE)</f>
        <v>305</v>
      </c>
    </row>
    <row r="308" spans="1:8">
      <c r="A308" t="s">
        <v>1178</v>
      </c>
      <c r="B308" t="str">
        <f t="shared" si="25"/>
        <v>Brent Celek</v>
      </c>
      <c r="C308" t="str">
        <f t="shared" ref="C308:D323" si="30">LEFT(B308,IFERROR(FIND("*",B308),LEN(B308)+1)-1)</f>
        <v>Brent Celek</v>
      </c>
      <c r="D308" t="str">
        <f t="shared" si="30"/>
        <v>Brent Celek</v>
      </c>
      <c r="E308" t="str">
        <f t="shared" si="27"/>
        <v>Brent Celek</v>
      </c>
      <c r="F308">
        <v>306</v>
      </c>
      <c r="G308">
        <f>VLOOKUP(D308,[1]fleaflicker.csv!AA:AB,2,FALSE)</f>
        <v>306</v>
      </c>
      <c r="H308">
        <f>VLOOKUP(E308,[1]fleaflicker.csv!AA:AC,3,FALSE)</f>
        <v>306</v>
      </c>
    </row>
    <row r="309" spans="1:8">
      <c r="A309" t="s">
        <v>1047</v>
      </c>
      <c r="B309" t="str">
        <f t="shared" si="25"/>
        <v>Raiders</v>
      </c>
      <c r="C309" t="str">
        <f t="shared" si="30"/>
        <v>Raiders</v>
      </c>
      <c r="D309" t="str">
        <f t="shared" si="30"/>
        <v>Raiders</v>
      </c>
      <c r="E309" t="s">
        <v>711</v>
      </c>
      <c r="F309">
        <v>307</v>
      </c>
      <c r="G309" t="e">
        <f>VLOOKUP(D309,[1]fleaflicker.csv!AA:AB,2,FALSE)</f>
        <v>#N/A</v>
      </c>
      <c r="H309">
        <f>VLOOKUP(E309,[1]fleaflicker.csv!AA:AC,3,FALSE)</f>
        <v>307</v>
      </c>
    </row>
    <row r="310" spans="1:8">
      <c r="A310" t="s">
        <v>1136</v>
      </c>
      <c r="B310" t="str">
        <f t="shared" si="25"/>
        <v>Maxx Williams</v>
      </c>
      <c r="C310" t="str">
        <f t="shared" si="30"/>
        <v>Maxx Williams</v>
      </c>
      <c r="D310" t="str">
        <f t="shared" si="30"/>
        <v>Maxx Williams</v>
      </c>
      <c r="E310" t="str">
        <f t="shared" si="27"/>
        <v>Maxx Williams</v>
      </c>
      <c r="F310">
        <v>308</v>
      </c>
      <c r="G310">
        <f>VLOOKUP(D310,[1]fleaflicker.csv!AA:AB,2,FALSE)</f>
        <v>308</v>
      </c>
      <c r="H310">
        <f>VLOOKUP(E310,[1]fleaflicker.csv!AA:AC,3,FALSE)</f>
        <v>308</v>
      </c>
    </row>
    <row r="311" spans="1:8">
      <c r="A311" t="s">
        <v>1636</v>
      </c>
      <c r="B311" t="str">
        <f t="shared" si="25"/>
        <v>Jerome Cunningham</v>
      </c>
      <c r="C311" t="str">
        <f t="shared" si="30"/>
        <v>Jerome Cunningham</v>
      </c>
      <c r="D311" t="str">
        <f t="shared" si="30"/>
        <v>Jerome Cunningham</v>
      </c>
      <c r="E311" t="str">
        <f>D311</f>
        <v>Jerome Cunningham</v>
      </c>
      <c r="F311">
        <v>309</v>
      </c>
      <c r="G311" t="e">
        <f>VLOOKUP(D311,[1]fleaflicker.csv!AA:AB,2,FALSE)</f>
        <v>#N/A</v>
      </c>
      <c r="H311" t="e">
        <f>VLOOKUP(E311,[1]fleaflicker.csv!AA:AC,3,FALSE)</f>
        <v>#N/A</v>
      </c>
    </row>
    <row r="312" spans="1:8">
      <c r="A312" t="s">
        <v>873</v>
      </c>
      <c r="B312" t="str">
        <f t="shared" si="25"/>
        <v>James Starks</v>
      </c>
      <c r="C312" t="str">
        <f t="shared" si="30"/>
        <v>James Starks</v>
      </c>
      <c r="D312" t="str">
        <f t="shared" si="30"/>
        <v>James Starks</v>
      </c>
      <c r="E312" t="str">
        <f t="shared" si="27"/>
        <v>James Starks</v>
      </c>
      <c r="F312">
        <v>310</v>
      </c>
      <c r="G312">
        <f>VLOOKUP(D312,[1]fleaflicker.csv!AA:AB,2,FALSE)</f>
        <v>310</v>
      </c>
      <c r="H312">
        <f>VLOOKUP(E312,[1]fleaflicker.csv!AA:AC,3,FALSE)</f>
        <v>310</v>
      </c>
    </row>
    <row r="313" spans="1:8">
      <c r="A313" t="s">
        <v>1637</v>
      </c>
      <c r="B313" t="str">
        <f t="shared" si="25"/>
        <v>Fozzy Whittaker</v>
      </c>
      <c r="C313" t="str">
        <f t="shared" si="30"/>
        <v>Fozzy Whittaker</v>
      </c>
      <c r="D313" t="str">
        <f t="shared" si="30"/>
        <v>Fozzy Whittaker</v>
      </c>
      <c r="E313" t="str">
        <f t="shared" si="27"/>
        <v>Fozzy Whittaker</v>
      </c>
      <c r="F313">
        <v>311</v>
      </c>
      <c r="G313">
        <f>VLOOKUP(D313,[1]fleaflicker.csv!AA:AB,2,FALSE)</f>
        <v>311</v>
      </c>
      <c r="H313">
        <f>VLOOKUP(E313,[1]fleaflicker.csv!AA:AC,3,FALSE)</f>
        <v>311</v>
      </c>
    </row>
    <row r="314" spans="1:8">
      <c r="A314" t="s">
        <v>1133</v>
      </c>
      <c r="B314" t="str">
        <f t="shared" si="25"/>
        <v>Josh Huff</v>
      </c>
      <c r="C314" t="str">
        <f t="shared" si="30"/>
        <v>Josh Huff</v>
      </c>
      <c r="D314" t="str">
        <f t="shared" si="30"/>
        <v>Josh Huff</v>
      </c>
      <c r="E314" t="str">
        <f t="shared" si="27"/>
        <v>Josh Huff</v>
      </c>
      <c r="F314">
        <v>312</v>
      </c>
      <c r="G314">
        <f>VLOOKUP(D314,[1]fleaflicker.csv!AA:AB,2,FALSE)</f>
        <v>312</v>
      </c>
      <c r="H314">
        <f>VLOOKUP(E314,[1]fleaflicker.csv!AA:AC,3,FALSE)</f>
        <v>312</v>
      </c>
    </row>
    <row r="315" spans="1:8">
      <c r="A315" t="s">
        <v>1223</v>
      </c>
      <c r="B315" t="str">
        <f t="shared" si="25"/>
        <v>Craig Stevens</v>
      </c>
      <c r="C315" t="str">
        <f t="shared" si="30"/>
        <v>Craig Stevens</v>
      </c>
      <c r="D315" t="str">
        <f t="shared" si="30"/>
        <v>Craig Stevens</v>
      </c>
      <c r="E315" t="str">
        <f>D315</f>
        <v>Craig Stevens</v>
      </c>
      <c r="F315">
        <v>313</v>
      </c>
      <c r="G315" t="e">
        <f>VLOOKUP(D315,[1]fleaflicker.csv!AA:AB,2,FALSE)</f>
        <v>#N/A</v>
      </c>
      <c r="H315" t="e">
        <f>VLOOKUP(E315,[1]fleaflicker.csv!AA:AC,3,FALSE)</f>
        <v>#N/A</v>
      </c>
    </row>
    <row r="316" spans="1:8">
      <c r="A316" t="s">
        <v>1191</v>
      </c>
      <c r="B316" t="str">
        <f t="shared" si="25"/>
        <v>Levine Toilolo</v>
      </c>
      <c r="C316" t="str">
        <f t="shared" si="30"/>
        <v>Levine Toilolo</v>
      </c>
      <c r="D316" t="str">
        <f t="shared" si="30"/>
        <v>Levine Toilolo</v>
      </c>
      <c r="E316" t="str">
        <f t="shared" si="27"/>
        <v>Levine Toilolo</v>
      </c>
      <c r="F316">
        <v>314</v>
      </c>
      <c r="G316">
        <f>VLOOKUP(D316,[1]fleaflicker.csv!AA:AB,2,FALSE)</f>
        <v>314</v>
      </c>
      <c r="H316">
        <f>VLOOKUP(E316,[1]fleaflicker.csv!AA:AC,3,FALSE)</f>
        <v>314</v>
      </c>
    </row>
    <row r="317" spans="1:8">
      <c r="A317" t="s">
        <v>1121</v>
      </c>
      <c r="B317" t="str">
        <f t="shared" si="25"/>
        <v>Dorial Green-Beckham</v>
      </c>
      <c r="C317" t="str">
        <f t="shared" si="30"/>
        <v>Dorial Green-Beckham</v>
      </c>
      <c r="D317" t="str">
        <f t="shared" si="30"/>
        <v>Dorial Green-Beckham</v>
      </c>
      <c r="E317" t="str">
        <f t="shared" si="27"/>
        <v>Dorial Green-Beckham</v>
      </c>
      <c r="F317">
        <v>315</v>
      </c>
      <c r="G317">
        <f>VLOOKUP(D317,[1]fleaflicker.csv!AA:AB,2,FALSE)</f>
        <v>315</v>
      </c>
      <c r="H317">
        <f>VLOOKUP(E317,[1]fleaflicker.csv!AA:AC,3,FALSE)</f>
        <v>315</v>
      </c>
    </row>
    <row r="318" spans="1:8">
      <c r="A318" t="s">
        <v>1212</v>
      </c>
      <c r="B318" t="str">
        <f t="shared" si="25"/>
        <v>Derek Carrier</v>
      </c>
      <c r="C318" t="str">
        <f t="shared" si="30"/>
        <v>Derek Carrier</v>
      </c>
      <c r="D318" t="str">
        <f t="shared" si="30"/>
        <v>Derek Carrier</v>
      </c>
      <c r="E318" t="str">
        <f>D318</f>
        <v>Derek Carrier</v>
      </c>
      <c r="F318">
        <v>316</v>
      </c>
      <c r="G318" t="e">
        <f>VLOOKUP(D318,[1]fleaflicker.csv!AA:AB,2,FALSE)</f>
        <v>#N/A</v>
      </c>
      <c r="H318" t="e">
        <f>VLOOKUP(E318,[1]fleaflicker.csv!AA:AC,3,FALSE)</f>
        <v>#N/A</v>
      </c>
    </row>
    <row r="319" spans="1:8">
      <c r="A319" t="s">
        <v>1129</v>
      </c>
      <c r="B319" t="str">
        <f t="shared" si="25"/>
        <v>Clive Walford</v>
      </c>
      <c r="C319" t="str">
        <f t="shared" si="30"/>
        <v>Clive Walford</v>
      </c>
      <c r="D319" t="str">
        <f t="shared" si="30"/>
        <v>Clive Walford</v>
      </c>
      <c r="E319" t="str">
        <f t="shared" si="27"/>
        <v>Clive Walford</v>
      </c>
      <c r="F319">
        <v>317</v>
      </c>
      <c r="G319">
        <f>VLOOKUP(D319,[1]fleaflicker.csv!AA:AB,2,FALSE)</f>
        <v>317</v>
      </c>
      <c r="H319">
        <f>VLOOKUP(E319,[1]fleaflicker.csv!AA:AC,3,FALSE)</f>
        <v>317</v>
      </c>
    </row>
    <row r="320" spans="1:8">
      <c r="A320" t="s">
        <v>1638</v>
      </c>
      <c r="B320" t="str">
        <f t="shared" si="25"/>
        <v>Jermaine Gresham</v>
      </c>
      <c r="C320" t="str">
        <f t="shared" si="30"/>
        <v>Jermaine Gresham</v>
      </c>
      <c r="D320" t="str">
        <f t="shared" si="30"/>
        <v>Jermaine Gresham</v>
      </c>
      <c r="E320" t="str">
        <f t="shared" si="27"/>
        <v>Jermaine Gresham</v>
      </c>
      <c r="F320">
        <v>318</v>
      </c>
      <c r="G320">
        <f>VLOOKUP(D320,[1]fleaflicker.csv!AA:AB,2,FALSE)</f>
        <v>318</v>
      </c>
      <c r="H320">
        <f>VLOOKUP(E320,[1]fleaflicker.csv!AA:AC,3,FALSE)</f>
        <v>318</v>
      </c>
    </row>
    <row r="321" spans="1:8">
      <c r="A321" t="s">
        <v>1131</v>
      </c>
      <c r="B321" t="str">
        <f t="shared" si="25"/>
        <v>Ed Dickson</v>
      </c>
      <c r="C321" t="str">
        <f t="shared" si="30"/>
        <v>Ed Dickson</v>
      </c>
      <c r="D321" t="str">
        <f t="shared" si="30"/>
        <v>Ed Dickson</v>
      </c>
      <c r="E321" t="str">
        <f t="shared" si="27"/>
        <v>Ed Dickson</v>
      </c>
      <c r="F321">
        <v>319</v>
      </c>
      <c r="G321">
        <f>VLOOKUP(D321,[1]fleaflicker.csv!AA:AB,2,FALSE)</f>
        <v>319</v>
      </c>
      <c r="H321">
        <f>VLOOKUP(E321,[1]fleaflicker.csv!AA:AC,3,FALSE)</f>
        <v>319</v>
      </c>
    </row>
    <row r="322" spans="1:8">
      <c r="A322" t="s">
        <v>1127</v>
      </c>
      <c r="B322" t="str">
        <f t="shared" si="25"/>
        <v>Marcel Reece</v>
      </c>
      <c r="C322" t="str">
        <f t="shared" si="30"/>
        <v>Marcel Reece</v>
      </c>
      <c r="D322" t="str">
        <f t="shared" si="30"/>
        <v>Marcel Reece</v>
      </c>
      <c r="E322" t="str">
        <f t="shared" si="27"/>
        <v>Marcel Reece</v>
      </c>
      <c r="F322">
        <v>320</v>
      </c>
      <c r="G322">
        <f>VLOOKUP(D322,[1]fleaflicker.csv!AA:AB,2,FALSE)</f>
        <v>320</v>
      </c>
      <c r="H322">
        <f>VLOOKUP(E322,[1]fleaflicker.csv!AA:AC,3,FALSE)</f>
        <v>320</v>
      </c>
    </row>
    <row r="323" spans="1:8">
      <c r="A323" t="s">
        <v>1150</v>
      </c>
      <c r="B323" t="str">
        <f t="shared" si="25"/>
        <v>Kyle Juszczyk</v>
      </c>
      <c r="C323" t="str">
        <f t="shared" si="30"/>
        <v>Kyle Juszczyk</v>
      </c>
      <c r="D323" t="str">
        <f t="shared" si="30"/>
        <v>Kyle Juszczyk</v>
      </c>
      <c r="E323" t="str">
        <f>D323</f>
        <v>Kyle Juszczyk</v>
      </c>
      <c r="F323">
        <v>321</v>
      </c>
      <c r="G323" t="e">
        <f>VLOOKUP(D323,[1]fleaflicker.csv!AA:AB,2,FALSE)</f>
        <v>#N/A</v>
      </c>
      <c r="H323" t="e">
        <f>VLOOKUP(E323,[1]fleaflicker.csv!AA:AC,3,FALSE)</f>
        <v>#N/A</v>
      </c>
    </row>
    <row r="324" spans="1:8">
      <c r="A324" t="s">
        <v>1126</v>
      </c>
      <c r="B324" t="str">
        <f t="shared" ref="B324:B387" si="31">LEFT(A324,IFERROR(FIND(",",A324),LEN(A324)-8)-1)</f>
        <v>Keith Mumphery</v>
      </c>
      <c r="C324" t="str">
        <f t="shared" ref="C324:D339" si="32">LEFT(B324,IFERROR(FIND("*",B324),LEN(B324)+1)-1)</f>
        <v>Keith Mumphery</v>
      </c>
      <c r="D324" t="str">
        <f t="shared" si="32"/>
        <v>Keith Mumphery</v>
      </c>
      <c r="E324" t="e">
        <f t="shared" ref="E324:E387" si="33">IF(F324=G324,D324,"")</f>
        <v>#N/A</v>
      </c>
      <c r="F324">
        <v>322</v>
      </c>
      <c r="G324" t="e">
        <f>VLOOKUP(D324,[1]fleaflicker.csv!AA:AB,2,FALSE)</f>
        <v>#N/A</v>
      </c>
      <c r="H324" t="e">
        <f>VLOOKUP(E324,[1]fleaflicker.csv!AA:AC,3,FALSE)</f>
        <v>#N/A</v>
      </c>
    </row>
    <row r="325" spans="1:8">
      <c r="A325" t="s">
        <v>1639</v>
      </c>
      <c r="B325" t="str">
        <f t="shared" si="31"/>
        <v>Dwayne Bowe</v>
      </c>
      <c r="C325" t="str">
        <f t="shared" si="32"/>
        <v>Dwayne Bowe</v>
      </c>
      <c r="D325" t="str">
        <f t="shared" si="32"/>
        <v>Dwayne Bowe</v>
      </c>
      <c r="E325" t="str">
        <f t="shared" si="33"/>
        <v>Dwayne Bowe</v>
      </c>
      <c r="F325">
        <v>323</v>
      </c>
      <c r="G325">
        <f>VLOOKUP(D325,[1]fleaflicker.csv!AA:AB,2,FALSE)</f>
        <v>323</v>
      </c>
      <c r="H325">
        <f>VLOOKUP(E325,[1]fleaflicker.csv!AA:AC,3,FALSE)</f>
        <v>323</v>
      </c>
    </row>
    <row r="326" spans="1:8">
      <c r="A326" t="s">
        <v>1144</v>
      </c>
      <c r="B326" t="str">
        <f t="shared" si="31"/>
        <v>Clay Harbor</v>
      </c>
      <c r="C326" t="str">
        <f t="shared" si="32"/>
        <v>Clay Harbor</v>
      </c>
      <c r="D326" t="str">
        <f t="shared" si="32"/>
        <v>Clay Harbor</v>
      </c>
      <c r="E326" t="str">
        <f t="shared" si="33"/>
        <v>Clay Harbor</v>
      </c>
      <c r="F326">
        <v>324</v>
      </c>
      <c r="G326">
        <f>VLOOKUP(D326,[1]fleaflicker.csv!AA:AB,2,FALSE)</f>
        <v>324</v>
      </c>
      <c r="H326">
        <f>VLOOKUP(E326,[1]fleaflicker.csv!AA:AC,3,FALSE)</f>
        <v>324</v>
      </c>
    </row>
    <row r="327" spans="1:8">
      <c r="A327" t="s">
        <v>1147</v>
      </c>
      <c r="B327" t="str">
        <f t="shared" si="31"/>
        <v>Jamison Crowder</v>
      </c>
      <c r="C327" t="str">
        <f t="shared" si="32"/>
        <v>Jamison Crowder</v>
      </c>
      <c r="D327" t="str">
        <f t="shared" si="32"/>
        <v>Jamison Crowder</v>
      </c>
      <c r="E327" t="str">
        <f t="shared" si="33"/>
        <v>Jamison Crowder</v>
      </c>
      <c r="F327">
        <v>325</v>
      </c>
      <c r="G327">
        <f>VLOOKUP(D327,[1]fleaflicker.csv!AA:AB,2,FALSE)</f>
        <v>325</v>
      </c>
      <c r="H327">
        <f>VLOOKUP(E327,[1]fleaflicker.csv!AA:AC,3,FALSE)</f>
        <v>325</v>
      </c>
    </row>
    <row r="328" spans="1:8">
      <c r="A328" t="s">
        <v>1099</v>
      </c>
      <c r="B328" t="str">
        <f t="shared" si="31"/>
        <v>Theo Riddick</v>
      </c>
      <c r="C328" t="str">
        <f t="shared" si="32"/>
        <v>Theo Riddick</v>
      </c>
      <c r="D328" t="str">
        <f t="shared" si="32"/>
        <v>Theo Riddick</v>
      </c>
      <c r="E328" t="str">
        <f t="shared" si="33"/>
        <v>Theo Riddick</v>
      </c>
      <c r="F328">
        <v>326</v>
      </c>
      <c r="G328">
        <f>VLOOKUP(D328,[1]fleaflicker.csv!AA:AB,2,FALSE)</f>
        <v>326</v>
      </c>
      <c r="H328">
        <f>VLOOKUP(E328,[1]fleaflicker.csv!AA:AC,3,FALSE)</f>
        <v>326</v>
      </c>
    </row>
    <row r="329" spans="1:8">
      <c r="A329" t="s">
        <v>1138</v>
      </c>
      <c r="B329" t="str">
        <f t="shared" si="31"/>
        <v>Chris Thompson</v>
      </c>
      <c r="C329" t="str">
        <f t="shared" si="32"/>
        <v>Chris Thompson</v>
      </c>
      <c r="D329" t="str">
        <f t="shared" si="32"/>
        <v>Chris Thompson</v>
      </c>
      <c r="E329" t="e">
        <f t="shared" si="33"/>
        <v>#N/A</v>
      </c>
      <c r="F329">
        <v>327</v>
      </c>
      <c r="G329" t="e">
        <f>VLOOKUP(D329,[1]fleaflicker.csv!AA:AB,2,FALSE)</f>
        <v>#N/A</v>
      </c>
      <c r="H329" t="e">
        <f>VLOOKUP(E329,[1]fleaflicker.csv!AA:AC,3,FALSE)</f>
        <v>#N/A</v>
      </c>
    </row>
    <row r="330" spans="1:8">
      <c r="A330" t="s">
        <v>1243</v>
      </c>
      <c r="B330" t="str">
        <f t="shared" si="31"/>
        <v>Joseph Morgan</v>
      </c>
      <c r="C330" t="str">
        <f t="shared" si="32"/>
        <v>Joseph Morgan</v>
      </c>
      <c r="D330" t="str">
        <f t="shared" si="32"/>
        <v>Joseph Morgan</v>
      </c>
      <c r="E330" t="e">
        <f t="shared" si="33"/>
        <v>#N/A</v>
      </c>
      <c r="F330">
        <v>328</v>
      </c>
      <c r="G330" t="e">
        <f>VLOOKUP(D330,[1]fleaflicker.csv!AA:AB,2,FALSE)</f>
        <v>#N/A</v>
      </c>
      <c r="H330" t="e">
        <f>VLOOKUP(E330,[1]fleaflicker.csv!AA:AC,3,FALSE)</f>
        <v>#N/A</v>
      </c>
    </row>
    <row r="331" spans="1:8">
      <c r="A331" t="s">
        <v>1105</v>
      </c>
      <c r="B331" t="str">
        <f t="shared" si="31"/>
        <v>Seth Roberts</v>
      </c>
      <c r="C331" t="str">
        <f t="shared" si="32"/>
        <v>Seth Roberts</v>
      </c>
      <c r="D331" t="str">
        <f t="shared" si="32"/>
        <v>Seth Roberts</v>
      </c>
      <c r="E331" t="e">
        <f t="shared" si="33"/>
        <v>#N/A</v>
      </c>
      <c r="F331">
        <v>329</v>
      </c>
      <c r="G331" t="e">
        <f>VLOOKUP(D331,[1]fleaflicker.csv!AA:AB,2,FALSE)</f>
        <v>#N/A</v>
      </c>
      <c r="H331" t="e">
        <f>VLOOKUP(E331,[1]fleaflicker.csv!AA:AC,3,FALSE)</f>
        <v>#N/A</v>
      </c>
    </row>
    <row r="332" spans="1:8">
      <c r="A332" t="s">
        <v>1043</v>
      </c>
      <c r="B332" t="str">
        <f t="shared" si="31"/>
        <v>Quincy Enunwa</v>
      </c>
      <c r="C332" t="str">
        <f t="shared" si="32"/>
        <v>Quincy Enunwa</v>
      </c>
      <c r="D332" t="str">
        <f t="shared" si="32"/>
        <v>Quincy Enunwa</v>
      </c>
      <c r="E332" t="e">
        <f t="shared" si="33"/>
        <v>#N/A</v>
      </c>
      <c r="F332">
        <v>330</v>
      </c>
      <c r="G332" t="e">
        <f>VLOOKUP(D332,[1]fleaflicker.csv!AA:AB,2,FALSE)</f>
        <v>#N/A</v>
      </c>
      <c r="H332" t="e">
        <f>VLOOKUP(E332,[1]fleaflicker.csv!AA:AC,3,FALSE)</f>
        <v>#N/A</v>
      </c>
    </row>
    <row r="333" spans="1:8">
      <c r="A333" t="s">
        <v>1640</v>
      </c>
      <c r="B333" t="str">
        <f t="shared" si="31"/>
        <v>C.J. Fiedorowicz</v>
      </c>
      <c r="C333" t="str">
        <f t="shared" si="32"/>
        <v>C.J. Fiedorowicz</v>
      </c>
      <c r="D333" t="str">
        <f t="shared" si="32"/>
        <v>C.J. Fiedorowicz</v>
      </c>
      <c r="E333" t="e">
        <f t="shared" si="33"/>
        <v>#N/A</v>
      </c>
      <c r="F333">
        <v>331</v>
      </c>
      <c r="G333" t="e">
        <f>VLOOKUP(D333,[1]fleaflicker.csv!AA:AB,2,FALSE)</f>
        <v>#N/A</v>
      </c>
      <c r="H333" t="e">
        <f>VLOOKUP(E333,[1]fleaflicker.csv!AA:AC,3,FALSE)</f>
        <v>#N/A</v>
      </c>
    </row>
    <row r="334" spans="1:8">
      <c r="A334" t="s">
        <v>1266</v>
      </c>
      <c r="B334" t="str">
        <f t="shared" si="31"/>
        <v>DeAndrew White</v>
      </c>
      <c r="C334" t="str">
        <f t="shared" si="32"/>
        <v>DeAndrew White</v>
      </c>
      <c r="D334" t="str">
        <f t="shared" si="32"/>
        <v>DeAndrew White</v>
      </c>
      <c r="E334" t="e">
        <f t="shared" si="33"/>
        <v>#N/A</v>
      </c>
      <c r="F334">
        <v>332</v>
      </c>
      <c r="G334" t="e">
        <f>VLOOKUP(D334,[1]fleaflicker.csv!AA:AB,2,FALSE)</f>
        <v>#N/A</v>
      </c>
      <c r="H334" t="e">
        <f>VLOOKUP(E334,[1]fleaflicker.csv!AA:AC,3,FALSE)</f>
        <v>#N/A</v>
      </c>
    </row>
    <row r="335" spans="1:8">
      <c r="A335" t="s">
        <v>1641</v>
      </c>
      <c r="B335" t="str">
        <f t="shared" si="31"/>
        <v>Rod Streater*</v>
      </c>
      <c r="C335" t="str">
        <f t="shared" si="32"/>
        <v>Rod Streater</v>
      </c>
      <c r="D335" t="str">
        <f t="shared" si="32"/>
        <v>Rod Streater</v>
      </c>
      <c r="E335" t="e">
        <f t="shared" si="33"/>
        <v>#N/A</v>
      </c>
      <c r="F335">
        <v>333</v>
      </c>
      <c r="G335" t="e">
        <f>VLOOKUP(D335,[1]fleaflicker.csv!AA:AB,2,FALSE)</f>
        <v>#N/A</v>
      </c>
      <c r="H335" t="e">
        <f>VLOOKUP(E335,[1]fleaflicker.csv!AA:AC,3,FALSE)</f>
        <v>#N/A</v>
      </c>
    </row>
    <row r="336" spans="1:8">
      <c r="A336" t="s">
        <v>1109</v>
      </c>
      <c r="B336" t="str">
        <f t="shared" si="31"/>
        <v>Mike Tolbert</v>
      </c>
      <c r="C336" t="str">
        <f t="shared" si="32"/>
        <v>Mike Tolbert</v>
      </c>
      <c r="D336" t="str">
        <f t="shared" si="32"/>
        <v>Mike Tolbert</v>
      </c>
      <c r="E336" t="str">
        <f t="shared" si="33"/>
        <v>Mike Tolbert</v>
      </c>
      <c r="F336">
        <v>334</v>
      </c>
      <c r="G336">
        <f>VLOOKUP(D336,[1]fleaflicker.csv!AA:AB,2,FALSE)</f>
        <v>334</v>
      </c>
      <c r="H336">
        <f>VLOOKUP(E336,[1]fleaflicker.csv!AA:AC,3,FALSE)</f>
        <v>334</v>
      </c>
    </row>
    <row r="337" spans="1:8">
      <c r="A337" t="s">
        <v>1193</v>
      </c>
      <c r="B337" t="str">
        <f t="shared" si="31"/>
        <v>Tyler Varga</v>
      </c>
      <c r="C337" t="str">
        <f t="shared" si="32"/>
        <v>Tyler Varga</v>
      </c>
      <c r="D337" t="str">
        <f t="shared" si="32"/>
        <v>Tyler Varga</v>
      </c>
      <c r="E337" t="e">
        <f t="shared" si="33"/>
        <v>#N/A</v>
      </c>
      <c r="F337">
        <v>335</v>
      </c>
      <c r="G337" t="e">
        <f>VLOOKUP(D337,[1]fleaflicker.csv!AA:AB,2,FALSE)</f>
        <v>#N/A</v>
      </c>
      <c r="H337" t="e">
        <f>VLOOKUP(E337,[1]fleaflicker.csv!AA:AC,3,FALSE)</f>
        <v>#N/A</v>
      </c>
    </row>
    <row r="338" spans="1:8">
      <c r="A338" t="s">
        <v>1182</v>
      </c>
      <c r="B338" t="str">
        <f t="shared" si="31"/>
        <v>Boobie Dixon</v>
      </c>
      <c r="C338" t="str">
        <f t="shared" si="32"/>
        <v>Boobie Dixon</v>
      </c>
      <c r="D338" t="str">
        <f t="shared" si="32"/>
        <v>Boobie Dixon</v>
      </c>
      <c r="E338" t="s">
        <v>755</v>
      </c>
      <c r="F338">
        <v>336</v>
      </c>
      <c r="G338" t="e">
        <f>VLOOKUP(D338,[1]fleaflicker.csv!AA:AB,2,FALSE)</f>
        <v>#N/A</v>
      </c>
      <c r="H338">
        <f>VLOOKUP(E338,[1]fleaflicker.csv!AA:AC,3,FALSE)</f>
        <v>336</v>
      </c>
    </row>
    <row r="339" spans="1:8">
      <c r="A339" t="s">
        <v>1155</v>
      </c>
      <c r="B339" t="str">
        <f t="shared" si="31"/>
        <v>Brandon Bolden</v>
      </c>
      <c r="C339" t="str">
        <f t="shared" si="32"/>
        <v>Brandon Bolden</v>
      </c>
      <c r="D339" t="str">
        <f t="shared" si="32"/>
        <v>Brandon Bolden</v>
      </c>
      <c r="E339" t="str">
        <f t="shared" si="33"/>
        <v>Brandon Bolden</v>
      </c>
      <c r="F339">
        <v>337</v>
      </c>
      <c r="G339">
        <f>VLOOKUP(D339,[1]fleaflicker.csv!AA:AB,2,FALSE)</f>
        <v>337</v>
      </c>
      <c r="H339">
        <f>VLOOKUP(E339,[1]fleaflicker.csv!AA:AC,3,FALSE)</f>
        <v>337</v>
      </c>
    </row>
    <row r="340" spans="1:8">
      <c r="A340" t="s">
        <v>1218</v>
      </c>
      <c r="B340" t="str">
        <f t="shared" si="31"/>
        <v>Juwan Thompson</v>
      </c>
      <c r="C340" t="str">
        <f t="shared" ref="C340:D355" si="34">LEFT(B340,IFERROR(FIND("*",B340),LEN(B340)+1)-1)</f>
        <v>Juwan Thompson</v>
      </c>
      <c r="D340" t="str">
        <f t="shared" si="34"/>
        <v>Juwan Thompson</v>
      </c>
      <c r="E340" t="str">
        <f t="shared" si="33"/>
        <v>Juwan Thompson</v>
      </c>
      <c r="F340">
        <v>338</v>
      </c>
      <c r="G340">
        <f>VLOOKUP(D340,[1]fleaflicker.csv!AA:AB,2,FALSE)</f>
        <v>338</v>
      </c>
      <c r="H340">
        <f>VLOOKUP(E340,[1]fleaflicker.csv!AA:AC,3,FALSE)</f>
        <v>338</v>
      </c>
    </row>
    <row r="341" spans="1:8">
      <c r="A341" t="s">
        <v>1156</v>
      </c>
      <c r="B341" t="str">
        <f t="shared" si="31"/>
        <v>Matt Asiata</v>
      </c>
      <c r="C341" t="str">
        <f t="shared" si="34"/>
        <v>Matt Asiata</v>
      </c>
      <c r="D341" t="str">
        <f t="shared" si="34"/>
        <v>Matt Asiata</v>
      </c>
      <c r="E341" t="str">
        <f t="shared" si="33"/>
        <v>Matt Asiata</v>
      </c>
      <c r="F341">
        <v>339</v>
      </c>
      <c r="G341">
        <f>VLOOKUP(D341,[1]fleaflicker.csv!AA:AB,2,FALSE)</f>
        <v>339</v>
      </c>
      <c r="H341">
        <f>VLOOKUP(E341,[1]fleaflicker.csv!AA:AC,3,FALSE)</f>
        <v>339</v>
      </c>
    </row>
    <row r="342" spans="1:8">
      <c r="A342" t="s">
        <v>1171</v>
      </c>
      <c r="B342" t="str">
        <f t="shared" si="31"/>
        <v>Javorius Allen</v>
      </c>
      <c r="C342" t="str">
        <f t="shared" si="34"/>
        <v>Javorius Allen</v>
      </c>
      <c r="D342" t="str">
        <f t="shared" si="34"/>
        <v>Javorius Allen</v>
      </c>
      <c r="E342" t="str">
        <f t="shared" si="33"/>
        <v>Javorius Allen</v>
      </c>
      <c r="F342">
        <v>340</v>
      </c>
      <c r="G342">
        <f>VLOOKUP(D342,[1]fleaflicker.csv!AA:AB,2,FALSE)</f>
        <v>340</v>
      </c>
      <c r="H342">
        <f>VLOOKUP(E342,[1]fleaflicker.csv!AA:AC,3,FALSE)</f>
        <v>340</v>
      </c>
    </row>
    <row r="343" spans="1:8">
      <c r="A343" t="s">
        <v>1164</v>
      </c>
      <c r="B343" t="str">
        <f t="shared" si="31"/>
        <v>Cordarrelle Patterson</v>
      </c>
      <c r="C343" t="str">
        <f t="shared" si="34"/>
        <v>Cordarrelle Patterson</v>
      </c>
      <c r="D343" t="str">
        <f t="shared" si="34"/>
        <v>Cordarrelle Patterson</v>
      </c>
      <c r="E343" t="str">
        <f t="shared" si="33"/>
        <v>Cordarrelle Patterson</v>
      </c>
      <c r="F343">
        <v>341</v>
      </c>
      <c r="G343">
        <f>VLOOKUP(D343,[1]fleaflicker.csv!AA:AB,2,FALSE)</f>
        <v>341</v>
      </c>
      <c r="H343">
        <f>VLOOKUP(E343,[1]fleaflicker.csv!AA:AC,3,FALSE)</f>
        <v>341</v>
      </c>
    </row>
    <row r="344" spans="1:8">
      <c r="A344" t="s">
        <v>1159</v>
      </c>
      <c r="B344" t="str">
        <f t="shared" si="31"/>
        <v>Bobby Rainey</v>
      </c>
      <c r="C344" t="str">
        <f t="shared" si="34"/>
        <v>Bobby Rainey</v>
      </c>
      <c r="D344" t="str">
        <f t="shared" si="34"/>
        <v>Bobby Rainey</v>
      </c>
      <c r="E344" t="str">
        <f t="shared" si="33"/>
        <v>Bobby Rainey</v>
      </c>
      <c r="F344">
        <v>342</v>
      </c>
      <c r="G344">
        <f>VLOOKUP(D344,[1]fleaflicker.csv!AA:AB,2,FALSE)</f>
        <v>342</v>
      </c>
      <c r="H344">
        <f>VLOOKUP(E344,[1]fleaflicker.csv!AA:AC,3,FALSE)</f>
        <v>342</v>
      </c>
    </row>
    <row r="345" spans="1:8">
      <c r="A345" t="s">
        <v>1162</v>
      </c>
      <c r="B345" t="str">
        <f t="shared" si="31"/>
        <v>Virgil Green</v>
      </c>
      <c r="C345" t="str">
        <f t="shared" si="34"/>
        <v>Virgil Green</v>
      </c>
      <c r="D345" t="str">
        <f t="shared" si="34"/>
        <v>Virgil Green</v>
      </c>
      <c r="E345" t="e">
        <f t="shared" si="33"/>
        <v>#N/A</v>
      </c>
      <c r="F345">
        <v>343</v>
      </c>
      <c r="G345" t="e">
        <f>VLOOKUP(D345,[1]fleaflicker.csv!AA:AB,2,FALSE)</f>
        <v>#N/A</v>
      </c>
      <c r="H345" t="e">
        <f>VLOOKUP(E345,[1]fleaflicker.csv!AA:AC,3,FALSE)</f>
        <v>#N/A</v>
      </c>
    </row>
    <row r="346" spans="1:8">
      <c r="A346" t="s">
        <v>1220</v>
      </c>
      <c r="B346" t="str">
        <f t="shared" si="31"/>
        <v>Shaun Draughn</v>
      </c>
      <c r="C346" t="str">
        <f t="shared" si="34"/>
        <v>Shaun Draughn</v>
      </c>
      <c r="D346" t="str">
        <f t="shared" si="34"/>
        <v>Shaun Draughn</v>
      </c>
      <c r="E346" t="e">
        <f t="shared" si="33"/>
        <v>#N/A</v>
      </c>
      <c r="F346">
        <v>344</v>
      </c>
      <c r="G346" t="e">
        <f>VLOOKUP(D346,[1]fleaflicker.csv!AA:AB,2,FALSE)</f>
        <v>#N/A</v>
      </c>
      <c r="H346" t="e">
        <f>VLOOKUP(E346,[1]fleaflicker.csv!AA:AC,3,FALSE)</f>
        <v>#N/A</v>
      </c>
    </row>
    <row r="347" spans="1:8">
      <c r="A347" t="s">
        <v>1174</v>
      </c>
      <c r="B347" t="str">
        <f t="shared" si="31"/>
        <v>Thomas Rawls</v>
      </c>
      <c r="C347" t="str">
        <f t="shared" si="34"/>
        <v>Thomas Rawls</v>
      </c>
      <c r="D347" t="str">
        <f t="shared" si="34"/>
        <v>Thomas Rawls</v>
      </c>
      <c r="E347" t="e">
        <f t="shared" si="33"/>
        <v>#N/A</v>
      </c>
      <c r="F347">
        <v>345</v>
      </c>
      <c r="G347" t="e">
        <f>VLOOKUP(D347,[1]fleaflicker.csv!AA:AB,2,FALSE)</f>
        <v>#N/A</v>
      </c>
      <c r="H347" t="e">
        <f>VLOOKUP(E347,[1]fleaflicker.csv!AA:AC,3,FALSE)</f>
        <v>#N/A</v>
      </c>
    </row>
    <row r="348" spans="1:8">
      <c r="A348" t="s">
        <v>1210</v>
      </c>
      <c r="B348" t="str">
        <f t="shared" si="31"/>
        <v>Dri Archer</v>
      </c>
      <c r="C348" t="str">
        <f t="shared" si="34"/>
        <v>Dri Archer</v>
      </c>
      <c r="D348" t="str">
        <f t="shared" si="34"/>
        <v>Dri Archer</v>
      </c>
      <c r="E348" t="str">
        <f t="shared" si="33"/>
        <v>Dri Archer</v>
      </c>
      <c r="F348">
        <v>346</v>
      </c>
      <c r="G348">
        <f>VLOOKUP(D348,[1]fleaflicker.csv!AA:AB,2,FALSE)</f>
        <v>346</v>
      </c>
      <c r="H348">
        <f>VLOOKUP(E348,[1]fleaflicker.csv!AA:AC,3,FALSE)</f>
        <v>346</v>
      </c>
    </row>
    <row r="349" spans="1:8">
      <c r="A349" t="s">
        <v>1177</v>
      </c>
      <c r="B349" t="str">
        <f t="shared" si="31"/>
        <v>Zach Miller</v>
      </c>
      <c r="C349" t="str">
        <f t="shared" si="34"/>
        <v>Zach Miller</v>
      </c>
      <c r="D349" t="str">
        <f t="shared" si="34"/>
        <v>Zach Miller</v>
      </c>
      <c r="E349" t="str">
        <f t="shared" si="33"/>
        <v>Zach Miller</v>
      </c>
      <c r="F349">
        <v>347</v>
      </c>
      <c r="G349">
        <f>VLOOKUP(D349,[1]fleaflicker.csv!AA:AB,2,FALSE)</f>
        <v>347</v>
      </c>
      <c r="H349">
        <f>VLOOKUP(E349,[1]fleaflicker.csv!AA:AC,3,FALSE)</f>
        <v>347</v>
      </c>
    </row>
    <row r="350" spans="1:8">
      <c r="A350" t="s">
        <v>1173</v>
      </c>
      <c r="B350" t="str">
        <f t="shared" si="31"/>
        <v>Branden Oliver</v>
      </c>
      <c r="C350" t="str">
        <f t="shared" si="34"/>
        <v>Branden Oliver</v>
      </c>
      <c r="D350" t="str">
        <f t="shared" si="34"/>
        <v>Branden Oliver</v>
      </c>
      <c r="E350" t="str">
        <f t="shared" si="33"/>
        <v>Branden Oliver</v>
      </c>
      <c r="F350">
        <v>348</v>
      </c>
      <c r="G350">
        <f>VLOOKUP(D350,[1]fleaflicker.csv!AA:AB,2,FALSE)</f>
        <v>348</v>
      </c>
      <c r="H350">
        <f>VLOOKUP(E350,[1]fleaflicker.csv!AA:AC,3,FALSE)</f>
        <v>348</v>
      </c>
    </row>
    <row r="351" spans="1:8">
      <c r="A351" t="s">
        <v>1189</v>
      </c>
      <c r="B351" t="str">
        <f t="shared" si="31"/>
        <v>Miles Austin</v>
      </c>
      <c r="C351" t="str">
        <f t="shared" si="34"/>
        <v>Miles Austin</v>
      </c>
      <c r="D351" t="str">
        <f t="shared" si="34"/>
        <v>Miles Austin</v>
      </c>
      <c r="E351" t="str">
        <f t="shared" si="33"/>
        <v>Miles Austin</v>
      </c>
      <c r="F351">
        <v>349</v>
      </c>
      <c r="G351">
        <f>VLOOKUP(D351,[1]fleaflicker.csv!AA:AB,2,FALSE)</f>
        <v>349</v>
      </c>
      <c r="H351">
        <f>VLOOKUP(E351,[1]fleaflicker.csv!AA:AC,3,FALSE)</f>
        <v>349</v>
      </c>
    </row>
    <row r="352" spans="1:8">
      <c r="A352" t="s">
        <v>1153</v>
      </c>
      <c r="B352" t="str">
        <f t="shared" si="31"/>
        <v>Garrett Celek</v>
      </c>
      <c r="C352" t="str">
        <f t="shared" si="34"/>
        <v>Garrett Celek</v>
      </c>
      <c r="D352" t="str">
        <f t="shared" si="34"/>
        <v>Garrett Celek</v>
      </c>
      <c r="E352" t="e">
        <f t="shared" si="33"/>
        <v>#N/A</v>
      </c>
      <c r="F352">
        <v>350</v>
      </c>
      <c r="G352" t="e">
        <f>VLOOKUP(D352,[1]fleaflicker.csv!AA:AB,2,FALSE)</f>
        <v>#N/A</v>
      </c>
      <c r="H352" t="e">
        <f>VLOOKUP(E352,[1]fleaflicker.csv!AA:AC,3,FALSE)</f>
        <v>#N/A</v>
      </c>
    </row>
    <row r="353" spans="1:8">
      <c r="A353" t="s">
        <v>1211</v>
      </c>
      <c r="B353" t="str">
        <f t="shared" si="31"/>
        <v>Kellen Davis</v>
      </c>
      <c r="C353" t="str">
        <f t="shared" si="34"/>
        <v>Kellen Davis</v>
      </c>
      <c r="D353" t="str">
        <f t="shared" si="34"/>
        <v>Kellen Davis</v>
      </c>
      <c r="E353" t="e">
        <f t="shared" si="33"/>
        <v>#N/A</v>
      </c>
      <c r="F353">
        <v>351</v>
      </c>
      <c r="G353" t="e">
        <f>VLOOKUP(D353,[1]fleaflicker.csv!AA:AB,2,FALSE)</f>
        <v>#N/A</v>
      </c>
      <c r="H353" t="e">
        <f>VLOOKUP(E353,[1]fleaflicker.csv!AA:AC,3,FALSE)</f>
        <v>#N/A</v>
      </c>
    </row>
    <row r="354" spans="1:8">
      <c r="A354" t="s">
        <v>1170</v>
      </c>
      <c r="B354" t="str">
        <f t="shared" si="31"/>
        <v>Jack Doyle</v>
      </c>
      <c r="C354" t="str">
        <f t="shared" si="34"/>
        <v>Jack Doyle</v>
      </c>
      <c r="D354" t="str">
        <f t="shared" si="34"/>
        <v>Jack Doyle</v>
      </c>
      <c r="E354" t="e">
        <f t="shared" si="33"/>
        <v>#N/A</v>
      </c>
      <c r="F354">
        <v>352</v>
      </c>
      <c r="G354" t="e">
        <f>VLOOKUP(D354,[1]fleaflicker.csv!AA:AB,2,FALSE)</f>
        <v>#N/A</v>
      </c>
      <c r="H354" t="e">
        <f>VLOOKUP(E354,[1]fleaflicker.csv!AA:AC,3,FALSE)</f>
        <v>#N/A</v>
      </c>
    </row>
    <row r="355" spans="1:8">
      <c r="A355" t="s">
        <v>1176</v>
      </c>
      <c r="B355" t="str">
        <f t="shared" si="31"/>
        <v>Jim Dray</v>
      </c>
      <c r="C355" t="str">
        <f t="shared" si="34"/>
        <v>Jim Dray</v>
      </c>
      <c r="D355" t="str">
        <f t="shared" si="34"/>
        <v>Jim Dray</v>
      </c>
      <c r="E355" t="e">
        <f t="shared" si="33"/>
        <v>#N/A</v>
      </c>
      <c r="F355">
        <v>353</v>
      </c>
      <c r="G355" t="e">
        <f>VLOOKUP(D355,[1]fleaflicker.csv!AA:AB,2,FALSE)</f>
        <v>#N/A</v>
      </c>
      <c r="H355" t="e">
        <f>VLOOKUP(E355,[1]fleaflicker.csv!AA:AC,3,FALSE)</f>
        <v>#N/A</v>
      </c>
    </row>
    <row r="356" spans="1:8">
      <c r="A356" t="s">
        <v>1172</v>
      </c>
      <c r="B356" t="str">
        <f t="shared" si="31"/>
        <v>Marcus Thigpen</v>
      </c>
      <c r="C356" t="str">
        <f t="shared" ref="C356:D371" si="35">LEFT(B356,IFERROR(FIND("*",B356),LEN(B356)+1)-1)</f>
        <v>Marcus Thigpen</v>
      </c>
      <c r="D356" t="str">
        <f t="shared" si="35"/>
        <v>Marcus Thigpen</v>
      </c>
      <c r="E356" t="e">
        <f t="shared" si="33"/>
        <v>#N/A</v>
      </c>
      <c r="F356">
        <v>354</v>
      </c>
      <c r="G356" t="e">
        <f>VLOOKUP(D356,[1]fleaflicker.csv!AA:AB,2,FALSE)</f>
        <v>#N/A</v>
      </c>
      <c r="H356" t="e">
        <f>VLOOKUP(E356,[1]fleaflicker.csv!AA:AC,3,FALSE)</f>
        <v>#N/A</v>
      </c>
    </row>
    <row r="357" spans="1:8">
      <c r="A357" t="s">
        <v>1642</v>
      </c>
      <c r="B357" t="str">
        <f t="shared" si="31"/>
        <v>Jason Avant</v>
      </c>
      <c r="C357" t="str">
        <f t="shared" si="35"/>
        <v>Jason Avant</v>
      </c>
      <c r="D357" t="str">
        <f t="shared" si="35"/>
        <v>Jason Avant</v>
      </c>
      <c r="E357" t="str">
        <f t="shared" si="33"/>
        <v>Jason Avant</v>
      </c>
      <c r="F357">
        <v>355</v>
      </c>
      <c r="G357">
        <f>VLOOKUP(D357,[1]fleaflicker.csv!AA:AB,2,FALSE)</f>
        <v>355</v>
      </c>
      <c r="H357">
        <f>VLOOKUP(E357,[1]fleaflicker.csv!AA:AC,3,FALSE)</f>
        <v>355</v>
      </c>
    </row>
    <row r="358" spans="1:8">
      <c r="A358" t="s">
        <v>1117</v>
      </c>
      <c r="B358" t="str">
        <f t="shared" si="31"/>
        <v>David Johnson</v>
      </c>
      <c r="C358" t="str">
        <f t="shared" si="35"/>
        <v>David Johnson</v>
      </c>
      <c r="D358" t="str">
        <f t="shared" si="35"/>
        <v>David Johnson</v>
      </c>
      <c r="E358" t="str">
        <f>D358</f>
        <v>David Johnson</v>
      </c>
      <c r="F358">
        <v>356</v>
      </c>
      <c r="G358">
        <f>VLOOKUP(D358,[1]fleaflicker.csv!AA:AB,2,FALSE)</f>
        <v>169</v>
      </c>
      <c r="H358">
        <f>VLOOKUP(E358,[1]fleaflicker.csv!AA:AC,3,FALSE)</f>
        <v>169</v>
      </c>
    </row>
    <row r="359" spans="1:8">
      <c r="A359" t="s">
        <v>1643</v>
      </c>
      <c r="B359" t="str">
        <f t="shared" si="31"/>
        <v>Luke Willson</v>
      </c>
      <c r="C359" t="str">
        <f t="shared" si="35"/>
        <v>Luke Willson</v>
      </c>
      <c r="D359" t="str">
        <f t="shared" si="35"/>
        <v>Luke Willson</v>
      </c>
      <c r="E359" t="str">
        <f t="shared" si="33"/>
        <v>Luke Willson</v>
      </c>
      <c r="F359">
        <v>357</v>
      </c>
      <c r="G359">
        <f>VLOOKUP(D359,[1]fleaflicker.csv!AA:AB,2,FALSE)</f>
        <v>357</v>
      </c>
      <c r="H359">
        <f>VLOOKUP(E359,[1]fleaflicker.csv!AA:AC,3,FALSE)</f>
        <v>357</v>
      </c>
    </row>
    <row r="360" spans="1:8">
      <c r="A360" t="s">
        <v>1148</v>
      </c>
      <c r="B360" t="str">
        <f t="shared" si="31"/>
        <v>Taylor Gabriel</v>
      </c>
      <c r="C360" t="str">
        <f t="shared" si="35"/>
        <v>Taylor Gabriel</v>
      </c>
      <c r="D360" t="str">
        <f t="shared" si="35"/>
        <v>Taylor Gabriel</v>
      </c>
      <c r="E360" t="str">
        <f t="shared" si="33"/>
        <v>Taylor Gabriel</v>
      </c>
      <c r="F360">
        <v>358</v>
      </c>
      <c r="G360">
        <f>VLOOKUP(D360,[1]fleaflicker.csv!AA:AB,2,FALSE)</f>
        <v>358</v>
      </c>
      <c r="H360">
        <f>VLOOKUP(E360,[1]fleaflicker.csv!AA:AC,3,FALSE)</f>
        <v>358</v>
      </c>
    </row>
    <row r="361" spans="1:8">
      <c r="A361" t="s">
        <v>1270</v>
      </c>
      <c r="B361" t="str">
        <f t="shared" si="31"/>
        <v>Jordan Todman</v>
      </c>
      <c r="C361" t="str">
        <f t="shared" si="35"/>
        <v>Jordan Todman</v>
      </c>
      <c r="D361" t="str">
        <f t="shared" si="35"/>
        <v>Jordan Todman</v>
      </c>
      <c r="E361" t="e">
        <f t="shared" si="33"/>
        <v>#N/A</v>
      </c>
      <c r="F361">
        <v>359</v>
      </c>
      <c r="G361" t="e">
        <f>VLOOKUP(D361,[1]fleaflicker.csv!AA:AB,2,FALSE)</f>
        <v>#N/A</v>
      </c>
      <c r="H361" t="e">
        <f>VLOOKUP(E361,[1]fleaflicker.csv!AA:AC,3,FALSE)</f>
        <v>#N/A</v>
      </c>
    </row>
    <row r="362" spans="1:8">
      <c r="A362" t="s">
        <v>1247</v>
      </c>
      <c r="B362" t="str">
        <f t="shared" si="31"/>
        <v>Matt Spaeth</v>
      </c>
      <c r="C362" t="str">
        <f t="shared" si="35"/>
        <v>Matt Spaeth</v>
      </c>
      <c r="D362" t="str">
        <f t="shared" si="35"/>
        <v>Matt Spaeth</v>
      </c>
      <c r="E362" t="e">
        <f t="shared" si="33"/>
        <v>#N/A</v>
      </c>
      <c r="F362">
        <v>360</v>
      </c>
      <c r="G362" t="e">
        <f>VLOOKUP(D362,[1]fleaflicker.csv!AA:AB,2,FALSE)</f>
        <v>#N/A</v>
      </c>
      <c r="H362" t="e">
        <f>VLOOKUP(E362,[1]fleaflicker.csv!AA:AC,3,FALSE)</f>
        <v>#N/A</v>
      </c>
    </row>
    <row r="363" spans="1:8">
      <c r="A363" t="s">
        <v>1179</v>
      </c>
      <c r="B363" t="str">
        <f t="shared" si="31"/>
        <v>Rhett Ellison</v>
      </c>
      <c r="C363" t="str">
        <f t="shared" si="35"/>
        <v>Rhett Ellison</v>
      </c>
      <c r="D363" t="str">
        <f t="shared" si="35"/>
        <v>Rhett Ellison</v>
      </c>
      <c r="E363" t="e">
        <f t="shared" si="33"/>
        <v>#N/A</v>
      </c>
      <c r="F363">
        <v>361</v>
      </c>
      <c r="G363" t="e">
        <f>VLOOKUP(D363,[1]fleaflicker.csv!AA:AB,2,FALSE)</f>
        <v>#N/A</v>
      </c>
      <c r="H363" t="e">
        <f>VLOOKUP(E363,[1]fleaflicker.csv!AA:AC,3,FALSE)</f>
        <v>#N/A</v>
      </c>
    </row>
    <row r="364" spans="1:8">
      <c r="A364" t="s">
        <v>1190</v>
      </c>
      <c r="B364" t="str">
        <f t="shared" si="31"/>
        <v>Austin Johnson</v>
      </c>
      <c r="C364" t="str">
        <f t="shared" si="35"/>
        <v>Austin Johnson</v>
      </c>
      <c r="D364" t="str">
        <f t="shared" si="35"/>
        <v>Austin Johnson</v>
      </c>
      <c r="E364" t="e">
        <f t="shared" si="33"/>
        <v>#N/A</v>
      </c>
      <c r="F364">
        <v>362</v>
      </c>
      <c r="G364" t="e">
        <f>VLOOKUP(D364,[1]fleaflicker.csv!AA:AB,2,FALSE)</f>
        <v>#N/A</v>
      </c>
      <c r="H364" t="e">
        <f>VLOOKUP(E364,[1]fleaflicker.csv!AA:AC,3,FALSE)</f>
        <v>#N/A</v>
      </c>
    </row>
    <row r="365" spans="1:8">
      <c r="A365" t="s">
        <v>1204</v>
      </c>
      <c r="B365" t="str">
        <f t="shared" si="31"/>
        <v>Bruce Miller</v>
      </c>
      <c r="C365" t="str">
        <f t="shared" si="35"/>
        <v>Bruce Miller</v>
      </c>
      <c r="D365" t="str">
        <f t="shared" si="35"/>
        <v>Bruce Miller</v>
      </c>
      <c r="E365" t="e">
        <f t="shared" si="33"/>
        <v>#N/A</v>
      </c>
      <c r="F365">
        <v>363</v>
      </c>
      <c r="G365" t="e">
        <f>VLOOKUP(D365,[1]fleaflicker.csv!AA:AB,2,FALSE)</f>
        <v>#N/A</v>
      </c>
      <c r="H365" t="e">
        <f>VLOOKUP(E365,[1]fleaflicker.csv!AA:AC,3,FALSE)</f>
        <v>#N/A</v>
      </c>
    </row>
    <row r="366" spans="1:8">
      <c r="A366" t="s">
        <v>1325</v>
      </c>
      <c r="B366" t="str">
        <f t="shared" si="31"/>
        <v>Chase Coffman</v>
      </c>
      <c r="C366" t="str">
        <f t="shared" si="35"/>
        <v>Chase Coffman</v>
      </c>
      <c r="D366" t="str">
        <f t="shared" si="35"/>
        <v>Chase Coffman</v>
      </c>
      <c r="E366" t="e">
        <f t="shared" si="33"/>
        <v>#N/A</v>
      </c>
      <c r="F366">
        <v>364</v>
      </c>
      <c r="G366" t="e">
        <f>VLOOKUP(D366,[1]fleaflicker.csv!AA:AB,2,FALSE)</f>
        <v>#N/A</v>
      </c>
      <c r="H366" t="e">
        <f>VLOOKUP(E366,[1]fleaflicker.csv!AA:AC,3,FALSE)</f>
        <v>#N/A</v>
      </c>
    </row>
    <row r="367" spans="1:8">
      <c r="A367" t="s">
        <v>1644</v>
      </c>
      <c r="B367" t="str">
        <f t="shared" si="31"/>
        <v>J.J. Nelson</v>
      </c>
      <c r="C367" t="str">
        <f t="shared" si="35"/>
        <v>J.J. Nelson</v>
      </c>
      <c r="D367" t="str">
        <f t="shared" si="35"/>
        <v>J.J. Nelson</v>
      </c>
      <c r="E367" t="e">
        <f t="shared" si="33"/>
        <v>#N/A</v>
      </c>
      <c r="F367">
        <v>365</v>
      </c>
      <c r="G367" t="e">
        <f>VLOOKUP(D367,[1]fleaflicker.csv!AA:AB,2,FALSE)</f>
        <v>#N/A</v>
      </c>
      <c r="H367" t="e">
        <f>VLOOKUP(E367,[1]fleaflicker.csv!AA:AC,3,FALSE)</f>
        <v>#N/A</v>
      </c>
    </row>
    <row r="368" spans="1:8">
      <c r="A368" t="s">
        <v>1184</v>
      </c>
      <c r="B368" t="str">
        <f t="shared" si="31"/>
        <v>Devin Hester*</v>
      </c>
      <c r="C368" t="str">
        <f t="shared" si="35"/>
        <v>Devin Hester</v>
      </c>
      <c r="D368" t="str">
        <f t="shared" si="35"/>
        <v>Devin Hester</v>
      </c>
      <c r="E368" t="e">
        <f t="shared" si="33"/>
        <v>#N/A</v>
      </c>
      <c r="F368">
        <v>366</v>
      </c>
      <c r="G368" t="e">
        <f>VLOOKUP(D368,[1]fleaflicker.csv!AA:AB,2,FALSE)</f>
        <v>#N/A</v>
      </c>
      <c r="H368" t="e">
        <f>VLOOKUP(E368,[1]fleaflicker.csv!AA:AC,3,FALSE)</f>
        <v>#N/A</v>
      </c>
    </row>
    <row r="369" spans="1:8">
      <c r="A369" t="s">
        <v>1145</v>
      </c>
      <c r="B369" t="str">
        <f t="shared" si="31"/>
        <v>John Kuhn</v>
      </c>
      <c r="C369" t="str">
        <f t="shared" si="35"/>
        <v>John Kuhn</v>
      </c>
      <c r="D369" t="str">
        <f t="shared" si="35"/>
        <v>John Kuhn</v>
      </c>
      <c r="E369" t="str">
        <f t="shared" si="33"/>
        <v>John Kuhn</v>
      </c>
      <c r="F369">
        <v>367</v>
      </c>
      <c r="G369">
        <f>VLOOKUP(D369,[1]fleaflicker.csv!AA:AB,2,FALSE)</f>
        <v>367</v>
      </c>
      <c r="H369">
        <f>VLOOKUP(E369,[1]fleaflicker.csv!AA:AC,3,FALSE)</f>
        <v>367</v>
      </c>
    </row>
    <row r="370" spans="1:8">
      <c r="A370" t="s">
        <v>1130</v>
      </c>
      <c r="B370" t="str">
        <f t="shared" si="31"/>
        <v>Mike Davis</v>
      </c>
      <c r="C370" t="str">
        <f t="shared" si="35"/>
        <v>Mike Davis</v>
      </c>
      <c r="D370" t="str">
        <f t="shared" si="35"/>
        <v>Mike Davis</v>
      </c>
      <c r="E370" t="e">
        <f t="shared" si="33"/>
        <v>#N/A</v>
      </c>
      <c r="F370">
        <v>368</v>
      </c>
      <c r="G370" t="e">
        <f>VLOOKUP(D370,[1]fleaflicker.csv!AA:AB,2,FALSE)</f>
        <v>#N/A</v>
      </c>
      <c r="H370" t="e">
        <f>VLOOKUP(E370,[1]fleaflicker.csv!AA:AC,3,FALSE)</f>
        <v>#N/A</v>
      </c>
    </row>
    <row r="371" spans="1:8">
      <c r="A371" t="s">
        <v>1090</v>
      </c>
      <c r="B371" t="str">
        <f t="shared" si="31"/>
        <v>Brice Butler</v>
      </c>
      <c r="C371" t="str">
        <f t="shared" si="35"/>
        <v>Brice Butler</v>
      </c>
      <c r="D371" t="str">
        <f t="shared" si="35"/>
        <v>Brice Butler</v>
      </c>
      <c r="E371" t="e">
        <f t="shared" si="33"/>
        <v>#N/A</v>
      </c>
      <c r="F371">
        <v>369</v>
      </c>
      <c r="G371" t="e">
        <f>VLOOKUP(D371,[1]fleaflicker.csv!AA:AB,2,FALSE)</f>
        <v>#N/A</v>
      </c>
      <c r="H371" t="e">
        <f>VLOOKUP(E371,[1]fleaflicker.csv!AA:AC,3,FALSE)</f>
        <v>#N/A</v>
      </c>
    </row>
    <row r="372" spans="1:8">
      <c r="A372" t="s">
        <v>1195</v>
      </c>
      <c r="B372" t="str">
        <f t="shared" si="31"/>
        <v>Anthony Sherman</v>
      </c>
      <c r="C372" t="str">
        <f t="shared" ref="C372:D387" si="36">LEFT(B372,IFERROR(FIND("*",B372),LEN(B372)+1)-1)</f>
        <v>Anthony Sherman</v>
      </c>
      <c r="D372" t="str">
        <f t="shared" si="36"/>
        <v>Anthony Sherman</v>
      </c>
      <c r="E372" t="e">
        <f t="shared" si="33"/>
        <v>#N/A</v>
      </c>
      <c r="F372">
        <v>370</v>
      </c>
      <c r="G372" t="e">
        <f>VLOOKUP(D372,[1]fleaflicker.csv!AA:AB,2,FALSE)</f>
        <v>#N/A</v>
      </c>
      <c r="H372" t="e">
        <f>VLOOKUP(E372,[1]fleaflicker.csv!AA:AC,3,FALSE)</f>
        <v>#N/A</v>
      </c>
    </row>
    <row r="373" spans="1:8">
      <c r="A373" t="s">
        <v>1098</v>
      </c>
      <c r="B373" t="str">
        <f t="shared" si="31"/>
        <v>Taiwan Jones</v>
      </c>
      <c r="C373" t="str">
        <f t="shared" si="36"/>
        <v>Taiwan Jones</v>
      </c>
      <c r="D373" t="str">
        <f t="shared" si="36"/>
        <v>Taiwan Jones</v>
      </c>
      <c r="E373" t="e">
        <f t="shared" si="33"/>
        <v>#N/A</v>
      </c>
      <c r="F373">
        <v>371</v>
      </c>
      <c r="G373" t="e">
        <f>VLOOKUP(D373,[1]fleaflicker.csv!AA:AB,2,FALSE)</f>
        <v>#N/A</v>
      </c>
      <c r="H373" t="e">
        <f>VLOOKUP(E373,[1]fleaflicker.csv!AA:AC,3,FALSE)</f>
        <v>#N/A</v>
      </c>
    </row>
    <row r="374" spans="1:8">
      <c r="A374" t="s">
        <v>1135</v>
      </c>
      <c r="B374" t="str">
        <f t="shared" si="31"/>
        <v>Jeremy Langford</v>
      </c>
      <c r="C374" t="str">
        <f t="shared" si="36"/>
        <v>Jeremy Langford</v>
      </c>
      <c r="D374" t="str">
        <f t="shared" si="36"/>
        <v>Jeremy Langford</v>
      </c>
      <c r="E374" t="str">
        <f t="shared" si="33"/>
        <v>Jeremy Langford</v>
      </c>
      <c r="F374">
        <v>372</v>
      </c>
      <c r="G374">
        <f>VLOOKUP(D374,[1]fleaflicker.csv!AA:AB,2,FALSE)</f>
        <v>372</v>
      </c>
      <c r="H374">
        <f>VLOOKUP(E374,[1]fleaflicker.csv!AA:AC,3,FALSE)</f>
        <v>372</v>
      </c>
    </row>
    <row r="375" spans="1:8">
      <c r="A375" t="s">
        <v>1225</v>
      </c>
      <c r="B375" t="str">
        <f t="shared" si="31"/>
        <v>Lucky Whitehead</v>
      </c>
      <c r="C375" t="str">
        <f t="shared" si="36"/>
        <v>Lucky Whitehead</v>
      </c>
      <c r="D375" t="str">
        <f t="shared" si="36"/>
        <v>Lucky Whitehead</v>
      </c>
      <c r="E375" t="e">
        <f t="shared" si="33"/>
        <v>#N/A</v>
      </c>
      <c r="F375">
        <v>373</v>
      </c>
      <c r="G375" t="e">
        <f>VLOOKUP(D375,[1]fleaflicker.csv!AA:AB,2,FALSE)</f>
        <v>#N/A</v>
      </c>
      <c r="H375" t="e">
        <f>VLOOKUP(E375,[1]fleaflicker.csv!AA:AC,3,FALSE)</f>
        <v>#N/A</v>
      </c>
    </row>
    <row r="376" spans="1:8">
      <c r="A376" t="s">
        <v>1185</v>
      </c>
      <c r="B376" t="str">
        <f t="shared" si="31"/>
        <v>Marcus Murphy</v>
      </c>
      <c r="C376" t="str">
        <f t="shared" si="36"/>
        <v>Marcus Murphy</v>
      </c>
      <c r="D376" t="str">
        <f t="shared" si="36"/>
        <v>Marcus Murphy</v>
      </c>
      <c r="E376" t="e">
        <f t="shared" si="33"/>
        <v>#N/A</v>
      </c>
      <c r="F376">
        <v>374</v>
      </c>
      <c r="G376" t="e">
        <f>VLOOKUP(D376,[1]fleaflicker.csv!AA:AB,2,FALSE)</f>
        <v>#N/A</v>
      </c>
      <c r="H376" t="e">
        <f>VLOOKUP(E376,[1]fleaflicker.csv!AA:AC,3,FALSE)</f>
        <v>#N/A</v>
      </c>
    </row>
    <row r="377" spans="1:8">
      <c r="A377" t="s">
        <v>1245</v>
      </c>
      <c r="B377" t="str">
        <f t="shared" si="31"/>
        <v>James Casey</v>
      </c>
      <c r="C377" t="str">
        <f t="shared" si="36"/>
        <v>James Casey</v>
      </c>
      <c r="D377" t="str">
        <f t="shared" si="36"/>
        <v>James Casey</v>
      </c>
      <c r="E377" t="e">
        <f t="shared" si="33"/>
        <v>#N/A</v>
      </c>
      <c r="F377">
        <v>375</v>
      </c>
      <c r="G377" t="e">
        <f>VLOOKUP(D377,[1]fleaflicker.csv!AA:AB,2,FALSE)</f>
        <v>#N/A</v>
      </c>
      <c r="H377" t="e">
        <f>VLOOKUP(E377,[1]fleaflicker.csv!AA:AC,3,FALSE)</f>
        <v>#N/A</v>
      </c>
    </row>
    <row r="378" spans="1:8">
      <c r="A378" t="s">
        <v>1125</v>
      </c>
      <c r="B378" t="str">
        <f t="shared" si="31"/>
        <v>Ty Montgomery</v>
      </c>
      <c r="C378" t="str">
        <f t="shared" si="36"/>
        <v>Ty Montgomery</v>
      </c>
      <c r="D378" t="str">
        <f t="shared" si="36"/>
        <v>Ty Montgomery</v>
      </c>
      <c r="E378" t="str">
        <f t="shared" si="33"/>
        <v>Ty Montgomery</v>
      </c>
      <c r="F378">
        <v>376</v>
      </c>
      <c r="G378">
        <f>VLOOKUP(D378,[1]fleaflicker.csv!AA:AB,2,FALSE)</f>
        <v>376</v>
      </c>
      <c r="H378">
        <f>VLOOKUP(E378,[1]fleaflicker.csv!AA:AC,3,FALSE)</f>
        <v>376</v>
      </c>
    </row>
    <row r="379" spans="1:8">
      <c r="A379" t="s">
        <v>1252</v>
      </c>
      <c r="B379" t="str">
        <f t="shared" si="31"/>
        <v>Zach Zenner</v>
      </c>
      <c r="C379" t="str">
        <f t="shared" si="36"/>
        <v>Zach Zenner</v>
      </c>
      <c r="D379" t="str">
        <f t="shared" si="36"/>
        <v>Zach Zenner</v>
      </c>
      <c r="E379" t="e">
        <f t="shared" si="33"/>
        <v>#N/A</v>
      </c>
      <c r="F379">
        <v>377</v>
      </c>
      <c r="G379" t="e">
        <f>VLOOKUP(D379,[1]fleaflicker.csv!AA:AB,2,FALSE)</f>
        <v>#N/A</v>
      </c>
      <c r="H379" t="e">
        <f>VLOOKUP(E379,[1]fleaflicker.csv!AA:AC,3,FALSE)</f>
        <v>#N/A</v>
      </c>
    </row>
    <row r="380" spans="1:8">
      <c r="A380" t="s">
        <v>1141</v>
      </c>
      <c r="B380" t="str">
        <f t="shared" si="31"/>
        <v>Luke Stocker</v>
      </c>
      <c r="C380" t="str">
        <f t="shared" si="36"/>
        <v>Luke Stocker</v>
      </c>
      <c r="D380" t="str">
        <f t="shared" si="36"/>
        <v>Luke Stocker</v>
      </c>
      <c r="E380" t="e">
        <f t="shared" si="33"/>
        <v>#N/A</v>
      </c>
      <c r="F380">
        <v>378</v>
      </c>
      <c r="G380" t="e">
        <f>VLOOKUP(D380,[1]fleaflicker.csv!AA:AB,2,FALSE)</f>
        <v>#N/A</v>
      </c>
      <c r="H380" t="e">
        <f>VLOOKUP(E380,[1]fleaflicker.csv!AA:AC,3,FALSE)</f>
        <v>#N/A</v>
      </c>
    </row>
    <row r="381" spans="1:8">
      <c r="A381" t="s">
        <v>1197</v>
      </c>
      <c r="B381" t="str">
        <f t="shared" si="31"/>
        <v>Vance McDonald</v>
      </c>
      <c r="C381" t="str">
        <f t="shared" si="36"/>
        <v>Vance McDonald</v>
      </c>
      <c r="D381" t="str">
        <f t="shared" si="36"/>
        <v>Vance McDonald</v>
      </c>
      <c r="E381" t="e">
        <f t="shared" si="33"/>
        <v>#N/A</v>
      </c>
      <c r="F381">
        <v>379</v>
      </c>
      <c r="G381" t="e">
        <f>VLOOKUP(D381,[1]fleaflicker.csv!AA:AB,2,FALSE)</f>
        <v>#N/A</v>
      </c>
      <c r="H381" t="e">
        <f>VLOOKUP(E381,[1]fleaflicker.csv!AA:AC,3,FALSE)</f>
        <v>#N/A</v>
      </c>
    </row>
    <row r="382" spans="1:8">
      <c r="A382" t="s">
        <v>1202</v>
      </c>
      <c r="B382" t="str">
        <f t="shared" si="31"/>
        <v>Darrel Young</v>
      </c>
      <c r="C382" t="str">
        <f t="shared" si="36"/>
        <v>Darrel Young</v>
      </c>
      <c r="D382" t="str">
        <f t="shared" si="36"/>
        <v>Darrel Young</v>
      </c>
      <c r="E382" t="e">
        <f t="shared" si="33"/>
        <v>#N/A</v>
      </c>
      <c r="F382">
        <v>380</v>
      </c>
      <c r="G382" t="e">
        <f>VLOOKUP(D382,[1]fleaflicker.csv!AA:AB,2,FALSE)</f>
        <v>#N/A</v>
      </c>
      <c r="H382" t="e">
        <f>VLOOKUP(E382,[1]fleaflicker.csv!AA:AC,3,FALSE)</f>
        <v>#N/A</v>
      </c>
    </row>
    <row r="383" spans="1:8">
      <c r="A383" t="s">
        <v>1196</v>
      </c>
      <c r="B383" t="str">
        <f t="shared" si="31"/>
        <v>Tommy Bohanon</v>
      </c>
      <c r="C383" t="str">
        <f t="shared" si="36"/>
        <v>Tommy Bohanon</v>
      </c>
      <c r="D383" t="str">
        <f t="shared" si="36"/>
        <v>Tommy Bohanon</v>
      </c>
      <c r="E383" t="e">
        <f t="shared" si="33"/>
        <v>#N/A</v>
      </c>
      <c r="F383">
        <v>381</v>
      </c>
      <c r="G383" t="e">
        <f>VLOOKUP(D383,[1]fleaflicker.csv!AA:AB,2,FALSE)</f>
        <v>#N/A</v>
      </c>
      <c r="H383" t="e">
        <f>VLOOKUP(E383,[1]fleaflicker.csv!AA:AC,3,FALSE)</f>
        <v>#N/A</v>
      </c>
    </row>
    <row r="384" spans="1:8">
      <c r="A384" t="s">
        <v>1166</v>
      </c>
      <c r="B384" t="str">
        <f t="shared" si="31"/>
        <v>Chris Matthews</v>
      </c>
      <c r="C384" t="str">
        <f t="shared" si="36"/>
        <v>Chris Matthews</v>
      </c>
      <c r="D384" t="str">
        <f t="shared" si="36"/>
        <v>Chris Matthews</v>
      </c>
      <c r="E384" t="e">
        <f t="shared" si="33"/>
        <v>#N/A</v>
      </c>
      <c r="F384">
        <v>382</v>
      </c>
      <c r="G384" t="e">
        <f>VLOOKUP(D384,[1]fleaflicker.csv!AA:AB,2,FALSE)</f>
        <v>#N/A</v>
      </c>
      <c r="H384" t="e">
        <f>VLOOKUP(E384,[1]fleaflicker.csv!AA:AC,3,FALSE)</f>
        <v>#N/A</v>
      </c>
    </row>
    <row r="385" spans="1:8">
      <c r="A385" t="s">
        <v>1122</v>
      </c>
      <c r="B385" t="str">
        <f t="shared" si="31"/>
        <v>Jake Stoneburner</v>
      </c>
      <c r="C385" t="str">
        <f t="shared" si="36"/>
        <v>Jake Stoneburner</v>
      </c>
      <c r="D385" t="str">
        <f t="shared" si="36"/>
        <v>Jake Stoneburner</v>
      </c>
      <c r="E385" t="e">
        <f t="shared" si="33"/>
        <v>#N/A</v>
      </c>
      <c r="F385">
        <v>383</v>
      </c>
      <c r="G385" t="e">
        <f>VLOOKUP(D385,[1]fleaflicker.csv!AA:AB,2,FALSE)</f>
        <v>#N/A</v>
      </c>
      <c r="H385" t="e">
        <f>VLOOKUP(E385,[1]fleaflicker.csv!AA:AC,3,FALSE)</f>
        <v>#N/A</v>
      </c>
    </row>
    <row r="386" spans="1:8">
      <c r="A386" t="s">
        <v>1070</v>
      </c>
      <c r="B386" t="str">
        <f t="shared" si="31"/>
        <v>Terron Ward</v>
      </c>
      <c r="C386" t="str">
        <f t="shared" si="36"/>
        <v>Terron Ward</v>
      </c>
      <c r="D386" t="str">
        <f t="shared" si="36"/>
        <v>Terron Ward</v>
      </c>
      <c r="E386" t="e">
        <f t="shared" si="33"/>
        <v>#N/A</v>
      </c>
      <c r="F386">
        <v>384</v>
      </c>
      <c r="G386" t="e">
        <f>VLOOKUP(D386,[1]fleaflicker.csv!AA:AB,2,FALSE)</f>
        <v>#N/A</v>
      </c>
      <c r="H386" t="e">
        <f>VLOOKUP(E386,[1]fleaflicker.csv!AA:AC,3,FALSE)</f>
        <v>#N/A</v>
      </c>
    </row>
    <row r="387" spans="1:8">
      <c r="A387" t="s">
        <v>1181</v>
      </c>
      <c r="B387" t="str">
        <f t="shared" si="31"/>
        <v>Chris Givens</v>
      </c>
      <c r="C387" t="str">
        <f t="shared" si="36"/>
        <v>Chris Givens</v>
      </c>
      <c r="D387" t="str">
        <f t="shared" si="36"/>
        <v>Chris Givens</v>
      </c>
      <c r="E387" t="str">
        <f t="shared" si="33"/>
        <v>Chris Givens</v>
      </c>
      <c r="F387">
        <v>385</v>
      </c>
      <c r="G387">
        <f>VLOOKUP(D387,[1]fleaflicker.csv!AA:AB,2,FALSE)</f>
        <v>385</v>
      </c>
      <c r="H387">
        <f>VLOOKUP(E387,[1]fleaflicker.csv!AA:AC,3,FALSE)</f>
        <v>385</v>
      </c>
    </row>
    <row r="388" spans="1:8">
      <c r="A388" t="s">
        <v>1200</v>
      </c>
      <c r="B388" t="str">
        <f t="shared" ref="B388:B451" si="37">LEFT(A388,IFERROR(FIND(",",A388),LEN(A388)-8)-1)</f>
        <v>Bernard Pierce</v>
      </c>
      <c r="C388" t="str">
        <f t="shared" ref="C388:D403" si="38">LEFT(B388,IFERROR(FIND("*",B388),LEN(B388)+1)-1)</f>
        <v>Bernard Pierce</v>
      </c>
      <c r="D388" t="str">
        <f t="shared" si="38"/>
        <v>Bernard Pierce</v>
      </c>
      <c r="E388" t="str">
        <f t="shared" ref="E388:E451" si="39">IF(F388=G388,D388,"")</f>
        <v>Bernard Pierce</v>
      </c>
      <c r="F388">
        <v>386</v>
      </c>
      <c r="G388">
        <f>VLOOKUP(D388,[1]fleaflicker.csv!AA:AB,2,FALSE)</f>
        <v>386</v>
      </c>
      <c r="H388">
        <f>VLOOKUP(E388,[1]fleaflicker.csv!AA:AC,3,FALSE)</f>
        <v>386</v>
      </c>
    </row>
    <row r="389" spans="1:8">
      <c r="A389" t="s">
        <v>1207</v>
      </c>
      <c r="B389" t="str">
        <f t="shared" si="37"/>
        <v>Rob Housler</v>
      </c>
      <c r="C389" t="str">
        <f t="shared" si="38"/>
        <v>Rob Housler</v>
      </c>
      <c r="D389" t="str">
        <f t="shared" si="38"/>
        <v>Rob Housler</v>
      </c>
      <c r="E389" t="s">
        <v>1645</v>
      </c>
      <c r="F389">
        <v>387</v>
      </c>
      <c r="G389">
        <f>VLOOKUP(D389,[1]fleaflicker.csv!AA:AB,2,FALSE)</f>
        <v>387</v>
      </c>
      <c r="H389" t="e">
        <f>VLOOKUP(E389,[1]fleaflicker.csv!AA:AC,3,FALSE)</f>
        <v>#N/A</v>
      </c>
    </row>
    <row r="390" spans="1:8">
      <c r="A390" t="s">
        <v>1256</v>
      </c>
      <c r="B390" t="str">
        <f t="shared" si="37"/>
        <v>Cody Latimer</v>
      </c>
      <c r="C390" t="str">
        <f t="shared" si="38"/>
        <v>Cody Latimer</v>
      </c>
      <c r="D390" t="str">
        <f t="shared" si="38"/>
        <v>Cody Latimer</v>
      </c>
      <c r="E390" t="str">
        <f t="shared" si="39"/>
        <v>Cody Latimer</v>
      </c>
      <c r="F390">
        <v>388</v>
      </c>
      <c r="G390">
        <f>VLOOKUP(D390,[1]fleaflicker.csv!AA:AB,2,FALSE)</f>
        <v>388</v>
      </c>
      <c r="H390">
        <f>VLOOKUP(E390,[1]fleaflicker.csv!AA:AC,3,FALSE)</f>
        <v>388</v>
      </c>
    </row>
    <row r="391" spans="1:8">
      <c r="A391" t="s">
        <v>1149</v>
      </c>
      <c r="B391" t="str">
        <f t="shared" si="37"/>
        <v>Andre Holmes</v>
      </c>
      <c r="C391" t="str">
        <f t="shared" si="38"/>
        <v>Andre Holmes</v>
      </c>
      <c r="D391" t="str">
        <f t="shared" si="38"/>
        <v>Andre Holmes</v>
      </c>
      <c r="E391" t="str">
        <f t="shared" si="39"/>
        <v>Andre Holmes</v>
      </c>
      <c r="F391">
        <v>389</v>
      </c>
      <c r="G391">
        <f>VLOOKUP(D391,[1]fleaflicker.csv!AA:AB,2,FALSE)</f>
        <v>389</v>
      </c>
      <c r="H391">
        <f>VLOOKUP(E391,[1]fleaflicker.csv!AA:AC,3,FALSE)</f>
        <v>389</v>
      </c>
    </row>
    <row r="392" spans="1:8">
      <c r="A392" t="s">
        <v>1187</v>
      </c>
      <c r="B392" t="str">
        <f t="shared" si="37"/>
        <v>Derrick Coleman</v>
      </c>
      <c r="C392" t="str">
        <f t="shared" si="38"/>
        <v>Derrick Coleman</v>
      </c>
      <c r="D392" t="str">
        <f t="shared" si="38"/>
        <v>Derrick Coleman</v>
      </c>
      <c r="E392" t="e">
        <f t="shared" si="39"/>
        <v>#N/A</v>
      </c>
      <c r="F392">
        <v>390</v>
      </c>
      <c r="G392" t="e">
        <f>VLOOKUP(D392,[1]fleaflicker.csv!AA:AB,2,FALSE)</f>
        <v>#N/A</v>
      </c>
      <c r="H392" t="e">
        <f>VLOOKUP(E392,[1]fleaflicker.csv!AA:AC,3,FALSE)</f>
        <v>#N/A</v>
      </c>
    </row>
    <row r="393" spans="1:8">
      <c r="A393" t="s">
        <v>1205</v>
      </c>
      <c r="B393" t="str">
        <f t="shared" si="37"/>
        <v>Brandon Tate</v>
      </c>
      <c r="C393" t="str">
        <f t="shared" si="38"/>
        <v>Brandon Tate</v>
      </c>
      <c r="D393" t="str">
        <f t="shared" si="38"/>
        <v>Brandon Tate</v>
      </c>
      <c r="E393" t="e">
        <f t="shared" si="39"/>
        <v>#N/A</v>
      </c>
      <c r="F393">
        <v>391</v>
      </c>
      <c r="G393" t="e">
        <f>VLOOKUP(D393,[1]fleaflicker.csv!AA:AB,2,FALSE)</f>
        <v>#N/A</v>
      </c>
      <c r="H393" t="e">
        <f>VLOOKUP(E393,[1]fleaflicker.csv!AA:AC,3,FALSE)</f>
        <v>#N/A</v>
      </c>
    </row>
    <row r="394" spans="1:8">
      <c r="A394" t="s">
        <v>1231</v>
      </c>
      <c r="B394" t="str">
        <f t="shared" si="37"/>
        <v>Ricardo Lockette</v>
      </c>
      <c r="C394" t="str">
        <f t="shared" si="38"/>
        <v>Ricardo Lockette</v>
      </c>
      <c r="D394" t="str">
        <f t="shared" si="38"/>
        <v>Ricardo Lockette</v>
      </c>
      <c r="E394" t="str">
        <f t="shared" si="39"/>
        <v>Ricardo Lockette</v>
      </c>
      <c r="F394">
        <v>392</v>
      </c>
      <c r="G394">
        <f>VLOOKUP(D394,[1]fleaflicker.csv!AA:AB,2,FALSE)</f>
        <v>392</v>
      </c>
      <c r="H394">
        <f>VLOOKUP(E394,[1]fleaflicker.csv!AA:AC,3,FALSE)</f>
        <v>392</v>
      </c>
    </row>
    <row r="395" spans="1:8">
      <c r="A395" t="s">
        <v>1228</v>
      </c>
      <c r="B395" t="str">
        <f t="shared" si="37"/>
        <v>Rex Burkhead</v>
      </c>
      <c r="C395" t="str">
        <f t="shared" si="38"/>
        <v>Rex Burkhead</v>
      </c>
      <c r="D395" t="str">
        <f t="shared" si="38"/>
        <v>Rex Burkhead</v>
      </c>
      <c r="E395" t="str">
        <f t="shared" si="39"/>
        <v>Rex Burkhead</v>
      </c>
      <c r="F395">
        <v>393</v>
      </c>
      <c r="G395">
        <f>VLOOKUP(D395,[1]fleaflicker.csv!AA:AB,2,FALSE)</f>
        <v>393</v>
      </c>
      <c r="H395">
        <f>VLOOKUP(E395,[1]fleaflicker.csv!AA:AC,3,FALSE)</f>
        <v>393</v>
      </c>
    </row>
    <row r="396" spans="1:8">
      <c r="A396" t="s">
        <v>1198</v>
      </c>
      <c r="B396" t="str">
        <f t="shared" si="37"/>
        <v>Jalston Fowler</v>
      </c>
      <c r="C396" t="str">
        <f t="shared" si="38"/>
        <v>Jalston Fowler</v>
      </c>
      <c r="D396" t="str">
        <f t="shared" si="38"/>
        <v>Jalston Fowler</v>
      </c>
      <c r="E396" t="e">
        <f t="shared" si="39"/>
        <v>#N/A</v>
      </c>
      <c r="F396">
        <v>394</v>
      </c>
      <c r="G396" t="e">
        <f>VLOOKUP(D396,[1]fleaflicker.csv!AA:AB,2,FALSE)</f>
        <v>#N/A</v>
      </c>
      <c r="H396" t="e">
        <f>VLOOKUP(E396,[1]fleaflicker.csv!AA:AC,3,FALSE)</f>
        <v>#N/A</v>
      </c>
    </row>
    <row r="397" spans="1:8">
      <c r="A397" t="s">
        <v>1183</v>
      </c>
      <c r="B397" t="str">
        <f t="shared" si="37"/>
        <v>Nick Williams</v>
      </c>
      <c r="C397" t="str">
        <f t="shared" si="38"/>
        <v>Nick Williams</v>
      </c>
      <c r="D397" t="str">
        <f t="shared" si="38"/>
        <v>Nick Williams</v>
      </c>
      <c r="E397" t="e">
        <f t="shared" si="39"/>
        <v>#N/A</v>
      </c>
      <c r="F397">
        <v>395</v>
      </c>
      <c r="G397" t="e">
        <f>VLOOKUP(D397,[1]fleaflicker.csv!AA:AB,2,FALSE)</f>
        <v>#N/A</v>
      </c>
      <c r="H397" t="e">
        <f>VLOOKUP(E397,[1]fleaflicker.csv!AA:AC,3,FALSE)</f>
        <v>#N/A</v>
      </c>
    </row>
    <row r="398" spans="1:8">
      <c r="A398" t="s">
        <v>1201</v>
      </c>
      <c r="B398" t="str">
        <f t="shared" si="37"/>
        <v>Marc Mariani</v>
      </c>
      <c r="C398" t="str">
        <f t="shared" si="38"/>
        <v>Marc Mariani</v>
      </c>
      <c r="D398" t="str">
        <f t="shared" si="38"/>
        <v>Marc Mariani</v>
      </c>
      <c r="E398" t="e">
        <f t="shared" si="39"/>
        <v>#N/A</v>
      </c>
      <c r="F398">
        <v>396</v>
      </c>
      <c r="G398" t="e">
        <f>VLOOKUP(D398,[1]fleaflicker.csv!AA:AB,2,FALSE)</f>
        <v>#N/A</v>
      </c>
      <c r="H398" t="e">
        <f>VLOOKUP(E398,[1]fleaflicker.csv!AA:AC,3,FALSE)</f>
        <v>#N/A</v>
      </c>
    </row>
    <row r="399" spans="1:8">
      <c r="A399" t="s">
        <v>1186</v>
      </c>
      <c r="B399" t="str">
        <f t="shared" si="37"/>
        <v>Jacoby Jones*</v>
      </c>
      <c r="C399" t="str">
        <f t="shared" si="38"/>
        <v>Jacoby Jones</v>
      </c>
      <c r="D399" t="str">
        <f t="shared" si="38"/>
        <v>Jacoby Jones</v>
      </c>
      <c r="E399" t="e">
        <f t="shared" si="39"/>
        <v>#N/A</v>
      </c>
      <c r="F399">
        <v>397</v>
      </c>
      <c r="G399" t="e">
        <f>VLOOKUP(D399,[1]fleaflicker.csv!AA:AB,2,FALSE)</f>
        <v>#N/A</v>
      </c>
      <c r="H399" t="e">
        <f>VLOOKUP(E399,[1]fleaflicker.csv!AA:AC,3,FALSE)</f>
        <v>#N/A</v>
      </c>
    </row>
    <row r="400" spans="1:8">
      <c r="A400" t="s">
        <v>1208</v>
      </c>
      <c r="B400" t="str">
        <f t="shared" si="37"/>
        <v>Jorvorskie Lane</v>
      </c>
      <c r="C400" t="str">
        <f t="shared" si="38"/>
        <v>Jorvorskie Lane</v>
      </c>
      <c r="D400" t="str">
        <f t="shared" si="38"/>
        <v>Jorvorskie Lane</v>
      </c>
      <c r="E400" t="e">
        <f t="shared" si="39"/>
        <v>#N/A</v>
      </c>
      <c r="F400">
        <v>398</v>
      </c>
      <c r="G400" t="e">
        <f>VLOOKUP(D400,[1]fleaflicker.csv!AA:AB,2,FALSE)</f>
        <v>#N/A</v>
      </c>
      <c r="H400" t="e">
        <f>VLOOKUP(E400,[1]fleaflicker.csv!AA:AC,3,FALSE)</f>
        <v>#N/A</v>
      </c>
    </row>
    <row r="401" spans="1:8">
      <c r="A401" t="s">
        <v>1226</v>
      </c>
      <c r="B401" t="str">
        <f t="shared" si="37"/>
        <v>Jerome Felton</v>
      </c>
      <c r="C401" t="str">
        <f t="shared" si="38"/>
        <v>Jerome Felton</v>
      </c>
      <c r="D401" t="str">
        <f t="shared" si="38"/>
        <v>Jerome Felton</v>
      </c>
      <c r="E401" t="e">
        <f t="shared" si="39"/>
        <v>#N/A</v>
      </c>
      <c r="F401">
        <v>399</v>
      </c>
      <c r="G401" t="e">
        <f>VLOOKUP(D401,[1]fleaflicker.csv!AA:AB,2,FALSE)</f>
        <v>#N/A</v>
      </c>
      <c r="H401" t="e">
        <f>VLOOKUP(E401,[1]fleaflicker.csv!AA:AC,3,FALSE)</f>
        <v>#N/A</v>
      </c>
    </row>
    <row r="402" spans="1:8">
      <c r="A402" t="s">
        <v>1235</v>
      </c>
      <c r="B402" t="str">
        <f t="shared" si="37"/>
        <v>Chris Conley</v>
      </c>
      <c r="C402" t="str">
        <f t="shared" si="38"/>
        <v>Chris Conley</v>
      </c>
      <c r="D402" t="str">
        <f t="shared" si="38"/>
        <v>Chris Conley</v>
      </c>
      <c r="E402" t="str">
        <f t="shared" si="39"/>
        <v>Chris Conley</v>
      </c>
      <c r="F402">
        <v>400</v>
      </c>
      <c r="G402">
        <f>VLOOKUP(D402,[1]fleaflicker.csv!AA:AB,2,FALSE)</f>
        <v>400</v>
      </c>
      <c r="H402">
        <f>VLOOKUP(E402,[1]fleaflicker.csv!AA:AC,3,FALSE)</f>
        <v>400</v>
      </c>
    </row>
    <row r="403" spans="1:8">
      <c r="A403" t="s">
        <v>1139</v>
      </c>
      <c r="B403" t="str">
        <f t="shared" si="37"/>
        <v>Kevin Norwood</v>
      </c>
      <c r="C403" t="str">
        <f t="shared" si="38"/>
        <v>Kevin Norwood</v>
      </c>
      <c r="D403" t="str">
        <f t="shared" si="38"/>
        <v>Kevin Norwood</v>
      </c>
      <c r="E403" t="e">
        <f t="shared" si="39"/>
        <v>#N/A</v>
      </c>
      <c r="F403">
        <v>401</v>
      </c>
      <c r="G403" t="e">
        <f>VLOOKUP(D403,[1]fleaflicker.csv!AA:AB,2,FALSE)</f>
        <v>#N/A</v>
      </c>
      <c r="H403" t="e">
        <f>VLOOKUP(E403,[1]fleaflicker.csv!AA:AC,3,FALSE)</f>
        <v>#N/A</v>
      </c>
    </row>
    <row r="404" spans="1:8">
      <c r="A404" t="s">
        <v>1260</v>
      </c>
      <c r="B404" t="str">
        <f t="shared" si="37"/>
        <v>Demetrius Harris</v>
      </c>
      <c r="C404" t="str">
        <f t="shared" ref="C404:D419" si="40">LEFT(B404,IFERROR(FIND("*",B404),LEN(B404)+1)-1)</f>
        <v>Demetrius Harris</v>
      </c>
      <c r="D404" t="str">
        <f t="shared" si="40"/>
        <v>Demetrius Harris</v>
      </c>
      <c r="E404" t="e">
        <f t="shared" si="39"/>
        <v>#N/A</v>
      </c>
      <c r="F404">
        <v>402</v>
      </c>
      <c r="G404" t="e">
        <f>VLOOKUP(D404,[1]fleaflicker.csv!AA:AB,2,FALSE)</f>
        <v>#N/A</v>
      </c>
      <c r="H404" t="e">
        <f>VLOOKUP(E404,[1]fleaflicker.csv!AA:AC,3,FALSE)</f>
        <v>#N/A</v>
      </c>
    </row>
    <row r="405" spans="1:8">
      <c r="A405" t="s">
        <v>1213</v>
      </c>
      <c r="B405" t="str">
        <f t="shared" si="37"/>
        <v>Griff Whalen</v>
      </c>
      <c r="C405" t="str">
        <f t="shared" si="40"/>
        <v>Griff Whalen</v>
      </c>
      <c r="D405" t="str">
        <f t="shared" si="40"/>
        <v>Griff Whalen</v>
      </c>
      <c r="E405" t="e">
        <f t="shared" si="39"/>
        <v>#N/A</v>
      </c>
      <c r="F405">
        <v>403</v>
      </c>
      <c r="G405" t="e">
        <f>VLOOKUP(D405,[1]fleaflicker.csv!AA:AB,2,FALSE)</f>
        <v>#N/A</v>
      </c>
      <c r="H405" t="e">
        <f>VLOOKUP(E405,[1]fleaflicker.csv!AA:AC,3,FALSE)</f>
        <v>#N/A</v>
      </c>
    </row>
    <row r="406" spans="1:8">
      <c r="A406" t="s">
        <v>1264</v>
      </c>
      <c r="B406" t="str">
        <f t="shared" si="37"/>
        <v>Isaiah Pead</v>
      </c>
      <c r="C406" t="str">
        <f t="shared" si="40"/>
        <v>Isaiah Pead</v>
      </c>
      <c r="D406" t="str">
        <f t="shared" si="40"/>
        <v>Isaiah Pead</v>
      </c>
      <c r="E406" t="e">
        <f t="shared" si="39"/>
        <v>#N/A</v>
      </c>
      <c r="F406">
        <v>404</v>
      </c>
      <c r="G406" t="e">
        <f>VLOOKUP(D406,[1]fleaflicker.csv!AA:AB,2,FALSE)</f>
        <v>#N/A</v>
      </c>
      <c r="H406" t="e">
        <f>VLOOKUP(E406,[1]fleaflicker.csv!AA:AC,3,FALSE)</f>
        <v>#N/A</v>
      </c>
    </row>
    <row r="407" spans="1:8">
      <c r="A407" t="s">
        <v>1397</v>
      </c>
      <c r="B407" t="str">
        <f t="shared" si="37"/>
        <v>Kerwynn Williams</v>
      </c>
      <c r="C407" t="str">
        <f t="shared" si="40"/>
        <v>Kerwynn Williams</v>
      </c>
      <c r="D407" t="str">
        <f t="shared" si="40"/>
        <v>Kerwynn Williams</v>
      </c>
      <c r="E407" t="e">
        <f t="shared" si="39"/>
        <v>#N/A</v>
      </c>
      <c r="F407">
        <v>405</v>
      </c>
      <c r="G407" t="e">
        <f>VLOOKUP(D407,[1]fleaflicker.csv!AA:AB,2,FALSE)</f>
        <v>#N/A</v>
      </c>
      <c r="H407" t="e">
        <f>VLOOKUP(E407,[1]fleaflicker.csv!AA:AC,3,FALSE)</f>
        <v>#N/A</v>
      </c>
    </row>
    <row r="408" spans="1:8">
      <c r="A408" t="s">
        <v>1236</v>
      </c>
      <c r="B408" t="str">
        <f t="shared" si="37"/>
        <v>Raheem Mostert</v>
      </c>
      <c r="C408" t="str">
        <f t="shared" si="40"/>
        <v>Raheem Mostert</v>
      </c>
      <c r="D408" t="str">
        <f t="shared" si="40"/>
        <v>Raheem Mostert</v>
      </c>
      <c r="E408" t="e">
        <f t="shared" si="39"/>
        <v>#N/A</v>
      </c>
      <c r="F408">
        <v>406</v>
      </c>
      <c r="G408" t="e">
        <f>VLOOKUP(D408,[1]fleaflicker.csv!AA:AB,2,FALSE)</f>
        <v>#N/A</v>
      </c>
      <c r="H408" t="e">
        <f>VLOOKUP(E408,[1]fleaflicker.csv!AA:AC,3,FALSE)</f>
        <v>#N/A</v>
      </c>
    </row>
    <row r="409" spans="1:8">
      <c r="A409" t="s">
        <v>1222</v>
      </c>
      <c r="B409" t="str">
        <f t="shared" si="37"/>
        <v>Ryan Hewitt</v>
      </c>
      <c r="C409" t="str">
        <f t="shared" si="40"/>
        <v>Ryan Hewitt</v>
      </c>
      <c r="D409" t="str">
        <f t="shared" si="40"/>
        <v>Ryan Hewitt</v>
      </c>
      <c r="E409" t="e">
        <f t="shared" si="39"/>
        <v>#N/A</v>
      </c>
      <c r="F409">
        <v>407</v>
      </c>
      <c r="G409" t="e">
        <f>VLOOKUP(D409,[1]fleaflicker.csv!AA:AB,2,FALSE)</f>
        <v>#N/A</v>
      </c>
      <c r="H409" t="e">
        <f>VLOOKUP(E409,[1]fleaflicker.csv!AA:AC,3,FALSE)</f>
        <v>#N/A</v>
      </c>
    </row>
    <row r="410" spans="1:8">
      <c r="A410" t="s">
        <v>1254</v>
      </c>
      <c r="B410" t="str">
        <f t="shared" si="37"/>
        <v>Chris Hogan</v>
      </c>
      <c r="C410" t="str">
        <f t="shared" si="40"/>
        <v>Chris Hogan</v>
      </c>
      <c r="D410" t="str">
        <f t="shared" si="40"/>
        <v>Chris Hogan</v>
      </c>
      <c r="E410" t="str">
        <f t="shared" si="39"/>
        <v>Chris Hogan</v>
      </c>
      <c r="F410">
        <v>408</v>
      </c>
      <c r="G410">
        <f>VLOOKUP(D410,[1]fleaflicker.csv!AA:AB,2,FALSE)</f>
        <v>408</v>
      </c>
      <c r="H410">
        <f>VLOOKUP(E410,[1]fleaflicker.csv!AA:AC,3,FALSE)</f>
        <v>408</v>
      </c>
    </row>
    <row r="411" spans="1:8">
      <c r="A411" t="s">
        <v>1263</v>
      </c>
      <c r="B411" t="str">
        <f t="shared" si="37"/>
        <v>Stepfan Taylor</v>
      </c>
      <c r="C411" t="str">
        <f t="shared" si="40"/>
        <v>Stepfan Taylor</v>
      </c>
      <c r="D411" t="str">
        <f t="shared" si="40"/>
        <v>Stepfan Taylor</v>
      </c>
      <c r="E411" t="str">
        <f t="shared" si="39"/>
        <v>Stepfan Taylor</v>
      </c>
      <c r="F411">
        <v>409</v>
      </c>
      <c r="G411">
        <f>VLOOKUP(D411,[1]fleaflicker.csv!AA:AB,2,FALSE)</f>
        <v>409</v>
      </c>
      <c r="H411">
        <f>VLOOKUP(E411,[1]fleaflicker.csv!AA:AC,3,FALSE)</f>
        <v>409</v>
      </c>
    </row>
    <row r="412" spans="1:8">
      <c r="A412" t="s">
        <v>1227</v>
      </c>
      <c r="B412" t="str">
        <f t="shared" si="37"/>
        <v>Matthew Mulligan</v>
      </c>
      <c r="C412" t="str">
        <f t="shared" si="40"/>
        <v>Matthew Mulligan</v>
      </c>
      <c r="D412" t="str">
        <f t="shared" si="40"/>
        <v>Matthew Mulligan</v>
      </c>
      <c r="E412" t="e">
        <f t="shared" si="39"/>
        <v>#N/A</v>
      </c>
      <c r="F412">
        <v>410</v>
      </c>
      <c r="G412" t="e">
        <f>VLOOKUP(D412,[1]fleaflicker.csv!AA:AB,2,FALSE)</f>
        <v>#N/A</v>
      </c>
      <c r="H412" t="e">
        <f>VLOOKUP(E412,[1]fleaflicker.csv!AA:AC,3,FALSE)</f>
        <v>#N/A</v>
      </c>
    </row>
    <row r="413" spans="1:8">
      <c r="A413" t="s">
        <v>1234</v>
      </c>
      <c r="B413" t="str">
        <f t="shared" si="37"/>
        <v>Cory Harkey</v>
      </c>
      <c r="C413" t="str">
        <f t="shared" si="40"/>
        <v>Cory Harkey</v>
      </c>
      <c r="D413" t="str">
        <f t="shared" si="40"/>
        <v>Cory Harkey</v>
      </c>
      <c r="E413" t="e">
        <f t="shared" si="39"/>
        <v>#N/A</v>
      </c>
      <c r="F413">
        <v>411</v>
      </c>
      <c r="G413" t="e">
        <f>VLOOKUP(D413,[1]fleaflicker.csv!AA:AB,2,FALSE)</f>
        <v>#N/A</v>
      </c>
      <c r="H413" t="e">
        <f>VLOOKUP(E413,[1]fleaflicker.csv!AA:AC,3,FALSE)</f>
        <v>#N/A</v>
      </c>
    </row>
    <row r="414" spans="1:8">
      <c r="A414" t="s">
        <v>1215</v>
      </c>
      <c r="B414" t="str">
        <f t="shared" si="37"/>
        <v>Corey Grant</v>
      </c>
      <c r="C414" t="str">
        <f t="shared" si="40"/>
        <v>Corey Grant</v>
      </c>
      <c r="D414" t="str">
        <f t="shared" si="40"/>
        <v>Corey Grant</v>
      </c>
      <c r="E414" t="e">
        <f t="shared" si="39"/>
        <v>#N/A</v>
      </c>
      <c r="F414">
        <v>412</v>
      </c>
      <c r="G414" t="e">
        <f>VLOOKUP(D414,[1]fleaflicker.csv!AA:AB,2,FALSE)</f>
        <v>#N/A</v>
      </c>
      <c r="H414" t="e">
        <f>VLOOKUP(E414,[1]fleaflicker.csv!AA:AC,3,FALSE)</f>
        <v>#N/A</v>
      </c>
    </row>
    <row r="415" spans="1:8">
      <c r="A415" t="s">
        <v>1249</v>
      </c>
      <c r="B415" t="str">
        <f t="shared" si="37"/>
        <v>Russell Shepard</v>
      </c>
      <c r="C415" t="str">
        <f t="shared" si="40"/>
        <v>Russell Shepard</v>
      </c>
      <c r="D415" t="str">
        <f t="shared" si="40"/>
        <v>Russell Shepard</v>
      </c>
      <c r="E415" t="e">
        <f t="shared" si="39"/>
        <v>#N/A</v>
      </c>
      <c r="F415">
        <v>413</v>
      </c>
      <c r="G415" t="e">
        <f>VLOOKUP(D415,[1]fleaflicker.csv!AA:AB,2,FALSE)</f>
        <v>#N/A</v>
      </c>
      <c r="H415" t="e">
        <f>VLOOKUP(E415,[1]fleaflicker.csv!AA:AC,3,FALSE)</f>
        <v>#N/A</v>
      </c>
    </row>
    <row r="416" spans="1:8">
      <c r="A416" t="s">
        <v>1271</v>
      </c>
      <c r="B416" t="str">
        <f t="shared" si="37"/>
        <v>Rashad Ross</v>
      </c>
      <c r="C416" t="str">
        <f t="shared" si="40"/>
        <v>Rashad Ross</v>
      </c>
      <c r="D416" t="str">
        <f t="shared" si="40"/>
        <v>Rashad Ross</v>
      </c>
      <c r="E416" t="e">
        <f t="shared" si="39"/>
        <v>#N/A</v>
      </c>
      <c r="F416">
        <v>414</v>
      </c>
      <c r="G416" t="e">
        <f>VLOOKUP(D416,[1]fleaflicker.csv!AA:AB,2,FALSE)</f>
        <v>#N/A</v>
      </c>
      <c r="H416" t="e">
        <f>VLOOKUP(E416,[1]fleaflicker.csv!AA:AC,3,FALSE)</f>
        <v>#N/A</v>
      </c>
    </row>
    <row r="417" spans="1:8">
      <c r="A417" t="s">
        <v>1078</v>
      </c>
      <c r="B417" t="str">
        <f t="shared" si="37"/>
        <v>Jeremy Kerley</v>
      </c>
      <c r="C417" t="str">
        <f t="shared" si="40"/>
        <v>Jeremy Kerley</v>
      </c>
      <c r="D417" t="str">
        <f t="shared" si="40"/>
        <v>Jeremy Kerley</v>
      </c>
      <c r="E417" t="str">
        <f t="shared" si="39"/>
        <v>Jeremy Kerley</v>
      </c>
      <c r="F417">
        <v>415</v>
      </c>
      <c r="G417">
        <f>VLOOKUP(D417,[1]fleaflicker.csv!AA:AB,2,FALSE)</f>
        <v>415</v>
      </c>
      <c r="H417">
        <f>VLOOKUP(E417,[1]fleaflicker.csv!AA:AC,3,FALSE)</f>
        <v>415</v>
      </c>
    </row>
    <row r="418" spans="1:8">
      <c r="A418" t="s">
        <v>1646</v>
      </c>
      <c r="B418" t="str">
        <f t="shared" si="37"/>
        <v>Troy Niklas</v>
      </c>
      <c r="C418" t="str">
        <f t="shared" si="40"/>
        <v>Troy Niklas</v>
      </c>
      <c r="D418" t="str">
        <f t="shared" si="40"/>
        <v>Troy Niklas</v>
      </c>
      <c r="E418" t="e">
        <f t="shared" si="39"/>
        <v>#N/A</v>
      </c>
      <c r="F418">
        <v>416</v>
      </c>
      <c r="G418" t="e">
        <f>VLOOKUP(D418,[1]fleaflicker.csv!AA:AB,2,FALSE)</f>
        <v>#N/A</v>
      </c>
      <c r="H418" t="e">
        <f>VLOOKUP(E418,[1]fleaflicker.csv!AA:AC,3,FALSE)</f>
        <v>#N/A</v>
      </c>
    </row>
    <row r="419" spans="1:8">
      <c r="A419" t="s">
        <v>1238</v>
      </c>
      <c r="B419" t="str">
        <f t="shared" si="37"/>
        <v>Michael Hoomanawanui</v>
      </c>
      <c r="C419" t="str">
        <f t="shared" si="40"/>
        <v>Michael Hoomanawanui</v>
      </c>
      <c r="D419" t="str">
        <f t="shared" si="40"/>
        <v>Michael Hoomanawanui</v>
      </c>
      <c r="E419" t="e">
        <f t="shared" si="39"/>
        <v>#N/A</v>
      </c>
      <c r="F419">
        <v>417</v>
      </c>
      <c r="G419" t="e">
        <f>VLOOKUP(D419,[1]fleaflicker.csv!AA:AB,2,FALSE)</f>
        <v>#N/A</v>
      </c>
      <c r="H419" t="e">
        <f>VLOOKUP(E419,[1]fleaflicker.csv!AA:AC,3,FALSE)</f>
        <v>#N/A</v>
      </c>
    </row>
    <row r="420" spans="1:8">
      <c r="A420" t="s">
        <v>1167</v>
      </c>
      <c r="B420" t="str">
        <f t="shared" si="37"/>
        <v>Andre Caldwell</v>
      </c>
      <c r="C420" t="str">
        <f t="shared" ref="C420:D435" si="41">LEFT(B420,IFERROR(FIND("*",B420),LEN(B420)+1)-1)</f>
        <v>Andre Caldwell</v>
      </c>
      <c r="D420" t="str">
        <f t="shared" si="41"/>
        <v>Andre Caldwell</v>
      </c>
      <c r="E420" t="str">
        <f t="shared" si="39"/>
        <v>Andre Caldwell</v>
      </c>
      <c r="F420">
        <v>418</v>
      </c>
      <c r="G420">
        <f>VLOOKUP(D420,[1]fleaflicker.csv!AA:AB,2,FALSE)</f>
        <v>418</v>
      </c>
      <c r="H420">
        <f>VLOOKUP(E420,[1]fleaflicker.csv!AA:AC,3,FALSE)</f>
        <v>418</v>
      </c>
    </row>
    <row r="421" spans="1:8">
      <c r="A421" t="s">
        <v>1269</v>
      </c>
      <c r="B421" t="str">
        <f t="shared" si="37"/>
        <v>Khari Lee</v>
      </c>
      <c r="C421" t="str">
        <f t="shared" si="41"/>
        <v>Khari Lee</v>
      </c>
      <c r="D421" t="str">
        <f t="shared" si="41"/>
        <v>Khari Lee</v>
      </c>
      <c r="E421" t="e">
        <f t="shared" si="39"/>
        <v>#N/A</v>
      </c>
      <c r="F421">
        <v>419</v>
      </c>
      <c r="G421" t="e">
        <f>VLOOKUP(D421,[1]fleaflicker.csv!AA:AB,2,FALSE)</f>
        <v>#N/A</v>
      </c>
      <c r="H421" t="e">
        <f>VLOOKUP(E421,[1]fleaflicker.csv!AA:AC,3,FALSE)</f>
        <v>#N/A</v>
      </c>
    </row>
    <row r="422" spans="1:8">
      <c r="A422" t="s">
        <v>1221</v>
      </c>
      <c r="B422" t="str">
        <f t="shared" si="37"/>
        <v>Timothy Wright</v>
      </c>
      <c r="C422" t="str">
        <f t="shared" si="41"/>
        <v>Timothy Wright</v>
      </c>
      <c r="D422" t="str">
        <f t="shared" si="41"/>
        <v>Timothy Wright</v>
      </c>
      <c r="E422" t="s">
        <v>534</v>
      </c>
      <c r="F422">
        <v>420</v>
      </c>
      <c r="G422" t="e">
        <f>VLOOKUP(D422,[1]fleaflicker.csv!AA:AB,2,FALSE)</f>
        <v>#N/A</v>
      </c>
      <c r="H422">
        <f>VLOOKUP(E422,[1]fleaflicker.csv!AA:AC,3,FALSE)</f>
        <v>420</v>
      </c>
    </row>
    <row r="423" spans="1:8">
      <c r="A423" t="s">
        <v>1074</v>
      </c>
      <c r="B423" t="str">
        <f t="shared" si="37"/>
        <v>John Phillips</v>
      </c>
      <c r="C423" t="str">
        <f t="shared" si="41"/>
        <v>John Phillips</v>
      </c>
      <c r="D423" t="str">
        <f t="shared" si="41"/>
        <v>John Phillips</v>
      </c>
      <c r="E423" t="e">
        <f t="shared" si="39"/>
        <v>#N/A</v>
      </c>
      <c r="F423">
        <v>421</v>
      </c>
      <c r="G423" t="e">
        <f>VLOOKUP(D423,[1]fleaflicker.csv!AA:AB,2,FALSE)</f>
        <v>#N/A</v>
      </c>
      <c r="H423" t="e">
        <f>VLOOKUP(E423,[1]fleaflicker.csv!AA:AC,3,FALSE)</f>
        <v>#N/A</v>
      </c>
    </row>
    <row r="424" spans="1:8">
      <c r="A424" t="s">
        <v>1128</v>
      </c>
      <c r="B424" t="str">
        <f t="shared" si="37"/>
        <v>Geremy Davis</v>
      </c>
      <c r="C424" t="str">
        <f t="shared" si="41"/>
        <v>Geremy Davis</v>
      </c>
      <c r="D424" t="str">
        <f t="shared" si="41"/>
        <v>Geremy Davis</v>
      </c>
      <c r="E424" t="e">
        <f t="shared" si="39"/>
        <v>#N/A</v>
      </c>
      <c r="F424">
        <v>422</v>
      </c>
      <c r="G424" t="e">
        <f>VLOOKUP(D424,[1]fleaflicker.csv!AA:AB,2,FALSE)</f>
        <v>#N/A</v>
      </c>
      <c r="H424" t="e">
        <f>VLOOKUP(E424,[1]fleaflicker.csv!AA:AC,3,FALSE)</f>
        <v>#N/A</v>
      </c>
    </row>
    <row r="425" spans="1:8">
      <c r="A425" t="s">
        <v>1647</v>
      </c>
      <c r="B425" t="str">
        <f t="shared" si="37"/>
        <v>Travaris Cadet</v>
      </c>
      <c r="C425" t="str">
        <f t="shared" si="41"/>
        <v>Travaris Cadet</v>
      </c>
      <c r="D425" t="str">
        <f t="shared" si="41"/>
        <v>Travaris Cadet</v>
      </c>
      <c r="E425" t="str">
        <f t="shared" si="39"/>
        <v>Travaris Cadet</v>
      </c>
      <c r="F425">
        <v>423</v>
      </c>
      <c r="G425">
        <f>VLOOKUP(D425,[1]fleaflicker.csv!AA:AB,2,FALSE)</f>
        <v>423</v>
      </c>
      <c r="H425">
        <f>VLOOKUP(E425,[1]fleaflicker.csv!AA:AC,3,FALSE)</f>
        <v>423</v>
      </c>
    </row>
    <row r="426" spans="1:8">
      <c r="A426" t="s">
        <v>1224</v>
      </c>
      <c r="B426" t="str">
        <f t="shared" si="37"/>
        <v>Malcolm Johnson</v>
      </c>
      <c r="C426" t="str">
        <f t="shared" si="41"/>
        <v>Malcolm Johnson</v>
      </c>
      <c r="D426" t="str">
        <f t="shared" si="41"/>
        <v>Malcolm Johnson</v>
      </c>
      <c r="E426" t="e">
        <f t="shared" si="39"/>
        <v>#N/A</v>
      </c>
      <c r="F426">
        <v>424</v>
      </c>
      <c r="G426" t="e">
        <f>VLOOKUP(D426,[1]fleaflicker.csv!AA:AB,2,FALSE)</f>
        <v>#N/A</v>
      </c>
      <c r="H426" t="e">
        <f>VLOOKUP(E426,[1]fleaflicker.csv!AA:AC,3,FALSE)</f>
        <v>#N/A</v>
      </c>
    </row>
    <row r="427" spans="1:8">
      <c r="A427" t="s">
        <v>1143</v>
      </c>
      <c r="B427" t="str">
        <f t="shared" si="37"/>
        <v>James O'Shaughnessy</v>
      </c>
      <c r="C427" t="str">
        <f t="shared" si="41"/>
        <v>James O'Shaughnessy</v>
      </c>
      <c r="D427" t="str">
        <f t="shared" si="41"/>
        <v>James O'Shaughnessy</v>
      </c>
      <c r="E427" t="e">
        <f t="shared" si="39"/>
        <v>#N/A</v>
      </c>
      <c r="F427">
        <v>425</v>
      </c>
      <c r="G427" t="e">
        <f>VLOOKUP(D427,[1]fleaflicker.csv!AA:AB,2,FALSE)</f>
        <v>#N/A</v>
      </c>
      <c r="H427" t="e">
        <f>VLOOKUP(E427,[1]fleaflicker.csv!AA:AC,3,FALSE)</f>
        <v>#N/A</v>
      </c>
    </row>
    <row r="428" spans="1:8">
      <c r="A428" t="s">
        <v>1087</v>
      </c>
      <c r="B428" t="str">
        <f t="shared" si="37"/>
        <v>Jaron Brown</v>
      </c>
      <c r="C428" t="str">
        <f t="shared" si="41"/>
        <v>Jaron Brown</v>
      </c>
      <c r="D428" t="str">
        <f t="shared" si="41"/>
        <v>Jaron Brown</v>
      </c>
      <c r="E428" t="e">
        <f t="shared" si="39"/>
        <v>#N/A</v>
      </c>
      <c r="F428">
        <v>426</v>
      </c>
      <c r="G428" t="e">
        <f>VLOOKUP(D428,[1]fleaflicker.csv!AA:AB,2,FALSE)</f>
        <v>#N/A</v>
      </c>
      <c r="H428" t="e">
        <f>VLOOKUP(E428,[1]fleaflicker.csv!AA:AC,3,FALSE)</f>
        <v>#N/A</v>
      </c>
    </row>
    <row r="429" spans="1:8">
      <c r="A429" t="s">
        <v>1265</v>
      </c>
      <c r="B429" t="str">
        <f t="shared" si="37"/>
        <v>Tyler Kroft</v>
      </c>
      <c r="C429" t="str">
        <f t="shared" si="41"/>
        <v>Tyler Kroft</v>
      </c>
      <c r="D429" t="str">
        <f t="shared" si="41"/>
        <v>Tyler Kroft</v>
      </c>
      <c r="E429" t="str">
        <f t="shared" si="39"/>
        <v>Tyler Kroft</v>
      </c>
      <c r="F429">
        <v>427</v>
      </c>
      <c r="G429">
        <f>VLOOKUP(D429,[1]fleaflicker.csv!AA:AB,2,FALSE)</f>
        <v>427</v>
      </c>
      <c r="H429">
        <f>VLOOKUP(E429,[1]fleaflicker.csv!AA:AC,3,FALSE)</f>
        <v>427</v>
      </c>
    </row>
    <row r="430" spans="1:8">
      <c r="A430" t="s">
        <v>1262</v>
      </c>
      <c r="B430" t="str">
        <f t="shared" si="37"/>
        <v>MyCole Pruitt</v>
      </c>
      <c r="C430" t="str">
        <f t="shared" si="41"/>
        <v>MyCole Pruitt</v>
      </c>
      <c r="D430" t="str">
        <f t="shared" si="41"/>
        <v>MyCole Pruitt</v>
      </c>
      <c r="E430" t="str">
        <f t="shared" si="39"/>
        <v>MyCole Pruitt</v>
      </c>
      <c r="F430">
        <v>428</v>
      </c>
      <c r="G430">
        <f>VLOOKUP(D430,[1]fleaflicker.csv!AA:AB,2,FALSE)</f>
        <v>428</v>
      </c>
      <c r="H430">
        <f>VLOOKUP(E430,[1]fleaflicker.csv!AA:AC,3,FALSE)</f>
        <v>428</v>
      </c>
    </row>
    <row r="431" spans="1:8">
      <c r="A431" t="s">
        <v>1241</v>
      </c>
      <c r="B431" t="str">
        <f t="shared" si="37"/>
        <v>MarQueis Gray</v>
      </c>
      <c r="C431" t="str">
        <f t="shared" si="41"/>
        <v>MarQueis Gray</v>
      </c>
      <c r="D431" t="str">
        <f t="shared" si="41"/>
        <v>MarQueis Gray</v>
      </c>
      <c r="E431" t="e">
        <f t="shared" si="39"/>
        <v>#N/A</v>
      </c>
      <c r="F431">
        <v>429</v>
      </c>
      <c r="G431" t="e">
        <f>VLOOKUP(D431,[1]fleaflicker.csv!AA:AB,2,FALSE)</f>
        <v>#N/A</v>
      </c>
      <c r="H431" t="e">
        <f>VLOOKUP(E431,[1]fleaflicker.csv!AA:AC,3,FALSE)</f>
        <v>#N/A</v>
      </c>
    </row>
    <row r="432" spans="1:8">
      <c r="A432" t="s">
        <v>1217</v>
      </c>
      <c r="B432" t="str">
        <f t="shared" si="37"/>
        <v>Michael Burton</v>
      </c>
      <c r="C432" t="str">
        <f t="shared" si="41"/>
        <v>Michael Burton</v>
      </c>
      <c r="D432" t="str">
        <f t="shared" si="41"/>
        <v>Michael Burton</v>
      </c>
      <c r="E432" t="e">
        <f t="shared" si="39"/>
        <v>#N/A</v>
      </c>
      <c r="F432">
        <v>430</v>
      </c>
      <c r="G432" t="e">
        <f>VLOOKUP(D432,[1]fleaflicker.csv!AA:AB,2,FALSE)</f>
        <v>#N/A</v>
      </c>
      <c r="H432" t="e">
        <f>VLOOKUP(E432,[1]fleaflicker.csv!AA:AC,3,FALSE)</f>
        <v>#N/A</v>
      </c>
    </row>
    <row r="433" spans="1:8">
      <c r="A433" t="s">
        <v>1194</v>
      </c>
      <c r="B433" t="str">
        <f t="shared" si="37"/>
        <v>Dontrelle Inman</v>
      </c>
      <c r="C433" t="str">
        <f t="shared" si="41"/>
        <v>Dontrelle Inman</v>
      </c>
      <c r="D433" t="str">
        <f t="shared" si="41"/>
        <v>Dontrelle Inman</v>
      </c>
      <c r="E433" t="e">
        <f t="shared" si="39"/>
        <v>#N/A</v>
      </c>
      <c r="F433">
        <v>431</v>
      </c>
      <c r="G433" t="e">
        <f>VLOOKUP(D433,[1]fleaflicker.csv!AA:AB,2,FALSE)</f>
        <v>#N/A</v>
      </c>
      <c r="H433" t="e">
        <f>VLOOKUP(E433,[1]fleaflicker.csv!AA:AC,3,FALSE)</f>
        <v>#N/A</v>
      </c>
    </row>
    <row r="434" spans="1:8">
      <c r="A434" t="s">
        <v>1157</v>
      </c>
      <c r="B434" t="str">
        <f t="shared" si="37"/>
        <v>Patrick DiMarco</v>
      </c>
      <c r="C434" t="str">
        <f t="shared" si="41"/>
        <v>Patrick DiMarco</v>
      </c>
      <c r="D434" t="str">
        <f t="shared" si="41"/>
        <v>Patrick DiMarco</v>
      </c>
      <c r="E434" t="e">
        <f t="shared" si="39"/>
        <v>#N/A</v>
      </c>
      <c r="F434">
        <v>432</v>
      </c>
      <c r="G434" t="e">
        <f>VLOOKUP(D434,[1]fleaflicker.csv!AA:AB,2,FALSE)</f>
        <v>#N/A</v>
      </c>
      <c r="H434" t="e">
        <f>VLOOKUP(E434,[1]fleaflicker.csv!AA:AC,3,FALSE)</f>
        <v>#N/A</v>
      </c>
    </row>
    <row r="435" spans="1:8">
      <c r="A435" t="s">
        <v>1261</v>
      </c>
      <c r="B435" t="str">
        <f t="shared" si="37"/>
        <v>Corey Fuller</v>
      </c>
      <c r="C435" t="str">
        <f t="shared" si="41"/>
        <v>Corey Fuller</v>
      </c>
      <c r="D435" t="str">
        <f t="shared" si="41"/>
        <v>Corey Fuller</v>
      </c>
      <c r="E435" t="e">
        <f t="shared" si="39"/>
        <v>#N/A</v>
      </c>
      <c r="F435">
        <v>433</v>
      </c>
      <c r="G435" t="e">
        <f>VLOOKUP(D435,[1]fleaflicker.csv!AA:AB,2,FALSE)</f>
        <v>#N/A</v>
      </c>
      <c r="H435" t="e">
        <f>VLOOKUP(E435,[1]fleaflicker.csv!AA:AC,3,FALSE)</f>
        <v>#N/A</v>
      </c>
    </row>
    <row r="436" spans="1:8">
      <c r="A436" t="s">
        <v>1232</v>
      </c>
      <c r="B436" t="str">
        <f t="shared" si="37"/>
        <v>Lee Smith</v>
      </c>
      <c r="C436" t="str">
        <f t="shared" ref="C436:D451" si="42">LEFT(B436,IFERROR(FIND("*",B436),LEN(B436)+1)-1)</f>
        <v>Lee Smith</v>
      </c>
      <c r="D436" t="str">
        <f t="shared" si="42"/>
        <v>Lee Smith</v>
      </c>
      <c r="E436" t="e">
        <f t="shared" si="39"/>
        <v>#N/A</v>
      </c>
      <c r="F436">
        <v>434</v>
      </c>
      <c r="G436" t="e">
        <f>VLOOKUP(D436,[1]fleaflicker.csv!AA:AB,2,FALSE)</f>
        <v>#N/A</v>
      </c>
      <c r="H436" t="e">
        <f>VLOOKUP(E436,[1]fleaflicker.csv!AA:AC,3,FALSE)</f>
        <v>#N/A</v>
      </c>
    </row>
    <row r="437" spans="1:8">
      <c r="A437" t="s">
        <v>1280</v>
      </c>
      <c r="B437" t="str">
        <f t="shared" si="37"/>
        <v>Charcandrick West</v>
      </c>
      <c r="C437" t="str">
        <f t="shared" si="42"/>
        <v>Charcandrick West</v>
      </c>
      <c r="D437" t="str">
        <f t="shared" si="42"/>
        <v>Charcandrick West</v>
      </c>
      <c r="E437" t="e">
        <f t="shared" si="39"/>
        <v>#N/A</v>
      </c>
      <c r="F437">
        <v>435</v>
      </c>
      <c r="G437" t="e">
        <f>VLOOKUP(D437,[1]fleaflicker.csv!AA:AB,2,FALSE)</f>
        <v>#N/A</v>
      </c>
      <c r="H437" t="e">
        <f>VLOOKUP(E437,[1]fleaflicker.csv!AA:AC,3,FALSE)</f>
        <v>#N/A</v>
      </c>
    </row>
    <row r="438" spans="1:8">
      <c r="A438" t="s">
        <v>1335</v>
      </c>
      <c r="B438" t="str">
        <f t="shared" si="37"/>
        <v>Anthony McCoy</v>
      </c>
      <c r="C438" t="str">
        <f t="shared" si="42"/>
        <v>Anthony McCoy</v>
      </c>
      <c r="D438" t="str">
        <f t="shared" si="42"/>
        <v>Anthony McCoy</v>
      </c>
      <c r="E438" t="e">
        <f t="shared" si="39"/>
        <v>#N/A</v>
      </c>
      <c r="F438">
        <v>436</v>
      </c>
      <c r="G438" t="e">
        <f>VLOOKUP(D438,[1]fleaflicker.csv!AA:AB,2,FALSE)</f>
        <v>#N/A</v>
      </c>
      <c r="H438" t="e">
        <f>VLOOKUP(E438,[1]fleaflicker.csv!AA:AC,3,FALSE)</f>
        <v>#N/A</v>
      </c>
    </row>
    <row r="439" spans="1:8">
      <c r="A439" t="s">
        <v>1237</v>
      </c>
      <c r="B439" t="str">
        <f t="shared" si="37"/>
        <v>Nic Jacobs</v>
      </c>
      <c r="C439" t="str">
        <f t="shared" si="42"/>
        <v>Nic Jacobs</v>
      </c>
      <c r="D439" t="str">
        <f t="shared" si="42"/>
        <v>Nic Jacobs</v>
      </c>
      <c r="E439" t="e">
        <f t="shared" si="39"/>
        <v>#N/A</v>
      </c>
      <c r="F439">
        <v>437</v>
      </c>
      <c r="G439" t="e">
        <f>VLOOKUP(D439,[1]fleaflicker.csv!AA:AB,2,FALSE)</f>
        <v>#N/A</v>
      </c>
      <c r="H439" t="e">
        <f>VLOOKUP(E439,[1]fleaflicker.csv!AA:AC,3,FALSE)</f>
        <v>#N/A</v>
      </c>
    </row>
    <row r="440" spans="1:8">
      <c r="A440" t="s">
        <v>1504</v>
      </c>
      <c r="B440" t="str">
        <f t="shared" si="37"/>
        <v>Nikita Whitlock</v>
      </c>
      <c r="C440" t="str">
        <f t="shared" si="42"/>
        <v>Nikita Whitlock</v>
      </c>
      <c r="D440" t="str">
        <f t="shared" si="42"/>
        <v>Nikita Whitlock</v>
      </c>
      <c r="E440" t="e">
        <f t="shared" si="39"/>
        <v>#N/A</v>
      </c>
      <c r="F440">
        <v>438</v>
      </c>
      <c r="G440" t="e">
        <f>VLOOKUP(D440,[1]fleaflicker.csv!AA:AB,2,FALSE)</f>
        <v>#N/A</v>
      </c>
      <c r="H440" t="e">
        <f>VLOOKUP(E440,[1]fleaflicker.csv!AA:AC,3,FALSE)</f>
        <v>#N/A</v>
      </c>
    </row>
    <row r="441" spans="1:8">
      <c r="A441" t="s">
        <v>1648</v>
      </c>
      <c r="B441" t="str">
        <f t="shared" si="37"/>
        <v>Kennard Backman*</v>
      </c>
      <c r="C441" t="str">
        <f t="shared" si="42"/>
        <v>Kennard Backman</v>
      </c>
      <c r="D441" t="str">
        <f t="shared" si="42"/>
        <v>Kennard Backman</v>
      </c>
      <c r="E441" t="e">
        <f t="shared" si="39"/>
        <v>#N/A</v>
      </c>
      <c r="F441">
        <v>439</v>
      </c>
      <c r="G441" t="e">
        <f>VLOOKUP(D441,[1]fleaflicker.csv!AA:AB,2,FALSE)</f>
        <v>#N/A</v>
      </c>
      <c r="H441" t="e">
        <f>VLOOKUP(E441,[1]fleaflicker.csv!AA:AC,3,FALSE)</f>
        <v>#N/A</v>
      </c>
    </row>
    <row r="442" spans="1:8">
      <c r="A442" t="s">
        <v>1239</v>
      </c>
      <c r="B442" t="str">
        <f t="shared" si="37"/>
        <v>Michael Williams</v>
      </c>
      <c r="C442" t="str">
        <f t="shared" si="42"/>
        <v>Michael Williams</v>
      </c>
      <c r="D442" t="str">
        <f t="shared" si="42"/>
        <v>Michael Williams</v>
      </c>
      <c r="E442" t="e">
        <f t="shared" si="39"/>
        <v>#N/A</v>
      </c>
      <c r="F442">
        <v>440</v>
      </c>
      <c r="G442" t="e">
        <f>VLOOKUP(D442,[1]fleaflicker.csv!AA:AB,2,FALSE)</f>
        <v>#N/A</v>
      </c>
      <c r="H442" t="e">
        <f>VLOOKUP(E442,[1]fleaflicker.csv!AA:AC,3,FALSE)</f>
        <v>#N/A</v>
      </c>
    </row>
    <row r="443" spans="1:8">
      <c r="A443" t="s">
        <v>1250</v>
      </c>
      <c r="B443" t="str">
        <f t="shared" si="37"/>
        <v>Cooper Helfet</v>
      </c>
      <c r="C443" t="str">
        <f t="shared" si="42"/>
        <v>Cooper Helfet</v>
      </c>
      <c r="D443" t="str">
        <f t="shared" si="42"/>
        <v>Cooper Helfet</v>
      </c>
      <c r="E443" t="e">
        <f t="shared" si="39"/>
        <v>#N/A</v>
      </c>
      <c r="F443">
        <v>441</v>
      </c>
      <c r="G443" t="e">
        <f>VLOOKUP(D443,[1]fleaflicker.csv!AA:AB,2,FALSE)</f>
        <v>#N/A</v>
      </c>
      <c r="H443" t="e">
        <f>VLOOKUP(E443,[1]fleaflicker.csv!AA:AC,3,FALSE)</f>
        <v>#N/A</v>
      </c>
    </row>
    <row r="444" spans="1:8">
      <c r="A444" t="s">
        <v>1253</v>
      </c>
      <c r="B444" t="str">
        <f t="shared" si="37"/>
        <v>Nick Boyle</v>
      </c>
      <c r="C444" t="str">
        <f t="shared" si="42"/>
        <v>Nick Boyle</v>
      </c>
      <c r="D444" t="str">
        <f t="shared" si="42"/>
        <v>Nick Boyle</v>
      </c>
      <c r="E444" t="e">
        <f t="shared" si="39"/>
        <v>#N/A</v>
      </c>
      <c r="F444">
        <v>442</v>
      </c>
      <c r="G444" t="e">
        <f>VLOOKUP(D444,[1]fleaflicker.csv!AA:AB,2,FALSE)</f>
        <v>#N/A</v>
      </c>
      <c r="H444" t="e">
        <f>VLOOKUP(E444,[1]fleaflicker.csv!AA:AC,3,FALSE)</f>
        <v>#N/A</v>
      </c>
    </row>
    <row r="445" spans="1:8">
      <c r="A445" t="s">
        <v>1154</v>
      </c>
      <c r="B445" t="str">
        <f t="shared" si="37"/>
        <v>Bryan Walters</v>
      </c>
      <c r="C445" t="str">
        <f t="shared" si="42"/>
        <v>Bryan Walters</v>
      </c>
      <c r="D445" t="str">
        <f t="shared" si="42"/>
        <v>Bryan Walters</v>
      </c>
      <c r="E445" t="e">
        <f t="shared" si="39"/>
        <v>#N/A</v>
      </c>
      <c r="F445">
        <v>443</v>
      </c>
      <c r="G445" t="e">
        <f>VLOOKUP(D445,[1]fleaflicker.csv!AA:AB,2,FALSE)</f>
        <v>#N/A</v>
      </c>
      <c r="H445" t="e">
        <f>VLOOKUP(E445,[1]fleaflicker.csv!AA:AC,3,FALSE)</f>
        <v>#N/A</v>
      </c>
    </row>
    <row r="446" spans="1:8">
      <c r="A446" t="s">
        <v>1251</v>
      </c>
      <c r="B446" t="str">
        <f t="shared" si="37"/>
        <v>Adam Humphries</v>
      </c>
      <c r="C446" t="str">
        <f t="shared" si="42"/>
        <v>Adam Humphries</v>
      </c>
      <c r="D446" t="str">
        <f t="shared" si="42"/>
        <v>Adam Humphries</v>
      </c>
      <c r="E446" t="e">
        <f t="shared" si="39"/>
        <v>#N/A</v>
      </c>
      <c r="F446">
        <v>444</v>
      </c>
      <c r="G446" t="e">
        <f>VLOOKUP(D446,[1]fleaflicker.csv!AA:AB,2,FALSE)</f>
        <v>#N/A</v>
      </c>
      <c r="H446" t="e">
        <f>VLOOKUP(E446,[1]fleaflicker.csv!AA:AC,3,FALSE)</f>
        <v>#N/A</v>
      </c>
    </row>
    <row r="447" spans="1:8">
      <c r="A447" t="s">
        <v>1426</v>
      </c>
      <c r="B447" t="str">
        <f t="shared" si="37"/>
        <v>Jeff Janis</v>
      </c>
      <c r="C447" t="str">
        <f t="shared" si="42"/>
        <v>Jeff Janis</v>
      </c>
      <c r="D447" t="str">
        <f t="shared" si="42"/>
        <v>Jeff Janis</v>
      </c>
      <c r="E447" t="str">
        <f t="shared" si="39"/>
        <v>Jeff Janis</v>
      </c>
      <c r="F447">
        <v>445</v>
      </c>
      <c r="G447">
        <f>VLOOKUP(D447,[1]fleaflicker.csv!AA:AB,2,FALSE)</f>
        <v>445</v>
      </c>
      <c r="H447">
        <f>VLOOKUP(E447,[1]fleaflicker.csv!AA:AC,3,FALSE)</f>
        <v>445</v>
      </c>
    </row>
    <row r="448" spans="1:8">
      <c r="A448" t="s">
        <v>1259</v>
      </c>
      <c r="B448" t="str">
        <f t="shared" si="37"/>
        <v>Brandon Williams</v>
      </c>
      <c r="C448" t="str">
        <f t="shared" si="42"/>
        <v>Brandon Williams</v>
      </c>
      <c r="D448" t="str">
        <f t="shared" si="42"/>
        <v>Brandon Williams</v>
      </c>
      <c r="E448" t="e">
        <f t="shared" si="39"/>
        <v>#N/A</v>
      </c>
      <c r="F448">
        <v>446</v>
      </c>
      <c r="G448" t="e">
        <f>VLOOKUP(D448,[1]fleaflicker.csv!AA:AB,2,FALSE)</f>
        <v>#N/A</v>
      </c>
      <c r="H448" t="e">
        <f>VLOOKUP(E448,[1]fleaflicker.csv!AA:AC,3,FALSE)</f>
        <v>#N/A</v>
      </c>
    </row>
    <row r="449" spans="1:8">
      <c r="A449" t="s">
        <v>1649</v>
      </c>
      <c r="B449" t="str">
        <f t="shared" si="37"/>
        <v>Reggie Bush*</v>
      </c>
      <c r="C449" t="str">
        <f t="shared" si="42"/>
        <v>Reggie Bush</v>
      </c>
      <c r="D449" t="str">
        <f t="shared" si="42"/>
        <v>Reggie Bush</v>
      </c>
      <c r="E449" t="e">
        <f t="shared" si="39"/>
        <v>#N/A</v>
      </c>
      <c r="F449">
        <v>447</v>
      </c>
      <c r="G449" t="e">
        <f>VLOOKUP(D449,[1]fleaflicker.csv!AA:AB,2,FALSE)</f>
        <v>#N/A</v>
      </c>
      <c r="H449" t="e">
        <f>VLOOKUP(E449,[1]fleaflicker.csv!AA:AC,3,FALSE)</f>
        <v>#N/A</v>
      </c>
    </row>
    <row r="450" spans="1:8">
      <c r="A450" t="s">
        <v>1188</v>
      </c>
      <c r="B450" t="str">
        <f t="shared" si="37"/>
        <v>Jay Prosch</v>
      </c>
      <c r="C450" t="str">
        <f t="shared" si="42"/>
        <v>Jay Prosch</v>
      </c>
      <c r="D450" t="str">
        <f t="shared" si="42"/>
        <v>Jay Prosch</v>
      </c>
      <c r="E450" t="e">
        <f t="shared" si="39"/>
        <v>#N/A</v>
      </c>
      <c r="F450">
        <v>448</v>
      </c>
      <c r="G450" t="e">
        <f>VLOOKUP(D450,[1]fleaflicker.csv!AA:AB,2,FALSE)</f>
        <v>#N/A</v>
      </c>
      <c r="H450" t="e">
        <f>VLOOKUP(E450,[1]fleaflicker.csv!AA:AC,3,FALSE)</f>
        <v>#N/A</v>
      </c>
    </row>
    <row r="451" spans="1:8">
      <c r="A451" t="s">
        <v>1650</v>
      </c>
      <c r="B451" t="str">
        <f t="shared" si="37"/>
        <v>Bruce Ellington*</v>
      </c>
      <c r="C451" t="str">
        <f t="shared" si="42"/>
        <v>Bruce Ellington</v>
      </c>
      <c r="D451" t="str">
        <f t="shared" si="42"/>
        <v>Bruce Ellington</v>
      </c>
      <c r="E451" t="e">
        <f t="shared" si="39"/>
        <v>#N/A</v>
      </c>
      <c r="F451">
        <v>449</v>
      </c>
      <c r="G451" t="e">
        <f>VLOOKUP(D451,[1]fleaflicker.csv!AA:AB,2,FALSE)</f>
        <v>#N/A</v>
      </c>
      <c r="H451" t="e">
        <f>VLOOKUP(E451,[1]fleaflicker.csv!AA:AC,3,FALSE)</f>
        <v>#N/A</v>
      </c>
    </row>
    <row r="452" spans="1:8">
      <c r="A452" t="s">
        <v>1257</v>
      </c>
      <c r="B452" t="str">
        <f t="shared" ref="B452:B515" si="43">LEFT(A452,IFERROR(FIND(",",A452),LEN(A452)-8)-1)</f>
        <v>Brock Osweiler</v>
      </c>
      <c r="C452" t="str">
        <f t="shared" ref="C452:D467" si="44">LEFT(B452,IFERROR(FIND("*",B452),LEN(B452)+1)-1)</f>
        <v>Brock Osweiler</v>
      </c>
      <c r="D452" t="str">
        <f t="shared" si="44"/>
        <v>Brock Osweiler</v>
      </c>
      <c r="E452" t="e">
        <f t="shared" ref="E452:E515" si="45">IF(F452=G452,D452,"")</f>
        <v>#N/A</v>
      </c>
      <c r="F452">
        <v>450</v>
      </c>
      <c r="G452" t="e">
        <f>VLOOKUP(D452,[1]fleaflicker.csv!AA:AB,2,FALSE)</f>
        <v>#N/A</v>
      </c>
      <c r="H452" t="e">
        <f>VLOOKUP(E452,[1]fleaflicker.csv!AA:AC,3,FALSE)</f>
        <v>#N/A</v>
      </c>
    </row>
    <row r="453" spans="1:8">
      <c r="A453" t="s">
        <v>1091</v>
      </c>
      <c r="B453" t="str">
        <f t="shared" si="43"/>
        <v>Brandon Myers</v>
      </c>
      <c r="C453" t="str">
        <f t="shared" si="44"/>
        <v>Brandon Myers</v>
      </c>
      <c r="D453" t="str">
        <f t="shared" si="44"/>
        <v>Brandon Myers</v>
      </c>
      <c r="E453" t="str">
        <f t="shared" si="45"/>
        <v>Brandon Myers</v>
      </c>
      <c r="F453">
        <v>451</v>
      </c>
      <c r="G453">
        <f>VLOOKUP(D453,[1]fleaflicker.csv!AA:AB,2,FALSE)</f>
        <v>451</v>
      </c>
      <c r="H453">
        <f>VLOOKUP(E453,[1]fleaflicker.csv!AA:AC,3,FALSE)</f>
        <v>451</v>
      </c>
    </row>
    <row r="454" spans="1:8">
      <c r="A454" t="s">
        <v>1301</v>
      </c>
      <c r="B454" t="str">
        <f t="shared" si="43"/>
        <v>Eric Weems</v>
      </c>
      <c r="C454" t="str">
        <f t="shared" si="44"/>
        <v>Eric Weems</v>
      </c>
      <c r="D454" t="str">
        <f t="shared" si="44"/>
        <v>Eric Weems</v>
      </c>
      <c r="E454" t="e">
        <f t="shared" si="45"/>
        <v>#N/A</v>
      </c>
      <c r="F454">
        <v>452</v>
      </c>
      <c r="G454" t="e">
        <f>VLOOKUP(D454,[1]fleaflicker.csv!AA:AB,2,FALSE)</f>
        <v>#N/A</v>
      </c>
      <c r="H454" t="e">
        <f>VLOOKUP(E454,[1]fleaflicker.csv!AA:AC,3,FALSE)</f>
        <v>#N/A</v>
      </c>
    </row>
    <row r="455" spans="1:8">
      <c r="A455" t="s">
        <v>1267</v>
      </c>
      <c r="B455" t="str">
        <f t="shared" si="43"/>
        <v>Adam Thielen</v>
      </c>
      <c r="C455" t="str">
        <f t="shared" si="44"/>
        <v>Adam Thielen</v>
      </c>
      <c r="D455" t="str">
        <f t="shared" si="44"/>
        <v>Adam Thielen</v>
      </c>
      <c r="E455" t="e">
        <f t="shared" si="45"/>
        <v>#N/A</v>
      </c>
      <c r="F455">
        <v>453</v>
      </c>
      <c r="G455" t="e">
        <f>VLOOKUP(D455,[1]fleaflicker.csv!AA:AB,2,FALSE)</f>
        <v>#N/A</v>
      </c>
      <c r="H455" t="e">
        <f>VLOOKUP(E455,[1]fleaflicker.csv!AA:AC,3,FALSE)</f>
        <v>#N/A</v>
      </c>
    </row>
    <row r="456" spans="1:8">
      <c r="A456" t="s">
        <v>1268</v>
      </c>
      <c r="B456" t="str">
        <f t="shared" si="43"/>
        <v>Zach Line</v>
      </c>
      <c r="C456" t="str">
        <f t="shared" si="44"/>
        <v>Zach Line</v>
      </c>
      <c r="D456" t="str">
        <f t="shared" si="44"/>
        <v>Zach Line</v>
      </c>
      <c r="E456" t="e">
        <f t="shared" si="45"/>
        <v>#N/A</v>
      </c>
      <c r="F456">
        <v>454</v>
      </c>
      <c r="G456" t="e">
        <f>VLOOKUP(D456,[1]fleaflicker.csv!AA:AB,2,FALSE)</f>
        <v>#N/A</v>
      </c>
      <c r="H456" t="e">
        <f>VLOOKUP(E456,[1]fleaflicker.csv!AA:AC,3,FALSE)</f>
        <v>#N/A</v>
      </c>
    </row>
    <row r="457" spans="1:8">
      <c r="A457" t="s">
        <v>1651</v>
      </c>
      <c r="B457" t="str">
        <f t="shared" si="43"/>
        <v>Alonzo Harris*</v>
      </c>
      <c r="C457" t="str">
        <f t="shared" si="44"/>
        <v>Alonzo Harris</v>
      </c>
      <c r="D457" t="str">
        <f t="shared" si="44"/>
        <v>Alonzo Harris</v>
      </c>
      <c r="E457" t="e">
        <f t="shared" si="45"/>
        <v>#N/A</v>
      </c>
      <c r="F457">
        <v>455</v>
      </c>
      <c r="G457" t="e">
        <f>VLOOKUP(D457,[1]fleaflicker.csv!AA:AB,2,FALSE)</f>
        <v>#N/A</v>
      </c>
      <c r="H457" t="e">
        <f>VLOOKUP(E457,[1]fleaflicker.csv!AA:AC,3,FALSE)</f>
        <v>#N/A</v>
      </c>
    </row>
    <row r="458" spans="1:8">
      <c r="A458" t="s">
        <v>1652</v>
      </c>
      <c r="B458" t="str">
        <f t="shared" si="43"/>
        <v>TJ Jones*</v>
      </c>
      <c r="C458" t="str">
        <f t="shared" si="44"/>
        <v>TJ Jones</v>
      </c>
      <c r="D458" t="str">
        <f t="shared" si="44"/>
        <v>TJ Jones</v>
      </c>
      <c r="E458" t="e">
        <f t="shared" si="45"/>
        <v>#N/A</v>
      </c>
      <c r="F458">
        <v>456</v>
      </c>
      <c r="G458" t="e">
        <f>VLOOKUP(D458,[1]fleaflicker.csv!AA:AB,2,FALSE)</f>
        <v>#N/A</v>
      </c>
      <c r="H458" t="e">
        <f>VLOOKUP(E458,[1]fleaflicker.csv!AA:AC,3,FALSE)</f>
        <v>#N/A</v>
      </c>
    </row>
    <row r="459" spans="1:8">
      <c r="A459" t="s">
        <v>1273</v>
      </c>
      <c r="B459" t="str">
        <f t="shared" si="43"/>
        <v>Matt Hasselbeck</v>
      </c>
      <c r="C459" t="str">
        <f t="shared" si="44"/>
        <v>Matt Hasselbeck</v>
      </c>
      <c r="D459" t="str">
        <f t="shared" si="44"/>
        <v>Matt Hasselbeck</v>
      </c>
      <c r="E459" t="e">
        <f t="shared" si="45"/>
        <v>#N/A</v>
      </c>
      <c r="F459">
        <v>457</v>
      </c>
      <c r="G459" t="e">
        <f>VLOOKUP(D459,[1]fleaflicker.csv!AA:AB,2,FALSE)</f>
        <v>#N/A</v>
      </c>
      <c r="H459" t="e">
        <f>VLOOKUP(E459,[1]fleaflicker.csv!AA:AC,3,FALSE)</f>
        <v>#N/A</v>
      </c>
    </row>
    <row r="460" spans="1:8">
      <c r="A460" t="s">
        <v>1324</v>
      </c>
      <c r="B460" t="str">
        <f t="shared" si="43"/>
        <v>Cedric Peerman</v>
      </c>
      <c r="C460" t="str">
        <f t="shared" si="44"/>
        <v>Cedric Peerman</v>
      </c>
      <c r="D460" t="str">
        <f t="shared" si="44"/>
        <v>Cedric Peerman</v>
      </c>
      <c r="E460" t="e">
        <f t="shared" si="45"/>
        <v>#N/A</v>
      </c>
      <c r="F460">
        <v>458</v>
      </c>
      <c r="G460" t="e">
        <f>VLOOKUP(D460,[1]fleaflicker.csv!AA:AB,2,FALSE)</f>
        <v>#N/A</v>
      </c>
      <c r="H460" t="e">
        <f>VLOOKUP(E460,[1]fleaflicker.csv!AA:AC,3,FALSE)</f>
        <v>#N/A</v>
      </c>
    </row>
    <row r="461" spans="1:8">
      <c r="A461" t="s">
        <v>832</v>
      </c>
      <c r="B461" t="str">
        <f t="shared" si="43"/>
        <v>Brandon Weeden</v>
      </c>
      <c r="C461" t="str">
        <f t="shared" si="44"/>
        <v>Brandon Weeden</v>
      </c>
      <c r="D461" t="str">
        <f t="shared" si="44"/>
        <v>Brandon Weeden</v>
      </c>
      <c r="E461" t="e">
        <f t="shared" si="45"/>
        <v>#N/A</v>
      </c>
      <c r="F461">
        <v>459</v>
      </c>
      <c r="G461" t="e">
        <f>VLOOKUP(D461,[1]fleaflicker.csv!AA:AB,2,FALSE)</f>
        <v>#N/A</v>
      </c>
      <c r="H461" t="e">
        <f>VLOOKUP(E461,[1]fleaflicker.csv!AA:AC,3,FALSE)</f>
        <v>#N/A</v>
      </c>
    </row>
    <row r="462" spans="1:8">
      <c r="A462" t="s">
        <v>1307</v>
      </c>
      <c r="B462" t="str">
        <f t="shared" si="43"/>
        <v>Mark Sanchez</v>
      </c>
      <c r="C462" t="str">
        <f t="shared" si="44"/>
        <v>Mark Sanchez</v>
      </c>
      <c r="D462" t="str">
        <f t="shared" si="44"/>
        <v>Mark Sanchez</v>
      </c>
      <c r="E462" t="e">
        <f t="shared" si="45"/>
        <v>#N/A</v>
      </c>
      <c r="F462">
        <v>460</v>
      </c>
      <c r="G462" t="e">
        <f>VLOOKUP(D462,[1]fleaflicker.csv!AA:AB,2,FALSE)</f>
        <v>#N/A</v>
      </c>
      <c r="H462" t="e">
        <f>VLOOKUP(E462,[1]fleaflicker.csv!AA:AC,3,FALSE)</f>
        <v>#N/A</v>
      </c>
    </row>
    <row r="463" spans="1:8">
      <c r="A463" t="s">
        <v>858</v>
      </c>
      <c r="B463" t="str">
        <f t="shared" si="43"/>
        <v>Luke McCown</v>
      </c>
      <c r="C463" t="str">
        <f t="shared" si="44"/>
        <v>Luke McCown</v>
      </c>
      <c r="D463" t="str">
        <f t="shared" si="44"/>
        <v>Luke McCown</v>
      </c>
      <c r="E463" t="e">
        <f t="shared" si="45"/>
        <v>#N/A</v>
      </c>
      <c r="F463">
        <v>461</v>
      </c>
      <c r="G463" t="e">
        <f>VLOOKUP(D463,[1]fleaflicker.csv!AA:AB,2,FALSE)</f>
        <v>#N/A</v>
      </c>
      <c r="H463" t="e">
        <f>VLOOKUP(E463,[1]fleaflicker.csv!AA:AC,3,FALSE)</f>
        <v>#N/A</v>
      </c>
    </row>
    <row r="464" spans="1:8">
      <c r="A464" t="s">
        <v>1284</v>
      </c>
      <c r="B464" t="str">
        <f t="shared" si="43"/>
        <v>Matt Schaub</v>
      </c>
      <c r="C464" t="str">
        <f t="shared" si="44"/>
        <v>Matt Schaub</v>
      </c>
      <c r="D464" t="str">
        <f t="shared" si="44"/>
        <v>Matt Schaub</v>
      </c>
      <c r="E464" t="e">
        <f t="shared" si="45"/>
        <v>#N/A</v>
      </c>
      <c r="F464">
        <v>462</v>
      </c>
      <c r="G464" t="e">
        <f>VLOOKUP(D464,[1]fleaflicker.csv!AA:AB,2,FALSE)</f>
        <v>#N/A</v>
      </c>
      <c r="H464" t="e">
        <f>VLOOKUP(E464,[1]fleaflicker.csv!AA:AC,3,FALSE)</f>
        <v>#N/A</v>
      </c>
    </row>
    <row r="465" spans="1:8">
      <c r="A465" t="s">
        <v>1653</v>
      </c>
      <c r="B465" t="str">
        <f t="shared" si="43"/>
        <v>Tarvaris Jackson</v>
      </c>
      <c r="C465" t="str">
        <f t="shared" si="44"/>
        <v>Tarvaris Jackson</v>
      </c>
      <c r="D465" t="str">
        <f t="shared" si="44"/>
        <v>Tarvaris Jackson</v>
      </c>
      <c r="E465" t="e">
        <f t="shared" si="45"/>
        <v>#N/A</v>
      </c>
      <c r="F465">
        <v>463</v>
      </c>
      <c r="G465" t="e">
        <f>VLOOKUP(D465,[1]fleaflicker.csv!AA:AB,2,FALSE)</f>
        <v>#N/A</v>
      </c>
      <c r="H465" t="e">
        <f>VLOOKUP(E465,[1]fleaflicker.csv!AA:AC,3,FALSE)</f>
        <v>#N/A</v>
      </c>
    </row>
    <row r="466" spans="1:8">
      <c r="A466" t="s">
        <v>1275</v>
      </c>
      <c r="B466" t="str">
        <f t="shared" si="43"/>
        <v>Drew Stanton</v>
      </c>
      <c r="C466" t="str">
        <f t="shared" si="44"/>
        <v>Drew Stanton</v>
      </c>
      <c r="D466" t="str">
        <f t="shared" si="44"/>
        <v>Drew Stanton</v>
      </c>
      <c r="E466" t="e">
        <f t="shared" si="45"/>
        <v>#N/A</v>
      </c>
      <c r="F466">
        <v>464</v>
      </c>
      <c r="G466" t="e">
        <f>VLOOKUP(D466,[1]fleaflicker.csv!AA:AB,2,FALSE)</f>
        <v>#N/A</v>
      </c>
      <c r="H466" t="e">
        <f>VLOOKUP(E466,[1]fleaflicker.csv!AA:AC,3,FALSE)</f>
        <v>#N/A</v>
      </c>
    </row>
    <row r="467" spans="1:8">
      <c r="A467" t="s">
        <v>1289</v>
      </c>
      <c r="B467" t="str">
        <f t="shared" si="43"/>
        <v>Michael Vick</v>
      </c>
      <c r="C467" t="str">
        <f t="shared" si="44"/>
        <v>Michael Vick</v>
      </c>
      <c r="D467" t="str">
        <f t="shared" si="44"/>
        <v>Michael Vick</v>
      </c>
      <c r="E467" t="e">
        <f t="shared" si="45"/>
        <v>#N/A</v>
      </c>
      <c r="F467">
        <v>465</v>
      </c>
      <c r="G467" t="e">
        <f>VLOOKUP(D467,[1]fleaflicker.csv!AA:AB,2,FALSE)</f>
        <v>#N/A</v>
      </c>
      <c r="H467" t="e">
        <f>VLOOKUP(E467,[1]fleaflicker.csv!AA:AC,3,FALSE)</f>
        <v>#N/A</v>
      </c>
    </row>
    <row r="468" spans="1:8">
      <c r="A468" t="s">
        <v>1276</v>
      </c>
      <c r="B468" t="str">
        <f t="shared" si="43"/>
        <v>Scott Tolzien</v>
      </c>
      <c r="C468" t="str">
        <f t="shared" ref="C468:D483" si="46">LEFT(B468,IFERROR(FIND("*",B468),LEN(B468)+1)-1)</f>
        <v>Scott Tolzien</v>
      </c>
      <c r="D468" t="str">
        <f t="shared" si="46"/>
        <v>Scott Tolzien</v>
      </c>
      <c r="E468" t="e">
        <f t="shared" si="45"/>
        <v>#N/A</v>
      </c>
      <c r="F468">
        <v>466</v>
      </c>
      <c r="G468" t="e">
        <f>VLOOKUP(D468,[1]fleaflicker.csv!AA:AB,2,FALSE)</f>
        <v>#N/A</v>
      </c>
      <c r="H468" t="e">
        <f>VLOOKUP(E468,[1]fleaflicker.csv!AA:AC,3,FALSE)</f>
        <v>#N/A</v>
      </c>
    </row>
    <row r="469" spans="1:8">
      <c r="A469" t="s">
        <v>1292</v>
      </c>
      <c r="B469" t="str">
        <f t="shared" si="43"/>
        <v>Ryan Nassib</v>
      </c>
      <c r="C469" t="str">
        <f t="shared" si="46"/>
        <v>Ryan Nassib</v>
      </c>
      <c r="D469" t="str">
        <f t="shared" si="46"/>
        <v>Ryan Nassib</v>
      </c>
      <c r="E469" t="e">
        <f t="shared" si="45"/>
        <v>#N/A</v>
      </c>
      <c r="F469">
        <v>467</v>
      </c>
      <c r="G469" t="e">
        <f>VLOOKUP(D469,[1]fleaflicker.csv!AA:AB,2,FALSE)</f>
        <v>#N/A</v>
      </c>
      <c r="H469" t="e">
        <f>VLOOKUP(E469,[1]fleaflicker.csv!AA:AC,3,FALSE)</f>
        <v>#N/A</v>
      </c>
    </row>
    <row r="470" spans="1:8">
      <c r="A470" t="s">
        <v>1281</v>
      </c>
      <c r="B470" t="str">
        <f t="shared" si="43"/>
        <v>Dan Orlovsky</v>
      </c>
      <c r="C470" t="str">
        <f t="shared" si="46"/>
        <v>Dan Orlovsky</v>
      </c>
      <c r="D470" t="str">
        <f t="shared" si="46"/>
        <v>Dan Orlovsky</v>
      </c>
      <c r="E470" t="e">
        <f t="shared" si="45"/>
        <v>#N/A</v>
      </c>
      <c r="F470">
        <v>468</v>
      </c>
      <c r="G470" t="e">
        <f>VLOOKUP(D470,[1]fleaflicker.csv!AA:AB,2,FALSE)</f>
        <v>#N/A</v>
      </c>
      <c r="H470" t="e">
        <f>VLOOKUP(E470,[1]fleaflicker.csv!AA:AC,3,FALSE)</f>
        <v>#N/A</v>
      </c>
    </row>
    <row r="471" spans="1:8">
      <c r="A471" t="s">
        <v>1296</v>
      </c>
      <c r="B471" t="str">
        <f t="shared" si="43"/>
        <v>Matt Moore</v>
      </c>
      <c r="C471" t="str">
        <f t="shared" si="46"/>
        <v>Matt Moore</v>
      </c>
      <c r="D471" t="str">
        <f t="shared" si="46"/>
        <v>Matt Moore</v>
      </c>
      <c r="E471" t="e">
        <f t="shared" si="45"/>
        <v>#N/A</v>
      </c>
      <c r="F471">
        <v>469</v>
      </c>
      <c r="G471" t="e">
        <f>VLOOKUP(D471,[1]fleaflicker.csv!AA:AB,2,FALSE)</f>
        <v>#N/A</v>
      </c>
      <c r="H471" t="e">
        <f>VLOOKUP(E471,[1]fleaflicker.csv!AA:AC,3,FALSE)</f>
        <v>#N/A</v>
      </c>
    </row>
    <row r="472" spans="1:8">
      <c r="A472" t="s">
        <v>1290</v>
      </c>
      <c r="B472" t="str">
        <f t="shared" si="43"/>
        <v>Mike Glennon</v>
      </c>
      <c r="C472" t="str">
        <f t="shared" si="46"/>
        <v>Mike Glennon</v>
      </c>
      <c r="D472" t="str">
        <f t="shared" si="46"/>
        <v>Mike Glennon</v>
      </c>
      <c r="E472" t="e">
        <f t="shared" si="45"/>
        <v>#N/A</v>
      </c>
      <c r="F472">
        <v>470</v>
      </c>
      <c r="G472" t="e">
        <f>VLOOKUP(D472,[1]fleaflicker.csv!AA:AB,2,FALSE)</f>
        <v>#N/A</v>
      </c>
      <c r="H472" t="e">
        <f>VLOOKUP(E472,[1]fleaflicker.csv!AA:AC,3,FALSE)</f>
        <v>#N/A</v>
      </c>
    </row>
    <row r="473" spans="1:8">
      <c r="A473" t="s">
        <v>1295</v>
      </c>
      <c r="B473" t="str">
        <f t="shared" si="43"/>
        <v>Chase Daniel</v>
      </c>
      <c r="C473" t="str">
        <f t="shared" si="46"/>
        <v>Chase Daniel</v>
      </c>
      <c r="D473" t="str">
        <f t="shared" si="46"/>
        <v>Chase Daniel</v>
      </c>
      <c r="E473" t="e">
        <f t="shared" si="45"/>
        <v>#N/A</v>
      </c>
      <c r="F473">
        <v>471</v>
      </c>
      <c r="G473" t="e">
        <f>VLOOKUP(D473,[1]fleaflicker.csv!AA:AB,2,FALSE)</f>
        <v>#N/A</v>
      </c>
      <c r="H473" t="e">
        <f>VLOOKUP(E473,[1]fleaflicker.csv!AA:AC,3,FALSE)</f>
        <v>#N/A</v>
      </c>
    </row>
    <row r="474" spans="1:8">
      <c r="A474" t="s">
        <v>1291</v>
      </c>
      <c r="B474" t="str">
        <f t="shared" si="43"/>
        <v>Bryce Petty</v>
      </c>
      <c r="C474" t="str">
        <f t="shared" si="46"/>
        <v>Bryce Petty</v>
      </c>
      <c r="D474" t="str">
        <f t="shared" si="46"/>
        <v>Bryce Petty</v>
      </c>
      <c r="E474" t="e">
        <f t="shared" si="45"/>
        <v>#N/A</v>
      </c>
      <c r="F474">
        <v>472</v>
      </c>
      <c r="G474" t="e">
        <f>VLOOKUP(D474,[1]fleaflicker.csv!AA:AB,2,FALSE)</f>
        <v>#N/A</v>
      </c>
      <c r="H474" t="e">
        <f>VLOOKUP(E474,[1]fleaflicker.csv!AA:AC,3,FALSE)</f>
        <v>#N/A</v>
      </c>
    </row>
    <row r="475" spans="1:8">
      <c r="A475" t="s">
        <v>871</v>
      </c>
      <c r="B475" t="str">
        <f t="shared" si="43"/>
        <v>Jimmy Clausen</v>
      </c>
      <c r="C475" t="str">
        <f t="shared" si="46"/>
        <v>Jimmy Clausen</v>
      </c>
      <c r="D475" t="str">
        <f t="shared" si="46"/>
        <v>Jimmy Clausen</v>
      </c>
      <c r="E475" t="e">
        <f t="shared" si="45"/>
        <v>#N/A</v>
      </c>
      <c r="F475">
        <v>473</v>
      </c>
      <c r="G475" t="e">
        <f>VLOOKUP(D475,[1]fleaflicker.csv!AA:AB,2,FALSE)</f>
        <v>#N/A</v>
      </c>
      <c r="H475" t="e">
        <f>VLOOKUP(E475,[1]fleaflicker.csv!AA:AC,3,FALSE)</f>
        <v>#N/A</v>
      </c>
    </row>
    <row r="476" spans="1:8">
      <c r="A476" t="s">
        <v>1285</v>
      </c>
      <c r="B476" t="str">
        <f t="shared" si="43"/>
        <v>Kellen Clemens</v>
      </c>
      <c r="C476" t="str">
        <f t="shared" si="46"/>
        <v>Kellen Clemens</v>
      </c>
      <c r="D476" t="str">
        <f t="shared" si="46"/>
        <v>Kellen Clemens</v>
      </c>
      <c r="E476" t="e">
        <f t="shared" si="45"/>
        <v>#N/A</v>
      </c>
      <c r="F476">
        <v>474</v>
      </c>
      <c r="G476" t="e">
        <f>VLOOKUP(D476,[1]fleaflicker.csv!AA:AB,2,FALSE)</f>
        <v>#N/A</v>
      </c>
      <c r="H476" t="e">
        <f>VLOOKUP(E476,[1]fleaflicker.csv!AA:AC,3,FALSE)</f>
        <v>#N/A</v>
      </c>
    </row>
    <row r="477" spans="1:8">
      <c r="A477" t="s">
        <v>1286</v>
      </c>
      <c r="B477" t="str">
        <f t="shared" si="43"/>
        <v>Derek Anderson</v>
      </c>
      <c r="C477" t="str">
        <f t="shared" si="46"/>
        <v>Derek Anderson</v>
      </c>
      <c r="D477" t="str">
        <f t="shared" si="46"/>
        <v>Derek Anderson</v>
      </c>
      <c r="E477" t="e">
        <f t="shared" si="45"/>
        <v>#N/A</v>
      </c>
      <c r="F477">
        <v>475</v>
      </c>
      <c r="G477" t="e">
        <f>VLOOKUP(D477,[1]fleaflicker.csv!AA:AB,2,FALSE)</f>
        <v>#N/A</v>
      </c>
      <c r="H477" t="e">
        <f>VLOOKUP(E477,[1]fleaflicker.csv!AA:AC,3,FALSE)</f>
        <v>#N/A</v>
      </c>
    </row>
    <row r="478" spans="1:8">
      <c r="A478" t="s">
        <v>1288</v>
      </c>
      <c r="B478" t="str">
        <f t="shared" si="43"/>
        <v>Shaun Hill</v>
      </c>
      <c r="C478" t="str">
        <f t="shared" si="46"/>
        <v>Shaun Hill</v>
      </c>
      <c r="D478" t="str">
        <f t="shared" si="46"/>
        <v>Shaun Hill</v>
      </c>
      <c r="E478" t="e">
        <f t="shared" si="45"/>
        <v>#N/A</v>
      </c>
      <c r="F478">
        <v>476</v>
      </c>
      <c r="G478" t="e">
        <f>VLOOKUP(D478,[1]fleaflicker.csv!AA:AB,2,FALSE)</f>
        <v>#N/A</v>
      </c>
      <c r="H478" t="e">
        <f>VLOOKUP(E478,[1]fleaflicker.csv!AA:AC,3,FALSE)</f>
        <v>#N/A</v>
      </c>
    </row>
    <row r="479" spans="1:8">
      <c r="A479" t="s">
        <v>1277</v>
      </c>
      <c r="B479" t="str">
        <f t="shared" si="43"/>
        <v>Jimmy Garoppolo</v>
      </c>
      <c r="C479" t="str">
        <f t="shared" si="46"/>
        <v>Jimmy Garoppolo</v>
      </c>
      <c r="D479" t="str">
        <f t="shared" si="46"/>
        <v>Jimmy Garoppolo</v>
      </c>
      <c r="E479" t="e">
        <f t="shared" si="45"/>
        <v>#N/A</v>
      </c>
      <c r="F479">
        <v>477</v>
      </c>
      <c r="G479" t="e">
        <f>VLOOKUP(D479,[1]fleaflicker.csv!AA:AB,2,FALSE)</f>
        <v>#N/A</v>
      </c>
      <c r="H479" t="e">
        <f>VLOOKUP(E479,[1]fleaflicker.csv!AA:AC,3,FALSE)</f>
        <v>#N/A</v>
      </c>
    </row>
    <row r="480" spans="1:8">
      <c r="A480" t="s">
        <v>1304</v>
      </c>
      <c r="B480" t="str">
        <f t="shared" si="43"/>
        <v>AJ McCarron</v>
      </c>
      <c r="C480" t="str">
        <f t="shared" si="46"/>
        <v>AJ McCarron</v>
      </c>
      <c r="D480" t="str">
        <f t="shared" si="46"/>
        <v>AJ McCarron</v>
      </c>
      <c r="E480" t="e">
        <f t="shared" si="45"/>
        <v>#N/A</v>
      </c>
      <c r="F480">
        <v>478</v>
      </c>
      <c r="G480" t="e">
        <f>VLOOKUP(D480,[1]fleaflicker.csv!AA:AB,2,FALSE)</f>
        <v>#N/A</v>
      </c>
      <c r="H480" t="e">
        <f>VLOOKUP(E480,[1]fleaflicker.csv!AA:AC,3,FALSE)</f>
        <v>#N/A</v>
      </c>
    </row>
    <row r="481" spans="1:8">
      <c r="A481" t="s">
        <v>1654</v>
      </c>
      <c r="B481" t="str">
        <f t="shared" si="43"/>
        <v>Matt Cassel</v>
      </c>
      <c r="C481" t="str">
        <f t="shared" si="46"/>
        <v>Matt Cassel</v>
      </c>
      <c r="D481" t="str">
        <f t="shared" si="46"/>
        <v>Matt Cassel</v>
      </c>
      <c r="E481" t="e">
        <f t="shared" si="45"/>
        <v>#N/A</v>
      </c>
      <c r="F481">
        <v>479</v>
      </c>
      <c r="G481" t="e">
        <f>VLOOKUP(D481,[1]fleaflicker.csv!AA:AB,2,FALSE)</f>
        <v>#N/A</v>
      </c>
      <c r="H481" t="e">
        <f>VLOOKUP(E481,[1]fleaflicker.csv!AA:AC,3,FALSE)</f>
        <v>#N/A</v>
      </c>
    </row>
    <row r="482" spans="1:8">
      <c r="A482" t="s">
        <v>1308</v>
      </c>
      <c r="B482" t="str">
        <f t="shared" si="43"/>
        <v>Blaine Gabbert</v>
      </c>
      <c r="C482" t="str">
        <f t="shared" si="46"/>
        <v>Blaine Gabbert</v>
      </c>
      <c r="D482" t="str">
        <f t="shared" si="46"/>
        <v>Blaine Gabbert</v>
      </c>
      <c r="E482" t="e">
        <f t="shared" si="45"/>
        <v>#N/A</v>
      </c>
      <c r="F482">
        <v>480</v>
      </c>
      <c r="G482" t="e">
        <f>VLOOKUP(D482,[1]fleaflicker.csv!AA:AB,2,FALSE)</f>
        <v>#N/A</v>
      </c>
      <c r="H482" t="e">
        <f>VLOOKUP(E482,[1]fleaflicker.csv!AA:AC,3,FALSE)</f>
        <v>#N/A</v>
      </c>
    </row>
    <row r="483" spans="1:8">
      <c r="A483" t="s">
        <v>1283</v>
      </c>
      <c r="B483" t="str">
        <f t="shared" si="43"/>
        <v>Case Keenum</v>
      </c>
      <c r="C483" t="str">
        <f t="shared" si="46"/>
        <v>Case Keenum</v>
      </c>
      <c r="D483" t="str">
        <f t="shared" si="46"/>
        <v>Case Keenum</v>
      </c>
      <c r="E483" t="e">
        <f t="shared" si="45"/>
        <v>#N/A</v>
      </c>
      <c r="F483">
        <v>481</v>
      </c>
      <c r="G483" t="e">
        <f>VLOOKUP(D483,[1]fleaflicker.csv!AA:AB,2,FALSE)</f>
        <v>#N/A</v>
      </c>
      <c r="H483" t="e">
        <f>VLOOKUP(E483,[1]fleaflicker.csv!AA:AC,3,FALSE)</f>
        <v>#N/A</v>
      </c>
    </row>
    <row r="484" spans="1:8">
      <c r="A484" t="s">
        <v>1655</v>
      </c>
      <c r="B484" t="str">
        <f t="shared" si="43"/>
        <v>Keshawn Martin*</v>
      </c>
      <c r="C484" t="str">
        <f t="shared" ref="C484:D499" si="47">LEFT(B484,IFERROR(FIND("*",B484),LEN(B484)+1)-1)</f>
        <v>Keshawn Martin</v>
      </c>
      <c r="D484" t="str">
        <f t="shared" si="47"/>
        <v>Keshawn Martin</v>
      </c>
      <c r="E484" t="e">
        <f t="shared" si="45"/>
        <v>#N/A</v>
      </c>
      <c r="F484">
        <v>482</v>
      </c>
      <c r="G484" t="e">
        <f>VLOOKUP(D484,[1]fleaflicker.csv!AA:AB,2,FALSE)</f>
        <v>#N/A</v>
      </c>
      <c r="H484" t="e">
        <f>VLOOKUP(E484,[1]fleaflicker.csv!AA:AC,3,FALSE)</f>
        <v>#N/A</v>
      </c>
    </row>
    <row r="485" spans="1:8">
      <c r="A485" t="s">
        <v>1287</v>
      </c>
      <c r="B485" t="str">
        <f t="shared" si="43"/>
        <v>Zach Mettenberger</v>
      </c>
      <c r="C485" t="str">
        <f t="shared" si="47"/>
        <v>Zach Mettenberger</v>
      </c>
      <c r="D485" t="str">
        <f t="shared" si="47"/>
        <v>Zach Mettenberger</v>
      </c>
      <c r="E485" t="e">
        <f t="shared" si="45"/>
        <v>#N/A</v>
      </c>
      <c r="F485">
        <v>483</v>
      </c>
      <c r="G485" t="e">
        <f>VLOOKUP(D485,[1]fleaflicker.csv!AA:AB,2,FALSE)</f>
        <v>#N/A</v>
      </c>
      <c r="H485" t="e">
        <f>VLOOKUP(E485,[1]fleaflicker.csv!AA:AC,3,FALSE)</f>
        <v>#N/A</v>
      </c>
    </row>
    <row r="486" spans="1:8">
      <c r="A486" t="s">
        <v>1365</v>
      </c>
      <c r="B486" t="str">
        <f t="shared" si="43"/>
        <v>Austin Davis</v>
      </c>
      <c r="C486" t="str">
        <f t="shared" si="47"/>
        <v>Austin Davis</v>
      </c>
      <c r="D486" t="str">
        <f t="shared" si="47"/>
        <v>Austin Davis</v>
      </c>
      <c r="E486" t="e">
        <f t="shared" si="45"/>
        <v>#N/A</v>
      </c>
      <c r="F486">
        <v>484</v>
      </c>
      <c r="G486" t="e">
        <f>VLOOKUP(D486,[1]fleaflicker.csv!AA:AB,2,FALSE)</f>
        <v>#N/A</v>
      </c>
      <c r="H486" t="e">
        <f>VLOOKUP(E486,[1]fleaflicker.csv!AA:AC,3,FALSE)</f>
        <v>#N/A</v>
      </c>
    </row>
    <row r="487" spans="1:8">
      <c r="A487" t="s">
        <v>1656</v>
      </c>
      <c r="B487" t="str">
        <f t="shared" si="43"/>
        <v>Brittan Golden*</v>
      </c>
      <c r="C487" t="str">
        <f t="shared" si="47"/>
        <v>Brittan Golden</v>
      </c>
      <c r="D487" t="str">
        <f t="shared" si="47"/>
        <v>Brittan Golden</v>
      </c>
      <c r="E487" t="e">
        <f t="shared" si="45"/>
        <v>#N/A</v>
      </c>
      <c r="F487">
        <v>485</v>
      </c>
      <c r="G487" t="e">
        <f>VLOOKUP(D487,[1]fleaflicker.csv!AA:AB,2,FALSE)</f>
        <v>#N/A</v>
      </c>
      <c r="H487" t="e">
        <f>VLOOKUP(E487,[1]fleaflicker.csv!AA:AC,3,FALSE)</f>
        <v>#N/A</v>
      </c>
    </row>
    <row r="488" spans="1:8">
      <c r="A488" t="s">
        <v>1300</v>
      </c>
      <c r="B488" t="str">
        <f t="shared" si="43"/>
        <v>Sean Renfree</v>
      </c>
      <c r="C488" t="str">
        <f t="shared" si="47"/>
        <v>Sean Renfree</v>
      </c>
      <c r="D488" t="str">
        <f t="shared" si="47"/>
        <v>Sean Renfree</v>
      </c>
      <c r="E488" t="e">
        <f t="shared" si="45"/>
        <v>#N/A</v>
      </c>
      <c r="F488">
        <v>486</v>
      </c>
      <c r="G488" t="e">
        <f>VLOOKUP(D488,[1]fleaflicker.csv!AA:AB,2,FALSE)</f>
        <v>#N/A</v>
      </c>
      <c r="H488" t="e">
        <f>VLOOKUP(E488,[1]fleaflicker.csv!AA:AC,3,FALSE)</f>
        <v>#N/A</v>
      </c>
    </row>
    <row r="489" spans="1:8">
      <c r="A489" t="s">
        <v>1657</v>
      </c>
      <c r="B489" t="str">
        <f t="shared" si="43"/>
        <v>Chase Reynolds*</v>
      </c>
      <c r="C489" t="str">
        <f t="shared" si="47"/>
        <v>Chase Reynolds</v>
      </c>
      <c r="D489" t="str">
        <f t="shared" si="47"/>
        <v>Chase Reynolds</v>
      </c>
      <c r="E489" t="e">
        <f t="shared" si="45"/>
        <v>#N/A</v>
      </c>
      <c r="F489">
        <v>487</v>
      </c>
      <c r="G489" t="e">
        <f>VLOOKUP(D489,[1]fleaflicker.csv!AA:AB,2,FALSE)</f>
        <v>#N/A</v>
      </c>
      <c r="H489" t="e">
        <f>VLOOKUP(E489,[1]fleaflicker.csv!AA:AC,3,FALSE)</f>
        <v>#N/A</v>
      </c>
    </row>
    <row r="490" spans="1:8">
      <c r="A490" t="s">
        <v>1306</v>
      </c>
      <c r="B490" t="str">
        <f t="shared" si="43"/>
        <v>Chad Henne</v>
      </c>
      <c r="C490" t="str">
        <f t="shared" si="47"/>
        <v>Chad Henne</v>
      </c>
      <c r="D490" t="str">
        <f t="shared" si="47"/>
        <v>Chad Henne</v>
      </c>
      <c r="E490" t="e">
        <f t="shared" si="45"/>
        <v>#N/A</v>
      </c>
      <c r="F490">
        <v>488</v>
      </c>
      <c r="G490" t="e">
        <f>VLOOKUP(D490,[1]fleaflicker.csv!AA:AB,2,FALSE)</f>
        <v>#N/A</v>
      </c>
      <c r="H490" t="e">
        <f>VLOOKUP(E490,[1]fleaflicker.csv!AA:AC,3,FALSE)</f>
        <v>#N/A</v>
      </c>
    </row>
    <row r="491" spans="1:8">
      <c r="A491" t="s">
        <v>1282</v>
      </c>
      <c r="B491" t="str">
        <f t="shared" si="43"/>
        <v>Brian Hoyer</v>
      </c>
      <c r="C491" t="str">
        <f t="shared" si="47"/>
        <v>Brian Hoyer</v>
      </c>
      <c r="D491" t="str">
        <f t="shared" si="47"/>
        <v>Brian Hoyer</v>
      </c>
      <c r="E491" t="str">
        <f t="shared" si="45"/>
        <v>Brian Hoyer</v>
      </c>
      <c r="F491">
        <v>489</v>
      </c>
      <c r="G491">
        <f>VLOOKUP(D491,[1]fleaflicker.csv!AA:AB,2,FALSE)</f>
        <v>489</v>
      </c>
      <c r="H491">
        <f>VLOOKUP(E491,[1]fleaflicker.csv!AA:AC,3,FALSE)</f>
        <v>489</v>
      </c>
    </row>
    <row r="492" spans="1:8">
      <c r="A492" t="s">
        <v>1309</v>
      </c>
      <c r="B492" t="str">
        <f t="shared" si="43"/>
        <v>Colt McCoy</v>
      </c>
      <c r="C492" t="str">
        <f t="shared" si="47"/>
        <v>Colt McCoy</v>
      </c>
      <c r="D492" t="str">
        <f t="shared" si="47"/>
        <v>Colt McCoy</v>
      </c>
      <c r="E492" t="e">
        <f t="shared" si="45"/>
        <v>#N/A</v>
      </c>
      <c r="F492">
        <v>490</v>
      </c>
      <c r="G492" t="e">
        <f>VLOOKUP(D492,[1]fleaflicker.csv!AA:AB,2,FALSE)</f>
        <v>#N/A</v>
      </c>
      <c r="H492" t="e">
        <f>VLOOKUP(E492,[1]fleaflicker.csv!AA:AC,3,FALSE)</f>
        <v>#N/A</v>
      </c>
    </row>
    <row r="493" spans="1:8">
      <c r="A493" t="s">
        <v>1303</v>
      </c>
      <c r="B493" t="str">
        <f t="shared" si="43"/>
        <v>Marlon Moore</v>
      </c>
      <c r="C493" t="str">
        <f t="shared" si="47"/>
        <v>Marlon Moore</v>
      </c>
      <c r="D493" t="str">
        <f t="shared" si="47"/>
        <v>Marlon Moore</v>
      </c>
      <c r="E493" t="e">
        <f t="shared" si="45"/>
        <v>#N/A</v>
      </c>
      <c r="F493">
        <v>491</v>
      </c>
      <c r="G493" t="e">
        <f>VLOOKUP(D493,[1]fleaflicker.csv!AA:AB,2,FALSE)</f>
        <v>#N/A</v>
      </c>
      <c r="H493" t="e">
        <f>VLOOKUP(E493,[1]fleaflicker.csv!AA:AC,3,FALSE)</f>
        <v>#N/A</v>
      </c>
    </row>
    <row r="494" spans="1:8">
      <c r="A494" t="s">
        <v>1302</v>
      </c>
      <c r="B494" t="str">
        <f t="shared" si="43"/>
        <v>Matt McGloin</v>
      </c>
      <c r="C494" t="str">
        <f t="shared" si="47"/>
        <v>Matt McGloin</v>
      </c>
      <c r="D494" t="str">
        <f t="shared" si="47"/>
        <v>Matt McGloin</v>
      </c>
      <c r="E494" t="e">
        <f t="shared" si="45"/>
        <v>#N/A</v>
      </c>
      <c r="F494">
        <v>492</v>
      </c>
      <c r="G494" t="e">
        <f>VLOOKUP(D494,[1]fleaflicker.csv!AA:AB,2,FALSE)</f>
        <v>#N/A</v>
      </c>
      <c r="H494" t="e">
        <f>VLOOKUP(E494,[1]fleaflicker.csv!AA:AC,3,FALSE)</f>
        <v>#N/A</v>
      </c>
    </row>
    <row r="495" spans="1:8">
      <c r="A495" t="s">
        <v>1658</v>
      </c>
      <c r="B495" t="str">
        <f t="shared" si="43"/>
        <v>Josh McCown*</v>
      </c>
      <c r="C495" t="str">
        <f t="shared" si="47"/>
        <v>Josh McCown</v>
      </c>
      <c r="D495" t="str">
        <f t="shared" si="47"/>
        <v>Josh McCown</v>
      </c>
      <c r="E495" t="e">
        <f t="shared" si="45"/>
        <v>#N/A</v>
      </c>
      <c r="F495">
        <v>493</v>
      </c>
      <c r="G495" t="e">
        <f>VLOOKUP(D495,[1]fleaflicker.csv!AA:AB,2,FALSE)</f>
        <v>#N/A</v>
      </c>
      <c r="H495" t="e">
        <f>VLOOKUP(E495,[1]fleaflicker.csv!AA:AC,3,FALSE)</f>
        <v>#N/A</v>
      </c>
    </row>
    <row r="496" spans="1:8">
      <c r="A496" t="s">
        <v>1312</v>
      </c>
      <c r="B496" t="str">
        <f t="shared" si="43"/>
        <v>Antonio Gates</v>
      </c>
      <c r="C496" t="str">
        <f t="shared" si="47"/>
        <v>Antonio Gates</v>
      </c>
      <c r="D496" t="str">
        <f t="shared" si="47"/>
        <v>Antonio Gates</v>
      </c>
      <c r="E496" t="e">
        <f t="shared" si="45"/>
        <v>#N/A</v>
      </c>
      <c r="F496">
        <v>494</v>
      </c>
      <c r="G496" t="e">
        <f>VLOOKUP(D496,[1]fleaflicker.csv!AA:AB,2,FALSE)</f>
        <v>#N/A</v>
      </c>
      <c r="H496" t="e">
        <f>VLOOKUP(E496,[1]fleaflicker.csv!AA:AC,3,FALSE)</f>
        <v>#N/A</v>
      </c>
    </row>
    <row r="497" spans="1:8">
      <c r="A497" t="s">
        <v>1659</v>
      </c>
      <c r="B497" t="str">
        <f t="shared" si="43"/>
        <v>Charlie Whitehurst*</v>
      </c>
      <c r="C497" t="str">
        <f t="shared" si="47"/>
        <v>Charlie Whitehurst</v>
      </c>
      <c r="D497" t="str">
        <f t="shared" si="47"/>
        <v>Charlie Whitehurst</v>
      </c>
      <c r="E497" t="e">
        <f t="shared" si="45"/>
        <v>#N/A</v>
      </c>
      <c r="F497">
        <v>495</v>
      </c>
      <c r="G497" t="e">
        <f>VLOOKUP(D497,[1]fleaflicker.csv!AA:AB,2,FALSE)</f>
        <v>#N/A</v>
      </c>
      <c r="H497" t="e">
        <f>VLOOKUP(E497,[1]fleaflicker.csv!AA:AC,3,FALSE)</f>
        <v>#N/A</v>
      </c>
    </row>
    <row r="498" spans="1:8">
      <c r="A498" t="s">
        <v>1660</v>
      </c>
      <c r="B498" t="str">
        <f t="shared" si="43"/>
        <v>Delanie Walker*</v>
      </c>
      <c r="C498" t="str">
        <f t="shared" si="47"/>
        <v>Delanie Walker</v>
      </c>
      <c r="D498" t="str">
        <f t="shared" si="47"/>
        <v>Delanie Walker</v>
      </c>
      <c r="E498" t="e">
        <f t="shared" si="45"/>
        <v>#N/A</v>
      </c>
      <c r="F498">
        <v>496</v>
      </c>
      <c r="G498" t="e">
        <f>VLOOKUP(D498,[1]fleaflicker.csv!AA:AB,2,FALSE)</f>
        <v>#N/A</v>
      </c>
      <c r="H498" t="e">
        <f>VLOOKUP(E498,[1]fleaflicker.csv!AA:AC,3,FALSE)</f>
        <v>#N/A</v>
      </c>
    </row>
    <row r="499" spans="1:8">
      <c r="A499" t="s">
        <v>1317</v>
      </c>
      <c r="B499" t="str">
        <f t="shared" si="43"/>
        <v>Bruce Gradkowski*</v>
      </c>
      <c r="C499" t="str">
        <f t="shared" si="47"/>
        <v>Bruce Gradkowski</v>
      </c>
      <c r="D499" t="str">
        <f t="shared" si="47"/>
        <v>Bruce Gradkowski</v>
      </c>
      <c r="E499" t="e">
        <f t="shared" si="45"/>
        <v>#N/A</v>
      </c>
      <c r="F499">
        <v>497</v>
      </c>
      <c r="G499" t="e">
        <f>VLOOKUP(D499,[1]fleaflicker.csv!AA:AB,2,FALSE)</f>
        <v>#N/A</v>
      </c>
      <c r="H499" t="e">
        <f>VLOOKUP(E499,[1]fleaflicker.csv!AA:AC,3,FALSE)</f>
        <v>#N/A</v>
      </c>
    </row>
    <row r="500" spans="1:8">
      <c r="A500" t="s">
        <v>1661</v>
      </c>
      <c r="B500" t="str">
        <f t="shared" si="43"/>
        <v>Daniel Fells*</v>
      </c>
      <c r="C500" t="str">
        <f t="shared" ref="C500:D515" si="48">LEFT(B500,IFERROR(FIND("*",B500),LEN(B500)+1)-1)</f>
        <v>Daniel Fells</v>
      </c>
      <c r="D500" t="str">
        <f t="shared" si="48"/>
        <v>Daniel Fells</v>
      </c>
      <c r="E500" t="e">
        <f t="shared" si="45"/>
        <v>#N/A</v>
      </c>
      <c r="F500">
        <v>498</v>
      </c>
      <c r="G500" t="e">
        <f>VLOOKUP(D500,[1]fleaflicker.csv!AA:AB,2,FALSE)</f>
        <v>#N/A</v>
      </c>
      <c r="H500" t="e">
        <f>VLOOKUP(E500,[1]fleaflicker.csv!AA:AC,3,FALSE)</f>
        <v>#N/A</v>
      </c>
    </row>
    <row r="501" spans="1:8">
      <c r="A501" t="s">
        <v>1318</v>
      </c>
      <c r="B501" t="str">
        <f t="shared" si="43"/>
        <v>Jordy Nelson*</v>
      </c>
      <c r="C501" t="str">
        <f t="shared" si="48"/>
        <v>Jordy Nelson</v>
      </c>
      <c r="D501" t="str">
        <f t="shared" si="48"/>
        <v>Jordy Nelson</v>
      </c>
      <c r="E501" t="e">
        <f t="shared" si="45"/>
        <v>#N/A</v>
      </c>
      <c r="F501">
        <v>499</v>
      </c>
      <c r="G501" t="e">
        <f>VLOOKUP(D501,[1]fleaflicker.csv!AA:AB,2,FALSE)</f>
        <v>#N/A</v>
      </c>
      <c r="H501" t="e">
        <f>VLOOKUP(E501,[1]fleaflicker.csv!AA:AC,3,FALSE)</f>
        <v>#N/A</v>
      </c>
    </row>
    <row r="502" spans="1:8">
      <c r="A502" t="s">
        <v>1319</v>
      </c>
      <c r="B502" t="str">
        <f t="shared" si="43"/>
        <v>Jerome Simpson</v>
      </c>
      <c r="C502" t="str">
        <f t="shared" si="48"/>
        <v>Jerome Simpson</v>
      </c>
      <c r="D502" t="str">
        <f t="shared" si="48"/>
        <v>Jerome Simpson</v>
      </c>
      <c r="E502" t="e">
        <f t="shared" si="45"/>
        <v>#N/A</v>
      </c>
      <c r="F502">
        <v>500</v>
      </c>
      <c r="G502" t="e">
        <f>VLOOKUP(D502,[1]fleaflicker.csv!AA:AB,2,FALSE)</f>
        <v>#N/A</v>
      </c>
      <c r="H502" t="e">
        <f>VLOOKUP(E502,[1]fleaflicker.csv!AA:AC,3,FALSE)</f>
        <v>#N/A</v>
      </c>
    </row>
    <row r="503" spans="1:8">
      <c r="A503" t="s">
        <v>1320</v>
      </c>
      <c r="B503" t="str">
        <f t="shared" si="43"/>
        <v>DeSean Jackson*</v>
      </c>
      <c r="C503" t="str">
        <f t="shared" si="48"/>
        <v>DeSean Jackson</v>
      </c>
      <c r="D503" t="str">
        <f t="shared" si="48"/>
        <v>DeSean Jackson</v>
      </c>
      <c r="E503" t="e">
        <f t="shared" si="45"/>
        <v>#N/A</v>
      </c>
      <c r="F503">
        <v>501</v>
      </c>
      <c r="G503" t="e">
        <f>VLOOKUP(D503,[1]fleaflicker.csv!AA:AB,2,FALSE)</f>
        <v>#N/A</v>
      </c>
      <c r="H503" t="e">
        <f>VLOOKUP(E503,[1]fleaflicker.csv!AA:AC,3,FALSE)</f>
        <v>#N/A</v>
      </c>
    </row>
    <row r="504" spans="1:8">
      <c r="A504" t="s">
        <v>1662</v>
      </c>
      <c r="B504" t="str">
        <f t="shared" si="43"/>
        <v>Tim Hightower</v>
      </c>
      <c r="C504" t="str">
        <f t="shared" si="48"/>
        <v>Tim Hightower</v>
      </c>
      <c r="D504" t="str">
        <f t="shared" si="48"/>
        <v>Tim Hightower</v>
      </c>
      <c r="E504" t="e">
        <f t="shared" si="45"/>
        <v>#N/A</v>
      </c>
      <c r="F504">
        <v>502</v>
      </c>
      <c r="G504" t="e">
        <f>VLOOKUP(D504,[1]fleaflicker.csv!AA:AB,2,FALSE)</f>
        <v>#N/A</v>
      </c>
      <c r="H504" t="e">
        <f>VLOOKUP(E504,[1]fleaflicker.csv!AA:AC,3,FALSE)</f>
        <v>#N/A</v>
      </c>
    </row>
    <row r="505" spans="1:8">
      <c r="A505" t="s">
        <v>1321</v>
      </c>
      <c r="B505" t="str">
        <f t="shared" si="43"/>
        <v>Matthew Slater</v>
      </c>
      <c r="C505" t="str">
        <f t="shared" si="48"/>
        <v>Matthew Slater</v>
      </c>
      <c r="D505" t="str">
        <f t="shared" si="48"/>
        <v>Matthew Slater</v>
      </c>
      <c r="E505" t="e">
        <f t="shared" si="45"/>
        <v>#N/A</v>
      </c>
      <c r="F505">
        <v>503</v>
      </c>
      <c r="G505" t="e">
        <f>VLOOKUP(D505,[1]fleaflicker.csv!AA:AB,2,FALSE)</f>
        <v>#N/A</v>
      </c>
      <c r="H505" t="e">
        <f>VLOOKUP(E505,[1]fleaflicker.csv!AA:AC,3,FALSE)</f>
        <v>#N/A</v>
      </c>
    </row>
    <row r="506" spans="1:8">
      <c r="A506" t="s">
        <v>1663</v>
      </c>
      <c r="B506" t="str">
        <f t="shared" si="43"/>
        <v>Donald Brown*</v>
      </c>
      <c r="C506" t="str">
        <f t="shared" si="48"/>
        <v>Donald Brown</v>
      </c>
      <c r="D506" t="str">
        <f t="shared" si="48"/>
        <v>Donald Brown</v>
      </c>
      <c r="E506" t="e">
        <f t="shared" si="45"/>
        <v>#N/A</v>
      </c>
      <c r="F506">
        <v>504</v>
      </c>
      <c r="G506" t="e">
        <f>VLOOKUP(D506,[1]fleaflicker.csv!AA:AB,2,FALSE)</f>
        <v>#N/A</v>
      </c>
      <c r="H506" t="e">
        <f>VLOOKUP(E506,[1]fleaflicker.csv!AA:AC,3,FALSE)</f>
        <v>#N/A</v>
      </c>
    </row>
    <row r="507" spans="1:8">
      <c r="A507" t="s">
        <v>1323</v>
      </c>
      <c r="B507" t="str">
        <f t="shared" si="43"/>
        <v>Arian Foster*</v>
      </c>
      <c r="C507" t="str">
        <f t="shared" si="48"/>
        <v>Arian Foster</v>
      </c>
      <c r="D507" t="str">
        <f t="shared" si="48"/>
        <v>Arian Foster</v>
      </c>
      <c r="E507" t="e">
        <f t="shared" si="45"/>
        <v>#N/A</v>
      </c>
      <c r="F507">
        <v>505</v>
      </c>
      <c r="G507" t="e">
        <f>VLOOKUP(D507,[1]fleaflicker.csv!AA:AB,2,FALSE)</f>
        <v>#N/A</v>
      </c>
      <c r="H507" t="e">
        <f>VLOOKUP(E507,[1]fleaflicker.csv!AA:AC,3,FALSE)</f>
        <v>#N/A</v>
      </c>
    </row>
    <row r="508" spans="1:8">
      <c r="A508" t="s">
        <v>1326</v>
      </c>
      <c r="B508" t="str">
        <f t="shared" si="43"/>
        <v>Brandon Pettigrew*</v>
      </c>
      <c r="C508" t="str">
        <f t="shared" si="48"/>
        <v>Brandon Pettigrew</v>
      </c>
      <c r="D508" t="str">
        <f t="shared" si="48"/>
        <v>Brandon Pettigrew</v>
      </c>
      <c r="E508" t="e">
        <f t="shared" si="45"/>
        <v>#N/A</v>
      </c>
      <c r="F508">
        <v>506</v>
      </c>
      <c r="G508" t="e">
        <f>VLOOKUP(D508,[1]fleaflicker.csv!AA:AB,2,FALSE)</f>
        <v>#N/A</v>
      </c>
      <c r="H508" t="e">
        <f>VLOOKUP(E508,[1]fleaflicker.csv!AA:AC,3,FALSE)</f>
        <v>#N/A</v>
      </c>
    </row>
    <row r="509" spans="1:8">
      <c r="A509" t="s">
        <v>1327</v>
      </c>
      <c r="B509" t="str">
        <f t="shared" si="43"/>
        <v>Brandon Gibson*</v>
      </c>
      <c r="C509" t="str">
        <f t="shared" si="48"/>
        <v>Brandon Gibson</v>
      </c>
      <c r="D509" t="str">
        <f t="shared" si="48"/>
        <v>Brandon Gibson</v>
      </c>
      <c r="E509" t="e">
        <f t="shared" si="45"/>
        <v>#N/A</v>
      </c>
      <c r="F509">
        <v>507</v>
      </c>
      <c r="G509" t="e">
        <f>VLOOKUP(D509,[1]fleaflicker.csv!AA:AB,2,FALSE)</f>
        <v>#N/A</v>
      </c>
      <c r="H509" t="e">
        <f>VLOOKUP(E509,[1]fleaflicker.csv!AA:AC,3,FALSE)</f>
        <v>#N/A</v>
      </c>
    </row>
    <row r="510" spans="1:8">
      <c r="A510" t="s">
        <v>1328</v>
      </c>
      <c r="B510" t="str">
        <f t="shared" si="43"/>
        <v>Brandon LaFell*</v>
      </c>
      <c r="C510" t="str">
        <f t="shared" si="48"/>
        <v>Brandon LaFell</v>
      </c>
      <c r="D510" t="str">
        <f t="shared" si="48"/>
        <v>Brandon LaFell</v>
      </c>
      <c r="E510" t="e">
        <f t="shared" si="45"/>
        <v>#N/A</v>
      </c>
      <c r="F510">
        <v>508</v>
      </c>
      <c r="G510" t="e">
        <f>VLOOKUP(D510,[1]fleaflicker.csv!AA:AB,2,FALSE)</f>
        <v>#N/A</v>
      </c>
      <c r="H510" t="e">
        <f>VLOOKUP(E510,[1]fleaflicker.csv!AA:AC,3,FALSE)</f>
        <v>#N/A</v>
      </c>
    </row>
    <row r="511" spans="1:8">
      <c r="A511" t="s">
        <v>1329</v>
      </c>
      <c r="B511" t="str">
        <f t="shared" si="43"/>
        <v>Kevin Brock*</v>
      </c>
      <c r="C511" t="str">
        <f t="shared" si="48"/>
        <v>Kevin Brock</v>
      </c>
      <c r="D511" t="str">
        <f t="shared" si="48"/>
        <v>Kevin Brock</v>
      </c>
      <c r="E511" t="e">
        <f t="shared" si="45"/>
        <v>#N/A</v>
      </c>
      <c r="F511">
        <v>509</v>
      </c>
      <c r="G511" t="e">
        <f>VLOOKUP(D511,[1]fleaflicker.csv!AA:AB,2,FALSE)</f>
        <v>#N/A</v>
      </c>
      <c r="H511" t="e">
        <f>VLOOKUP(E511,[1]fleaflicker.csv!AA:AC,3,FALSE)</f>
        <v>#N/A</v>
      </c>
    </row>
    <row r="512" spans="1:8">
      <c r="A512" t="s">
        <v>1664</v>
      </c>
      <c r="B512" t="str">
        <f t="shared" si="43"/>
        <v>Toby Gerhart*</v>
      </c>
      <c r="C512" t="str">
        <f t="shared" si="48"/>
        <v>Toby Gerhart</v>
      </c>
      <c r="D512" t="str">
        <f t="shared" si="48"/>
        <v>Toby Gerhart</v>
      </c>
      <c r="E512" t="e">
        <f t="shared" si="45"/>
        <v>#N/A</v>
      </c>
      <c r="F512">
        <v>510</v>
      </c>
      <c r="G512" t="e">
        <f>VLOOKUP(D512,[1]fleaflicker.csv!AA:AB,2,FALSE)</f>
        <v>#N/A</v>
      </c>
      <c r="H512" t="e">
        <f>VLOOKUP(E512,[1]fleaflicker.csv!AA:AC,3,FALSE)</f>
        <v>#N/A</v>
      </c>
    </row>
    <row r="513" spans="1:8">
      <c r="A513" t="s">
        <v>1330</v>
      </c>
      <c r="B513" t="str">
        <f t="shared" si="43"/>
        <v>Dez Bryant*</v>
      </c>
      <c r="C513" t="str">
        <f t="shared" si="48"/>
        <v>Dez Bryant</v>
      </c>
      <c r="D513" t="str">
        <f t="shared" si="48"/>
        <v>Dez Bryant</v>
      </c>
      <c r="E513" t="e">
        <f t="shared" si="45"/>
        <v>#N/A</v>
      </c>
      <c r="F513">
        <v>511</v>
      </c>
      <c r="G513" t="e">
        <f>VLOOKUP(D513,[1]fleaflicker.csv!AA:AB,2,FALSE)</f>
        <v>#N/A</v>
      </c>
      <c r="H513" t="e">
        <f>VLOOKUP(E513,[1]fleaflicker.csv!AA:AC,3,FALSE)</f>
        <v>#N/A</v>
      </c>
    </row>
    <row r="514" spans="1:8">
      <c r="A514" t="s">
        <v>1331</v>
      </c>
      <c r="B514" t="str">
        <f t="shared" si="43"/>
        <v>Arrelious Benn*</v>
      </c>
      <c r="C514" t="str">
        <f t="shared" si="48"/>
        <v>Arrelious Benn</v>
      </c>
      <c r="D514" t="str">
        <f t="shared" si="48"/>
        <v>Arrelious Benn</v>
      </c>
      <c r="E514" t="e">
        <f t="shared" si="45"/>
        <v>#N/A</v>
      </c>
      <c r="F514">
        <v>512</v>
      </c>
      <c r="G514" t="e">
        <f>VLOOKUP(D514,[1]fleaflicker.csv!AA:AB,2,FALSE)</f>
        <v>#N/A</v>
      </c>
      <c r="H514" t="e">
        <f>VLOOKUP(E514,[1]fleaflicker.csv!AA:AC,3,FALSE)</f>
        <v>#N/A</v>
      </c>
    </row>
    <row r="515" spans="1:8">
      <c r="A515" t="s">
        <v>1665</v>
      </c>
      <c r="B515" t="str">
        <f t="shared" si="43"/>
        <v>Marcus Easley</v>
      </c>
      <c r="C515" t="str">
        <f t="shared" si="48"/>
        <v>Marcus Easley</v>
      </c>
      <c r="D515" t="str">
        <f t="shared" si="48"/>
        <v>Marcus Easley</v>
      </c>
      <c r="E515" t="e">
        <f t="shared" si="45"/>
        <v>#N/A</v>
      </c>
      <c r="F515">
        <v>513</v>
      </c>
      <c r="G515" t="e">
        <f>VLOOKUP(D515,[1]fleaflicker.csv!AA:AB,2,FALSE)</f>
        <v>#N/A</v>
      </c>
      <c r="H515" t="e">
        <f>VLOOKUP(E515,[1]fleaflicker.csv!AA:AC,3,FALSE)</f>
        <v>#N/A</v>
      </c>
    </row>
    <row r="516" spans="1:8">
      <c r="A516" t="s">
        <v>1333</v>
      </c>
      <c r="B516" t="str">
        <f t="shared" ref="B516:B579" si="49">LEFT(A516,IFERROR(FIND(",",A516),LEN(A516)-8)-1)</f>
        <v>Dennis Pitta*</v>
      </c>
      <c r="C516" t="str">
        <f t="shared" ref="C516:D531" si="50">LEFT(B516,IFERROR(FIND("*",B516),LEN(B516)+1)-1)</f>
        <v>Dennis Pitta</v>
      </c>
      <c r="D516" t="str">
        <f t="shared" si="50"/>
        <v>Dennis Pitta</v>
      </c>
      <c r="E516" t="e">
        <f t="shared" ref="E516:E579" si="51">IF(F516=G516,D516,"")</f>
        <v>#N/A</v>
      </c>
      <c r="F516">
        <v>514</v>
      </c>
      <c r="G516" t="e">
        <f>VLOOKUP(D516,[1]fleaflicker.csv!AA:AB,2,FALSE)</f>
        <v>#N/A</v>
      </c>
      <c r="H516" t="e">
        <f>VLOOKUP(E516,[1]fleaflicker.csv!AA:AC,3,FALSE)</f>
        <v>#N/A</v>
      </c>
    </row>
    <row r="517" spans="1:8">
      <c r="A517" t="s">
        <v>1334</v>
      </c>
      <c r="B517" t="str">
        <f t="shared" si="49"/>
        <v>Dorin Dickerson*</v>
      </c>
      <c r="C517" t="str">
        <f t="shared" si="50"/>
        <v>Dorin Dickerson</v>
      </c>
      <c r="D517" t="str">
        <f t="shared" si="50"/>
        <v>Dorin Dickerson</v>
      </c>
      <c r="E517" t="e">
        <f t="shared" si="51"/>
        <v>#N/A</v>
      </c>
      <c r="F517">
        <v>515</v>
      </c>
      <c r="G517" t="e">
        <f>VLOOKUP(D517,[1]fleaflicker.csv!AA:AB,2,FALSE)</f>
        <v>#N/A</v>
      </c>
      <c r="H517" t="e">
        <f>VLOOKUP(E517,[1]fleaflicker.csv!AA:AC,3,FALSE)</f>
        <v>#N/A</v>
      </c>
    </row>
    <row r="518" spans="1:8">
      <c r="A518" t="s">
        <v>1666</v>
      </c>
      <c r="B518" t="str">
        <f t="shared" si="49"/>
        <v>Mike Kafka*</v>
      </c>
      <c r="C518" t="str">
        <f t="shared" si="50"/>
        <v>Mike Kafka</v>
      </c>
      <c r="D518" t="str">
        <f t="shared" si="50"/>
        <v>Mike Kafka</v>
      </c>
      <c r="E518" t="e">
        <f t="shared" si="51"/>
        <v>#N/A</v>
      </c>
      <c r="F518">
        <v>516</v>
      </c>
      <c r="G518" t="e">
        <f>VLOOKUP(D518,[1]fleaflicker.csv!AA:AB,2,FALSE)</f>
        <v>#N/A</v>
      </c>
      <c r="H518" t="e">
        <f>VLOOKUP(E518,[1]fleaflicker.csv!AA:AC,3,FALSE)</f>
        <v>#N/A</v>
      </c>
    </row>
    <row r="519" spans="1:8">
      <c r="A519" t="s">
        <v>1336</v>
      </c>
      <c r="B519" t="str">
        <f t="shared" si="49"/>
        <v>Joe Webb</v>
      </c>
      <c r="C519" t="str">
        <f t="shared" si="50"/>
        <v>Joe Webb</v>
      </c>
      <c r="D519" t="str">
        <f t="shared" si="50"/>
        <v>Joe Webb</v>
      </c>
      <c r="E519" t="e">
        <f t="shared" si="51"/>
        <v>#N/A</v>
      </c>
      <c r="F519">
        <v>517</v>
      </c>
      <c r="G519" t="e">
        <f>VLOOKUP(D519,[1]fleaflicker.csv!AA:AB,2,FALSE)</f>
        <v>#N/A</v>
      </c>
      <c r="H519" t="e">
        <f>VLOOKUP(E519,[1]fleaflicker.csv!AA:AC,3,FALSE)</f>
        <v>#N/A</v>
      </c>
    </row>
    <row r="520" spans="1:8">
      <c r="A520" t="s">
        <v>1667</v>
      </c>
      <c r="B520" t="str">
        <f t="shared" si="49"/>
        <v>Seyi Ajirotutu*</v>
      </c>
      <c r="C520" t="str">
        <f t="shared" si="50"/>
        <v>Seyi Ajirotutu</v>
      </c>
      <c r="D520" t="str">
        <f t="shared" si="50"/>
        <v>Seyi Ajirotutu</v>
      </c>
      <c r="E520" t="e">
        <f t="shared" si="51"/>
        <v>#N/A</v>
      </c>
      <c r="F520">
        <v>518</v>
      </c>
      <c r="G520" t="e">
        <f>VLOOKUP(D520,[1]fleaflicker.csv!AA:AB,2,FALSE)</f>
        <v>#N/A</v>
      </c>
      <c r="H520" t="e">
        <f>VLOOKUP(E520,[1]fleaflicker.csv!AA:AC,3,FALSE)</f>
        <v>#N/A</v>
      </c>
    </row>
    <row r="521" spans="1:8">
      <c r="A521" t="s">
        <v>1338</v>
      </c>
      <c r="B521" t="str">
        <f t="shared" si="49"/>
        <v>Victor Cruz*</v>
      </c>
      <c r="C521" t="str">
        <f t="shared" si="50"/>
        <v>Victor Cruz</v>
      </c>
      <c r="D521" t="str">
        <f t="shared" si="50"/>
        <v>Victor Cruz</v>
      </c>
      <c r="E521" t="e">
        <f t="shared" si="51"/>
        <v>#N/A</v>
      </c>
      <c r="F521">
        <v>519</v>
      </c>
      <c r="G521" t="e">
        <f>VLOOKUP(D521,[1]fleaflicker.csv!AA:AB,2,FALSE)</f>
        <v>#N/A</v>
      </c>
      <c r="H521" t="e">
        <f>VLOOKUP(E521,[1]fleaflicker.csv!AA:AC,3,FALSE)</f>
        <v>#N/A</v>
      </c>
    </row>
    <row r="522" spans="1:8">
      <c r="A522" t="s">
        <v>1340</v>
      </c>
      <c r="B522" t="str">
        <f t="shared" si="49"/>
        <v>David Nelson*</v>
      </c>
      <c r="C522" t="str">
        <f t="shared" si="50"/>
        <v>David Nelson</v>
      </c>
      <c r="D522" t="str">
        <f t="shared" si="50"/>
        <v>David Nelson</v>
      </c>
      <c r="E522" t="e">
        <f t="shared" si="51"/>
        <v>#N/A</v>
      </c>
      <c r="F522">
        <v>520</v>
      </c>
      <c r="G522" t="e">
        <f>VLOOKUP(D522,[1]fleaflicker.csv!AA:AB,2,FALSE)</f>
        <v>#N/A</v>
      </c>
      <c r="H522" t="e">
        <f>VLOOKUP(E522,[1]fleaflicker.csv!AA:AC,3,FALSE)</f>
        <v>#N/A</v>
      </c>
    </row>
    <row r="523" spans="1:8">
      <c r="A523" t="s">
        <v>1341</v>
      </c>
      <c r="B523" t="str">
        <f t="shared" si="49"/>
        <v>James Develin*</v>
      </c>
      <c r="C523" t="str">
        <f t="shared" si="50"/>
        <v>James Develin</v>
      </c>
      <c r="D523" t="str">
        <f t="shared" si="50"/>
        <v>James Develin</v>
      </c>
      <c r="E523" t="e">
        <f t="shared" si="51"/>
        <v>#N/A</v>
      </c>
      <c r="F523">
        <v>521</v>
      </c>
      <c r="G523" t="e">
        <f>VLOOKUP(D523,[1]fleaflicker.csv!AA:AB,2,FALSE)</f>
        <v>#N/A</v>
      </c>
      <c r="H523" t="e">
        <f>VLOOKUP(E523,[1]fleaflicker.csv!AA:AC,3,FALSE)</f>
        <v>#N/A</v>
      </c>
    </row>
    <row r="524" spans="1:8">
      <c r="A524" t="s">
        <v>1342</v>
      </c>
      <c r="B524" t="str">
        <f t="shared" si="49"/>
        <v>Tyler Clutts</v>
      </c>
      <c r="C524" t="str">
        <f t="shared" si="50"/>
        <v>Tyler Clutts</v>
      </c>
      <c r="D524" t="str">
        <f t="shared" si="50"/>
        <v>Tyler Clutts</v>
      </c>
      <c r="E524" t="e">
        <f t="shared" si="51"/>
        <v>#N/A</v>
      </c>
      <c r="F524">
        <v>522</v>
      </c>
      <c r="G524" t="e">
        <f>VLOOKUP(D524,[1]fleaflicker.csv!AA:AB,2,FALSE)</f>
        <v>#N/A</v>
      </c>
      <c r="H524" t="e">
        <f>VLOOKUP(E524,[1]fleaflicker.csv!AA:AC,3,FALSE)</f>
        <v>#N/A</v>
      </c>
    </row>
    <row r="525" spans="1:8">
      <c r="A525" t="s">
        <v>1668</v>
      </c>
      <c r="B525" t="str">
        <f t="shared" si="49"/>
        <v>Greg Little*</v>
      </c>
      <c r="C525" t="str">
        <f t="shared" si="50"/>
        <v>Greg Little</v>
      </c>
      <c r="D525" t="str">
        <f t="shared" si="50"/>
        <v>Greg Little</v>
      </c>
      <c r="E525" t="e">
        <f t="shared" si="51"/>
        <v>#N/A</v>
      </c>
      <c r="F525">
        <v>523</v>
      </c>
      <c r="G525" t="e">
        <f>VLOOKUP(D525,[1]fleaflicker.csv!AA:AB,2,FALSE)</f>
        <v>#N/A</v>
      </c>
      <c r="H525" t="e">
        <f>VLOOKUP(E525,[1]fleaflicker.csv!AA:AC,3,FALSE)</f>
        <v>#N/A</v>
      </c>
    </row>
    <row r="526" spans="1:8">
      <c r="A526" t="s">
        <v>1344</v>
      </c>
      <c r="B526" t="str">
        <f t="shared" si="49"/>
        <v>Stevan Ridley*</v>
      </c>
      <c r="C526" t="str">
        <f t="shared" si="50"/>
        <v>Stevan Ridley</v>
      </c>
      <c r="D526" t="str">
        <f t="shared" si="50"/>
        <v>Stevan Ridley</v>
      </c>
      <c r="E526" t="e">
        <f t="shared" si="51"/>
        <v>#N/A</v>
      </c>
      <c r="F526">
        <v>524</v>
      </c>
      <c r="G526" t="e">
        <f>VLOOKUP(D526,[1]fleaflicker.csv!AA:AB,2,FALSE)</f>
        <v>#N/A</v>
      </c>
      <c r="H526" t="e">
        <f>VLOOKUP(E526,[1]fleaflicker.csv!AA:AC,3,FALSE)</f>
        <v>#N/A</v>
      </c>
    </row>
    <row r="527" spans="1:8">
      <c r="A527" t="s">
        <v>1669</v>
      </c>
      <c r="B527" t="str">
        <f t="shared" si="49"/>
        <v>Ryan Williams*</v>
      </c>
      <c r="C527" t="str">
        <f t="shared" si="50"/>
        <v>Ryan Williams</v>
      </c>
      <c r="D527" t="str">
        <f t="shared" si="50"/>
        <v>Ryan Williams</v>
      </c>
      <c r="E527" t="e">
        <f t="shared" si="51"/>
        <v>#N/A</v>
      </c>
      <c r="F527">
        <v>525</v>
      </c>
      <c r="G527" t="e">
        <f>VLOOKUP(D527,[1]fleaflicker.csv!AA:AB,2,FALSE)</f>
        <v>#N/A</v>
      </c>
      <c r="H527" t="e">
        <f>VLOOKUP(E527,[1]fleaflicker.csv!AA:AC,3,FALSE)</f>
        <v>#N/A</v>
      </c>
    </row>
    <row r="528" spans="1:8">
      <c r="A528" t="s">
        <v>1345</v>
      </c>
      <c r="B528" t="str">
        <f t="shared" si="49"/>
        <v>Ricky Stanzi</v>
      </c>
      <c r="C528" t="str">
        <f t="shared" si="50"/>
        <v>Ricky Stanzi</v>
      </c>
      <c r="D528" t="str">
        <f t="shared" si="50"/>
        <v>Ricky Stanzi</v>
      </c>
      <c r="E528" t="e">
        <f t="shared" si="51"/>
        <v>#N/A</v>
      </c>
      <c r="F528">
        <v>526</v>
      </c>
      <c r="G528" t="e">
        <f>VLOOKUP(D528,[1]fleaflicker.csv!AA:AB,2,FALSE)</f>
        <v>#N/A</v>
      </c>
      <c r="H528" t="e">
        <f>VLOOKUP(E528,[1]fleaflicker.csv!AA:AC,3,FALSE)</f>
        <v>#N/A</v>
      </c>
    </row>
    <row r="529" spans="1:8">
      <c r="A529" t="s">
        <v>1346</v>
      </c>
      <c r="B529" t="str">
        <f t="shared" si="49"/>
        <v>Niles Paul*</v>
      </c>
      <c r="C529" t="str">
        <f t="shared" si="50"/>
        <v>Niles Paul</v>
      </c>
      <c r="D529" t="str">
        <f t="shared" si="50"/>
        <v>Niles Paul</v>
      </c>
      <c r="E529" t="e">
        <f t="shared" si="51"/>
        <v>#N/A</v>
      </c>
      <c r="F529">
        <v>527</v>
      </c>
      <c r="G529" t="e">
        <f>VLOOKUP(D529,[1]fleaflicker.csv!AA:AB,2,FALSE)</f>
        <v>#N/A</v>
      </c>
      <c r="H529" t="e">
        <f>VLOOKUP(E529,[1]fleaflicker.csv!AA:AC,3,FALSE)</f>
        <v>#N/A</v>
      </c>
    </row>
    <row r="530" spans="1:8">
      <c r="A530" t="s">
        <v>1670</v>
      </c>
      <c r="B530" t="str">
        <f t="shared" si="49"/>
        <v>Kendall Hunter*</v>
      </c>
      <c r="C530" t="str">
        <f t="shared" si="50"/>
        <v>Kendall Hunter</v>
      </c>
      <c r="D530" t="str">
        <f t="shared" si="50"/>
        <v>Kendall Hunter</v>
      </c>
      <c r="E530" t="e">
        <f t="shared" si="51"/>
        <v>#N/A</v>
      </c>
      <c r="F530">
        <v>528</v>
      </c>
      <c r="G530" t="e">
        <f>VLOOKUP(D530,[1]fleaflicker.csv!AA:AB,2,FALSE)</f>
        <v>#N/A</v>
      </c>
      <c r="H530" t="e">
        <f>VLOOKUP(E530,[1]fleaflicker.csv!AA:AC,3,FALSE)</f>
        <v>#N/A</v>
      </c>
    </row>
    <row r="531" spans="1:8">
      <c r="A531" t="s">
        <v>1347</v>
      </c>
      <c r="B531" t="str">
        <f t="shared" si="49"/>
        <v>Julius Thomas*</v>
      </c>
      <c r="C531" t="str">
        <f t="shared" si="50"/>
        <v>Julius Thomas</v>
      </c>
      <c r="D531" t="str">
        <f t="shared" si="50"/>
        <v>Julius Thomas</v>
      </c>
      <c r="E531" t="e">
        <f t="shared" si="51"/>
        <v>#N/A</v>
      </c>
      <c r="F531">
        <v>529</v>
      </c>
      <c r="G531" t="e">
        <f>VLOOKUP(D531,[1]fleaflicker.csv!AA:AB,2,FALSE)</f>
        <v>#N/A</v>
      </c>
      <c r="H531" t="e">
        <f>VLOOKUP(E531,[1]fleaflicker.csv!AA:AC,3,FALSE)</f>
        <v>#N/A</v>
      </c>
    </row>
    <row r="532" spans="1:8">
      <c r="A532" t="s">
        <v>1671</v>
      </c>
      <c r="B532" t="str">
        <f t="shared" si="49"/>
        <v>Richard Gordon</v>
      </c>
      <c r="C532" t="str">
        <f t="shared" ref="C532:D547" si="52">LEFT(B532,IFERROR(FIND("*",B532),LEN(B532)+1)-1)</f>
        <v>Richard Gordon</v>
      </c>
      <c r="D532" t="str">
        <f t="shared" si="52"/>
        <v>Richard Gordon</v>
      </c>
      <c r="E532" t="e">
        <f t="shared" si="51"/>
        <v>#N/A</v>
      </c>
      <c r="F532">
        <v>530</v>
      </c>
      <c r="G532" t="e">
        <f>VLOOKUP(D532,[1]fleaflicker.csv!AA:AB,2,FALSE)</f>
        <v>#N/A</v>
      </c>
      <c r="H532" t="e">
        <f>VLOOKUP(E532,[1]fleaflicker.csv!AA:AC,3,FALSE)</f>
        <v>#N/A</v>
      </c>
    </row>
    <row r="533" spans="1:8">
      <c r="A533" t="s">
        <v>1348</v>
      </c>
      <c r="B533" t="str">
        <f t="shared" si="49"/>
        <v>Armon Binns</v>
      </c>
      <c r="C533" t="str">
        <f t="shared" si="52"/>
        <v>Armon Binns</v>
      </c>
      <c r="D533" t="str">
        <f t="shared" si="52"/>
        <v>Armon Binns</v>
      </c>
      <c r="E533" t="e">
        <f t="shared" si="51"/>
        <v>#N/A</v>
      </c>
      <c r="F533">
        <v>531</v>
      </c>
      <c r="G533" t="e">
        <f>VLOOKUP(D533,[1]fleaflicker.csv!AA:AB,2,FALSE)</f>
        <v>#N/A</v>
      </c>
      <c r="H533" t="e">
        <f>VLOOKUP(E533,[1]fleaflicker.csv!AA:AC,3,FALSE)</f>
        <v>#N/A</v>
      </c>
    </row>
    <row r="534" spans="1:8">
      <c r="A534" t="s">
        <v>1349</v>
      </c>
      <c r="B534" t="str">
        <f t="shared" si="49"/>
        <v>DuJuan Harris</v>
      </c>
      <c r="C534" t="str">
        <f t="shared" si="52"/>
        <v>DuJuan Harris</v>
      </c>
      <c r="D534" t="str">
        <f t="shared" si="52"/>
        <v>DuJuan Harris</v>
      </c>
      <c r="E534" t="e">
        <f t="shared" si="51"/>
        <v>#N/A</v>
      </c>
      <c r="F534">
        <v>532</v>
      </c>
      <c r="G534" t="e">
        <f>VLOOKUP(D534,[1]fleaflicker.csv!AA:AB,2,FALSE)</f>
        <v>#N/A</v>
      </c>
      <c r="H534" t="e">
        <f>VLOOKUP(E534,[1]fleaflicker.csv!AA:AC,3,FALSE)</f>
        <v>#N/A</v>
      </c>
    </row>
    <row r="535" spans="1:8">
      <c r="A535" t="s">
        <v>1350</v>
      </c>
      <c r="B535" t="str">
        <f t="shared" si="49"/>
        <v>Kyle Miller</v>
      </c>
      <c r="C535" t="str">
        <f t="shared" si="52"/>
        <v>Kyle Miller</v>
      </c>
      <c r="D535" t="str">
        <f t="shared" si="52"/>
        <v>Kyle Miller</v>
      </c>
      <c r="E535" t="e">
        <f t="shared" si="51"/>
        <v>#N/A</v>
      </c>
      <c r="F535">
        <v>533</v>
      </c>
      <c r="G535" t="e">
        <f>VLOOKUP(D535,[1]fleaflicker.csv!AA:AB,2,FALSE)</f>
        <v>#N/A</v>
      </c>
      <c r="H535" t="e">
        <f>VLOOKUP(E535,[1]fleaflicker.csv!AA:AC,3,FALSE)</f>
        <v>#N/A</v>
      </c>
    </row>
    <row r="536" spans="1:8">
      <c r="A536" t="s">
        <v>1351</v>
      </c>
      <c r="B536" t="str">
        <f t="shared" si="49"/>
        <v>Allen Reisner*</v>
      </c>
      <c r="C536" t="str">
        <f t="shared" si="52"/>
        <v>Allen Reisner</v>
      </c>
      <c r="D536" t="str">
        <f t="shared" si="52"/>
        <v>Allen Reisner</v>
      </c>
      <c r="E536" t="e">
        <f t="shared" si="51"/>
        <v>#N/A</v>
      </c>
      <c r="F536">
        <v>534</v>
      </c>
      <c r="G536" t="e">
        <f>VLOOKUP(D536,[1]fleaflicker.csv!AA:AB,2,FALSE)</f>
        <v>#N/A</v>
      </c>
      <c r="H536" t="e">
        <f>VLOOKUP(E536,[1]fleaflicker.csv!AA:AC,3,FALSE)</f>
        <v>#N/A</v>
      </c>
    </row>
    <row r="537" spans="1:8">
      <c r="A537" t="s">
        <v>1352</v>
      </c>
      <c r="B537" t="str">
        <f t="shared" si="49"/>
        <v>Jeremy Ross</v>
      </c>
      <c r="C537" t="str">
        <f t="shared" si="52"/>
        <v>Jeremy Ross</v>
      </c>
      <c r="D537" t="str">
        <f t="shared" si="52"/>
        <v>Jeremy Ross</v>
      </c>
      <c r="E537" t="e">
        <f t="shared" si="51"/>
        <v>#N/A</v>
      </c>
      <c r="F537">
        <v>535</v>
      </c>
      <c r="G537" t="e">
        <f>VLOOKUP(D537,[1]fleaflicker.csv!AA:AB,2,FALSE)</f>
        <v>#N/A</v>
      </c>
      <c r="H537" t="e">
        <f>VLOOKUP(E537,[1]fleaflicker.csv!AA:AC,3,FALSE)</f>
        <v>#N/A</v>
      </c>
    </row>
    <row r="538" spans="1:8">
      <c r="A538" t="s">
        <v>1353</v>
      </c>
      <c r="B538" t="str">
        <f t="shared" si="49"/>
        <v>Robert Griffin*</v>
      </c>
      <c r="C538" t="str">
        <f t="shared" si="52"/>
        <v>Robert Griffin</v>
      </c>
      <c r="D538" t="str">
        <f t="shared" si="52"/>
        <v>Robert Griffin</v>
      </c>
      <c r="E538" t="e">
        <f t="shared" si="51"/>
        <v>#N/A</v>
      </c>
      <c r="F538">
        <v>536</v>
      </c>
      <c r="G538" t="e">
        <f>VLOOKUP(D538,[1]fleaflicker.csv!AA:AB,2,FALSE)</f>
        <v>#N/A</v>
      </c>
      <c r="H538" t="e">
        <f>VLOOKUP(E538,[1]fleaflicker.csv!AA:AC,3,FALSE)</f>
        <v>#N/A</v>
      </c>
    </row>
    <row r="539" spans="1:8">
      <c r="A539" t="s">
        <v>1672</v>
      </c>
      <c r="B539" t="str">
        <f t="shared" si="49"/>
        <v>Kellen Moore</v>
      </c>
      <c r="C539" t="str">
        <f t="shared" si="52"/>
        <v>Kellen Moore</v>
      </c>
      <c r="D539" t="str">
        <f t="shared" si="52"/>
        <v>Kellen Moore</v>
      </c>
      <c r="E539" t="e">
        <f t="shared" si="51"/>
        <v>#N/A</v>
      </c>
      <c r="F539">
        <v>537</v>
      </c>
      <c r="G539" t="e">
        <f>VLOOKUP(D539,[1]fleaflicker.csv!AA:AB,2,FALSE)</f>
        <v>#N/A</v>
      </c>
      <c r="H539" t="e">
        <f>VLOOKUP(E539,[1]fleaflicker.csv!AA:AC,3,FALSE)</f>
        <v>#N/A</v>
      </c>
    </row>
    <row r="540" spans="1:8">
      <c r="A540" t="s">
        <v>1354</v>
      </c>
      <c r="B540" t="str">
        <f t="shared" si="49"/>
        <v>Robert Turbin*</v>
      </c>
      <c r="C540" t="str">
        <f t="shared" si="52"/>
        <v>Robert Turbin</v>
      </c>
      <c r="D540" t="str">
        <f t="shared" si="52"/>
        <v>Robert Turbin</v>
      </c>
      <c r="E540" t="e">
        <f t="shared" si="51"/>
        <v>#N/A</v>
      </c>
      <c r="F540">
        <v>538</v>
      </c>
      <c r="G540" t="e">
        <f>VLOOKUP(D540,[1]fleaflicker.csv!AA:AB,2,FALSE)</f>
        <v>#N/A</v>
      </c>
      <c r="H540" t="e">
        <f>VLOOKUP(E540,[1]fleaflicker.csv!AA:AC,3,FALSE)</f>
        <v>#N/A</v>
      </c>
    </row>
    <row r="541" spans="1:8">
      <c r="A541" t="s">
        <v>1673</v>
      </c>
      <c r="B541" t="str">
        <f t="shared" si="49"/>
        <v>Vick Ballard*</v>
      </c>
      <c r="C541" t="str">
        <f t="shared" si="52"/>
        <v>Vick Ballard</v>
      </c>
      <c r="D541" t="str">
        <f t="shared" si="52"/>
        <v>Vick Ballard</v>
      </c>
      <c r="E541" t="e">
        <f t="shared" si="51"/>
        <v>#N/A</v>
      </c>
      <c r="F541">
        <v>539</v>
      </c>
      <c r="G541" t="e">
        <f>VLOOKUP(D541,[1]fleaflicker.csv!AA:AB,2,FALSE)</f>
        <v>#N/A</v>
      </c>
      <c r="H541" t="e">
        <f>VLOOKUP(E541,[1]fleaflicker.csv!AA:AC,3,FALSE)</f>
        <v>#N/A</v>
      </c>
    </row>
    <row r="542" spans="1:8">
      <c r="A542" t="s">
        <v>1674</v>
      </c>
      <c r="B542" t="str">
        <f t="shared" si="49"/>
        <v>James Hanna*</v>
      </c>
      <c r="C542" t="str">
        <f t="shared" si="52"/>
        <v>James Hanna</v>
      </c>
      <c r="D542" t="str">
        <f t="shared" si="52"/>
        <v>James Hanna</v>
      </c>
      <c r="E542" t="e">
        <f t="shared" si="51"/>
        <v>#N/A</v>
      </c>
      <c r="F542">
        <v>540</v>
      </c>
      <c r="G542" t="e">
        <f>VLOOKUP(D542,[1]fleaflicker.csv!AA:AB,2,FALSE)</f>
        <v>#N/A</v>
      </c>
      <c r="H542" t="e">
        <f>VLOOKUP(E542,[1]fleaflicker.csv!AA:AC,3,FALSE)</f>
        <v>#N/A</v>
      </c>
    </row>
    <row r="543" spans="1:8">
      <c r="A543" t="s">
        <v>1359</v>
      </c>
      <c r="B543" t="str">
        <f t="shared" si="49"/>
        <v>Justin Blackmon</v>
      </c>
      <c r="C543" t="str">
        <f t="shared" si="52"/>
        <v>Justin Blackmon</v>
      </c>
      <c r="D543" t="str">
        <f t="shared" si="52"/>
        <v>Justin Blackmon</v>
      </c>
      <c r="E543" t="e">
        <f t="shared" si="51"/>
        <v>#N/A</v>
      </c>
      <c r="F543">
        <v>541</v>
      </c>
      <c r="G543" t="e">
        <f>VLOOKUP(D543,[1]fleaflicker.csv!AA:AB,2,FALSE)</f>
        <v>#N/A</v>
      </c>
      <c r="H543" t="e">
        <f>VLOOKUP(E543,[1]fleaflicker.csv!AA:AC,3,FALSE)</f>
        <v>#N/A</v>
      </c>
    </row>
    <row r="544" spans="1:8">
      <c r="A544" t="s">
        <v>1360</v>
      </c>
      <c r="B544" t="str">
        <f t="shared" si="49"/>
        <v>Stephen Hill*</v>
      </c>
      <c r="C544" t="str">
        <f t="shared" si="52"/>
        <v>Stephen Hill</v>
      </c>
      <c r="D544" t="str">
        <f t="shared" si="52"/>
        <v>Stephen Hill</v>
      </c>
      <c r="E544" t="e">
        <f t="shared" si="51"/>
        <v>#N/A</v>
      </c>
      <c r="F544">
        <v>542</v>
      </c>
      <c r="G544" t="e">
        <f>VLOOKUP(D544,[1]fleaflicker.csv!AA:AB,2,FALSE)</f>
        <v>#N/A</v>
      </c>
      <c r="H544" t="e">
        <f>VLOOKUP(E544,[1]fleaflicker.csv!AA:AC,3,FALSE)</f>
        <v>#N/A</v>
      </c>
    </row>
    <row r="545" spans="1:8">
      <c r="A545" t="s">
        <v>1361</v>
      </c>
      <c r="B545" t="str">
        <f t="shared" si="49"/>
        <v>Alshon Jeffery*</v>
      </c>
      <c r="C545" t="str">
        <f t="shared" si="52"/>
        <v>Alshon Jeffery</v>
      </c>
      <c r="D545" t="str">
        <f t="shared" si="52"/>
        <v>Alshon Jeffery</v>
      </c>
      <c r="E545" t="e">
        <f t="shared" si="51"/>
        <v>#N/A</v>
      </c>
      <c r="F545">
        <v>543</v>
      </c>
      <c r="G545" t="e">
        <f>VLOOKUP(D545,[1]fleaflicker.csv!AA:AB,2,FALSE)</f>
        <v>#N/A</v>
      </c>
      <c r="H545" t="e">
        <f>VLOOKUP(E545,[1]fleaflicker.csv!AA:AC,3,FALSE)</f>
        <v>#N/A</v>
      </c>
    </row>
    <row r="546" spans="1:8">
      <c r="A546" t="s">
        <v>1675</v>
      </c>
      <c r="B546" t="str">
        <f t="shared" si="49"/>
        <v>Brian Quick*</v>
      </c>
      <c r="C546" t="str">
        <f t="shared" si="52"/>
        <v>Brian Quick</v>
      </c>
      <c r="D546" t="str">
        <f t="shared" si="52"/>
        <v>Brian Quick</v>
      </c>
      <c r="E546" t="e">
        <f t="shared" si="51"/>
        <v>#N/A</v>
      </c>
      <c r="F546">
        <v>544</v>
      </c>
      <c r="G546" t="e">
        <f>VLOOKUP(D546,[1]fleaflicker.csv!AA:AB,2,FALSE)</f>
        <v>#N/A</v>
      </c>
      <c r="H546" t="e">
        <f>VLOOKUP(E546,[1]fleaflicker.csv!AA:AC,3,FALSE)</f>
        <v>#N/A</v>
      </c>
    </row>
    <row r="547" spans="1:8">
      <c r="A547" t="s">
        <v>1676</v>
      </c>
      <c r="B547" t="str">
        <f t="shared" si="49"/>
        <v>Bryce Brown</v>
      </c>
      <c r="C547" t="str">
        <f t="shared" si="52"/>
        <v>Bryce Brown</v>
      </c>
      <c r="D547" t="str">
        <f t="shared" si="52"/>
        <v>Bryce Brown</v>
      </c>
      <c r="E547" t="e">
        <f t="shared" si="51"/>
        <v>#N/A</v>
      </c>
      <c r="F547">
        <v>545</v>
      </c>
      <c r="G547" t="e">
        <f>VLOOKUP(D547,[1]fleaflicker.csv!AA:AB,2,FALSE)</f>
        <v>#N/A</v>
      </c>
      <c r="H547" t="e">
        <f>VLOOKUP(E547,[1]fleaflicker.csv!AA:AC,3,FALSE)</f>
        <v>#N/A</v>
      </c>
    </row>
    <row r="548" spans="1:8">
      <c r="A548" t="s">
        <v>1364</v>
      </c>
      <c r="B548" t="str">
        <f t="shared" si="49"/>
        <v>Collin Mooney*</v>
      </c>
      <c r="C548" t="str">
        <f t="shared" ref="C548:D563" si="53">LEFT(B548,IFERROR(FIND("*",B548),LEN(B548)+1)-1)</f>
        <v>Collin Mooney</v>
      </c>
      <c r="D548" t="str">
        <f t="shared" si="53"/>
        <v>Collin Mooney</v>
      </c>
      <c r="E548" t="e">
        <f t="shared" si="51"/>
        <v>#N/A</v>
      </c>
      <c r="F548">
        <v>546</v>
      </c>
      <c r="G548" t="e">
        <f>VLOOKUP(D548,[1]fleaflicker.csv!AA:AB,2,FALSE)</f>
        <v>#N/A</v>
      </c>
      <c r="H548" t="e">
        <f>VLOOKUP(E548,[1]fleaflicker.csv!AA:AC,3,FALSE)</f>
        <v>#N/A</v>
      </c>
    </row>
    <row r="549" spans="1:8">
      <c r="A549" t="s">
        <v>1677</v>
      </c>
      <c r="B549" t="str">
        <f t="shared" si="49"/>
        <v>Nathan Palmer</v>
      </c>
      <c r="C549" t="str">
        <f t="shared" si="53"/>
        <v>Nathan Palmer</v>
      </c>
      <c r="D549" t="str">
        <f t="shared" si="53"/>
        <v>Nathan Palmer</v>
      </c>
      <c r="E549" t="e">
        <f t="shared" si="51"/>
        <v>#N/A</v>
      </c>
      <c r="F549">
        <v>547</v>
      </c>
      <c r="G549" t="e">
        <f>VLOOKUP(D549,[1]fleaflicker.csv!AA:AB,2,FALSE)</f>
        <v>#N/A</v>
      </c>
      <c r="H549" t="e">
        <f>VLOOKUP(E549,[1]fleaflicker.csv!AA:AC,3,FALSE)</f>
        <v>#N/A</v>
      </c>
    </row>
    <row r="550" spans="1:8">
      <c r="A550" t="s">
        <v>1366</v>
      </c>
      <c r="B550" t="str">
        <f t="shared" si="49"/>
        <v>Brian Tyms*</v>
      </c>
      <c r="C550" t="str">
        <f t="shared" si="53"/>
        <v>Brian Tyms</v>
      </c>
      <c r="D550" t="str">
        <f t="shared" si="53"/>
        <v>Brian Tyms</v>
      </c>
      <c r="E550" t="e">
        <f t="shared" si="51"/>
        <v>#N/A</v>
      </c>
      <c r="F550">
        <v>548</v>
      </c>
      <c r="G550" t="e">
        <f>VLOOKUP(D550,[1]fleaflicker.csv!AA:AB,2,FALSE)</f>
        <v>#N/A</v>
      </c>
      <c r="H550" t="e">
        <f>VLOOKUP(E550,[1]fleaflicker.csv!AA:AC,3,FALSE)</f>
        <v>#N/A</v>
      </c>
    </row>
    <row r="551" spans="1:8">
      <c r="A551" t="s">
        <v>1367</v>
      </c>
      <c r="B551" t="str">
        <f t="shared" si="49"/>
        <v>Phillip Supernaw</v>
      </c>
      <c r="C551" t="str">
        <f t="shared" si="53"/>
        <v>Phillip Supernaw</v>
      </c>
      <c r="D551" t="str">
        <f t="shared" si="53"/>
        <v>Phillip Supernaw</v>
      </c>
      <c r="E551" t="e">
        <f t="shared" si="51"/>
        <v>#N/A</v>
      </c>
      <c r="F551">
        <v>549</v>
      </c>
      <c r="G551" t="e">
        <f>VLOOKUP(D551,[1]fleaflicker.csv!AA:AB,2,FALSE)</f>
        <v>#N/A</v>
      </c>
      <c r="H551" t="e">
        <f>VLOOKUP(E551,[1]fleaflicker.csv!AA:AC,3,FALSE)</f>
        <v>#N/A</v>
      </c>
    </row>
    <row r="552" spans="1:8">
      <c r="A552" t="s">
        <v>1678</v>
      </c>
      <c r="B552" t="str">
        <f t="shared" si="49"/>
        <v>G.J. Kinne</v>
      </c>
      <c r="C552" t="str">
        <f t="shared" si="53"/>
        <v>G.J. Kinne</v>
      </c>
      <c r="D552" t="str">
        <f t="shared" si="53"/>
        <v>G.J. Kinne</v>
      </c>
      <c r="E552" t="e">
        <f t="shared" si="51"/>
        <v>#N/A</v>
      </c>
      <c r="F552">
        <v>550</v>
      </c>
      <c r="G552" t="e">
        <f>VLOOKUP(D552,[1]fleaflicker.csv!AA:AB,2,FALSE)</f>
        <v>#N/A</v>
      </c>
      <c r="H552" t="e">
        <f>VLOOKUP(E552,[1]fleaflicker.csv!AA:AC,3,FALSE)</f>
        <v>#N/A</v>
      </c>
    </row>
    <row r="553" spans="1:8">
      <c r="A553" t="s">
        <v>1233</v>
      </c>
      <c r="B553" t="str">
        <f t="shared" si="49"/>
        <v>Jonas Gray</v>
      </c>
      <c r="C553" t="str">
        <f t="shared" si="53"/>
        <v>Jonas Gray</v>
      </c>
      <c r="D553" t="str">
        <f t="shared" si="53"/>
        <v>Jonas Gray</v>
      </c>
      <c r="E553" t="e">
        <f t="shared" si="51"/>
        <v>#N/A</v>
      </c>
      <c r="F553">
        <v>551</v>
      </c>
      <c r="G553" t="e">
        <f>VLOOKUP(D553,[1]fleaflicker.csv!AA:AB,2,FALSE)</f>
        <v>#N/A</v>
      </c>
      <c r="H553" t="e">
        <f>VLOOKUP(E553,[1]fleaflicker.csv!AA:AC,3,FALSE)</f>
        <v>#N/A</v>
      </c>
    </row>
    <row r="554" spans="1:8">
      <c r="A554" t="s">
        <v>1368</v>
      </c>
      <c r="B554" t="str">
        <f t="shared" si="49"/>
        <v>Dominique Jones</v>
      </c>
      <c r="C554" t="str">
        <f t="shared" si="53"/>
        <v>Dominique Jones</v>
      </c>
      <c r="D554" t="str">
        <f t="shared" si="53"/>
        <v>Dominique Jones</v>
      </c>
      <c r="E554" t="e">
        <f t="shared" si="51"/>
        <v>#N/A</v>
      </c>
      <c r="F554">
        <v>552</v>
      </c>
      <c r="G554" t="e">
        <f>VLOOKUP(D554,[1]fleaflicker.csv!AA:AB,2,FALSE)</f>
        <v>#N/A</v>
      </c>
      <c r="H554" t="e">
        <f>VLOOKUP(E554,[1]fleaflicker.csv!AA:AC,3,FALSE)</f>
        <v>#N/A</v>
      </c>
    </row>
    <row r="555" spans="1:8">
      <c r="A555" t="s">
        <v>1679</v>
      </c>
      <c r="B555" t="str">
        <f t="shared" si="49"/>
        <v>Saalim Hakim</v>
      </c>
      <c r="C555" t="str">
        <f t="shared" si="53"/>
        <v>Saalim Hakim</v>
      </c>
      <c r="D555" t="str">
        <f t="shared" si="53"/>
        <v>Saalim Hakim</v>
      </c>
      <c r="E555" t="e">
        <f t="shared" si="51"/>
        <v>#N/A</v>
      </c>
      <c r="F555">
        <v>553</v>
      </c>
      <c r="G555" t="e">
        <f>VLOOKUP(D555,[1]fleaflicker.csv!AA:AB,2,FALSE)</f>
        <v>#N/A</v>
      </c>
      <c r="H555" t="e">
        <f>VLOOKUP(E555,[1]fleaflicker.csv!AA:AC,3,FALSE)</f>
        <v>#N/A</v>
      </c>
    </row>
    <row r="556" spans="1:8">
      <c r="A556" t="s">
        <v>1369</v>
      </c>
      <c r="B556" t="str">
        <f t="shared" si="49"/>
        <v>Matt Simms</v>
      </c>
      <c r="C556" t="str">
        <f t="shared" si="53"/>
        <v>Matt Simms</v>
      </c>
      <c r="D556" t="str">
        <f t="shared" si="53"/>
        <v>Matt Simms</v>
      </c>
      <c r="E556" t="e">
        <f t="shared" si="51"/>
        <v>#N/A</v>
      </c>
      <c r="F556">
        <v>554</v>
      </c>
      <c r="G556" t="e">
        <f>VLOOKUP(D556,[1]fleaflicker.csv!AA:AB,2,FALSE)</f>
        <v>#N/A</v>
      </c>
      <c r="H556" t="e">
        <f>VLOOKUP(E556,[1]fleaflicker.csv!AA:AC,3,FALSE)</f>
        <v>#N/A</v>
      </c>
    </row>
    <row r="557" spans="1:8">
      <c r="A557" t="s">
        <v>1372</v>
      </c>
      <c r="B557" t="str">
        <f t="shared" si="49"/>
        <v>LaRon Byrd</v>
      </c>
      <c r="C557" t="str">
        <f t="shared" si="53"/>
        <v>LaRon Byrd</v>
      </c>
      <c r="D557" t="str">
        <f t="shared" si="53"/>
        <v>LaRon Byrd</v>
      </c>
      <c r="E557" t="e">
        <f t="shared" si="51"/>
        <v>#N/A</v>
      </c>
      <c r="F557">
        <v>555</v>
      </c>
      <c r="G557" t="e">
        <f>VLOOKUP(D557,[1]fleaflicker.csv!AA:AB,2,FALSE)</f>
        <v>#N/A</v>
      </c>
      <c r="H557" t="e">
        <f>VLOOKUP(E557,[1]fleaflicker.csv!AA:AC,3,FALSE)</f>
        <v>#N/A</v>
      </c>
    </row>
    <row r="558" spans="1:8">
      <c r="A558" t="s">
        <v>1680</v>
      </c>
      <c r="B558" t="str">
        <f t="shared" si="49"/>
        <v>Chase Ford*</v>
      </c>
      <c r="C558" t="str">
        <f t="shared" si="53"/>
        <v>Chase Ford</v>
      </c>
      <c r="D558" t="str">
        <f t="shared" si="53"/>
        <v>Chase Ford</v>
      </c>
      <c r="E558" t="e">
        <f t="shared" si="51"/>
        <v>#N/A</v>
      </c>
      <c r="F558">
        <v>556</v>
      </c>
      <c r="G558" t="e">
        <f>VLOOKUP(D558,[1]fleaflicker.csv!AA:AB,2,FALSE)</f>
        <v>#N/A</v>
      </c>
      <c r="H558" t="e">
        <f>VLOOKUP(E558,[1]fleaflicker.csv!AA:AC,3,FALSE)</f>
        <v>#N/A</v>
      </c>
    </row>
    <row r="559" spans="1:8">
      <c r="A559" t="s">
        <v>1681</v>
      </c>
      <c r="B559" t="str">
        <f t="shared" si="49"/>
        <v>Jamize Olawale*</v>
      </c>
      <c r="C559" t="str">
        <f t="shared" si="53"/>
        <v>Jamize Olawale</v>
      </c>
      <c r="D559" t="str">
        <f t="shared" si="53"/>
        <v>Jamize Olawale</v>
      </c>
      <c r="E559" t="e">
        <f t="shared" si="51"/>
        <v>#N/A</v>
      </c>
      <c r="F559">
        <v>557</v>
      </c>
      <c r="G559" t="e">
        <f>VLOOKUP(D559,[1]fleaflicker.csv!AA:AB,2,FALSE)</f>
        <v>#N/A</v>
      </c>
      <c r="H559" t="e">
        <f>VLOOKUP(E559,[1]fleaflicker.csv!AA:AC,3,FALSE)</f>
        <v>#N/A</v>
      </c>
    </row>
    <row r="560" spans="1:8">
      <c r="A560" t="s">
        <v>1374</v>
      </c>
      <c r="B560" t="str">
        <f t="shared" si="49"/>
        <v>Brandon Bostick</v>
      </c>
      <c r="C560" t="str">
        <f t="shared" si="53"/>
        <v>Brandon Bostick</v>
      </c>
      <c r="D560" t="str">
        <f t="shared" si="53"/>
        <v>Brandon Bostick</v>
      </c>
      <c r="E560" t="e">
        <f t="shared" si="51"/>
        <v>#N/A</v>
      </c>
      <c r="F560">
        <v>558</v>
      </c>
      <c r="G560" t="e">
        <f>VLOOKUP(D560,[1]fleaflicker.csv!AA:AB,2,FALSE)</f>
        <v>#N/A</v>
      </c>
      <c r="H560" t="e">
        <f>VLOOKUP(E560,[1]fleaflicker.csv!AA:AC,3,FALSE)</f>
        <v>#N/A</v>
      </c>
    </row>
    <row r="561" spans="1:8">
      <c r="A561" t="s">
        <v>1375</v>
      </c>
      <c r="B561" t="str">
        <f t="shared" si="49"/>
        <v>Josh Gordon</v>
      </c>
      <c r="C561" t="str">
        <f t="shared" si="53"/>
        <v>Josh Gordon</v>
      </c>
      <c r="D561" t="str">
        <f t="shared" si="53"/>
        <v>Josh Gordon</v>
      </c>
      <c r="E561" t="e">
        <f t="shared" si="51"/>
        <v>#N/A</v>
      </c>
      <c r="F561">
        <v>559</v>
      </c>
      <c r="G561" t="e">
        <f>VLOOKUP(D561,[1]fleaflicker.csv!AA:AB,2,FALSE)</f>
        <v>#N/A</v>
      </c>
      <c r="H561" t="e">
        <f>VLOOKUP(E561,[1]fleaflicker.csv!AA:AC,3,FALSE)</f>
        <v>#N/A</v>
      </c>
    </row>
    <row r="562" spans="1:8">
      <c r="A562" t="s">
        <v>1376</v>
      </c>
      <c r="B562" t="str">
        <f t="shared" si="49"/>
        <v>Ifeanyi Momah*</v>
      </c>
      <c r="C562" t="str">
        <f t="shared" si="53"/>
        <v>Ifeanyi Momah</v>
      </c>
      <c r="D562" t="str">
        <f t="shared" si="53"/>
        <v>Ifeanyi Momah</v>
      </c>
      <c r="E562" t="e">
        <f t="shared" si="51"/>
        <v>#N/A</v>
      </c>
      <c r="F562">
        <v>560</v>
      </c>
      <c r="G562" t="e">
        <f>VLOOKUP(D562,[1]fleaflicker.csv!AA:AB,2,FALSE)</f>
        <v>#N/A</v>
      </c>
      <c r="H562" t="e">
        <f>VLOOKUP(E562,[1]fleaflicker.csv!AA:AC,3,FALSE)</f>
        <v>#N/A</v>
      </c>
    </row>
    <row r="563" spans="1:8">
      <c r="A563" t="s">
        <v>1682</v>
      </c>
      <c r="B563" t="str">
        <f t="shared" si="49"/>
        <v>EJ Manuel*</v>
      </c>
      <c r="C563" t="str">
        <f t="shared" si="53"/>
        <v>EJ Manuel</v>
      </c>
      <c r="D563" t="str">
        <f t="shared" si="53"/>
        <v>EJ Manuel</v>
      </c>
      <c r="E563" t="e">
        <f t="shared" si="51"/>
        <v>#N/A</v>
      </c>
      <c r="F563">
        <v>561</v>
      </c>
      <c r="G563" t="e">
        <f>VLOOKUP(D563,[1]fleaflicker.csv!AA:AB,2,FALSE)</f>
        <v>#N/A</v>
      </c>
      <c r="H563" t="e">
        <f>VLOOKUP(E563,[1]fleaflicker.csv!AA:AC,3,FALSE)</f>
        <v>#N/A</v>
      </c>
    </row>
    <row r="564" spans="1:8">
      <c r="A564" t="s">
        <v>1683</v>
      </c>
      <c r="B564" t="str">
        <f t="shared" si="49"/>
        <v>Le'Veon Bell*</v>
      </c>
      <c r="C564" t="str">
        <f t="shared" ref="C564:D579" si="54">LEFT(B564,IFERROR(FIND("*",B564),LEN(B564)+1)-1)</f>
        <v>Le'Veon Bell</v>
      </c>
      <c r="D564" t="str">
        <f t="shared" si="54"/>
        <v>Le'Veon Bell</v>
      </c>
      <c r="E564" t="e">
        <f t="shared" si="51"/>
        <v>#N/A</v>
      </c>
      <c r="F564">
        <v>562</v>
      </c>
      <c r="G564" t="e">
        <f>VLOOKUP(D564,[1]fleaflicker.csv!AA:AB,2,FALSE)</f>
        <v>#N/A</v>
      </c>
      <c r="H564" t="e">
        <f>VLOOKUP(E564,[1]fleaflicker.csv!AA:AC,3,FALSE)</f>
        <v>#N/A</v>
      </c>
    </row>
    <row r="565" spans="1:8">
      <c r="A565" t="s">
        <v>1377</v>
      </c>
      <c r="B565" t="str">
        <f t="shared" si="49"/>
        <v>Marquise Goodwin*</v>
      </c>
      <c r="C565" t="str">
        <f t="shared" si="54"/>
        <v>Marquise Goodwin</v>
      </c>
      <c r="D565" t="str">
        <f t="shared" si="54"/>
        <v>Marquise Goodwin</v>
      </c>
      <c r="E565" t="e">
        <f t="shared" si="51"/>
        <v>#N/A</v>
      </c>
      <c r="F565">
        <v>563</v>
      </c>
      <c r="G565" t="e">
        <f>VLOOKUP(D565,[1]fleaflicker.csv!AA:AB,2,FALSE)</f>
        <v>#N/A</v>
      </c>
      <c r="H565" t="e">
        <f>VLOOKUP(E565,[1]fleaflicker.csv!AA:AC,3,FALSE)</f>
        <v>#N/A</v>
      </c>
    </row>
    <row r="566" spans="1:8">
      <c r="A566" t="s">
        <v>1684</v>
      </c>
      <c r="B566" t="str">
        <f t="shared" si="49"/>
        <v>Christine Michael*</v>
      </c>
      <c r="C566" t="str">
        <f t="shared" si="54"/>
        <v>Christine Michael</v>
      </c>
      <c r="D566" t="str">
        <f t="shared" si="54"/>
        <v>Christine Michael</v>
      </c>
      <c r="E566" t="e">
        <f t="shared" si="51"/>
        <v>#N/A</v>
      </c>
      <c r="F566">
        <v>564</v>
      </c>
      <c r="G566" t="e">
        <f>VLOOKUP(D566,[1]fleaflicker.csv!AA:AB,2,FALSE)</f>
        <v>#N/A</v>
      </c>
      <c r="H566" t="e">
        <f>VLOOKUP(E566,[1]fleaflicker.csv!AA:AC,3,FALSE)</f>
        <v>#N/A</v>
      </c>
    </row>
    <row r="567" spans="1:8">
      <c r="A567" t="s">
        <v>1685</v>
      </c>
      <c r="B567" t="str">
        <f t="shared" si="49"/>
        <v>Geno Smith*</v>
      </c>
      <c r="C567" t="str">
        <f t="shared" si="54"/>
        <v>Geno Smith</v>
      </c>
      <c r="D567" t="str">
        <f t="shared" si="54"/>
        <v>Geno Smith</v>
      </c>
      <c r="E567" t="e">
        <f t="shared" si="51"/>
        <v>#N/A</v>
      </c>
      <c r="F567">
        <v>565</v>
      </c>
      <c r="G567" t="e">
        <f>VLOOKUP(D567,[1]fleaflicker.csv!AA:AB,2,FALSE)</f>
        <v>#N/A</v>
      </c>
      <c r="H567" t="e">
        <f>VLOOKUP(E567,[1]fleaflicker.csv!AA:AC,3,FALSE)</f>
        <v>#N/A</v>
      </c>
    </row>
    <row r="568" spans="1:8">
      <c r="A568" t="s">
        <v>1381</v>
      </c>
      <c r="B568" t="str">
        <f t="shared" si="49"/>
        <v>Ryan Griffin*</v>
      </c>
      <c r="C568" t="str">
        <f t="shared" si="54"/>
        <v>Ryan Griffin</v>
      </c>
      <c r="D568" t="str">
        <f t="shared" si="54"/>
        <v>Ryan Griffin</v>
      </c>
      <c r="E568" t="e">
        <f t="shared" si="51"/>
        <v>#N/A</v>
      </c>
      <c r="F568">
        <v>566</v>
      </c>
      <c r="G568" t="e">
        <f>VLOOKUP(D568,[1]fleaflicker.csv!AA:AB,2,FALSE)</f>
        <v>#N/A</v>
      </c>
      <c r="H568" t="e">
        <f>VLOOKUP(E568,[1]fleaflicker.csv!AA:AC,3,FALSE)</f>
        <v>#N/A</v>
      </c>
    </row>
    <row r="569" spans="1:8">
      <c r="A569" t="s">
        <v>1686</v>
      </c>
      <c r="B569" t="str">
        <f t="shared" si="49"/>
        <v>Andre Ellington*</v>
      </c>
      <c r="C569" t="str">
        <f t="shared" si="54"/>
        <v>Andre Ellington</v>
      </c>
      <c r="D569" t="str">
        <f t="shared" si="54"/>
        <v>Andre Ellington</v>
      </c>
      <c r="E569" t="e">
        <f t="shared" si="51"/>
        <v>#N/A</v>
      </c>
      <c r="F569">
        <v>567</v>
      </c>
      <c r="G569" t="e">
        <f>VLOOKUP(D569,[1]fleaflicker.csv!AA:AB,2,FALSE)</f>
        <v>#N/A</v>
      </c>
      <c r="H569" t="e">
        <f>VLOOKUP(E569,[1]fleaflicker.csv!AA:AC,3,FALSE)</f>
        <v>#N/A</v>
      </c>
    </row>
    <row r="570" spans="1:8">
      <c r="A570" t="s">
        <v>1687</v>
      </c>
      <c r="B570" t="str">
        <f t="shared" si="49"/>
        <v>B.J. Daniels*</v>
      </c>
      <c r="C570" t="str">
        <f t="shared" si="54"/>
        <v>B.J. Daniels</v>
      </c>
      <c r="D570" t="str">
        <f t="shared" si="54"/>
        <v>B.J. Daniels</v>
      </c>
      <c r="E570" t="e">
        <f t="shared" si="51"/>
        <v>#N/A</v>
      </c>
      <c r="F570">
        <v>568</v>
      </c>
      <c r="G570" t="e">
        <f>VLOOKUP(D570,[1]fleaflicker.csv!AA:AB,2,FALSE)</f>
        <v>#N/A</v>
      </c>
      <c r="H570" t="e">
        <f>VLOOKUP(E570,[1]fleaflicker.csv!AA:AC,3,FALSE)</f>
        <v>#N/A</v>
      </c>
    </row>
    <row r="571" spans="1:8">
      <c r="A571" t="s">
        <v>1688</v>
      </c>
      <c r="B571" t="str">
        <f t="shared" si="49"/>
        <v>Landry Jones*</v>
      </c>
      <c r="C571" t="str">
        <f t="shared" si="54"/>
        <v>Landry Jones</v>
      </c>
      <c r="D571" t="str">
        <f t="shared" si="54"/>
        <v>Landry Jones</v>
      </c>
      <c r="E571" t="e">
        <f t="shared" si="51"/>
        <v>#N/A</v>
      </c>
      <c r="F571">
        <v>569</v>
      </c>
      <c r="G571" t="e">
        <f>VLOOKUP(D571,[1]fleaflicker.csv!AA:AB,2,FALSE)</f>
        <v>#N/A</v>
      </c>
      <c r="H571" t="e">
        <f>VLOOKUP(E571,[1]fleaflicker.csv!AA:AC,3,FALSE)</f>
        <v>#N/A</v>
      </c>
    </row>
    <row r="572" spans="1:8">
      <c r="A572" t="s">
        <v>1385</v>
      </c>
      <c r="B572" t="str">
        <f t="shared" si="49"/>
        <v>Kenjon Barner</v>
      </c>
      <c r="C572" t="str">
        <f t="shared" si="54"/>
        <v>Kenjon Barner</v>
      </c>
      <c r="D572" t="str">
        <f t="shared" si="54"/>
        <v>Kenjon Barner</v>
      </c>
      <c r="E572" t="e">
        <f t="shared" si="51"/>
        <v>#N/A</v>
      </c>
      <c r="F572">
        <v>570</v>
      </c>
      <c r="G572" t="e">
        <f>VLOOKUP(D572,[1]fleaflicker.csv!AA:AB,2,FALSE)</f>
        <v>#N/A</v>
      </c>
      <c r="H572" t="e">
        <f>VLOOKUP(E572,[1]fleaflicker.csv!AA:AC,3,FALSE)</f>
        <v>#N/A</v>
      </c>
    </row>
    <row r="573" spans="1:8">
      <c r="A573" t="s">
        <v>1386</v>
      </c>
      <c r="B573" t="str">
        <f t="shared" si="49"/>
        <v>Zac Dysert</v>
      </c>
      <c r="C573" t="str">
        <f t="shared" si="54"/>
        <v>Zac Dysert</v>
      </c>
      <c r="D573" t="str">
        <f t="shared" si="54"/>
        <v>Zac Dysert</v>
      </c>
      <c r="E573" t="e">
        <f t="shared" si="51"/>
        <v>#N/A</v>
      </c>
      <c r="F573">
        <v>571</v>
      </c>
      <c r="G573" t="e">
        <f>VLOOKUP(D573,[1]fleaflicker.csv!AA:AB,2,FALSE)</f>
        <v>#N/A</v>
      </c>
      <c r="H573" t="e">
        <f>VLOOKUP(E573,[1]fleaflicker.csv!AA:AC,3,FALSE)</f>
        <v>#N/A</v>
      </c>
    </row>
    <row r="574" spans="1:8">
      <c r="A574" t="s">
        <v>1689</v>
      </c>
      <c r="B574" t="str">
        <f t="shared" si="49"/>
        <v>Chris Gragg*</v>
      </c>
      <c r="C574" t="str">
        <f t="shared" si="54"/>
        <v>Chris Gragg</v>
      </c>
      <c r="D574" t="str">
        <f t="shared" si="54"/>
        <v>Chris Gragg</v>
      </c>
      <c r="E574" t="e">
        <f t="shared" si="51"/>
        <v>#N/A</v>
      </c>
      <c r="F574">
        <v>572</v>
      </c>
      <c r="G574" t="e">
        <f>VLOOKUP(D574,[1]fleaflicker.csv!AA:AB,2,FALSE)</f>
        <v>#N/A</v>
      </c>
      <c r="H574" t="e">
        <f>VLOOKUP(E574,[1]fleaflicker.csv!AA:AC,3,FALSE)</f>
        <v>#N/A</v>
      </c>
    </row>
    <row r="575" spans="1:8">
      <c r="A575" t="s">
        <v>1690</v>
      </c>
      <c r="B575" t="str">
        <f t="shared" si="49"/>
        <v>Matt Barkley*</v>
      </c>
      <c r="C575" t="str">
        <f t="shared" si="54"/>
        <v>Matt Barkley</v>
      </c>
      <c r="D575" t="str">
        <f t="shared" si="54"/>
        <v>Matt Barkley</v>
      </c>
      <c r="E575" t="e">
        <f t="shared" si="51"/>
        <v>#N/A</v>
      </c>
      <c r="F575">
        <v>573</v>
      </c>
      <c r="G575" t="e">
        <f>VLOOKUP(D575,[1]fleaflicker.csv!AA:AB,2,FALSE)</f>
        <v>#N/A</v>
      </c>
      <c r="H575" t="e">
        <f>VLOOKUP(E575,[1]fleaflicker.csv!AA:AC,3,FALSE)</f>
        <v>#N/A</v>
      </c>
    </row>
    <row r="576" spans="1:8">
      <c r="A576" t="s">
        <v>1389</v>
      </c>
      <c r="B576" t="str">
        <f t="shared" si="49"/>
        <v>Mike Gillislee</v>
      </c>
      <c r="C576" t="str">
        <f t="shared" si="54"/>
        <v>Mike Gillislee</v>
      </c>
      <c r="D576" t="str">
        <f t="shared" si="54"/>
        <v>Mike Gillislee</v>
      </c>
      <c r="E576" t="e">
        <f t="shared" si="51"/>
        <v>#N/A</v>
      </c>
      <c r="F576">
        <v>574</v>
      </c>
      <c r="G576" t="e">
        <f>VLOOKUP(D576,[1]fleaflicker.csv!AA:AB,2,FALSE)</f>
        <v>#N/A</v>
      </c>
      <c r="H576" t="e">
        <f>VLOOKUP(E576,[1]fleaflicker.csv!AA:AC,3,FALSE)</f>
        <v>#N/A</v>
      </c>
    </row>
    <row r="577" spans="1:8">
      <c r="A577" t="s">
        <v>1691</v>
      </c>
      <c r="B577" t="str">
        <f t="shared" si="49"/>
        <v>Mike James*</v>
      </c>
      <c r="C577" t="str">
        <f t="shared" si="54"/>
        <v>Mike James</v>
      </c>
      <c r="D577" t="str">
        <f t="shared" si="54"/>
        <v>Mike James</v>
      </c>
      <c r="E577" t="e">
        <f t="shared" si="51"/>
        <v>#N/A</v>
      </c>
      <c r="F577">
        <v>575</v>
      </c>
      <c r="G577" t="e">
        <f>VLOOKUP(D577,[1]fleaflicker.csv!AA:AB,2,FALSE)</f>
        <v>#N/A</v>
      </c>
      <c r="H577" t="e">
        <f>VLOOKUP(E577,[1]fleaflicker.csv!AA:AC,3,FALSE)</f>
        <v>#N/A</v>
      </c>
    </row>
    <row r="578" spans="1:8">
      <c r="A578" t="s">
        <v>1692</v>
      </c>
      <c r="B578" t="str">
        <f t="shared" si="49"/>
        <v>Dion Sims*</v>
      </c>
      <c r="C578" t="str">
        <f t="shared" si="54"/>
        <v>Dion Sims</v>
      </c>
      <c r="D578" t="str">
        <f t="shared" si="54"/>
        <v>Dion Sims</v>
      </c>
      <c r="E578" t="e">
        <f t="shared" si="51"/>
        <v>#N/A</v>
      </c>
      <c r="F578">
        <v>576</v>
      </c>
      <c r="G578" t="e">
        <f>VLOOKUP(D578,[1]fleaflicker.csv!AA:AB,2,FALSE)</f>
        <v>#N/A</v>
      </c>
      <c r="H578" t="e">
        <f>VLOOKUP(E578,[1]fleaflicker.csv!AA:AC,3,FALSE)</f>
        <v>#N/A</v>
      </c>
    </row>
    <row r="579" spans="1:8">
      <c r="A579" t="s">
        <v>1392</v>
      </c>
      <c r="B579" t="str">
        <f t="shared" si="49"/>
        <v>Justice Cunningham</v>
      </c>
      <c r="C579" t="str">
        <f t="shared" si="54"/>
        <v>Justice Cunningham</v>
      </c>
      <c r="D579" t="str">
        <f t="shared" si="54"/>
        <v>Justice Cunningham</v>
      </c>
      <c r="E579" t="e">
        <f t="shared" si="51"/>
        <v>#N/A</v>
      </c>
      <c r="F579">
        <v>577</v>
      </c>
      <c r="G579" t="e">
        <f>VLOOKUP(D579,[1]fleaflicker.csv!AA:AB,2,FALSE)</f>
        <v>#N/A</v>
      </c>
      <c r="H579" t="e">
        <f>VLOOKUP(E579,[1]fleaflicker.csv!AA:AC,3,FALSE)</f>
        <v>#N/A</v>
      </c>
    </row>
    <row r="580" spans="1:8">
      <c r="A580" t="s">
        <v>1007</v>
      </c>
      <c r="B580" t="str">
        <f t="shared" ref="B580:B643" si="55">LEFT(A580,IFERROR(FIND(",",A580),LEN(A580)-8)-1)</f>
        <v>Zac Stacy</v>
      </c>
      <c r="C580" t="str">
        <f t="shared" ref="C580:D595" si="56">LEFT(B580,IFERROR(FIND("*",B580),LEN(B580)+1)-1)</f>
        <v>Zac Stacy</v>
      </c>
      <c r="D580" t="str">
        <f t="shared" si="56"/>
        <v>Zac Stacy</v>
      </c>
      <c r="E580" t="str">
        <f t="shared" ref="E580:E643" si="57">IF(F580=G580,D580,"")</f>
        <v>Zac Stacy</v>
      </c>
      <c r="F580">
        <v>578</v>
      </c>
      <c r="G580">
        <f>VLOOKUP(D580,[1]fleaflicker.csv!AA:AB,2,FALSE)</f>
        <v>578</v>
      </c>
      <c r="H580">
        <f>VLOOKUP(E580,[1]fleaflicker.csv!AA:AC,3,FALSE)</f>
        <v>578</v>
      </c>
    </row>
    <row r="581" spans="1:8">
      <c r="A581" t="s">
        <v>1393</v>
      </c>
      <c r="B581" t="str">
        <f t="shared" si="55"/>
        <v>Josh Boyce*</v>
      </c>
      <c r="C581" t="str">
        <f t="shared" si="56"/>
        <v>Josh Boyce</v>
      </c>
      <c r="D581" t="str">
        <f t="shared" si="56"/>
        <v>Josh Boyce</v>
      </c>
      <c r="E581" t="e">
        <f t="shared" si="57"/>
        <v>#N/A</v>
      </c>
      <c r="F581">
        <v>579</v>
      </c>
      <c r="G581" t="e">
        <f>VLOOKUP(D581,[1]fleaflicker.csv!AA:AB,2,FALSE)</f>
        <v>#N/A</v>
      </c>
      <c r="H581" t="e">
        <f>VLOOKUP(E581,[1]fleaflicker.csv!AA:AC,3,FALSE)</f>
        <v>#N/A</v>
      </c>
    </row>
    <row r="582" spans="1:8">
      <c r="A582" t="s">
        <v>1394</v>
      </c>
      <c r="B582" t="str">
        <f t="shared" si="55"/>
        <v>Alan Bonner</v>
      </c>
      <c r="C582" t="str">
        <f t="shared" si="56"/>
        <v>Alan Bonner</v>
      </c>
      <c r="D582" t="str">
        <f t="shared" si="56"/>
        <v>Alan Bonner</v>
      </c>
      <c r="E582" t="e">
        <f t="shared" si="57"/>
        <v>#N/A</v>
      </c>
      <c r="F582">
        <v>580</v>
      </c>
      <c r="G582" t="e">
        <f>VLOOKUP(D582,[1]fleaflicker.csv!AA:AB,2,FALSE)</f>
        <v>#N/A</v>
      </c>
      <c r="H582" t="e">
        <f>VLOOKUP(E582,[1]fleaflicker.csv!AA:AC,3,FALSE)</f>
        <v>#N/A</v>
      </c>
    </row>
    <row r="583" spans="1:8">
      <c r="A583" t="s">
        <v>1693</v>
      </c>
      <c r="B583" t="str">
        <f t="shared" si="55"/>
        <v>Chris Harper*</v>
      </c>
      <c r="C583" t="str">
        <f t="shared" si="56"/>
        <v>Chris Harper</v>
      </c>
      <c r="D583" t="str">
        <f t="shared" si="56"/>
        <v>Chris Harper</v>
      </c>
      <c r="E583" t="e">
        <f t="shared" si="57"/>
        <v>#N/A</v>
      </c>
      <c r="F583">
        <v>581</v>
      </c>
      <c r="G583" t="e">
        <f>VLOOKUP(D583,[1]fleaflicker.csv!AA:AB,2,FALSE)</f>
        <v>#N/A</v>
      </c>
      <c r="H583" t="e">
        <f>VLOOKUP(E583,[1]fleaflicker.csv!AA:AC,3,FALSE)</f>
        <v>#N/A</v>
      </c>
    </row>
    <row r="584" spans="1:8">
      <c r="A584" t="s">
        <v>1395</v>
      </c>
      <c r="B584" t="str">
        <f t="shared" si="55"/>
        <v>Brad Sorensen</v>
      </c>
      <c r="C584" t="str">
        <f t="shared" si="56"/>
        <v>Brad Sorensen</v>
      </c>
      <c r="D584" t="str">
        <f t="shared" si="56"/>
        <v>Brad Sorensen</v>
      </c>
      <c r="E584" t="e">
        <f t="shared" si="57"/>
        <v>#N/A</v>
      </c>
      <c r="F584">
        <v>582</v>
      </c>
      <c r="G584" t="e">
        <f>VLOOKUP(D584,[1]fleaflicker.csv!AA:AB,2,FALSE)</f>
        <v>#N/A</v>
      </c>
      <c r="H584" t="e">
        <f>VLOOKUP(E584,[1]fleaflicker.csv!AA:AC,3,FALSE)</f>
        <v>#N/A</v>
      </c>
    </row>
    <row r="585" spans="1:8">
      <c r="A585" t="s">
        <v>1396</v>
      </c>
      <c r="B585" t="str">
        <f t="shared" si="55"/>
        <v>Spencer Ware</v>
      </c>
      <c r="C585" t="str">
        <f t="shared" si="56"/>
        <v>Spencer Ware</v>
      </c>
      <c r="D585" t="str">
        <f t="shared" si="56"/>
        <v>Spencer Ware</v>
      </c>
      <c r="E585" t="e">
        <f t="shared" si="57"/>
        <v>#N/A</v>
      </c>
      <c r="F585">
        <v>583</v>
      </c>
      <c r="G585" t="e">
        <f>VLOOKUP(D585,[1]fleaflicker.csv!AA:AB,2,FALSE)</f>
        <v>#N/A</v>
      </c>
      <c r="H585" t="e">
        <f>VLOOKUP(E585,[1]fleaflicker.csv!AA:AC,3,FALSE)</f>
        <v>#N/A</v>
      </c>
    </row>
    <row r="586" spans="1:8">
      <c r="A586" t="s">
        <v>1398</v>
      </c>
      <c r="B586" t="str">
        <f t="shared" si="55"/>
        <v>Kendall Gaskins</v>
      </c>
      <c r="C586" t="str">
        <f t="shared" si="56"/>
        <v>Kendall Gaskins</v>
      </c>
      <c r="D586" t="str">
        <f t="shared" si="56"/>
        <v>Kendall Gaskins</v>
      </c>
      <c r="E586" t="e">
        <f t="shared" si="57"/>
        <v>#N/A</v>
      </c>
      <c r="F586">
        <v>584</v>
      </c>
      <c r="G586" t="e">
        <f>VLOOKUP(D586,[1]fleaflicker.csv!AA:AB,2,FALSE)</f>
        <v>#N/A</v>
      </c>
      <c r="H586" t="e">
        <f>VLOOKUP(E586,[1]fleaflicker.csv!AA:AC,3,FALSE)</f>
        <v>#N/A</v>
      </c>
    </row>
    <row r="587" spans="1:8">
      <c r="A587" t="s">
        <v>1399</v>
      </c>
      <c r="B587" t="str">
        <f t="shared" si="55"/>
        <v>Michael Hill*</v>
      </c>
      <c r="C587" t="str">
        <f t="shared" si="56"/>
        <v>Michael Hill</v>
      </c>
      <c r="D587" t="str">
        <f t="shared" si="56"/>
        <v>Michael Hill</v>
      </c>
      <c r="E587" t="e">
        <f t="shared" si="57"/>
        <v>#N/A</v>
      </c>
      <c r="F587">
        <v>585</v>
      </c>
      <c r="G587" t="e">
        <f>VLOOKUP(D587,[1]fleaflicker.csv!AA:AB,2,FALSE)</f>
        <v>#N/A</v>
      </c>
      <c r="H587" t="e">
        <f>VLOOKUP(E587,[1]fleaflicker.csv!AA:AC,3,FALSE)</f>
        <v>#N/A</v>
      </c>
    </row>
    <row r="588" spans="1:8">
      <c r="A588" t="s">
        <v>1694</v>
      </c>
      <c r="B588" t="str">
        <f t="shared" si="55"/>
        <v>Ryan Griffin*</v>
      </c>
      <c r="C588" t="str">
        <f t="shared" si="56"/>
        <v>Ryan Griffin</v>
      </c>
      <c r="D588" t="str">
        <f t="shared" si="56"/>
        <v>Ryan Griffin</v>
      </c>
      <c r="E588" t="e">
        <f t="shared" si="57"/>
        <v>#N/A</v>
      </c>
      <c r="F588">
        <v>586</v>
      </c>
      <c r="G588" t="e">
        <f>VLOOKUP(D588,[1]fleaflicker.csv!AA:AB,2,FALSE)</f>
        <v>#N/A</v>
      </c>
      <c r="H588" t="e">
        <f>VLOOKUP(E588,[1]fleaflicker.csv!AA:AC,3,FALSE)</f>
        <v>#N/A</v>
      </c>
    </row>
    <row r="589" spans="1:8">
      <c r="A589" t="s">
        <v>1401</v>
      </c>
      <c r="B589" t="str">
        <f t="shared" si="55"/>
        <v>Chris Pantale</v>
      </c>
      <c r="C589" t="str">
        <f t="shared" si="56"/>
        <v>Chris Pantale</v>
      </c>
      <c r="D589" t="str">
        <f t="shared" si="56"/>
        <v>Chris Pantale</v>
      </c>
      <c r="E589" t="e">
        <f t="shared" si="57"/>
        <v>#N/A</v>
      </c>
      <c r="F589">
        <v>587</v>
      </c>
      <c r="G589" t="e">
        <f>VLOOKUP(D589,[1]fleaflicker.csv!AA:AB,2,FALSE)</f>
        <v>#N/A</v>
      </c>
      <c r="H589" t="e">
        <f>VLOOKUP(E589,[1]fleaflicker.csv!AA:AC,3,FALSE)</f>
        <v>#N/A</v>
      </c>
    </row>
    <row r="590" spans="1:8">
      <c r="A590" t="s">
        <v>1402</v>
      </c>
      <c r="B590" t="str">
        <f t="shared" si="55"/>
        <v>Matthew Tucker*</v>
      </c>
      <c r="C590" t="str">
        <f t="shared" si="56"/>
        <v>Matthew Tucker</v>
      </c>
      <c r="D590" t="str">
        <f t="shared" si="56"/>
        <v>Matthew Tucker</v>
      </c>
      <c r="E590" t="e">
        <f t="shared" si="57"/>
        <v>#N/A</v>
      </c>
      <c r="F590">
        <v>588</v>
      </c>
      <c r="G590" t="e">
        <f>VLOOKUP(D590,[1]fleaflicker.csv!AA:AB,2,FALSE)</f>
        <v>#N/A</v>
      </c>
      <c r="H590" t="e">
        <f>VLOOKUP(E590,[1]fleaflicker.csv!AA:AC,3,FALSE)</f>
        <v>#N/A</v>
      </c>
    </row>
    <row r="591" spans="1:8">
      <c r="A591" t="s">
        <v>1403</v>
      </c>
      <c r="B591" t="str">
        <f t="shared" si="55"/>
        <v>Tyler Bray*</v>
      </c>
      <c r="C591" t="str">
        <f t="shared" si="56"/>
        <v>Tyler Bray</v>
      </c>
      <c r="D591" t="str">
        <f t="shared" si="56"/>
        <v>Tyler Bray</v>
      </c>
      <c r="E591" t="e">
        <f t="shared" si="57"/>
        <v>#N/A</v>
      </c>
      <c r="F591">
        <v>589</v>
      </c>
      <c r="G591" t="e">
        <f>VLOOKUP(D591,[1]fleaflicker.csv!AA:AB,2,FALSE)</f>
        <v>#N/A</v>
      </c>
      <c r="H591" t="e">
        <f>VLOOKUP(E591,[1]fleaflicker.csv!AA:AC,3,FALSE)</f>
        <v>#N/A</v>
      </c>
    </row>
    <row r="592" spans="1:8">
      <c r="A592" t="s">
        <v>1404</v>
      </c>
      <c r="B592" t="str">
        <f t="shared" si="55"/>
        <v>Joseph Fauria</v>
      </c>
      <c r="C592" t="str">
        <f t="shared" si="56"/>
        <v>Joseph Fauria</v>
      </c>
      <c r="D592" t="str">
        <f t="shared" si="56"/>
        <v>Joseph Fauria</v>
      </c>
      <c r="E592" t="e">
        <f t="shared" si="57"/>
        <v>#N/A</v>
      </c>
      <c r="F592">
        <v>590</v>
      </c>
      <c r="G592" t="e">
        <f>VLOOKUP(D592,[1]fleaflicker.csv!AA:AB,2,FALSE)</f>
        <v>#N/A</v>
      </c>
      <c r="H592" t="e">
        <f>VLOOKUP(E592,[1]fleaflicker.csv!AA:AC,3,FALSE)</f>
        <v>#N/A</v>
      </c>
    </row>
    <row r="593" spans="1:8">
      <c r="A593" t="s">
        <v>1405</v>
      </c>
      <c r="B593" t="str">
        <f t="shared" si="55"/>
        <v>Rodney Smith</v>
      </c>
      <c r="C593" t="str">
        <f t="shared" si="56"/>
        <v>Rodney Smith</v>
      </c>
      <c r="D593" t="str">
        <f t="shared" si="56"/>
        <v>Rodney Smith</v>
      </c>
      <c r="E593" t="e">
        <f t="shared" si="57"/>
        <v>#N/A</v>
      </c>
      <c r="F593">
        <v>591</v>
      </c>
      <c r="G593" t="e">
        <f>VLOOKUP(D593,[1]fleaflicker.csv!AA:AB,2,FALSE)</f>
        <v>#N/A</v>
      </c>
      <c r="H593" t="e">
        <f>VLOOKUP(E593,[1]fleaflicker.csv!AA:AC,3,FALSE)</f>
        <v>#N/A</v>
      </c>
    </row>
    <row r="594" spans="1:8">
      <c r="A594" t="s">
        <v>1406</v>
      </c>
      <c r="B594" t="str">
        <f t="shared" si="55"/>
        <v>Kenbrell Thompkins</v>
      </c>
      <c r="C594" t="str">
        <f t="shared" si="56"/>
        <v>Kenbrell Thompkins</v>
      </c>
      <c r="D594" t="str">
        <f t="shared" si="56"/>
        <v>Kenbrell Thompkins</v>
      </c>
      <c r="E594" t="e">
        <f t="shared" si="57"/>
        <v>#N/A</v>
      </c>
      <c r="F594">
        <v>592</v>
      </c>
      <c r="G594" t="e">
        <f>VLOOKUP(D594,[1]fleaflicker.csv!AA:AB,2,FALSE)</f>
        <v>#N/A</v>
      </c>
      <c r="H594" t="e">
        <f>VLOOKUP(E594,[1]fleaflicker.csv!AA:AC,3,FALSE)</f>
        <v>#N/A</v>
      </c>
    </row>
    <row r="595" spans="1:8">
      <c r="A595" t="s">
        <v>1407</v>
      </c>
      <c r="B595" t="str">
        <f t="shared" si="55"/>
        <v>Zach Sudfeld*</v>
      </c>
      <c r="C595" t="str">
        <f t="shared" si="56"/>
        <v>Zach Sudfeld</v>
      </c>
      <c r="D595" t="str">
        <f t="shared" si="56"/>
        <v>Zach Sudfeld</v>
      </c>
      <c r="E595" t="e">
        <f t="shared" si="57"/>
        <v>#N/A</v>
      </c>
      <c r="F595">
        <v>593</v>
      </c>
      <c r="G595" t="e">
        <f>VLOOKUP(D595,[1]fleaflicker.csv!AA:AB,2,FALSE)</f>
        <v>#N/A</v>
      </c>
      <c r="H595" t="e">
        <f>VLOOKUP(E595,[1]fleaflicker.csv!AA:AC,3,FALSE)</f>
        <v>#N/A</v>
      </c>
    </row>
    <row r="596" spans="1:8">
      <c r="A596" t="s">
        <v>1408</v>
      </c>
      <c r="B596" t="str">
        <f t="shared" si="55"/>
        <v>George Winn</v>
      </c>
      <c r="C596" t="str">
        <f t="shared" ref="C596:D611" si="58">LEFT(B596,IFERROR(FIND("*",B596),LEN(B596)+1)-1)</f>
        <v>George Winn</v>
      </c>
      <c r="D596" t="str">
        <f t="shared" si="58"/>
        <v>George Winn</v>
      </c>
      <c r="E596" t="e">
        <f t="shared" si="57"/>
        <v>#N/A</v>
      </c>
      <c r="F596">
        <v>594</v>
      </c>
      <c r="G596" t="e">
        <f>VLOOKUP(D596,[1]fleaflicker.csv!AA:AB,2,FALSE)</f>
        <v>#N/A</v>
      </c>
      <c r="H596" t="e">
        <f>VLOOKUP(E596,[1]fleaflicker.csv!AA:AC,3,FALSE)</f>
        <v>#N/A</v>
      </c>
    </row>
    <row r="597" spans="1:8">
      <c r="A597" t="s">
        <v>1409</v>
      </c>
      <c r="B597" t="str">
        <f t="shared" si="55"/>
        <v>Cierre Wood</v>
      </c>
      <c r="C597" t="str">
        <f t="shared" si="58"/>
        <v>Cierre Wood</v>
      </c>
      <c r="D597" t="str">
        <f t="shared" si="58"/>
        <v>Cierre Wood</v>
      </c>
      <c r="E597" t="e">
        <f t="shared" si="57"/>
        <v>#N/A</v>
      </c>
      <c r="F597">
        <v>595</v>
      </c>
      <c r="G597" t="e">
        <f>VLOOKUP(D597,[1]fleaflicker.csv!AA:AB,2,FALSE)</f>
        <v>#N/A</v>
      </c>
      <c r="H597" t="e">
        <f>VLOOKUP(E597,[1]fleaflicker.csv!AA:AC,3,FALSE)</f>
        <v>#N/A</v>
      </c>
    </row>
    <row r="598" spans="1:8">
      <c r="A598" t="s">
        <v>1410</v>
      </c>
      <c r="B598" t="str">
        <f t="shared" si="55"/>
        <v>Myles White</v>
      </c>
      <c r="C598" t="str">
        <f t="shared" si="58"/>
        <v>Myles White</v>
      </c>
      <c r="D598" t="str">
        <f t="shared" si="58"/>
        <v>Myles White</v>
      </c>
      <c r="E598" t="e">
        <f t="shared" si="57"/>
        <v>#N/A</v>
      </c>
      <c r="F598">
        <v>596</v>
      </c>
      <c r="G598" t="e">
        <f>VLOOKUP(D598,[1]fleaflicker.csv!AA:AB,2,FALSE)</f>
        <v>#N/A</v>
      </c>
      <c r="H598" t="e">
        <f>VLOOKUP(E598,[1]fleaflicker.csv!AA:AC,3,FALSE)</f>
        <v>#N/A</v>
      </c>
    </row>
    <row r="599" spans="1:8">
      <c r="A599" t="s">
        <v>1411</v>
      </c>
      <c r="B599" t="str">
        <f t="shared" si="55"/>
        <v>Kelvin Benjamin*</v>
      </c>
      <c r="C599" t="str">
        <f t="shared" si="58"/>
        <v>Kelvin Benjamin</v>
      </c>
      <c r="D599" t="str">
        <f t="shared" si="58"/>
        <v>Kelvin Benjamin</v>
      </c>
      <c r="E599" t="e">
        <f t="shared" si="57"/>
        <v>#N/A</v>
      </c>
      <c r="F599">
        <v>597</v>
      </c>
      <c r="G599" t="e">
        <f>VLOOKUP(D599,[1]fleaflicker.csv!AA:AB,2,FALSE)</f>
        <v>#N/A</v>
      </c>
      <c r="H599" t="e">
        <f>VLOOKUP(E599,[1]fleaflicker.csv!AA:AC,3,FALSE)</f>
        <v>#N/A</v>
      </c>
    </row>
    <row r="600" spans="1:8">
      <c r="A600" t="s">
        <v>1412</v>
      </c>
      <c r="B600" t="str">
        <f t="shared" si="55"/>
        <v>Paul Richardson*</v>
      </c>
      <c r="C600" t="str">
        <f t="shared" si="58"/>
        <v>Paul Richardson</v>
      </c>
      <c r="D600" t="str">
        <f t="shared" si="58"/>
        <v>Paul Richardson</v>
      </c>
      <c r="E600" t="str">
        <f t="shared" si="57"/>
        <v>Paul Richardson</v>
      </c>
      <c r="F600">
        <v>598</v>
      </c>
      <c r="G600">
        <f>VLOOKUP(D600,[1]fleaflicker.csv!AA:AB,2,FALSE)</f>
        <v>598</v>
      </c>
      <c r="H600">
        <f>VLOOKUP(E600,[1]fleaflicker.csv!AA:AC,3,FALSE)</f>
        <v>598</v>
      </c>
    </row>
    <row r="601" spans="1:8">
      <c r="A601" t="s">
        <v>1413</v>
      </c>
      <c r="B601" t="str">
        <f t="shared" si="55"/>
        <v>Jace Amaro*</v>
      </c>
      <c r="C601" t="str">
        <f t="shared" si="58"/>
        <v>Jace Amaro</v>
      </c>
      <c r="D601" t="str">
        <f t="shared" si="58"/>
        <v>Jace Amaro</v>
      </c>
      <c r="E601" t="e">
        <f t="shared" si="57"/>
        <v>#N/A</v>
      </c>
      <c r="F601">
        <v>599</v>
      </c>
      <c r="G601" t="e">
        <f>VLOOKUP(D601,[1]fleaflicker.csv!AA:AB,2,FALSE)</f>
        <v>#N/A</v>
      </c>
      <c r="H601" t="e">
        <f>VLOOKUP(E601,[1]fleaflicker.csv!AA:AC,3,FALSE)</f>
        <v>#N/A</v>
      </c>
    </row>
    <row r="602" spans="1:8">
      <c r="A602" t="s">
        <v>1415</v>
      </c>
      <c r="B602" t="str">
        <f t="shared" si="55"/>
        <v>Garrett Gilbert</v>
      </c>
      <c r="C602" t="str">
        <f t="shared" si="58"/>
        <v>Garrett Gilbert</v>
      </c>
      <c r="D602" t="str">
        <f t="shared" si="58"/>
        <v>Garrett Gilbert</v>
      </c>
      <c r="E602" t="e">
        <f t="shared" si="57"/>
        <v>#N/A</v>
      </c>
      <c r="F602">
        <v>600</v>
      </c>
      <c r="G602" t="e">
        <f>VLOOKUP(D602,[1]fleaflicker.csv!AA:AB,2,FALSE)</f>
        <v>#N/A</v>
      </c>
      <c r="H602" t="e">
        <f>VLOOKUP(E602,[1]fleaflicker.csv!AA:AC,3,FALSE)</f>
        <v>#N/A</v>
      </c>
    </row>
    <row r="603" spans="1:8">
      <c r="A603" t="s">
        <v>1416</v>
      </c>
      <c r="B603" t="str">
        <f t="shared" si="55"/>
        <v>Logan Thomas</v>
      </c>
      <c r="C603" t="str">
        <f t="shared" si="58"/>
        <v>Logan Thomas</v>
      </c>
      <c r="D603" t="str">
        <f t="shared" si="58"/>
        <v>Logan Thomas</v>
      </c>
      <c r="E603" t="e">
        <f t="shared" si="57"/>
        <v>#N/A</v>
      </c>
      <c r="F603">
        <v>601</v>
      </c>
      <c r="G603" t="e">
        <f>VLOOKUP(D603,[1]fleaflicker.csv!AA:AB,2,FALSE)</f>
        <v>#N/A</v>
      </c>
      <c r="H603" t="e">
        <f>VLOOKUP(E603,[1]fleaflicker.csv!AA:AC,3,FALSE)</f>
        <v>#N/A</v>
      </c>
    </row>
    <row r="604" spans="1:8">
      <c r="A604" t="s">
        <v>1509</v>
      </c>
      <c r="B604" t="str">
        <f t="shared" si="55"/>
        <v>David Fales</v>
      </c>
      <c r="C604" t="str">
        <f t="shared" si="58"/>
        <v>David Fales</v>
      </c>
      <c r="D604" t="str">
        <f t="shared" si="58"/>
        <v>David Fales</v>
      </c>
      <c r="E604" t="e">
        <f t="shared" si="57"/>
        <v>#N/A</v>
      </c>
      <c r="F604">
        <v>602</v>
      </c>
      <c r="G604" t="e">
        <f>VLOOKUP(D604,[1]fleaflicker.csv!AA:AB,2,FALSE)</f>
        <v>#N/A</v>
      </c>
      <c r="H604" t="e">
        <f>VLOOKUP(E604,[1]fleaflicker.csv!AA:AC,3,FALSE)</f>
        <v>#N/A</v>
      </c>
    </row>
    <row r="605" spans="1:8">
      <c r="A605" t="s">
        <v>1417</v>
      </c>
      <c r="B605" t="str">
        <f t="shared" si="55"/>
        <v>Jared Abbrederis</v>
      </c>
      <c r="C605" t="str">
        <f t="shared" si="58"/>
        <v>Jared Abbrederis</v>
      </c>
      <c r="D605" t="str">
        <f t="shared" si="58"/>
        <v>Jared Abbrederis</v>
      </c>
      <c r="E605" t="e">
        <f t="shared" si="57"/>
        <v>#N/A</v>
      </c>
      <c r="F605">
        <v>603</v>
      </c>
      <c r="G605" t="e">
        <f>VLOOKUP(D605,[1]fleaflicker.csv!AA:AB,2,FALSE)</f>
        <v>#N/A</v>
      </c>
      <c r="H605" t="e">
        <f>VLOOKUP(E605,[1]fleaflicker.csv!AA:AC,3,FALSE)</f>
        <v>#N/A</v>
      </c>
    </row>
    <row r="606" spans="1:8">
      <c r="A606" t="s">
        <v>1418</v>
      </c>
      <c r="B606" t="str">
        <f t="shared" si="55"/>
        <v>Tyler Gaffney*</v>
      </c>
      <c r="C606" t="str">
        <f t="shared" si="58"/>
        <v>Tyler Gaffney</v>
      </c>
      <c r="D606" t="str">
        <f t="shared" si="58"/>
        <v>Tyler Gaffney</v>
      </c>
      <c r="E606" t="e">
        <f t="shared" si="57"/>
        <v>#N/A</v>
      </c>
      <c r="F606">
        <v>604</v>
      </c>
      <c r="G606" t="e">
        <f>VLOOKUP(D606,[1]fleaflicker.csv!AA:AB,2,FALSE)</f>
        <v>#N/A</v>
      </c>
      <c r="H606" t="e">
        <f>VLOOKUP(E606,[1]fleaflicker.csv!AA:AC,3,FALSE)</f>
        <v>#N/A</v>
      </c>
    </row>
    <row r="607" spans="1:8">
      <c r="A607" t="s">
        <v>1419</v>
      </c>
      <c r="B607" t="str">
        <f t="shared" si="55"/>
        <v>Martavis Bryant</v>
      </c>
      <c r="C607" t="str">
        <f t="shared" si="58"/>
        <v>Martavis Bryant</v>
      </c>
      <c r="D607" t="str">
        <f t="shared" si="58"/>
        <v>Martavis Bryant</v>
      </c>
      <c r="E607" t="e">
        <f t="shared" si="57"/>
        <v>#N/A</v>
      </c>
      <c r="F607">
        <v>605</v>
      </c>
      <c r="G607" t="e">
        <f>VLOOKUP(D607,[1]fleaflicker.csv!AA:AB,2,FALSE)</f>
        <v>#N/A</v>
      </c>
      <c r="H607" t="e">
        <f>VLOOKUP(E607,[1]fleaflicker.csv!AA:AC,3,FALSE)</f>
        <v>#N/A</v>
      </c>
    </row>
    <row r="608" spans="1:8">
      <c r="A608" t="s">
        <v>1695</v>
      </c>
      <c r="B608" t="str">
        <f t="shared" si="55"/>
        <v>James White*</v>
      </c>
      <c r="C608" t="str">
        <f t="shared" si="58"/>
        <v>James White</v>
      </c>
      <c r="D608" t="str">
        <f t="shared" si="58"/>
        <v>James White</v>
      </c>
      <c r="E608" t="e">
        <f t="shared" si="57"/>
        <v>#N/A</v>
      </c>
      <c r="F608">
        <v>606</v>
      </c>
      <c r="G608" t="e">
        <f>VLOOKUP(D608,[1]fleaflicker.csv!AA:AB,2,FALSE)</f>
        <v>#N/A</v>
      </c>
      <c r="H608" t="e">
        <f>VLOOKUP(E608,[1]fleaflicker.csv!AA:AC,3,FALSE)</f>
        <v>#N/A</v>
      </c>
    </row>
    <row r="609" spans="1:8">
      <c r="A609" t="s">
        <v>1421</v>
      </c>
      <c r="B609" t="str">
        <f t="shared" si="55"/>
        <v>Keith Wenning</v>
      </c>
      <c r="C609" t="str">
        <f t="shared" si="58"/>
        <v>Keith Wenning</v>
      </c>
      <c r="D609" t="str">
        <f t="shared" si="58"/>
        <v>Keith Wenning</v>
      </c>
      <c r="E609" t="e">
        <f t="shared" si="57"/>
        <v>#N/A</v>
      </c>
      <c r="F609">
        <v>607</v>
      </c>
      <c r="G609" t="e">
        <f>VLOOKUP(D609,[1]fleaflicker.csv!AA:AB,2,FALSE)</f>
        <v>#N/A</v>
      </c>
      <c r="H609" t="e">
        <f>VLOOKUP(E609,[1]fleaflicker.csv!AA:AC,3,FALSE)</f>
        <v>#N/A</v>
      </c>
    </row>
    <row r="610" spans="1:8">
      <c r="A610" t="s">
        <v>1422</v>
      </c>
      <c r="B610" t="str">
        <f t="shared" si="55"/>
        <v>Jalen Saunders</v>
      </c>
      <c r="C610" t="str">
        <f t="shared" si="58"/>
        <v>Jalen Saunders</v>
      </c>
      <c r="D610" t="str">
        <f t="shared" si="58"/>
        <v>Jalen Saunders</v>
      </c>
      <c r="E610" t="e">
        <f t="shared" si="57"/>
        <v>#N/A</v>
      </c>
      <c r="F610">
        <v>608</v>
      </c>
      <c r="G610" t="e">
        <f>VLOOKUP(D610,[1]fleaflicker.csv!AA:AB,2,FALSE)</f>
        <v>#N/A</v>
      </c>
      <c r="H610" t="e">
        <f>VLOOKUP(E610,[1]fleaflicker.csv!AA:AC,3,FALSE)</f>
        <v>#N/A</v>
      </c>
    </row>
    <row r="611" spans="1:8">
      <c r="A611" t="s">
        <v>1696</v>
      </c>
      <c r="B611" t="str">
        <f t="shared" si="55"/>
        <v>Ka'Deem Carey*</v>
      </c>
      <c r="C611" t="str">
        <f t="shared" si="58"/>
        <v>Ka'Deem Carey</v>
      </c>
      <c r="D611" t="str">
        <f t="shared" si="58"/>
        <v>Ka'Deem Carey</v>
      </c>
      <c r="E611" t="e">
        <f t="shared" si="57"/>
        <v>#N/A</v>
      </c>
      <c r="F611">
        <v>609</v>
      </c>
      <c r="G611" t="e">
        <f>VLOOKUP(D611,[1]fleaflicker.csv!AA:AB,2,FALSE)</f>
        <v>#N/A</v>
      </c>
      <c r="H611" t="e">
        <f>VLOOKUP(E611,[1]fleaflicker.csv!AA:AC,3,FALSE)</f>
        <v>#N/A</v>
      </c>
    </row>
    <row r="612" spans="1:8">
      <c r="A612" t="s">
        <v>1424</v>
      </c>
      <c r="B612" t="str">
        <f t="shared" si="55"/>
        <v>Tom Savage*</v>
      </c>
      <c r="C612" t="str">
        <f t="shared" ref="C612:D627" si="59">LEFT(B612,IFERROR(FIND("*",B612),LEN(B612)+1)-1)</f>
        <v>Tom Savage</v>
      </c>
      <c r="D612" t="str">
        <f t="shared" si="59"/>
        <v>Tom Savage</v>
      </c>
      <c r="E612" t="e">
        <f t="shared" si="57"/>
        <v>#N/A</v>
      </c>
      <c r="F612">
        <v>610</v>
      </c>
      <c r="G612" t="e">
        <f>VLOOKUP(D612,[1]fleaflicker.csv!AA:AB,2,FALSE)</f>
        <v>#N/A</v>
      </c>
      <c r="H612" t="e">
        <f>VLOOKUP(E612,[1]fleaflicker.csv!AA:AC,3,FALSE)</f>
        <v>#N/A</v>
      </c>
    </row>
    <row r="613" spans="1:8">
      <c r="A613" t="s">
        <v>1697</v>
      </c>
      <c r="B613" t="str">
        <f t="shared" si="55"/>
        <v>Aaron Murray*</v>
      </c>
      <c r="C613" t="str">
        <f t="shared" si="59"/>
        <v>Aaron Murray</v>
      </c>
      <c r="D613" t="str">
        <f t="shared" si="59"/>
        <v>Aaron Murray</v>
      </c>
      <c r="E613" t="e">
        <f t="shared" si="57"/>
        <v>#N/A</v>
      </c>
      <c r="F613">
        <v>611</v>
      </c>
      <c r="G613" t="e">
        <f>VLOOKUP(D613,[1]fleaflicker.csv!AA:AB,2,FALSE)</f>
        <v>#N/A</v>
      </c>
      <c r="H613" t="e">
        <f>VLOOKUP(E613,[1]fleaflicker.csv!AA:AC,3,FALSE)</f>
        <v>#N/A</v>
      </c>
    </row>
    <row r="614" spans="1:8">
      <c r="A614" t="s">
        <v>1427</v>
      </c>
      <c r="B614" t="str">
        <f t="shared" si="55"/>
        <v>Kapri Bibbs</v>
      </c>
      <c r="C614" t="str">
        <f t="shared" si="59"/>
        <v>Kapri Bibbs</v>
      </c>
      <c r="D614" t="str">
        <f t="shared" si="59"/>
        <v>Kapri Bibbs</v>
      </c>
      <c r="E614" t="e">
        <f t="shared" si="57"/>
        <v>#N/A</v>
      </c>
      <c r="F614">
        <v>612</v>
      </c>
      <c r="G614" t="e">
        <f>VLOOKUP(D614,[1]fleaflicker.csv!AA:AB,2,FALSE)</f>
        <v>#N/A</v>
      </c>
      <c r="H614" t="e">
        <f>VLOOKUP(E614,[1]fleaflicker.csv!AA:AC,3,FALSE)</f>
        <v>#N/A</v>
      </c>
    </row>
    <row r="615" spans="1:8">
      <c r="A615" t="s">
        <v>1428</v>
      </c>
      <c r="B615" t="str">
        <f t="shared" si="55"/>
        <v>Marcus Harris*</v>
      </c>
      <c r="C615" t="str">
        <f t="shared" si="59"/>
        <v>Marcus Harris</v>
      </c>
      <c r="D615" t="str">
        <f t="shared" si="59"/>
        <v>Marcus Harris</v>
      </c>
      <c r="E615" t="e">
        <f t="shared" si="57"/>
        <v>#N/A</v>
      </c>
      <c r="F615">
        <v>613</v>
      </c>
      <c r="G615" t="e">
        <f>VLOOKUP(D615,[1]fleaflicker.csv!AA:AB,2,FALSE)</f>
        <v>#N/A</v>
      </c>
      <c r="H615" t="e">
        <f>VLOOKUP(E615,[1]fleaflicker.csv!AA:AC,3,FALSE)</f>
        <v>#N/A</v>
      </c>
    </row>
    <row r="616" spans="1:8">
      <c r="A616" t="s">
        <v>1429</v>
      </c>
      <c r="B616" t="str">
        <f t="shared" si="55"/>
        <v>Arthur Lynch</v>
      </c>
      <c r="C616" t="str">
        <f t="shared" si="59"/>
        <v>Arthur Lynch</v>
      </c>
      <c r="D616" t="str">
        <f t="shared" si="59"/>
        <v>Arthur Lynch</v>
      </c>
      <c r="E616" t="e">
        <f t="shared" si="57"/>
        <v>#N/A</v>
      </c>
      <c r="F616">
        <v>614</v>
      </c>
      <c r="G616" t="e">
        <f>VLOOKUP(D616,[1]fleaflicker.csv!AA:AB,2,FALSE)</f>
        <v>#N/A</v>
      </c>
      <c r="H616" t="e">
        <f>VLOOKUP(E616,[1]fleaflicker.csv!AA:AC,3,FALSE)</f>
        <v>#N/A</v>
      </c>
    </row>
    <row r="617" spans="1:8">
      <c r="A617" t="s">
        <v>1698</v>
      </c>
      <c r="B617" t="str">
        <f t="shared" si="55"/>
        <v>Antonio Andrews*</v>
      </c>
      <c r="C617" t="str">
        <f t="shared" si="59"/>
        <v>Antonio Andrews</v>
      </c>
      <c r="D617" t="str">
        <f t="shared" si="59"/>
        <v>Antonio Andrews</v>
      </c>
      <c r="E617" t="e">
        <f t="shared" si="57"/>
        <v>#N/A</v>
      </c>
      <c r="F617">
        <v>615</v>
      </c>
      <c r="G617" t="e">
        <f>VLOOKUP(D617,[1]fleaflicker.csv!AA:AB,2,FALSE)</f>
        <v>#N/A</v>
      </c>
      <c r="H617" t="e">
        <f>VLOOKUP(E617,[1]fleaflicker.csv!AA:AC,3,FALSE)</f>
        <v>#N/A</v>
      </c>
    </row>
    <row r="618" spans="1:8">
      <c r="A618" t="s">
        <v>1431</v>
      </c>
      <c r="B618" t="str">
        <f t="shared" si="55"/>
        <v>Tevin Reese</v>
      </c>
      <c r="C618" t="str">
        <f t="shared" si="59"/>
        <v>Tevin Reese</v>
      </c>
      <c r="D618" t="str">
        <f t="shared" si="59"/>
        <v>Tevin Reese</v>
      </c>
      <c r="E618" t="e">
        <f t="shared" si="57"/>
        <v>#N/A</v>
      </c>
      <c r="F618">
        <v>616</v>
      </c>
      <c r="G618" t="e">
        <f>VLOOKUP(D618,[1]fleaflicker.csv!AA:AB,2,FALSE)</f>
        <v>#N/A</v>
      </c>
      <c r="H618" t="e">
        <f>VLOOKUP(E618,[1]fleaflicker.csv!AA:AC,3,FALSE)</f>
        <v>#N/A</v>
      </c>
    </row>
    <row r="619" spans="1:8">
      <c r="A619" t="s">
        <v>1432</v>
      </c>
      <c r="B619" t="str">
        <f t="shared" si="55"/>
        <v>Brenton Bersin</v>
      </c>
      <c r="C619" t="str">
        <f t="shared" si="59"/>
        <v>Brenton Bersin</v>
      </c>
      <c r="D619" t="str">
        <f t="shared" si="59"/>
        <v>Brenton Bersin</v>
      </c>
      <c r="E619" t="e">
        <f t="shared" si="57"/>
        <v>#N/A</v>
      </c>
      <c r="F619">
        <v>617</v>
      </c>
      <c r="G619" t="e">
        <f>VLOOKUP(D619,[1]fleaflicker.csv!AA:AB,2,FALSE)</f>
        <v>#N/A</v>
      </c>
      <c r="H619" t="e">
        <f>VLOOKUP(E619,[1]fleaflicker.csv!AA:AC,3,FALSE)</f>
        <v>#N/A</v>
      </c>
    </row>
    <row r="620" spans="1:8">
      <c r="A620" t="s">
        <v>1699</v>
      </c>
      <c r="B620" t="str">
        <f t="shared" si="55"/>
        <v>Frankie Hammond*</v>
      </c>
      <c r="C620" t="str">
        <f t="shared" si="59"/>
        <v>Frankie Hammond</v>
      </c>
      <c r="D620" t="str">
        <f t="shared" si="59"/>
        <v>Frankie Hammond</v>
      </c>
      <c r="E620" t="e">
        <f t="shared" si="57"/>
        <v>#N/A</v>
      </c>
      <c r="F620">
        <v>618</v>
      </c>
      <c r="G620" t="e">
        <f>VLOOKUP(D620,[1]fleaflicker.csv!AA:AB,2,FALSE)</f>
        <v>#N/A</v>
      </c>
      <c r="H620" t="e">
        <f>VLOOKUP(E620,[1]fleaflicker.csv!AA:AC,3,FALSE)</f>
        <v>#N/A</v>
      </c>
    </row>
    <row r="621" spans="1:8">
      <c r="A621" t="s">
        <v>1434</v>
      </c>
      <c r="B621" t="str">
        <f t="shared" si="55"/>
        <v>Trey Watts</v>
      </c>
      <c r="C621" t="str">
        <f t="shared" si="59"/>
        <v>Trey Watts</v>
      </c>
      <c r="D621" t="str">
        <f t="shared" si="59"/>
        <v>Trey Watts</v>
      </c>
      <c r="E621" t="e">
        <f t="shared" si="57"/>
        <v>#N/A</v>
      </c>
      <c r="F621">
        <v>619</v>
      </c>
      <c r="G621" t="e">
        <f>VLOOKUP(D621,[1]fleaflicker.csv!AA:AB,2,FALSE)</f>
        <v>#N/A</v>
      </c>
      <c r="H621" t="e">
        <f>VLOOKUP(E621,[1]fleaflicker.csv!AA:AC,3,FALSE)</f>
        <v>#N/A</v>
      </c>
    </row>
    <row r="622" spans="1:8">
      <c r="A622" t="s">
        <v>1435</v>
      </c>
      <c r="B622" t="str">
        <f t="shared" si="55"/>
        <v>James Wright*</v>
      </c>
      <c r="C622" t="str">
        <f t="shared" si="59"/>
        <v>James Wright</v>
      </c>
      <c r="D622" t="str">
        <f t="shared" si="59"/>
        <v>James Wright</v>
      </c>
      <c r="E622" t="e">
        <f t="shared" si="57"/>
        <v>#N/A</v>
      </c>
      <c r="F622">
        <v>620</v>
      </c>
      <c r="G622" t="e">
        <f>VLOOKUP(D622,[1]fleaflicker.csv!AA:AB,2,FALSE)</f>
        <v>#N/A</v>
      </c>
      <c r="H622" t="e">
        <f>VLOOKUP(E622,[1]fleaflicker.csv!AA:AC,3,FALSE)</f>
        <v>#N/A</v>
      </c>
    </row>
    <row r="623" spans="1:8">
      <c r="A623" t="s">
        <v>1436</v>
      </c>
      <c r="B623" t="str">
        <f t="shared" si="55"/>
        <v>Isaiah Burse</v>
      </c>
      <c r="C623" t="str">
        <f t="shared" si="59"/>
        <v>Isaiah Burse</v>
      </c>
      <c r="D623" t="str">
        <f t="shared" si="59"/>
        <v>Isaiah Burse</v>
      </c>
      <c r="E623" t="e">
        <f t="shared" si="57"/>
        <v>#N/A</v>
      </c>
      <c r="F623">
        <v>621</v>
      </c>
      <c r="G623" t="e">
        <f>VLOOKUP(D623,[1]fleaflicker.csv!AA:AB,2,FALSE)</f>
        <v>#N/A</v>
      </c>
      <c r="H623" t="e">
        <f>VLOOKUP(E623,[1]fleaflicker.csv!AA:AC,3,FALSE)</f>
        <v>#N/A</v>
      </c>
    </row>
    <row r="624" spans="1:8">
      <c r="A624" t="s">
        <v>1437</v>
      </c>
      <c r="B624" t="str">
        <f t="shared" si="55"/>
        <v>Trey Burton</v>
      </c>
      <c r="C624" t="str">
        <f t="shared" si="59"/>
        <v>Trey Burton</v>
      </c>
      <c r="D624" t="str">
        <f t="shared" si="59"/>
        <v>Trey Burton</v>
      </c>
      <c r="E624" t="e">
        <f t="shared" si="57"/>
        <v>#N/A</v>
      </c>
      <c r="F624">
        <v>622</v>
      </c>
      <c r="G624" t="e">
        <f>VLOOKUP(D624,[1]fleaflicker.csv!AA:AB,2,FALSE)</f>
        <v>#N/A</v>
      </c>
      <c r="H624" t="e">
        <f>VLOOKUP(E624,[1]fleaflicker.csv!AA:AC,3,FALSE)</f>
        <v>#N/A</v>
      </c>
    </row>
    <row r="625" spans="1:8">
      <c r="A625" t="s">
        <v>1438</v>
      </c>
      <c r="B625" t="str">
        <f t="shared" si="55"/>
        <v>Alex Bayer</v>
      </c>
      <c r="C625" t="str">
        <f t="shared" si="59"/>
        <v>Alex Bayer</v>
      </c>
      <c r="D625" t="str">
        <f t="shared" si="59"/>
        <v>Alex Bayer</v>
      </c>
      <c r="E625" t="e">
        <f t="shared" si="57"/>
        <v>#N/A</v>
      </c>
      <c r="F625">
        <v>623</v>
      </c>
      <c r="G625" t="e">
        <f>VLOOKUP(D625,[1]fleaflicker.csv!AA:AB,2,FALSE)</f>
        <v>#N/A</v>
      </c>
      <c r="H625" t="e">
        <f>VLOOKUP(E625,[1]fleaflicker.csv!AA:AC,3,FALSE)</f>
        <v>#N/A</v>
      </c>
    </row>
    <row r="626" spans="1:8">
      <c r="A626" t="s">
        <v>1439</v>
      </c>
      <c r="B626" t="str">
        <f t="shared" si="55"/>
        <v>Jeremy Butler</v>
      </c>
      <c r="C626" t="str">
        <f t="shared" si="59"/>
        <v>Jeremy Butler</v>
      </c>
      <c r="D626" t="str">
        <f t="shared" si="59"/>
        <v>Jeremy Butler</v>
      </c>
      <c r="E626" t="e">
        <f t="shared" si="57"/>
        <v>#N/A</v>
      </c>
      <c r="F626">
        <v>624</v>
      </c>
      <c r="G626" t="e">
        <f>VLOOKUP(D626,[1]fleaflicker.csv!AA:AB,2,FALSE)</f>
        <v>#N/A</v>
      </c>
      <c r="H626" t="e">
        <f>VLOOKUP(E626,[1]fleaflicker.csv!AA:AC,3,FALSE)</f>
        <v>#N/A</v>
      </c>
    </row>
    <row r="627" spans="1:8">
      <c r="A627" t="s">
        <v>1440</v>
      </c>
      <c r="B627" t="str">
        <f t="shared" si="55"/>
        <v>Damian Copeland</v>
      </c>
      <c r="C627" t="str">
        <f t="shared" si="59"/>
        <v>Damian Copeland</v>
      </c>
      <c r="D627" t="str">
        <f t="shared" si="59"/>
        <v>Damian Copeland</v>
      </c>
      <c r="E627" t="e">
        <f t="shared" si="57"/>
        <v>#N/A</v>
      </c>
      <c r="F627">
        <v>625</v>
      </c>
      <c r="G627" t="e">
        <f>VLOOKUP(D627,[1]fleaflicker.csv!AA:AB,2,FALSE)</f>
        <v>#N/A</v>
      </c>
      <c r="H627" t="e">
        <f>VLOOKUP(E627,[1]fleaflicker.csv!AA:AC,3,FALSE)</f>
        <v>#N/A</v>
      </c>
    </row>
    <row r="628" spans="1:8">
      <c r="A628" t="s">
        <v>1441</v>
      </c>
      <c r="B628" t="str">
        <f t="shared" si="55"/>
        <v>Jonathan Krause*</v>
      </c>
      <c r="C628" t="str">
        <f t="shared" ref="C628:D643" si="60">LEFT(B628,IFERROR(FIND("*",B628),LEN(B628)+1)-1)</f>
        <v>Jonathan Krause</v>
      </c>
      <c r="D628" t="str">
        <f t="shared" si="60"/>
        <v>Jonathan Krause</v>
      </c>
      <c r="E628" t="e">
        <f t="shared" si="57"/>
        <v>#N/A</v>
      </c>
      <c r="F628">
        <v>626</v>
      </c>
      <c r="G628" t="e">
        <f>VLOOKUP(D628,[1]fleaflicker.csv!AA:AB,2,FALSE)</f>
        <v>#N/A</v>
      </c>
      <c r="H628" t="e">
        <f>VLOOKUP(E628,[1]fleaflicker.csv!AA:AC,3,FALSE)</f>
        <v>#N/A</v>
      </c>
    </row>
    <row r="629" spans="1:8">
      <c r="A629" t="s">
        <v>1442</v>
      </c>
      <c r="B629" t="str">
        <f t="shared" si="55"/>
        <v>Matt Blanchard</v>
      </c>
      <c r="C629" t="str">
        <f t="shared" si="60"/>
        <v>Matt Blanchard</v>
      </c>
      <c r="D629" t="str">
        <f t="shared" si="60"/>
        <v>Matt Blanchard</v>
      </c>
      <c r="E629" t="e">
        <f t="shared" si="57"/>
        <v>#N/A</v>
      </c>
      <c r="F629">
        <v>627</v>
      </c>
      <c r="G629" t="e">
        <f>VLOOKUP(D629,[1]fleaflicker.csv!AA:AB,2,FALSE)</f>
        <v>#N/A</v>
      </c>
      <c r="H629" t="e">
        <f>VLOOKUP(E629,[1]fleaflicker.csv!AA:AC,3,FALSE)</f>
        <v>#N/A</v>
      </c>
    </row>
    <row r="630" spans="1:8">
      <c r="A630" t="s">
        <v>1444</v>
      </c>
      <c r="B630" t="str">
        <f t="shared" si="55"/>
        <v>Orleans Darkwa</v>
      </c>
      <c r="C630" t="str">
        <f t="shared" si="60"/>
        <v>Orleans Darkwa</v>
      </c>
      <c r="D630" t="str">
        <f t="shared" si="60"/>
        <v>Orleans Darkwa</v>
      </c>
      <c r="E630" t="e">
        <f t="shared" si="57"/>
        <v>#N/A</v>
      </c>
      <c r="F630">
        <v>628</v>
      </c>
      <c r="G630" t="e">
        <f>VLOOKUP(D630,[1]fleaflicker.csv!AA:AB,2,FALSE)</f>
        <v>#N/A</v>
      </c>
      <c r="H630" t="e">
        <f>VLOOKUP(E630,[1]fleaflicker.csv!AA:AC,3,FALSE)</f>
        <v>#N/A</v>
      </c>
    </row>
    <row r="631" spans="1:8">
      <c r="A631" t="s">
        <v>1445</v>
      </c>
      <c r="B631" t="str">
        <f t="shared" si="55"/>
        <v>Senorise Perry*</v>
      </c>
      <c r="C631" t="str">
        <f t="shared" si="60"/>
        <v>Senorise Perry</v>
      </c>
      <c r="D631" t="str">
        <f t="shared" si="60"/>
        <v>Senorise Perry</v>
      </c>
      <c r="E631" t="e">
        <f t="shared" si="57"/>
        <v>#N/A</v>
      </c>
      <c r="F631">
        <v>629</v>
      </c>
      <c r="G631" t="e">
        <f>VLOOKUP(D631,[1]fleaflicker.csv!AA:AB,2,FALSE)</f>
        <v>#N/A</v>
      </c>
      <c r="H631" t="e">
        <f>VLOOKUP(E631,[1]fleaflicker.csv!AA:AC,3,FALSE)</f>
        <v>#N/A</v>
      </c>
    </row>
    <row r="632" spans="1:8">
      <c r="A632" t="s">
        <v>1446</v>
      </c>
      <c r="B632" t="str">
        <f t="shared" si="55"/>
        <v>Glenn Winston*</v>
      </c>
      <c r="C632" t="str">
        <f t="shared" si="60"/>
        <v>Glenn Winston</v>
      </c>
      <c r="D632" t="str">
        <f t="shared" si="60"/>
        <v>Glenn Winston</v>
      </c>
      <c r="E632" t="e">
        <f t="shared" si="57"/>
        <v>#N/A</v>
      </c>
      <c r="F632">
        <v>630</v>
      </c>
      <c r="G632" t="e">
        <f>VLOOKUP(D632,[1]fleaflicker.csv!AA:AB,2,FALSE)</f>
        <v>#N/A</v>
      </c>
      <c r="H632" t="e">
        <f>VLOOKUP(E632,[1]fleaflicker.csv!AA:AC,3,FALSE)</f>
        <v>#N/A</v>
      </c>
    </row>
    <row r="633" spans="1:8">
      <c r="A633" t="s">
        <v>1447</v>
      </c>
      <c r="B633" t="str">
        <f t="shared" si="55"/>
        <v>Zurlon Tipton</v>
      </c>
      <c r="C633" t="str">
        <f t="shared" si="60"/>
        <v>Zurlon Tipton</v>
      </c>
      <c r="D633" t="str">
        <f t="shared" si="60"/>
        <v>Zurlon Tipton</v>
      </c>
      <c r="E633" t="e">
        <f t="shared" si="57"/>
        <v>#N/A</v>
      </c>
      <c r="F633">
        <v>631</v>
      </c>
      <c r="G633" t="e">
        <f>VLOOKUP(D633,[1]fleaflicker.csv!AA:AB,2,FALSE)</f>
        <v>#N/A</v>
      </c>
      <c r="H633" t="e">
        <f>VLOOKUP(E633,[1]fleaflicker.csv!AA:AC,3,FALSE)</f>
        <v>#N/A</v>
      </c>
    </row>
    <row r="634" spans="1:8">
      <c r="A634" t="s">
        <v>1700</v>
      </c>
      <c r="B634" t="str">
        <f t="shared" si="55"/>
        <v>Ray Agnew</v>
      </c>
      <c r="C634" t="str">
        <f t="shared" si="60"/>
        <v>Ray Agnew</v>
      </c>
      <c r="D634" t="str">
        <f t="shared" si="60"/>
        <v>Ray Agnew</v>
      </c>
      <c r="E634" t="e">
        <f t="shared" si="57"/>
        <v>#N/A</v>
      </c>
      <c r="F634">
        <v>632</v>
      </c>
      <c r="G634" t="e">
        <f>VLOOKUP(D634,[1]fleaflicker.csv!AA:AB,2,FALSE)</f>
        <v>#N/A</v>
      </c>
      <c r="H634" t="e">
        <f>VLOOKUP(E634,[1]fleaflicker.csv!AA:AC,3,FALSE)</f>
        <v>#N/A</v>
      </c>
    </row>
    <row r="635" spans="1:8">
      <c r="A635" t="s">
        <v>1448</v>
      </c>
      <c r="B635" t="str">
        <f t="shared" si="55"/>
        <v>Fitzgerald Toussaint</v>
      </c>
      <c r="C635" t="str">
        <f t="shared" si="60"/>
        <v>Fitzgerald Toussaint</v>
      </c>
      <c r="D635" t="str">
        <f t="shared" si="60"/>
        <v>Fitzgerald Toussaint</v>
      </c>
      <c r="E635" t="e">
        <f t="shared" si="57"/>
        <v>#N/A</v>
      </c>
      <c r="F635">
        <v>633</v>
      </c>
      <c r="G635" t="e">
        <f>VLOOKUP(D635,[1]fleaflicker.csv!AA:AB,2,FALSE)</f>
        <v>#N/A</v>
      </c>
      <c r="H635" t="e">
        <f>VLOOKUP(E635,[1]fleaflicker.csv!AA:AC,3,FALSE)</f>
        <v>#N/A</v>
      </c>
    </row>
    <row r="636" spans="1:8">
      <c r="A636" t="s">
        <v>1449</v>
      </c>
      <c r="B636" t="str">
        <f t="shared" si="55"/>
        <v>Julian Talley</v>
      </c>
      <c r="C636" t="str">
        <f t="shared" si="60"/>
        <v>Julian Talley</v>
      </c>
      <c r="D636" t="str">
        <f t="shared" si="60"/>
        <v>Julian Talley</v>
      </c>
      <c r="E636" t="e">
        <f t="shared" si="57"/>
        <v>#N/A</v>
      </c>
      <c r="F636">
        <v>634</v>
      </c>
      <c r="G636" t="e">
        <f>VLOOKUP(D636,[1]fleaflicker.csv!AA:AB,2,FALSE)</f>
        <v>#N/A</v>
      </c>
      <c r="H636" t="e">
        <f>VLOOKUP(E636,[1]fleaflicker.csv!AA:AC,3,FALSE)</f>
        <v>#N/A</v>
      </c>
    </row>
    <row r="637" spans="1:8">
      <c r="A637" t="s">
        <v>1450</v>
      </c>
      <c r="B637" t="str">
        <f t="shared" si="55"/>
        <v>Marcel Jensen</v>
      </c>
      <c r="C637" t="str">
        <f t="shared" si="60"/>
        <v>Marcel Jensen</v>
      </c>
      <c r="D637" t="str">
        <f t="shared" si="60"/>
        <v>Marcel Jensen</v>
      </c>
      <c r="E637" t="e">
        <f t="shared" si="57"/>
        <v>#N/A</v>
      </c>
      <c r="F637">
        <v>635</v>
      </c>
      <c r="G637" t="e">
        <f>VLOOKUP(D637,[1]fleaflicker.csv!AA:AB,2,FALSE)</f>
        <v>#N/A</v>
      </c>
      <c r="H637" t="e">
        <f>VLOOKUP(E637,[1]fleaflicker.csv!AA:AC,3,FALSE)</f>
        <v>#N/A</v>
      </c>
    </row>
    <row r="638" spans="1:8">
      <c r="A638" t="s">
        <v>1451</v>
      </c>
      <c r="B638" t="str">
        <f t="shared" si="55"/>
        <v>Asante Cleveland</v>
      </c>
      <c r="C638" t="str">
        <f t="shared" si="60"/>
        <v>Asante Cleveland</v>
      </c>
      <c r="D638" t="str">
        <f t="shared" si="60"/>
        <v>Asante Cleveland</v>
      </c>
      <c r="E638" t="e">
        <f t="shared" si="57"/>
        <v>#N/A</v>
      </c>
      <c r="F638">
        <v>636</v>
      </c>
      <c r="G638" t="e">
        <f>VLOOKUP(D638,[1]fleaflicker.csv!AA:AB,2,FALSE)</f>
        <v>#N/A</v>
      </c>
      <c r="H638" t="e">
        <f>VLOOKUP(E638,[1]fleaflicker.csv!AA:AC,3,FALSE)</f>
        <v>#N/A</v>
      </c>
    </row>
    <row r="639" spans="1:8">
      <c r="A639" t="s">
        <v>1452</v>
      </c>
      <c r="B639" t="str">
        <f t="shared" si="55"/>
        <v>Freddie Martino</v>
      </c>
      <c r="C639" t="str">
        <f t="shared" si="60"/>
        <v>Freddie Martino</v>
      </c>
      <c r="D639" t="str">
        <f t="shared" si="60"/>
        <v>Freddie Martino</v>
      </c>
      <c r="E639" t="e">
        <f t="shared" si="57"/>
        <v>#N/A</v>
      </c>
      <c r="F639">
        <v>637</v>
      </c>
      <c r="G639" t="e">
        <f>VLOOKUP(D639,[1]fleaflicker.csv!AA:AB,2,FALSE)</f>
        <v>#N/A</v>
      </c>
      <c r="H639" t="e">
        <f>VLOOKUP(E639,[1]fleaflicker.csv!AA:AC,3,FALSE)</f>
        <v>#N/A</v>
      </c>
    </row>
    <row r="640" spans="1:8">
      <c r="A640" t="s">
        <v>1701</v>
      </c>
      <c r="B640" t="str">
        <f t="shared" si="55"/>
        <v>Blake Annen</v>
      </c>
      <c r="C640" t="str">
        <f t="shared" si="60"/>
        <v>Blake Annen</v>
      </c>
      <c r="D640" t="str">
        <f t="shared" si="60"/>
        <v>Blake Annen</v>
      </c>
      <c r="E640" t="e">
        <f t="shared" si="57"/>
        <v>#N/A</v>
      </c>
      <c r="F640">
        <v>638</v>
      </c>
      <c r="G640" t="e">
        <f>VLOOKUP(D640,[1]fleaflicker.csv!AA:AB,2,FALSE)</f>
        <v>#N/A</v>
      </c>
      <c r="H640" t="e">
        <f>VLOOKUP(E640,[1]fleaflicker.csv!AA:AC,3,FALSE)</f>
        <v>#N/A</v>
      </c>
    </row>
    <row r="641" spans="1:8">
      <c r="A641" t="s">
        <v>1453</v>
      </c>
      <c r="B641" t="str">
        <f t="shared" si="55"/>
        <v>RaShaun Allen</v>
      </c>
      <c r="C641" t="str">
        <f t="shared" si="60"/>
        <v>RaShaun Allen</v>
      </c>
      <c r="D641" t="str">
        <f t="shared" si="60"/>
        <v>RaShaun Allen</v>
      </c>
      <c r="E641" t="e">
        <f t="shared" si="57"/>
        <v>#N/A</v>
      </c>
      <c r="F641">
        <v>639</v>
      </c>
      <c r="G641" t="e">
        <f>VLOOKUP(D641,[1]fleaflicker.csv!AA:AB,2,FALSE)</f>
        <v>#N/A</v>
      </c>
      <c r="H641" t="e">
        <f>VLOOKUP(E641,[1]fleaflicker.csv!AA:AC,3,FALSE)</f>
        <v>#N/A</v>
      </c>
    </row>
    <row r="642" spans="1:8">
      <c r="A642" t="s">
        <v>1454</v>
      </c>
      <c r="B642" t="str">
        <f t="shared" si="55"/>
        <v>Justin Perillo</v>
      </c>
      <c r="C642" t="str">
        <f t="shared" si="60"/>
        <v>Justin Perillo</v>
      </c>
      <c r="D642" t="str">
        <f t="shared" si="60"/>
        <v>Justin Perillo</v>
      </c>
      <c r="E642" t="e">
        <f t="shared" si="57"/>
        <v>#N/A</v>
      </c>
      <c r="F642">
        <v>640</v>
      </c>
      <c r="G642" t="e">
        <f>VLOOKUP(D642,[1]fleaflicker.csv!AA:AB,2,FALSE)</f>
        <v>#N/A</v>
      </c>
      <c r="H642" t="e">
        <f>VLOOKUP(E642,[1]fleaflicker.csv!AA:AC,3,FALSE)</f>
        <v>#N/A</v>
      </c>
    </row>
    <row r="643" spans="1:8">
      <c r="A643" t="s">
        <v>1455</v>
      </c>
      <c r="B643" t="str">
        <f t="shared" si="55"/>
        <v>Connor Shaw*</v>
      </c>
      <c r="C643" t="str">
        <f t="shared" si="60"/>
        <v>Connor Shaw</v>
      </c>
      <c r="D643" t="str">
        <f t="shared" si="60"/>
        <v>Connor Shaw</v>
      </c>
      <c r="E643" t="e">
        <f t="shared" si="57"/>
        <v>#N/A</v>
      </c>
      <c r="F643">
        <v>641</v>
      </c>
      <c r="G643" t="e">
        <f>VLOOKUP(D643,[1]fleaflicker.csv!AA:AB,2,FALSE)</f>
        <v>#N/A</v>
      </c>
      <c r="H643" t="e">
        <f>VLOOKUP(E643,[1]fleaflicker.csv!AA:AC,3,FALSE)</f>
        <v>#N/A</v>
      </c>
    </row>
    <row r="644" spans="1:8">
      <c r="A644" t="s">
        <v>1702</v>
      </c>
      <c r="B644" t="str">
        <f t="shared" ref="B644:B707" si="61">LEFT(A644,IFERROR(FIND(",",A644),LEN(A644)-8)-1)</f>
        <v>Jeremy Kelley</v>
      </c>
      <c r="C644" t="str">
        <f t="shared" ref="C644:D659" si="62">LEFT(B644,IFERROR(FIND("*",B644),LEN(B644)+1)-1)</f>
        <v>Jeremy Kelley</v>
      </c>
      <c r="D644" t="str">
        <f t="shared" si="62"/>
        <v>Jeremy Kelley</v>
      </c>
      <c r="E644" t="e">
        <f t="shared" ref="E644:E707" si="63">IF(F644=G644,D644,"")</f>
        <v>#N/A</v>
      </c>
      <c r="F644">
        <v>642</v>
      </c>
      <c r="G644" t="e">
        <f>VLOOKUP(D644,[1]fleaflicker.csv!AA:AB,2,FALSE)</f>
        <v>#N/A</v>
      </c>
      <c r="H644" t="e">
        <f>VLOOKUP(E644,[1]fleaflicker.csv!AA:AC,3,FALSE)</f>
        <v>#N/A</v>
      </c>
    </row>
    <row r="645" spans="1:8">
      <c r="A645" t="s">
        <v>1703</v>
      </c>
      <c r="B645" t="str">
        <f t="shared" si="61"/>
        <v>Bryn Renner</v>
      </c>
      <c r="C645" t="str">
        <f t="shared" si="62"/>
        <v>Bryn Renner</v>
      </c>
      <c r="D645" t="str">
        <f t="shared" si="62"/>
        <v>Bryn Renner</v>
      </c>
      <c r="E645" t="e">
        <f t="shared" si="63"/>
        <v>#N/A</v>
      </c>
      <c r="F645">
        <v>643</v>
      </c>
      <c r="G645" t="e">
        <f>VLOOKUP(D645,[1]fleaflicker.csv!AA:AB,2,FALSE)</f>
        <v>#N/A</v>
      </c>
      <c r="H645" t="e">
        <f>VLOOKUP(E645,[1]fleaflicker.csv!AA:AC,3,FALSE)</f>
        <v>#N/A</v>
      </c>
    </row>
    <row r="646" spans="1:8">
      <c r="A646" t="s">
        <v>1456</v>
      </c>
      <c r="B646" t="str">
        <f t="shared" si="61"/>
        <v>Kevin Smith</v>
      </c>
      <c r="C646" t="str">
        <f t="shared" si="62"/>
        <v>Kevin Smith</v>
      </c>
      <c r="D646" t="str">
        <f t="shared" si="62"/>
        <v>Kevin Smith</v>
      </c>
      <c r="E646" t="e">
        <f t="shared" si="63"/>
        <v>#N/A</v>
      </c>
      <c r="F646">
        <v>644</v>
      </c>
      <c r="G646" t="e">
        <f>VLOOKUP(D646,[1]fleaflicker.csv!AA:AB,2,FALSE)</f>
        <v>#N/A</v>
      </c>
      <c r="H646" t="e">
        <f>VLOOKUP(E646,[1]fleaflicker.csv!AA:AC,3,FALSE)</f>
        <v>#N/A</v>
      </c>
    </row>
    <row r="647" spans="1:8">
      <c r="A647" t="s">
        <v>1457</v>
      </c>
      <c r="B647" t="str">
        <f t="shared" si="61"/>
        <v>Andre Debose*</v>
      </c>
      <c r="C647" t="str">
        <f t="shared" si="62"/>
        <v>Andre Debose</v>
      </c>
      <c r="D647" t="str">
        <f t="shared" si="62"/>
        <v>Andre Debose</v>
      </c>
      <c r="E647" t="e">
        <f t="shared" si="63"/>
        <v>#N/A</v>
      </c>
      <c r="F647">
        <v>645</v>
      </c>
      <c r="G647" t="e">
        <f>VLOOKUP(D647,[1]fleaflicker.csv!AA:AB,2,FALSE)</f>
        <v>#N/A</v>
      </c>
      <c r="H647" t="e">
        <f>VLOOKUP(E647,[1]fleaflicker.csv!AA:AC,3,FALSE)</f>
        <v>#N/A</v>
      </c>
    </row>
    <row r="648" spans="1:8">
      <c r="A648" t="s">
        <v>1458</v>
      </c>
      <c r="B648" t="str">
        <f t="shared" si="61"/>
        <v>DiAndre Campbell</v>
      </c>
      <c r="C648" t="str">
        <f t="shared" si="62"/>
        <v>DiAndre Campbell</v>
      </c>
      <c r="D648" t="str">
        <f t="shared" si="62"/>
        <v>DiAndre Campbell</v>
      </c>
      <c r="E648" t="e">
        <f t="shared" si="63"/>
        <v>#N/A</v>
      </c>
      <c r="F648">
        <v>646</v>
      </c>
      <c r="G648" t="e">
        <f>VLOOKUP(D648,[1]fleaflicker.csv!AA:AB,2,FALSE)</f>
        <v>#N/A</v>
      </c>
      <c r="H648" t="e">
        <f>VLOOKUP(E648,[1]fleaflicker.csv!AA:AC,3,FALSE)</f>
        <v>#N/A</v>
      </c>
    </row>
    <row r="649" spans="1:8">
      <c r="A649" t="s">
        <v>1459</v>
      </c>
      <c r="B649" t="str">
        <f t="shared" si="61"/>
        <v>Randall Telfer*</v>
      </c>
      <c r="C649" t="str">
        <f t="shared" si="62"/>
        <v>Randall Telfer</v>
      </c>
      <c r="D649" t="str">
        <f t="shared" si="62"/>
        <v>Randall Telfer</v>
      </c>
      <c r="E649" t="e">
        <f t="shared" si="63"/>
        <v>#N/A</v>
      </c>
      <c r="F649">
        <v>647</v>
      </c>
      <c r="G649" t="e">
        <f>VLOOKUP(D649,[1]fleaflicker.csv!AA:AB,2,FALSE)</f>
        <v>#N/A</v>
      </c>
      <c r="H649" t="e">
        <f>VLOOKUP(E649,[1]fleaflicker.csv!AA:AC,3,FALSE)</f>
        <v>#N/A</v>
      </c>
    </row>
    <row r="650" spans="1:8">
      <c r="A650" t="s">
        <v>1704</v>
      </c>
      <c r="B650" t="str">
        <f t="shared" si="61"/>
        <v>Trevor Siemian*</v>
      </c>
      <c r="C650" t="str">
        <f t="shared" si="62"/>
        <v>Trevor Siemian</v>
      </c>
      <c r="D650" t="str">
        <f t="shared" si="62"/>
        <v>Trevor Siemian</v>
      </c>
      <c r="E650" t="e">
        <f t="shared" si="63"/>
        <v>#N/A</v>
      </c>
      <c r="F650">
        <v>648</v>
      </c>
      <c r="G650" t="e">
        <f>VLOOKUP(D650,[1]fleaflicker.csv!AA:AB,2,FALSE)</f>
        <v>#N/A</v>
      </c>
      <c r="H650" t="e">
        <f>VLOOKUP(E650,[1]fleaflicker.csv!AA:AC,3,FALSE)</f>
        <v>#N/A</v>
      </c>
    </row>
    <row r="651" spans="1:8">
      <c r="A651" t="s">
        <v>1461</v>
      </c>
      <c r="B651" t="str">
        <f t="shared" si="61"/>
        <v>Gerald Christian*</v>
      </c>
      <c r="C651" t="str">
        <f t="shared" si="62"/>
        <v>Gerald Christian</v>
      </c>
      <c r="D651" t="str">
        <f t="shared" si="62"/>
        <v>Gerald Christian</v>
      </c>
      <c r="E651" t="e">
        <f t="shared" si="63"/>
        <v>#N/A</v>
      </c>
      <c r="F651">
        <v>649</v>
      </c>
      <c r="G651" t="e">
        <f>VLOOKUP(D651,[1]fleaflicker.csv!AA:AB,2,FALSE)</f>
        <v>#N/A</v>
      </c>
      <c r="H651" t="e">
        <f>VLOOKUP(E651,[1]fleaflicker.csv!AA:AC,3,FALSE)</f>
        <v>#N/A</v>
      </c>
    </row>
    <row r="652" spans="1:8">
      <c r="A652" t="s">
        <v>1462</v>
      </c>
      <c r="B652" t="str">
        <f t="shared" si="61"/>
        <v>Da'Ron Brown</v>
      </c>
      <c r="C652" t="str">
        <f t="shared" si="62"/>
        <v>Da'Ron Brown</v>
      </c>
      <c r="D652" t="str">
        <f t="shared" si="62"/>
        <v>Da'Ron Brown</v>
      </c>
      <c r="E652" t="e">
        <f t="shared" si="63"/>
        <v>#N/A</v>
      </c>
      <c r="F652">
        <v>650</v>
      </c>
      <c r="G652" t="e">
        <f>VLOOKUP(D652,[1]fleaflicker.csv!AA:AB,2,FALSE)</f>
        <v>#N/A</v>
      </c>
      <c r="H652" t="e">
        <f>VLOOKUP(E652,[1]fleaflicker.csv!AA:AC,3,FALSE)</f>
        <v>#N/A</v>
      </c>
    </row>
    <row r="653" spans="1:8">
      <c r="A653" t="s">
        <v>1463</v>
      </c>
      <c r="B653" t="str">
        <f t="shared" si="61"/>
        <v>Neal Sterling</v>
      </c>
      <c r="C653" t="str">
        <f t="shared" si="62"/>
        <v>Neal Sterling</v>
      </c>
      <c r="D653" t="str">
        <f t="shared" si="62"/>
        <v>Neal Sterling</v>
      </c>
      <c r="E653" t="e">
        <f t="shared" si="63"/>
        <v>#N/A</v>
      </c>
      <c r="F653">
        <v>651</v>
      </c>
      <c r="G653" t="e">
        <f>VLOOKUP(D653,[1]fleaflicker.csv!AA:AB,2,FALSE)</f>
        <v>#N/A</v>
      </c>
      <c r="H653" t="e">
        <f>VLOOKUP(E653,[1]fleaflicker.csv!AA:AC,3,FALSE)</f>
        <v>#N/A</v>
      </c>
    </row>
    <row r="654" spans="1:8">
      <c r="A654" t="s">
        <v>1464</v>
      </c>
      <c r="B654" t="str">
        <f t="shared" si="61"/>
        <v>Kenny Bell*</v>
      </c>
      <c r="C654" t="str">
        <f t="shared" si="62"/>
        <v>Kenny Bell</v>
      </c>
      <c r="D654" t="str">
        <f t="shared" si="62"/>
        <v>Kenny Bell</v>
      </c>
      <c r="E654" t="e">
        <f t="shared" si="63"/>
        <v>#N/A</v>
      </c>
      <c r="F654">
        <v>652</v>
      </c>
      <c r="G654" t="e">
        <f>VLOOKUP(D654,[1]fleaflicker.csv!AA:AB,2,FALSE)</f>
        <v>#N/A</v>
      </c>
      <c r="H654" t="e">
        <f>VLOOKUP(E654,[1]fleaflicker.csv!AA:AC,3,FALSE)</f>
        <v>#N/A</v>
      </c>
    </row>
    <row r="655" spans="1:8">
      <c r="A655" t="s">
        <v>1705</v>
      </c>
      <c r="B655" t="str">
        <f t="shared" si="61"/>
        <v>Blake Bell</v>
      </c>
      <c r="C655" t="str">
        <f t="shared" si="62"/>
        <v>Blake Bell</v>
      </c>
      <c r="D655" t="str">
        <f t="shared" si="62"/>
        <v>Blake Bell</v>
      </c>
      <c r="E655" t="e">
        <f t="shared" si="63"/>
        <v>#N/A</v>
      </c>
      <c r="F655">
        <v>653</v>
      </c>
      <c r="G655" t="e">
        <f>VLOOKUP(D655,[1]fleaflicker.csv!AA:AB,2,FALSE)</f>
        <v>#N/A</v>
      </c>
      <c r="H655" t="e">
        <f>VLOOKUP(E655,[1]fleaflicker.csv!AA:AC,3,FALSE)</f>
        <v>#N/A</v>
      </c>
    </row>
    <row r="656" spans="1:8">
      <c r="A656" t="s">
        <v>1465</v>
      </c>
      <c r="B656" t="str">
        <f t="shared" si="61"/>
        <v>Dres Anderson*</v>
      </c>
      <c r="C656" t="str">
        <f t="shared" si="62"/>
        <v>Dres Anderson</v>
      </c>
      <c r="D656" t="str">
        <f t="shared" si="62"/>
        <v>Dres Anderson</v>
      </c>
      <c r="E656" t="e">
        <f t="shared" si="63"/>
        <v>#N/A</v>
      </c>
      <c r="F656">
        <v>654</v>
      </c>
      <c r="G656" t="e">
        <f>VLOOKUP(D656,[1]fleaflicker.csv!AA:AB,2,FALSE)</f>
        <v>#N/A</v>
      </c>
      <c r="H656" t="e">
        <f>VLOOKUP(E656,[1]fleaflicker.csv!AA:AC,3,FALSE)</f>
        <v>#N/A</v>
      </c>
    </row>
    <row r="657" spans="1:8">
      <c r="A657" t="s">
        <v>1467</v>
      </c>
      <c r="B657" t="str">
        <f t="shared" si="61"/>
        <v>Dylan Thompson</v>
      </c>
      <c r="C657" t="str">
        <f t="shared" si="62"/>
        <v>Dylan Thompson</v>
      </c>
      <c r="D657" t="str">
        <f t="shared" si="62"/>
        <v>Dylan Thompson</v>
      </c>
      <c r="E657" t="e">
        <f t="shared" si="63"/>
        <v>#N/A</v>
      </c>
      <c r="F657">
        <v>655</v>
      </c>
      <c r="G657" t="e">
        <f>VLOOKUP(D657,[1]fleaflicker.csv!AA:AB,2,FALSE)</f>
        <v>#N/A</v>
      </c>
      <c r="H657" t="e">
        <f>VLOOKUP(E657,[1]fleaflicker.csv!AA:AC,3,FALSE)</f>
        <v>#N/A</v>
      </c>
    </row>
    <row r="658" spans="1:8">
      <c r="A658" t="s">
        <v>1468</v>
      </c>
      <c r="B658" t="str">
        <f t="shared" si="61"/>
        <v>Kaelin Clay</v>
      </c>
      <c r="C658" t="str">
        <f t="shared" si="62"/>
        <v>Kaelin Clay</v>
      </c>
      <c r="D658" t="str">
        <f t="shared" si="62"/>
        <v>Kaelin Clay</v>
      </c>
      <c r="E658" t="e">
        <f t="shared" si="63"/>
        <v>#N/A</v>
      </c>
      <c r="F658">
        <v>656</v>
      </c>
      <c r="G658" t="e">
        <f>VLOOKUP(D658,[1]fleaflicker.csv!AA:AB,2,FALSE)</f>
        <v>#N/A</v>
      </c>
      <c r="H658" t="e">
        <f>VLOOKUP(E658,[1]fleaflicker.csv!AA:AC,3,FALSE)</f>
        <v>#N/A</v>
      </c>
    </row>
    <row r="659" spans="1:8">
      <c r="A659" t="s">
        <v>1706</v>
      </c>
      <c r="B659" t="str">
        <f t="shared" si="61"/>
        <v>Sean Mannion*</v>
      </c>
      <c r="C659" t="str">
        <f t="shared" si="62"/>
        <v>Sean Mannion</v>
      </c>
      <c r="D659" t="str">
        <f t="shared" si="62"/>
        <v>Sean Mannion</v>
      </c>
      <c r="E659" t="e">
        <f t="shared" si="63"/>
        <v>#N/A</v>
      </c>
      <c r="F659">
        <v>657</v>
      </c>
      <c r="G659" t="e">
        <f>VLOOKUP(D659,[1]fleaflicker.csv!AA:AB,2,FALSE)</f>
        <v>#N/A</v>
      </c>
      <c r="H659" t="e">
        <f>VLOOKUP(E659,[1]fleaflicker.csv!AA:AC,3,FALSE)</f>
        <v>#N/A</v>
      </c>
    </row>
    <row r="660" spans="1:8">
      <c r="A660" t="s">
        <v>1707</v>
      </c>
      <c r="B660" t="str">
        <f t="shared" si="61"/>
        <v>Justin Hardy*</v>
      </c>
      <c r="C660" t="str">
        <f t="shared" ref="C660:D675" si="64">LEFT(B660,IFERROR(FIND("*",B660),LEN(B660)+1)-1)</f>
        <v>Justin Hardy</v>
      </c>
      <c r="D660" t="str">
        <f t="shared" si="64"/>
        <v>Justin Hardy</v>
      </c>
      <c r="E660" t="e">
        <f t="shared" si="63"/>
        <v>#N/A</v>
      </c>
      <c r="F660">
        <v>658</v>
      </c>
      <c r="G660" t="e">
        <f>VLOOKUP(D660,[1]fleaflicker.csv!AA:AB,2,FALSE)</f>
        <v>#N/A</v>
      </c>
      <c r="H660" t="e">
        <f>VLOOKUP(E660,[1]fleaflicker.csv!AA:AC,3,FALSE)</f>
        <v>#N/A</v>
      </c>
    </row>
    <row r="661" spans="1:8">
      <c r="A661" t="s">
        <v>1471</v>
      </c>
      <c r="B661" t="str">
        <f t="shared" si="61"/>
        <v>Chris Manhertz</v>
      </c>
      <c r="C661" t="str">
        <f t="shared" si="64"/>
        <v>Chris Manhertz</v>
      </c>
      <c r="D661" t="str">
        <f t="shared" si="64"/>
        <v>Chris Manhertz</v>
      </c>
      <c r="E661" t="e">
        <f t="shared" si="63"/>
        <v>#N/A</v>
      </c>
      <c r="F661">
        <v>659</v>
      </c>
      <c r="G661" t="e">
        <f>VLOOKUP(D661,[1]fleaflicker.csv!AA:AB,2,FALSE)</f>
        <v>#N/A</v>
      </c>
      <c r="H661" t="e">
        <f>VLOOKUP(E661,[1]fleaflicker.csv!AA:AC,3,FALSE)</f>
        <v>#N/A</v>
      </c>
    </row>
    <row r="662" spans="1:8">
      <c r="A662" t="s">
        <v>1472</v>
      </c>
      <c r="B662" t="str">
        <f t="shared" si="61"/>
        <v>Tre McBride</v>
      </c>
      <c r="C662" t="str">
        <f t="shared" si="64"/>
        <v>Tre McBride</v>
      </c>
      <c r="D662" t="str">
        <f t="shared" si="64"/>
        <v>Tre McBride</v>
      </c>
      <c r="E662" t="e">
        <f t="shared" si="63"/>
        <v>#N/A</v>
      </c>
      <c r="F662">
        <v>660</v>
      </c>
      <c r="G662" t="e">
        <f>VLOOKUP(D662,[1]fleaflicker.csv!AA:AB,2,FALSE)</f>
        <v>#N/A</v>
      </c>
      <c r="H662" t="e">
        <f>VLOOKUP(E662,[1]fleaflicker.csv!AA:AC,3,FALSE)</f>
        <v>#N/A</v>
      </c>
    </row>
    <row r="663" spans="1:8">
      <c r="A663" t="s">
        <v>1473</v>
      </c>
      <c r="B663" t="str">
        <f t="shared" si="61"/>
        <v>Dezmin Lewis</v>
      </c>
      <c r="C663" t="str">
        <f t="shared" si="64"/>
        <v>Dezmin Lewis</v>
      </c>
      <c r="D663" t="str">
        <f t="shared" si="64"/>
        <v>Dezmin Lewis</v>
      </c>
      <c r="E663" t="e">
        <f t="shared" si="63"/>
        <v>#N/A</v>
      </c>
      <c r="F663">
        <v>661</v>
      </c>
      <c r="G663" t="e">
        <f>VLOOKUP(D663,[1]fleaflicker.csv!AA:AB,2,FALSE)</f>
        <v>#N/A</v>
      </c>
      <c r="H663" t="e">
        <f>VLOOKUP(E663,[1]fleaflicker.csv!AA:AC,3,FALSE)</f>
        <v>#N/A</v>
      </c>
    </row>
    <row r="664" spans="1:8">
      <c r="A664" t="s">
        <v>1474</v>
      </c>
      <c r="B664" t="str">
        <f t="shared" si="61"/>
        <v>Jay Ajayi*</v>
      </c>
      <c r="C664" t="str">
        <f t="shared" si="64"/>
        <v>Jay Ajayi</v>
      </c>
      <c r="D664" t="str">
        <f t="shared" si="64"/>
        <v>Jay Ajayi</v>
      </c>
      <c r="E664" t="e">
        <f t="shared" si="63"/>
        <v>#N/A</v>
      </c>
      <c r="F664">
        <v>662</v>
      </c>
      <c r="G664" t="e">
        <f>VLOOKUP(D664,[1]fleaflicker.csv!AA:AB,2,FALSE)</f>
        <v>#N/A</v>
      </c>
      <c r="H664" t="e">
        <f>VLOOKUP(E664,[1]fleaflicker.csv!AA:AC,3,FALSE)</f>
        <v>#N/A</v>
      </c>
    </row>
    <row r="665" spans="1:8">
      <c r="A665" t="s">
        <v>1475</v>
      </c>
      <c r="B665" t="str">
        <f t="shared" si="61"/>
        <v>Quan Bray</v>
      </c>
      <c r="C665" t="str">
        <f t="shared" si="64"/>
        <v>Quan Bray</v>
      </c>
      <c r="D665" t="str">
        <f t="shared" si="64"/>
        <v>Quan Bray</v>
      </c>
      <c r="E665" t="e">
        <f t="shared" si="63"/>
        <v>#N/A</v>
      </c>
      <c r="F665">
        <v>663</v>
      </c>
      <c r="G665" t="e">
        <f>VLOOKUP(D665,[1]fleaflicker.csv!AA:AB,2,FALSE)</f>
        <v>#N/A</v>
      </c>
      <c r="H665" t="e">
        <f>VLOOKUP(E665,[1]fleaflicker.csv!AA:AC,3,FALSE)</f>
        <v>#N/A</v>
      </c>
    </row>
    <row r="666" spans="1:8">
      <c r="A666" t="s">
        <v>1708</v>
      </c>
      <c r="B666" t="str">
        <f t="shared" si="61"/>
        <v>Sammie Coates*</v>
      </c>
      <c r="C666" t="str">
        <f t="shared" si="64"/>
        <v>Sammie Coates</v>
      </c>
      <c r="D666" t="str">
        <f t="shared" si="64"/>
        <v>Sammie Coates</v>
      </c>
      <c r="E666" t="e">
        <f t="shared" si="63"/>
        <v>#N/A</v>
      </c>
      <c r="F666">
        <v>664</v>
      </c>
      <c r="G666" t="e">
        <f>VLOOKUP(D666,[1]fleaflicker.csv!AA:AB,2,FALSE)</f>
        <v>#N/A</v>
      </c>
      <c r="H666" t="e">
        <f>VLOOKUP(E666,[1]fleaflicker.csv!AA:AC,3,FALSE)</f>
        <v>#N/A</v>
      </c>
    </row>
    <row r="667" spans="1:8">
      <c r="A667" t="s">
        <v>1709</v>
      </c>
      <c r="B667" t="str">
        <f t="shared" si="61"/>
        <v>C.J. Uzomah*</v>
      </c>
      <c r="C667" t="str">
        <f t="shared" si="64"/>
        <v>C.J. Uzomah</v>
      </c>
      <c r="D667" t="str">
        <f t="shared" si="64"/>
        <v>C.J. Uzomah</v>
      </c>
      <c r="E667" t="e">
        <f t="shared" si="63"/>
        <v>#N/A</v>
      </c>
      <c r="F667">
        <v>665</v>
      </c>
      <c r="G667" t="e">
        <f>VLOOKUP(D667,[1]fleaflicker.csv!AA:AB,2,FALSE)</f>
        <v>#N/A</v>
      </c>
      <c r="H667" t="e">
        <f>VLOOKUP(E667,[1]fleaflicker.csv!AA:AC,3,FALSE)</f>
        <v>#N/A</v>
      </c>
    </row>
    <row r="668" spans="1:8">
      <c r="A668" t="s">
        <v>1710</v>
      </c>
      <c r="B668" t="str">
        <f t="shared" si="61"/>
        <v>Garrett Grayson*</v>
      </c>
      <c r="C668" t="str">
        <f t="shared" si="64"/>
        <v>Garrett Grayson</v>
      </c>
      <c r="D668" t="str">
        <f t="shared" si="64"/>
        <v>Garrett Grayson</v>
      </c>
      <c r="E668" t="e">
        <f t="shared" si="63"/>
        <v>#N/A</v>
      </c>
      <c r="F668">
        <v>666</v>
      </c>
      <c r="G668" t="e">
        <f>VLOOKUP(D668,[1]fleaflicker.csv!AA:AB,2,FALSE)</f>
        <v>#N/A</v>
      </c>
      <c r="H668" t="e">
        <f>VLOOKUP(E668,[1]fleaflicker.csv!AA:AC,3,FALSE)</f>
        <v>#N/A</v>
      </c>
    </row>
    <row r="669" spans="1:8">
      <c r="A669" t="s">
        <v>1477</v>
      </c>
      <c r="B669" t="str">
        <f t="shared" si="61"/>
        <v>David Cobb*</v>
      </c>
      <c r="C669" t="str">
        <f t="shared" si="64"/>
        <v>David Cobb</v>
      </c>
      <c r="D669" t="str">
        <f t="shared" si="64"/>
        <v>David Cobb</v>
      </c>
      <c r="E669" t="e">
        <f t="shared" si="63"/>
        <v>#N/A</v>
      </c>
      <c r="F669">
        <v>667</v>
      </c>
      <c r="G669" t="e">
        <f>VLOOKUP(D669,[1]fleaflicker.csv!AA:AB,2,FALSE)</f>
        <v>#N/A</v>
      </c>
      <c r="H669" t="e">
        <f>VLOOKUP(E669,[1]fleaflicker.csv!AA:AC,3,FALSE)</f>
        <v>#N/A</v>
      </c>
    </row>
    <row r="670" spans="1:8">
      <c r="A670" t="s">
        <v>1478</v>
      </c>
      <c r="B670" t="str">
        <f t="shared" si="61"/>
        <v>Jeff Heuerman*</v>
      </c>
      <c r="C670" t="str">
        <f t="shared" si="64"/>
        <v>Jeff Heuerman</v>
      </c>
      <c r="D670" t="str">
        <f t="shared" si="64"/>
        <v>Jeff Heuerman</v>
      </c>
      <c r="E670" t="e">
        <f t="shared" si="63"/>
        <v>#N/A</v>
      </c>
      <c r="F670">
        <v>668</v>
      </c>
      <c r="G670" t="e">
        <f>VLOOKUP(D670,[1]fleaflicker.csv!AA:AB,2,FALSE)</f>
        <v>#N/A</v>
      </c>
      <c r="H670" t="e">
        <f>VLOOKUP(E670,[1]fleaflicker.csv!AA:AC,3,FALSE)</f>
        <v>#N/A</v>
      </c>
    </row>
    <row r="671" spans="1:8">
      <c r="A671" t="s">
        <v>1480</v>
      </c>
      <c r="B671" t="str">
        <f t="shared" si="61"/>
        <v>Nick O'Leary</v>
      </c>
      <c r="C671" t="str">
        <f t="shared" si="64"/>
        <v>Nick O'Leary</v>
      </c>
      <c r="D671" t="str">
        <f t="shared" si="64"/>
        <v>Nick O'Leary</v>
      </c>
      <c r="E671" t="e">
        <f t="shared" si="63"/>
        <v>#N/A</v>
      </c>
      <c r="F671">
        <v>669</v>
      </c>
      <c r="G671" t="e">
        <f>VLOOKUP(D671,[1]fleaflicker.csv!AA:AB,2,FALSE)</f>
        <v>#N/A</v>
      </c>
      <c r="H671" t="e">
        <f>VLOOKUP(E671,[1]fleaflicker.csv!AA:AC,3,FALSE)</f>
        <v>#N/A</v>
      </c>
    </row>
    <row r="672" spans="1:8">
      <c r="A672" t="s">
        <v>1711</v>
      </c>
      <c r="B672" t="str">
        <f t="shared" si="61"/>
        <v>Darren Waller</v>
      </c>
      <c r="C672" t="str">
        <f t="shared" si="64"/>
        <v>Darren Waller</v>
      </c>
      <c r="D672" t="str">
        <f t="shared" si="64"/>
        <v>Darren Waller</v>
      </c>
      <c r="E672" t="e">
        <f t="shared" si="63"/>
        <v>#N/A</v>
      </c>
      <c r="F672">
        <v>670</v>
      </c>
      <c r="G672" t="e">
        <f>VLOOKUP(D672,[1]fleaflicker.csv!AA:AB,2,FALSE)</f>
        <v>#N/A</v>
      </c>
      <c r="H672" t="e">
        <f>VLOOKUP(E672,[1]fleaflicker.csv!AA:AC,3,FALSE)</f>
        <v>#N/A</v>
      </c>
    </row>
    <row r="673" spans="1:8">
      <c r="A673" t="s">
        <v>1712</v>
      </c>
      <c r="B673" t="str">
        <f t="shared" si="61"/>
        <v>Brett Hundley*</v>
      </c>
      <c r="C673" t="str">
        <f t="shared" si="64"/>
        <v>Brett Hundley</v>
      </c>
      <c r="D673" t="str">
        <f t="shared" si="64"/>
        <v>Brett Hundley</v>
      </c>
      <c r="E673" t="e">
        <f t="shared" si="63"/>
        <v>#N/A</v>
      </c>
      <c r="F673">
        <v>671</v>
      </c>
      <c r="G673" t="e">
        <f>VLOOKUP(D673,[1]fleaflicker.csv!AA:AB,2,FALSE)</f>
        <v>#N/A</v>
      </c>
      <c r="H673" t="e">
        <f>VLOOKUP(E673,[1]fleaflicker.csv!AA:AC,3,FALSE)</f>
        <v>#N/A</v>
      </c>
    </row>
    <row r="674" spans="1:8">
      <c r="A674" t="s">
        <v>1482</v>
      </c>
      <c r="B674" t="str">
        <f t="shared" si="61"/>
        <v>Kenny Hilliard</v>
      </c>
      <c r="C674" t="str">
        <f t="shared" si="64"/>
        <v>Kenny Hilliard</v>
      </c>
      <c r="D674" t="str">
        <f t="shared" si="64"/>
        <v>Kenny Hilliard</v>
      </c>
      <c r="E674" t="e">
        <f t="shared" si="63"/>
        <v>#N/A</v>
      </c>
      <c r="F674">
        <v>672</v>
      </c>
      <c r="G674" t="e">
        <f>VLOOKUP(D674,[1]fleaflicker.csv!AA:AB,2,FALSE)</f>
        <v>#N/A</v>
      </c>
      <c r="H674" t="e">
        <f>VLOOKUP(E674,[1]fleaflicker.csv!AA:AC,3,FALSE)</f>
        <v>#N/A</v>
      </c>
    </row>
    <row r="675" spans="1:8">
      <c r="A675" t="s">
        <v>1483</v>
      </c>
      <c r="B675" t="str">
        <f t="shared" si="61"/>
        <v>Aaron Ripkowski</v>
      </c>
      <c r="C675" t="str">
        <f t="shared" si="64"/>
        <v>Aaron Ripkowski</v>
      </c>
      <c r="D675" t="str">
        <f t="shared" si="64"/>
        <v>Aaron Ripkowski</v>
      </c>
      <c r="E675" t="e">
        <f t="shared" si="63"/>
        <v>#N/A</v>
      </c>
      <c r="F675">
        <v>673</v>
      </c>
      <c r="G675" t="e">
        <f>VLOOKUP(D675,[1]fleaflicker.csv!AA:AB,2,FALSE)</f>
        <v>#N/A</v>
      </c>
      <c r="H675" t="e">
        <f>VLOOKUP(E675,[1]fleaflicker.csv!AA:AC,3,FALSE)</f>
        <v>#N/A</v>
      </c>
    </row>
    <row r="676" spans="1:8">
      <c r="A676" t="s">
        <v>1484</v>
      </c>
      <c r="B676" t="str">
        <f t="shared" si="61"/>
        <v>Ben Koyack</v>
      </c>
      <c r="C676" t="str">
        <f t="shared" ref="C676:D691" si="65">LEFT(B676,IFERROR(FIND("*",B676),LEN(B676)+1)-1)</f>
        <v>Ben Koyack</v>
      </c>
      <c r="D676" t="str">
        <f t="shared" si="65"/>
        <v>Ben Koyack</v>
      </c>
      <c r="E676" t="e">
        <f t="shared" si="63"/>
        <v>#N/A</v>
      </c>
      <c r="F676">
        <v>674</v>
      </c>
      <c r="G676" t="e">
        <f>VLOOKUP(D676,[1]fleaflicker.csv!AA:AB,2,FALSE)</f>
        <v>#N/A</v>
      </c>
      <c r="H676" t="e">
        <f>VLOOKUP(E676,[1]fleaflicker.csv!AA:AC,3,FALSE)</f>
        <v>#N/A</v>
      </c>
    </row>
    <row r="677" spans="1:8">
      <c r="A677" t="s">
        <v>1486</v>
      </c>
      <c r="B677" t="str">
        <f t="shared" si="61"/>
        <v>Breshad Perriman*</v>
      </c>
      <c r="C677" t="str">
        <f t="shared" si="65"/>
        <v>Breshad Perriman</v>
      </c>
      <c r="D677" t="str">
        <f t="shared" si="65"/>
        <v>Breshad Perriman</v>
      </c>
      <c r="E677" t="e">
        <f t="shared" si="63"/>
        <v>#N/A</v>
      </c>
      <c r="F677">
        <v>675</v>
      </c>
      <c r="G677" t="e">
        <f>VLOOKUP(D677,[1]fleaflicker.csv!AA:AB,2,FALSE)</f>
        <v>#N/A</v>
      </c>
      <c r="H677" t="e">
        <f>VLOOKUP(E677,[1]fleaflicker.csv!AA:AC,3,FALSE)</f>
        <v>#N/A</v>
      </c>
    </row>
    <row r="678" spans="1:8">
      <c r="A678" t="s">
        <v>1713</v>
      </c>
      <c r="B678" t="str">
        <f t="shared" si="61"/>
        <v>Stefon Diggs*</v>
      </c>
      <c r="C678" t="str">
        <f t="shared" si="65"/>
        <v>Stefon Diggs</v>
      </c>
      <c r="D678" t="str">
        <f t="shared" si="65"/>
        <v>Stefon Diggs</v>
      </c>
      <c r="E678" t="e">
        <f t="shared" si="63"/>
        <v>#N/A</v>
      </c>
      <c r="F678">
        <v>676</v>
      </c>
      <c r="G678" t="e">
        <f>VLOOKUP(D678,[1]fleaflicker.csv!AA:AB,2,FALSE)</f>
        <v>#N/A</v>
      </c>
      <c r="H678" t="e">
        <f>VLOOKUP(E678,[1]fleaflicker.csv!AA:AC,3,FALSE)</f>
        <v>#N/A</v>
      </c>
    </row>
    <row r="679" spans="1:8">
      <c r="A679" t="s">
        <v>1714</v>
      </c>
      <c r="B679" t="str">
        <f t="shared" si="61"/>
        <v>Todd Gurley*</v>
      </c>
      <c r="C679" t="str">
        <f t="shared" si="65"/>
        <v>Todd Gurley</v>
      </c>
      <c r="D679" t="str">
        <f t="shared" si="65"/>
        <v>Todd Gurley</v>
      </c>
      <c r="E679" t="e">
        <f t="shared" si="63"/>
        <v>#N/A</v>
      </c>
      <c r="F679">
        <v>677</v>
      </c>
      <c r="G679" t="e">
        <f>VLOOKUP(D679,[1]fleaflicker.csv!AA:AB,2,FALSE)</f>
        <v>#N/A</v>
      </c>
      <c r="H679" t="e">
        <f>VLOOKUP(E679,[1]fleaflicker.csv!AA:AC,3,FALSE)</f>
        <v>#N/A</v>
      </c>
    </row>
    <row r="680" spans="1:8">
      <c r="A680" t="s">
        <v>1715</v>
      </c>
      <c r="B680" t="str">
        <f t="shared" si="61"/>
        <v>Jesse James*</v>
      </c>
      <c r="C680" t="str">
        <f t="shared" si="65"/>
        <v>Jesse James</v>
      </c>
      <c r="D680" t="str">
        <f t="shared" si="65"/>
        <v>Jesse James</v>
      </c>
      <c r="E680" t="e">
        <f t="shared" si="63"/>
        <v>#N/A</v>
      </c>
      <c r="F680">
        <v>678</v>
      </c>
      <c r="G680" t="e">
        <f>VLOOKUP(D680,[1]fleaflicker.csv!AA:AB,2,FALSE)</f>
        <v>#N/A</v>
      </c>
      <c r="H680" t="e">
        <f>VLOOKUP(E680,[1]fleaflicker.csv!AA:AC,3,FALSE)</f>
        <v>#N/A</v>
      </c>
    </row>
    <row r="681" spans="1:8">
      <c r="A681" t="s">
        <v>1490</v>
      </c>
      <c r="B681" t="str">
        <f t="shared" si="61"/>
        <v>Kevin White*</v>
      </c>
      <c r="C681" t="str">
        <f t="shared" si="65"/>
        <v>Kevin White</v>
      </c>
      <c r="D681" t="str">
        <f t="shared" si="65"/>
        <v>Kevin White</v>
      </c>
      <c r="E681" t="e">
        <f t="shared" si="63"/>
        <v>#N/A</v>
      </c>
      <c r="F681">
        <v>679</v>
      </c>
      <c r="G681" t="e">
        <f>VLOOKUP(D681,[1]fleaflicker.csv!AA:AB,2,FALSE)</f>
        <v>#N/A</v>
      </c>
      <c r="H681" t="e">
        <f>VLOOKUP(E681,[1]fleaflicker.csv!AA:AC,3,FALSE)</f>
        <v>#N/A</v>
      </c>
    </row>
    <row r="682" spans="1:8">
      <c r="A682" t="s">
        <v>1716</v>
      </c>
      <c r="B682" t="str">
        <f t="shared" si="61"/>
        <v>Cameron Artis-Payne*</v>
      </c>
      <c r="C682" t="str">
        <f t="shared" si="65"/>
        <v>Cameron Artis-Payne</v>
      </c>
      <c r="D682" t="str">
        <f t="shared" si="65"/>
        <v>Cameron Artis-Payne</v>
      </c>
      <c r="E682" t="e">
        <f t="shared" si="63"/>
        <v>#N/A</v>
      </c>
      <c r="F682">
        <v>680</v>
      </c>
      <c r="G682" t="e">
        <f>VLOOKUP(D682,[1]fleaflicker.csv!AA:AB,2,FALSE)</f>
        <v>#N/A</v>
      </c>
      <c r="H682" t="e">
        <f>VLOOKUP(E682,[1]fleaflicker.csv!AA:AC,3,FALSE)</f>
        <v>#N/A</v>
      </c>
    </row>
    <row r="683" spans="1:8">
      <c r="A683" t="s">
        <v>1717</v>
      </c>
      <c r="B683" t="str">
        <f t="shared" si="61"/>
        <v>Jaelen Strong*</v>
      </c>
      <c r="C683" t="str">
        <f t="shared" si="65"/>
        <v>Jaelen Strong</v>
      </c>
      <c r="D683" t="str">
        <f t="shared" si="65"/>
        <v>Jaelen Strong</v>
      </c>
      <c r="E683" t="e">
        <f t="shared" si="63"/>
        <v>#N/A</v>
      </c>
      <c r="F683">
        <v>681</v>
      </c>
      <c r="G683" t="e">
        <f>VLOOKUP(D683,[1]fleaflicker.csv!AA:AB,2,FALSE)</f>
        <v>#N/A</v>
      </c>
      <c r="H683" t="e">
        <f>VLOOKUP(E683,[1]fleaflicker.csv!AA:AC,3,FALSE)</f>
        <v>#N/A</v>
      </c>
    </row>
    <row r="684" spans="1:8">
      <c r="A684" t="s">
        <v>1229</v>
      </c>
      <c r="B684" t="str">
        <f t="shared" si="61"/>
        <v>Geoff Swaim</v>
      </c>
      <c r="C684" t="str">
        <f t="shared" si="65"/>
        <v>Geoff Swaim</v>
      </c>
      <c r="D684" t="str">
        <f t="shared" si="65"/>
        <v>Geoff Swaim</v>
      </c>
      <c r="E684" t="e">
        <f t="shared" si="63"/>
        <v>#N/A</v>
      </c>
      <c r="F684">
        <v>682</v>
      </c>
      <c r="G684" t="e">
        <f>VLOOKUP(D684,[1]fleaflicker.csv!AA:AB,2,FALSE)</f>
        <v>#N/A</v>
      </c>
      <c r="H684" t="e">
        <f>VLOOKUP(E684,[1]fleaflicker.csv!AA:AC,3,FALSE)</f>
        <v>#N/A</v>
      </c>
    </row>
    <row r="685" spans="1:8">
      <c r="A685" t="s">
        <v>1492</v>
      </c>
      <c r="B685" t="str">
        <f t="shared" si="61"/>
        <v>Vince Mayle</v>
      </c>
      <c r="C685" t="str">
        <f t="shared" si="65"/>
        <v>Vince Mayle</v>
      </c>
      <c r="D685" t="str">
        <f t="shared" si="65"/>
        <v>Vince Mayle</v>
      </c>
      <c r="E685" t="e">
        <f t="shared" si="63"/>
        <v>#N/A</v>
      </c>
      <c r="F685">
        <v>683</v>
      </c>
      <c r="G685" t="e">
        <f>VLOOKUP(D685,[1]fleaflicker.csv!AA:AB,2,FALSE)</f>
        <v>#N/A</v>
      </c>
      <c r="H685" t="e">
        <f>VLOOKUP(E685,[1]fleaflicker.csv!AA:AC,3,FALSE)</f>
        <v>#N/A</v>
      </c>
    </row>
    <row r="686" spans="1:8">
      <c r="A686" t="s">
        <v>1718</v>
      </c>
      <c r="B686" t="str">
        <f t="shared" si="61"/>
        <v>Mario Alford*</v>
      </c>
      <c r="C686" t="str">
        <f t="shared" si="65"/>
        <v>Mario Alford</v>
      </c>
      <c r="D686" t="str">
        <f t="shared" si="65"/>
        <v>Mario Alford</v>
      </c>
      <c r="E686" t="e">
        <f t="shared" si="63"/>
        <v>#N/A</v>
      </c>
      <c r="F686">
        <v>684</v>
      </c>
      <c r="G686" t="e">
        <f>VLOOKUP(D686,[1]fleaflicker.csv!AA:AB,2,FALSE)</f>
        <v>#N/A</v>
      </c>
      <c r="H686" t="e">
        <f>VLOOKUP(E686,[1]fleaflicker.csv!AA:AC,3,FALSE)</f>
        <v>#N/A</v>
      </c>
    </row>
    <row r="687" spans="1:8">
      <c r="A687" t="s">
        <v>1494</v>
      </c>
      <c r="B687" t="str">
        <f t="shared" si="61"/>
        <v>DeAndre Smelter*</v>
      </c>
      <c r="C687" t="str">
        <f t="shared" si="65"/>
        <v>DeAndre Smelter</v>
      </c>
      <c r="D687" t="str">
        <f t="shared" si="65"/>
        <v>DeAndre Smelter</v>
      </c>
      <c r="E687" t="e">
        <f t="shared" si="63"/>
        <v>#N/A</v>
      </c>
      <c r="F687">
        <v>685</v>
      </c>
      <c r="G687" t="e">
        <f>VLOOKUP(D687,[1]fleaflicker.csv!AA:AB,2,FALSE)</f>
        <v>#N/A</v>
      </c>
      <c r="H687" t="e">
        <f>VLOOKUP(E687,[1]fleaflicker.csv!AA:AC,3,FALSE)</f>
        <v>#N/A</v>
      </c>
    </row>
    <row r="688" spans="1:8">
      <c r="A688" t="s">
        <v>1495</v>
      </c>
      <c r="B688" t="str">
        <f t="shared" si="61"/>
        <v>Duron Carter</v>
      </c>
      <c r="C688" t="str">
        <f t="shared" si="65"/>
        <v>Duron Carter</v>
      </c>
      <c r="D688" t="str">
        <f t="shared" si="65"/>
        <v>Duron Carter</v>
      </c>
      <c r="E688" t="e">
        <f t="shared" si="63"/>
        <v>#N/A</v>
      </c>
      <c r="F688">
        <v>686</v>
      </c>
      <c r="G688" t="e">
        <f>VLOOKUP(D688,[1]fleaflicker.csv!AA:AB,2,FALSE)</f>
        <v>#N/A</v>
      </c>
      <c r="H688" t="e">
        <f>VLOOKUP(E688,[1]fleaflicker.csv!AA:AC,3,FALSE)</f>
        <v>#N/A</v>
      </c>
    </row>
    <row r="689" spans="1:8">
      <c r="A689" t="s">
        <v>1496</v>
      </c>
      <c r="B689" t="str">
        <f t="shared" si="61"/>
        <v>John Crockett</v>
      </c>
      <c r="C689" t="str">
        <f t="shared" si="65"/>
        <v>John Crockett</v>
      </c>
      <c r="D689" t="str">
        <f t="shared" si="65"/>
        <v>John Crockett</v>
      </c>
      <c r="E689" t="e">
        <f t="shared" si="63"/>
        <v>#N/A</v>
      </c>
      <c r="F689">
        <v>687</v>
      </c>
      <c r="G689" t="e">
        <f>VLOOKUP(D689,[1]fleaflicker.csv!AA:AB,2,FALSE)</f>
        <v>#N/A</v>
      </c>
      <c r="H689" t="e">
        <f>VLOOKUP(E689,[1]fleaflicker.csv!AA:AC,3,FALSE)</f>
        <v>#N/A</v>
      </c>
    </row>
    <row r="690" spans="1:8">
      <c r="A690" t="s">
        <v>1719</v>
      </c>
      <c r="B690" t="str">
        <f t="shared" si="61"/>
        <v>Terrence Magee*</v>
      </c>
      <c r="C690" t="str">
        <f t="shared" si="65"/>
        <v>Terrence Magee</v>
      </c>
      <c r="D690" t="str">
        <f t="shared" si="65"/>
        <v>Terrence Magee</v>
      </c>
      <c r="E690" t="e">
        <f t="shared" si="63"/>
        <v>#N/A</v>
      </c>
      <c r="F690">
        <v>688</v>
      </c>
      <c r="G690" t="e">
        <f>VLOOKUP(D690,[1]fleaflicker.csv!AA:AB,2,FALSE)</f>
        <v>#N/A</v>
      </c>
      <c r="H690" t="e">
        <f>VLOOKUP(E690,[1]fleaflicker.csv!AA:AC,3,FALSE)</f>
        <v>#N/A</v>
      </c>
    </row>
    <row r="691" spans="1:8">
      <c r="A691" t="s">
        <v>1498</v>
      </c>
      <c r="B691" t="str">
        <f t="shared" si="61"/>
        <v>Seantavius Jones</v>
      </c>
      <c r="C691" t="str">
        <f t="shared" si="65"/>
        <v>Seantavius Jones</v>
      </c>
      <c r="D691" t="str">
        <f t="shared" si="65"/>
        <v>Seantavius Jones</v>
      </c>
      <c r="E691" t="e">
        <f t="shared" si="63"/>
        <v>#N/A</v>
      </c>
      <c r="F691">
        <v>689</v>
      </c>
      <c r="G691" t="e">
        <f>VLOOKUP(D691,[1]fleaflicker.csv!AA:AB,2,FALSE)</f>
        <v>#N/A</v>
      </c>
      <c r="H691" t="e">
        <f>VLOOKUP(E691,[1]fleaflicker.csv!AA:AC,3,FALSE)</f>
        <v>#N/A</v>
      </c>
    </row>
    <row r="692" spans="1:8">
      <c r="A692" t="s">
        <v>1499</v>
      </c>
      <c r="B692" t="str">
        <f t="shared" si="61"/>
        <v>Gus Johnson</v>
      </c>
      <c r="C692" t="str">
        <f t="shared" ref="C692:D707" si="66">LEFT(B692,IFERROR(FIND("*",B692),LEN(B692)+1)-1)</f>
        <v>Gus Johnson</v>
      </c>
      <c r="D692" t="str">
        <f t="shared" si="66"/>
        <v>Gus Johnson</v>
      </c>
      <c r="E692" t="e">
        <f t="shared" si="63"/>
        <v>#N/A</v>
      </c>
      <c r="F692">
        <v>690</v>
      </c>
      <c r="G692" t="e">
        <f>VLOOKUP(D692,[1]fleaflicker.csv!AA:AB,2,FALSE)</f>
        <v>#N/A</v>
      </c>
      <c r="H692" t="e">
        <f>VLOOKUP(E692,[1]fleaflicker.csv!AA:AC,3,FALSE)</f>
        <v>#N/A</v>
      </c>
    </row>
    <row r="693" spans="1:8">
      <c r="A693" t="s">
        <v>1500</v>
      </c>
      <c r="B693" t="str">
        <f t="shared" si="61"/>
        <v>Malcolm Brown</v>
      </c>
      <c r="C693" t="str">
        <f t="shared" si="66"/>
        <v>Malcolm Brown</v>
      </c>
      <c r="D693" t="str">
        <f t="shared" si="66"/>
        <v>Malcolm Brown</v>
      </c>
      <c r="E693" t="e">
        <f t="shared" si="63"/>
        <v>#N/A</v>
      </c>
      <c r="F693">
        <v>691</v>
      </c>
      <c r="G693" t="e">
        <f>VLOOKUP(D693,[1]fleaflicker.csv!AA:AB,2,FALSE)</f>
        <v>#N/A</v>
      </c>
      <c r="H693" t="e">
        <f>VLOOKUP(E693,[1]fleaflicker.csv!AA:AC,3,FALSE)</f>
        <v>#N/A</v>
      </c>
    </row>
    <row r="694" spans="1:8">
      <c r="A694" t="s">
        <v>1720</v>
      </c>
      <c r="B694" t="str">
        <f t="shared" si="61"/>
        <v>Brandon Wegher*</v>
      </c>
      <c r="C694" t="str">
        <f t="shared" si="66"/>
        <v>Brandon Wegher</v>
      </c>
      <c r="D694" t="str">
        <f t="shared" si="66"/>
        <v>Brandon Wegher</v>
      </c>
      <c r="E694" t="e">
        <f t="shared" si="63"/>
        <v>#N/A</v>
      </c>
      <c r="F694">
        <v>692</v>
      </c>
      <c r="G694" t="e">
        <f>VLOOKUP(D694,[1]fleaflicker.csv!AA:AB,2,FALSE)</f>
        <v>#N/A</v>
      </c>
      <c r="H694" t="e">
        <f>VLOOKUP(E694,[1]fleaflicker.csv!AA:AC,3,FALSE)</f>
        <v>#N/A</v>
      </c>
    </row>
    <row r="695" spans="1:8">
      <c r="A695" t="s">
        <v>1502</v>
      </c>
      <c r="B695" t="str">
        <f t="shared" si="61"/>
        <v>Bennie Fowler</v>
      </c>
      <c r="C695" t="str">
        <f t="shared" si="66"/>
        <v>Bennie Fowler</v>
      </c>
      <c r="D695" t="str">
        <f t="shared" si="66"/>
        <v>Bennie Fowler</v>
      </c>
      <c r="E695" t="e">
        <f t="shared" si="63"/>
        <v>#N/A</v>
      </c>
      <c r="F695">
        <v>693</v>
      </c>
      <c r="G695" t="e">
        <f>VLOOKUP(D695,[1]fleaflicker.csv!AA:AB,2,FALSE)</f>
        <v>#N/A</v>
      </c>
      <c r="H695" t="e">
        <f>VLOOKUP(E695,[1]fleaflicker.csv!AA:AC,3,FALSE)</f>
        <v>#N/A</v>
      </c>
    </row>
    <row r="696" spans="1:8">
      <c r="A696" t="s">
        <v>1721</v>
      </c>
      <c r="B696" t="str">
        <f t="shared" si="61"/>
        <v>E.J. Bibbs*</v>
      </c>
      <c r="C696" t="str">
        <f t="shared" si="66"/>
        <v>E.J. Bibbs</v>
      </c>
      <c r="D696" t="str">
        <f t="shared" si="66"/>
        <v>E.J. Bibbs</v>
      </c>
      <c r="E696" t="e">
        <f t="shared" si="63"/>
        <v>#N/A</v>
      </c>
      <c r="F696">
        <v>694</v>
      </c>
      <c r="G696" t="e">
        <f>VLOOKUP(D696,[1]fleaflicker.csv!AA:AB,2,FALSE)</f>
        <v>#N/A</v>
      </c>
      <c r="H696" t="e">
        <f>VLOOKUP(E696,[1]fleaflicker.csv!AA:AC,3,FALSE)</f>
        <v>#N/A</v>
      </c>
    </row>
    <row r="697" spans="1:8">
      <c r="A697" t="s">
        <v>1722</v>
      </c>
      <c r="B697" t="str">
        <f t="shared" si="61"/>
        <v>Matt Hazel*</v>
      </c>
      <c r="C697" t="str">
        <f t="shared" si="66"/>
        <v>Matt Hazel</v>
      </c>
      <c r="D697" t="str">
        <f t="shared" si="66"/>
        <v>Matt Hazel</v>
      </c>
      <c r="E697" t="e">
        <f t="shared" si="63"/>
        <v>#N/A</v>
      </c>
      <c r="F697">
        <v>695</v>
      </c>
      <c r="G697" t="e">
        <f>VLOOKUP(D697,[1]fleaflicker.csv!AA:AB,2,FALSE)</f>
        <v>#N/A</v>
      </c>
      <c r="H697" t="e">
        <f>VLOOKUP(E697,[1]fleaflicker.csv!AA:AC,3,FALSE)</f>
        <v>#N/A</v>
      </c>
    </row>
    <row r="698" spans="1:8">
      <c r="A698" t="s">
        <v>1507</v>
      </c>
      <c r="B698" t="str">
        <f t="shared" si="61"/>
        <v>Tyrell Williams</v>
      </c>
      <c r="C698" t="str">
        <f t="shared" si="66"/>
        <v>Tyrell Williams</v>
      </c>
      <c r="D698" t="str">
        <f t="shared" si="66"/>
        <v>Tyrell Williams</v>
      </c>
      <c r="E698" t="e">
        <f t="shared" si="63"/>
        <v>#N/A</v>
      </c>
      <c r="F698">
        <v>696</v>
      </c>
      <c r="G698" t="e">
        <f>VLOOKUP(D698,[1]fleaflicker.csv!AA:AB,2,FALSE)</f>
        <v>#N/A</v>
      </c>
      <c r="H698" t="e">
        <f>VLOOKUP(E698,[1]fleaflicker.csv!AA:AC,3,FALSE)</f>
        <v>#N/A</v>
      </c>
    </row>
    <row r="699" spans="1:8">
      <c r="A699" t="s">
        <v>1508</v>
      </c>
      <c r="B699" t="str">
        <f t="shared" si="61"/>
        <v>Chris Harper</v>
      </c>
      <c r="C699" t="str">
        <f t="shared" si="66"/>
        <v>Chris Harper</v>
      </c>
      <c r="D699" t="str">
        <f t="shared" si="66"/>
        <v>Chris Harper</v>
      </c>
      <c r="E699" t="e">
        <f t="shared" si="63"/>
        <v>#N/A</v>
      </c>
      <c r="F699">
        <v>697</v>
      </c>
      <c r="G699" t="e">
        <f>VLOOKUP(D699,[1]fleaflicker.csv!AA:AB,2,FALSE)</f>
        <v>#N/A</v>
      </c>
      <c r="H699" t="e">
        <f>VLOOKUP(E699,[1]fleaflicker.csv!AA:AC,3,FALSE)</f>
        <v>#N/A</v>
      </c>
    </row>
    <row r="700" spans="1:8">
      <c r="A700" t="s">
        <v>1151</v>
      </c>
      <c r="B700" t="str">
        <f t="shared" si="61"/>
        <v>Cameron Meredith</v>
      </c>
      <c r="C700" t="str">
        <f t="shared" si="66"/>
        <v>Cameron Meredith</v>
      </c>
      <c r="D700" t="str">
        <f t="shared" si="66"/>
        <v>Cameron Meredith</v>
      </c>
      <c r="E700" t="e">
        <f t="shared" si="63"/>
        <v>#N/A</v>
      </c>
      <c r="F700">
        <v>698</v>
      </c>
      <c r="G700" t="e">
        <f>VLOOKUP(D700,[1]fleaflicker.csv!AA:AB,2,FALSE)</f>
        <v>#N/A</v>
      </c>
      <c r="H700" t="e">
        <f>VLOOKUP(E700,[1]fleaflicker.csv!AA:AC,3,FALSE)</f>
        <v>#N/A</v>
      </c>
    </row>
    <row r="701" spans="1:8">
      <c r="A701" t="s">
        <v>1510</v>
      </c>
      <c r="B701" t="str">
        <f t="shared" si="61"/>
        <v>John Kasay</v>
      </c>
      <c r="C701" t="str">
        <f t="shared" si="66"/>
        <v>John Kasay</v>
      </c>
      <c r="D701" t="str">
        <f t="shared" si="66"/>
        <v>John Kasay</v>
      </c>
      <c r="E701" t="e">
        <f t="shared" si="63"/>
        <v>#N/A</v>
      </c>
      <c r="F701">
        <v>699</v>
      </c>
      <c r="G701" t="e">
        <f>VLOOKUP(D701,[1]fleaflicker.csv!AA:AB,2,FALSE)</f>
        <v>#N/A</v>
      </c>
      <c r="H701" t="e">
        <f>VLOOKUP(E701,[1]fleaflicker.csv!AA:AC,3,FALSE)</f>
        <v>#N/A</v>
      </c>
    </row>
    <row r="702" spans="1:8">
      <c r="A702" t="s">
        <v>1514</v>
      </c>
      <c r="B702" t="str">
        <f t="shared" si="61"/>
        <v>Jason Hanson</v>
      </c>
      <c r="C702" t="str">
        <f t="shared" si="66"/>
        <v>Jason Hanson</v>
      </c>
      <c r="D702" t="str">
        <f t="shared" si="66"/>
        <v>Jason Hanson</v>
      </c>
      <c r="E702" t="e">
        <f t="shared" si="63"/>
        <v>#N/A</v>
      </c>
      <c r="F702">
        <v>700</v>
      </c>
      <c r="G702" t="e">
        <f>VLOOKUP(D702,[1]fleaflicker.csv!AA:AB,2,FALSE)</f>
        <v>#N/A</v>
      </c>
      <c r="H702" t="e">
        <f>VLOOKUP(E702,[1]fleaflicker.csv!AA:AC,3,FALSE)</f>
        <v>#N/A</v>
      </c>
    </row>
    <row r="703" spans="1:8">
      <c r="A703" t="s">
        <v>1515</v>
      </c>
      <c r="B703" t="str">
        <f t="shared" si="61"/>
        <v>Mark Brunell</v>
      </c>
      <c r="C703" t="str">
        <f t="shared" si="66"/>
        <v>Mark Brunell</v>
      </c>
      <c r="D703" t="str">
        <f t="shared" si="66"/>
        <v>Mark Brunell</v>
      </c>
      <c r="E703" t="e">
        <f t="shared" si="63"/>
        <v>#N/A</v>
      </c>
      <c r="F703">
        <v>701</v>
      </c>
      <c r="G703" t="e">
        <f>VLOOKUP(D703,[1]fleaflicker.csv!AA:AB,2,FALSE)</f>
        <v>#N/A</v>
      </c>
      <c r="H703" t="e">
        <f>VLOOKUP(E703,[1]fleaflicker.csv!AA:AC,3,FALSE)</f>
        <v>#N/A</v>
      </c>
    </row>
    <row r="704" spans="1:8">
      <c r="A704" t="s">
        <v>1516</v>
      </c>
      <c r="B704" t="str">
        <f t="shared" si="61"/>
        <v>Terrell Owens</v>
      </c>
      <c r="C704" t="str">
        <f t="shared" si="66"/>
        <v>Terrell Owens</v>
      </c>
      <c r="D704" t="str">
        <f t="shared" si="66"/>
        <v>Terrell Owens</v>
      </c>
      <c r="E704" t="e">
        <f t="shared" si="63"/>
        <v>#N/A</v>
      </c>
      <c r="F704">
        <v>702</v>
      </c>
      <c r="G704" t="e">
        <f>VLOOKUP(D704,[1]fleaflicker.csv!AA:AB,2,FALSE)</f>
        <v>#N/A</v>
      </c>
      <c r="H704" t="e">
        <f>VLOOKUP(E704,[1]fleaflicker.csv!AA:AC,3,FALSE)</f>
        <v>#N/A</v>
      </c>
    </row>
    <row r="705" spans="1:8">
      <c r="A705" t="s">
        <v>1517</v>
      </c>
      <c r="B705" t="str">
        <f t="shared" si="61"/>
        <v>Olindo Mare</v>
      </c>
      <c r="C705" t="str">
        <f t="shared" si="66"/>
        <v>Olindo Mare</v>
      </c>
      <c r="D705" t="str">
        <f t="shared" si="66"/>
        <v>Olindo Mare</v>
      </c>
      <c r="E705" t="e">
        <f t="shared" si="63"/>
        <v>#N/A</v>
      </c>
      <c r="F705">
        <v>703</v>
      </c>
      <c r="G705" t="e">
        <f>VLOOKUP(D705,[1]fleaflicker.csv!AA:AB,2,FALSE)</f>
        <v>#N/A</v>
      </c>
      <c r="H705" t="e">
        <f>VLOOKUP(E705,[1]fleaflicker.csv!AA:AC,3,FALSE)</f>
        <v>#N/A</v>
      </c>
    </row>
    <row r="706" spans="1:8">
      <c r="A706" t="s">
        <v>1518</v>
      </c>
      <c r="B706" t="str">
        <f t="shared" si="61"/>
        <v>Tony Gonzalez</v>
      </c>
      <c r="C706" t="str">
        <f t="shared" si="66"/>
        <v>Tony Gonzalez</v>
      </c>
      <c r="D706" t="str">
        <f t="shared" si="66"/>
        <v>Tony Gonzalez</v>
      </c>
      <c r="E706" t="e">
        <f t="shared" si="63"/>
        <v>#N/A</v>
      </c>
      <c r="F706">
        <v>704</v>
      </c>
      <c r="G706" t="e">
        <f>VLOOKUP(D706,[1]fleaflicker.csv!AA:AB,2,FALSE)</f>
        <v>#N/A</v>
      </c>
      <c r="H706" t="e">
        <f>VLOOKUP(E706,[1]fleaflicker.csv!AA:AC,3,FALSE)</f>
        <v>#N/A</v>
      </c>
    </row>
    <row r="707" spans="1:8">
      <c r="A707" t="s">
        <v>1519</v>
      </c>
      <c r="B707" t="str">
        <f t="shared" si="61"/>
        <v>Ryan Longwell</v>
      </c>
      <c r="C707" t="str">
        <f t="shared" si="66"/>
        <v>Ryan Longwell</v>
      </c>
      <c r="D707" t="str">
        <f t="shared" si="66"/>
        <v>Ryan Longwell</v>
      </c>
      <c r="E707" t="e">
        <f t="shared" si="63"/>
        <v>#N/A</v>
      </c>
      <c r="F707">
        <v>705</v>
      </c>
      <c r="G707" t="e">
        <f>VLOOKUP(D707,[1]fleaflicker.csv!AA:AB,2,FALSE)</f>
        <v>#N/A</v>
      </c>
      <c r="H707" t="e">
        <f>VLOOKUP(E707,[1]fleaflicker.csv!AA:AC,3,FALSE)</f>
        <v>#N/A</v>
      </c>
    </row>
    <row r="708" spans="1:8">
      <c r="A708" t="s">
        <v>1520</v>
      </c>
      <c r="B708" t="str">
        <f t="shared" ref="B708:B762" si="67">LEFT(A708,IFERROR(FIND(",",A708),LEN(A708)-8)-1)</f>
        <v>Jon Kitna</v>
      </c>
      <c r="C708" t="str">
        <f t="shared" ref="C708:D723" si="68">LEFT(B708,IFERROR(FIND("*",B708),LEN(B708)+1)-1)</f>
        <v>Jon Kitna</v>
      </c>
      <c r="D708" t="str">
        <f t="shared" si="68"/>
        <v>Jon Kitna</v>
      </c>
      <c r="E708" t="e">
        <f t="shared" ref="E708:E762" si="69">IF(F708=G708,D708,"")</f>
        <v>#N/A</v>
      </c>
      <c r="F708">
        <v>706</v>
      </c>
      <c r="G708" t="e">
        <f>VLOOKUP(D708,[1]fleaflicker.csv!AA:AB,2,FALSE)</f>
        <v>#N/A</v>
      </c>
      <c r="H708" t="e">
        <f>VLOOKUP(E708,[1]fleaflicker.csv!AA:AC,3,FALSE)</f>
        <v>#N/A</v>
      </c>
    </row>
    <row r="709" spans="1:8">
      <c r="A709" t="s">
        <v>1521</v>
      </c>
      <c r="B709" t="str">
        <f t="shared" si="67"/>
        <v>Todd Bouman</v>
      </c>
      <c r="C709" t="str">
        <f t="shared" si="68"/>
        <v>Todd Bouman</v>
      </c>
      <c r="D709" t="str">
        <f t="shared" si="68"/>
        <v>Todd Bouman</v>
      </c>
      <c r="E709" t="e">
        <f t="shared" si="69"/>
        <v>#N/A</v>
      </c>
      <c r="F709">
        <v>707</v>
      </c>
      <c r="G709" t="e">
        <f>VLOOKUP(D709,[1]fleaflicker.csv!AA:AB,2,FALSE)</f>
        <v>#N/A</v>
      </c>
      <c r="H709" t="e">
        <f>VLOOKUP(E709,[1]fleaflicker.csv!AA:AC,3,FALSE)</f>
        <v>#N/A</v>
      </c>
    </row>
    <row r="710" spans="1:8">
      <c r="A710" t="s">
        <v>1522</v>
      </c>
      <c r="B710" t="str">
        <f t="shared" si="67"/>
        <v>Randy Moss</v>
      </c>
      <c r="C710" t="str">
        <f t="shared" si="68"/>
        <v>Randy Moss</v>
      </c>
      <c r="D710" t="str">
        <f t="shared" si="68"/>
        <v>Randy Moss</v>
      </c>
      <c r="E710" t="e">
        <f t="shared" si="69"/>
        <v>#N/A</v>
      </c>
      <c r="F710">
        <v>708</v>
      </c>
      <c r="G710" t="e">
        <f>VLOOKUP(D710,[1]fleaflicker.csv!AA:AB,2,FALSE)</f>
        <v>#N/A</v>
      </c>
      <c r="H710" t="e">
        <f>VLOOKUP(E710,[1]fleaflicker.csv!AA:AC,3,FALSE)</f>
        <v>#N/A</v>
      </c>
    </row>
    <row r="711" spans="1:8">
      <c r="A711" t="s">
        <v>1523</v>
      </c>
      <c r="B711" t="str">
        <f t="shared" si="67"/>
        <v>Charlie Batch</v>
      </c>
      <c r="C711" t="str">
        <f t="shared" si="68"/>
        <v>Charlie Batch</v>
      </c>
      <c r="D711" t="str">
        <f t="shared" si="68"/>
        <v>Charlie Batch</v>
      </c>
      <c r="E711" t="e">
        <f t="shared" si="69"/>
        <v>#N/A</v>
      </c>
      <c r="F711">
        <v>709</v>
      </c>
      <c r="G711" t="e">
        <f>VLOOKUP(D711,[1]fleaflicker.csv!AA:AB,2,FALSE)</f>
        <v>#N/A</v>
      </c>
      <c r="H711" t="e">
        <f>VLOOKUP(E711,[1]fleaflicker.csv!AA:AC,3,FALSE)</f>
        <v>#N/A</v>
      </c>
    </row>
    <row r="712" spans="1:8">
      <c r="A712" t="s">
        <v>1524</v>
      </c>
      <c r="B712" t="str">
        <f t="shared" si="67"/>
        <v>Mike Sellers</v>
      </c>
      <c r="C712" t="str">
        <f t="shared" si="68"/>
        <v>Mike Sellers</v>
      </c>
      <c r="D712" t="str">
        <f t="shared" si="68"/>
        <v>Mike Sellers</v>
      </c>
      <c r="E712" t="e">
        <f t="shared" si="69"/>
        <v>#N/A</v>
      </c>
      <c r="F712">
        <v>710</v>
      </c>
      <c r="G712" t="e">
        <f>VLOOKUP(D712,[1]fleaflicker.csv!AA:AB,2,FALSE)</f>
        <v>#N/A</v>
      </c>
      <c r="H712" t="e">
        <f>VLOOKUP(E712,[1]fleaflicker.csv!AA:AC,3,FALSE)</f>
        <v>#N/A</v>
      </c>
    </row>
    <row r="713" spans="1:8">
      <c r="A713" t="s">
        <v>1525</v>
      </c>
      <c r="B713" t="str">
        <f t="shared" si="67"/>
        <v>Jake Delhomme</v>
      </c>
      <c r="C713" t="str">
        <f t="shared" si="68"/>
        <v>Jake Delhomme</v>
      </c>
      <c r="D713" t="str">
        <f t="shared" si="68"/>
        <v>Jake Delhomme</v>
      </c>
      <c r="E713" t="e">
        <f t="shared" si="69"/>
        <v>#N/A</v>
      </c>
      <c r="F713">
        <v>711</v>
      </c>
      <c r="G713" t="e">
        <f>VLOOKUP(D713,[1]fleaflicker.csv!AA:AB,2,FALSE)</f>
        <v>#N/A</v>
      </c>
      <c r="H713" t="e">
        <f>VLOOKUP(E713,[1]fleaflicker.csv!AA:AC,3,FALSE)</f>
        <v>#N/A</v>
      </c>
    </row>
    <row r="714" spans="1:8">
      <c r="A714" t="s">
        <v>1526</v>
      </c>
      <c r="B714" t="str">
        <f t="shared" si="67"/>
        <v>David Akers</v>
      </c>
      <c r="C714" t="str">
        <f t="shared" si="68"/>
        <v>David Akers</v>
      </c>
      <c r="D714" t="str">
        <f t="shared" si="68"/>
        <v>David Akers</v>
      </c>
      <c r="E714" t="e">
        <f t="shared" si="69"/>
        <v>#N/A</v>
      </c>
      <c r="F714">
        <v>712</v>
      </c>
      <c r="G714" t="e">
        <f>VLOOKUP(D714,[1]fleaflicker.csv!AA:AB,2,FALSE)</f>
        <v>#N/A</v>
      </c>
      <c r="H714" t="e">
        <f>VLOOKUP(E714,[1]fleaflicker.csv!AA:AC,3,FALSE)</f>
        <v>#N/A</v>
      </c>
    </row>
    <row r="715" spans="1:8">
      <c r="A715" t="s">
        <v>1527</v>
      </c>
      <c r="B715" t="str">
        <f t="shared" si="67"/>
        <v>Donovan McNabb</v>
      </c>
      <c r="C715" t="str">
        <f t="shared" si="68"/>
        <v>Donovan McNabb</v>
      </c>
      <c r="D715" t="str">
        <f t="shared" si="68"/>
        <v>Donovan McNabb</v>
      </c>
      <c r="E715" t="e">
        <f t="shared" si="69"/>
        <v>#N/A</v>
      </c>
      <c r="F715">
        <v>713</v>
      </c>
      <c r="G715" t="e">
        <f>VLOOKUP(D715,[1]fleaflicker.csv!AA:AB,2,FALSE)</f>
        <v>#N/A</v>
      </c>
      <c r="H715" t="e">
        <f>VLOOKUP(E715,[1]fleaflicker.csv!AA:AC,3,FALSE)</f>
        <v>#N/A</v>
      </c>
    </row>
    <row r="716" spans="1:8">
      <c r="A716" t="s">
        <v>1528</v>
      </c>
      <c r="B716" t="str">
        <f t="shared" si="67"/>
        <v>Daunte Culpepper</v>
      </c>
      <c r="C716" t="str">
        <f t="shared" si="68"/>
        <v>Daunte Culpepper</v>
      </c>
      <c r="D716" t="str">
        <f t="shared" si="68"/>
        <v>Daunte Culpepper</v>
      </c>
      <c r="E716" t="e">
        <f t="shared" si="69"/>
        <v>#N/A</v>
      </c>
      <c r="F716">
        <v>714</v>
      </c>
      <c r="G716" t="e">
        <f>VLOOKUP(D716,[1]fleaflicker.csv!AA:AB,2,FALSE)</f>
        <v>#N/A</v>
      </c>
      <c r="H716" t="e">
        <f>VLOOKUP(E716,[1]fleaflicker.csv!AA:AC,3,FALSE)</f>
        <v>#N/A</v>
      </c>
    </row>
    <row r="717" spans="1:8">
      <c r="A717" t="s">
        <v>1529</v>
      </c>
      <c r="B717" t="str">
        <f t="shared" si="67"/>
        <v>Reggie Kelly</v>
      </c>
      <c r="C717" t="str">
        <f t="shared" si="68"/>
        <v>Reggie Kelly</v>
      </c>
      <c r="D717" t="str">
        <f t="shared" si="68"/>
        <v>Reggie Kelly</v>
      </c>
      <c r="E717" t="e">
        <f t="shared" si="69"/>
        <v>#N/A</v>
      </c>
      <c r="F717">
        <v>715</v>
      </c>
      <c r="G717" t="e">
        <f>VLOOKUP(D717,[1]fleaflicker.csv!AA:AB,2,FALSE)</f>
        <v>#N/A</v>
      </c>
      <c r="H717" t="e">
        <f>VLOOKUP(E717,[1]fleaflicker.csv!AA:AC,3,FALSE)</f>
        <v>#N/A</v>
      </c>
    </row>
    <row r="718" spans="1:8">
      <c r="A718" t="s">
        <v>1530</v>
      </c>
      <c r="B718" t="str">
        <f t="shared" si="67"/>
        <v>Jimmy Kleinsasser</v>
      </c>
      <c r="C718" t="str">
        <f t="shared" si="68"/>
        <v>Jimmy Kleinsasser</v>
      </c>
      <c r="D718" t="str">
        <f t="shared" si="68"/>
        <v>Jimmy Kleinsasser</v>
      </c>
      <c r="E718" t="e">
        <f t="shared" si="69"/>
        <v>#N/A</v>
      </c>
      <c r="F718">
        <v>716</v>
      </c>
      <c r="G718" t="e">
        <f>VLOOKUP(D718,[1]fleaflicker.csv!AA:AB,2,FALSE)</f>
        <v>#N/A</v>
      </c>
      <c r="H718" t="e">
        <f>VLOOKUP(E718,[1]fleaflicker.csv!AA:AC,3,FALSE)</f>
        <v>#N/A</v>
      </c>
    </row>
    <row r="719" spans="1:8">
      <c r="A719" t="s">
        <v>1531</v>
      </c>
      <c r="B719" t="str">
        <f t="shared" si="67"/>
        <v>Kevin Faulk</v>
      </c>
      <c r="C719" t="str">
        <f t="shared" si="68"/>
        <v>Kevin Faulk</v>
      </c>
      <c r="D719" t="str">
        <f t="shared" si="68"/>
        <v>Kevin Faulk</v>
      </c>
      <c r="E719" t="e">
        <f t="shared" si="69"/>
        <v>#N/A</v>
      </c>
      <c r="F719">
        <v>717</v>
      </c>
      <c r="G719" t="e">
        <f>VLOOKUP(D719,[1]fleaflicker.csv!AA:AB,2,FALSE)</f>
        <v>#N/A</v>
      </c>
      <c r="H719" t="e">
        <f>VLOOKUP(E719,[1]fleaflicker.csv!AA:AC,3,FALSE)</f>
        <v>#N/A</v>
      </c>
    </row>
    <row r="720" spans="1:8">
      <c r="A720" t="s">
        <v>1532</v>
      </c>
      <c r="B720" t="str">
        <f t="shared" si="67"/>
        <v>Brandon Stokley</v>
      </c>
      <c r="C720" t="str">
        <f t="shared" si="68"/>
        <v>Brandon Stokley</v>
      </c>
      <c r="D720" t="str">
        <f t="shared" si="68"/>
        <v>Brandon Stokley</v>
      </c>
      <c r="E720" t="e">
        <f t="shared" si="69"/>
        <v>#N/A</v>
      </c>
      <c r="F720">
        <v>718</v>
      </c>
      <c r="G720" t="e">
        <f>VLOOKUP(D720,[1]fleaflicker.csv!AA:AB,2,FALSE)</f>
        <v>#N/A</v>
      </c>
      <c r="H720" t="e">
        <f>VLOOKUP(E720,[1]fleaflicker.csv!AA:AC,3,FALSE)</f>
        <v>#N/A</v>
      </c>
    </row>
    <row r="721" spans="1:8">
      <c r="A721" t="s">
        <v>1533</v>
      </c>
      <c r="B721" t="str">
        <f t="shared" si="67"/>
        <v>Desmond Clark</v>
      </c>
      <c r="C721" t="str">
        <f t="shared" si="68"/>
        <v>Desmond Clark</v>
      </c>
      <c r="D721" t="str">
        <f t="shared" si="68"/>
        <v>Desmond Clark</v>
      </c>
      <c r="E721" t="e">
        <f t="shared" si="69"/>
        <v>#N/A</v>
      </c>
      <c r="F721">
        <v>719</v>
      </c>
      <c r="G721" t="e">
        <f>VLOOKUP(D721,[1]fleaflicker.csv!AA:AB,2,FALSE)</f>
        <v>#N/A</v>
      </c>
      <c r="H721" t="e">
        <f>VLOOKUP(E721,[1]fleaflicker.csv!AA:AC,3,FALSE)</f>
        <v>#N/A</v>
      </c>
    </row>
    <row r="722" spans="1:8">
      <c r="A722" t="s">
        <v>1534</v>
      </c>
      <c r="B722" t="str">
        <f t="shared" si="67"/>
        <v>Donald Driver</v>
      </c>
      <c r="C722" t="str">
        <f t="shared" si="68"/>
        <v>Donald Driver</v>
      </c>
      <c r="D722" t="str">
        <f t="shared" si="68"/>
        <v>Donald Driver</v>
      </c>
      <c r="E722" t="e">
        <f t="shared" si="69"/>
        <v>#N/A</v>
      </c>
      <c r="F722">
        <v>720</v>
      </c>
      <c r="G722" t="e">
        <f>VLOOKUP(D722,[1]fleaflicker.csv!AA:AB,2,FALSE)</f>
        <v>#N/A</v>
      </c>
      <c r="H722" t="e">
        <f>VLOOKUP(E722,[1]fleaflicker.csv!AA:AC,3,FALSE)</f>
        <v>#N/A</v>
      </c>
    </row>
    <row r="723" spans="1:8">
      <c r="A723" t="s">
        <v>1535</v>
      </c>
      <c r="B723" t="str">
        <f t="shared" si="67"/>
        <v>Kris Brown</v>
      </c>
      <c r="C723" t="str">
        <f t="shared" si="68"/>
        <v>Kris Brown</v>
      </c>
      <c r="D723" t="str">
        <f t="shared" si="68"/>
        <v>Kris Brown</v>
      </c>
      <c r="E723" t="e">
        <f t="shared" si="69"/>
        <v>#N/A</v>
      </c>
      <c r="F723">
        <v>721</v>
      </c>
      <c r="G723" t="e">
        <f>VLOOKUP(D723,[1]fleaflicker.csv!AA:AB,2,FALSE)</f>
        <v>#N/A</v>
      </c>
      <c r="H723" t="e">
        <f>VLOOKUP(E723,[1]fleaflicker.csv!AA:AC,3,FALSE)</f>
        <v>#N/A</v>
      </c>
    </row>
    <row r="724" spans="1:8">
      <c r="A724" t="s">
        <v>1536</v>
      </c>
      <c r="B724" t="str">
        <f t="shared" si="67"/>
        <v>Chris Greisen</v>
      </c>
      <c r="C724" t="str">
        <f t="shared" ref="C724:D739" si="70">LEFT(B724,IFERROR(FIND("*",B724),LEN(B724)+1)-1)</f>
        <v>Chris Greisen</v>
      </c>
      <c r="D724" t="str">
        <f t="shared" si="70"/>
        <v>Chris Greisen</v>
      </c>
      <c r="E724" t="e">
        <f t="shared" si="69"/>
        <v>#N/A</v>
      </c>
      <c r="F724">
        <v>722</v>
      </c>
      <c r="G724" t="e">
        <f>VLOOKUP(D724,[1]fleaflicker.csv!AA:AB,2,FALSE)</f>
        <v>#N/A</v>
      </c>
      <c r="H724" t="e">
        <f>VLOOKUP(E724,[1]fleaflicker.csv!AA:AC,3,FALSE)</f>
        <v>#N/A</v>
      </c>
    </row>
    <row r="725" spans="1:8">
      <c r="A725" t="s">
        <v>1537</v>
      </c>
      <c r="B725" t="str">
        <f t="shared" si="67"/>
        <v>Jeff Garcia</v>
      </c>
      <c r="C725" t="str">
        <f t="shared" si="70"/>
        <v>Jeff Garcia</v>
      </c>
      <c r="D725" t="str">
        <f t="shared" si="70"/>
        <v>Jeff Garcia</v>
      </c>
      <c r="E725" t="e">
        <f t="shared" si="69"/>
        <v>#N/A</v>
      </c>
      <c r="F725">
        <v>723</v>
      </c>
      <c r="G725" t="e">
        <f>VLOOKUP(D725,[1]fleaflicker.csv!AA:AB,2,FALSE)</f>
        <v>#N/A</v>
      </c>
      <c r="H725" t="e">
        <f>VLOOKUP(E725,[1]fleaflicker.csv!AA:AC,3,FALSE)</f>
        <v>#N/A</v>
      </c>
    </row>
    <row r="726" spans="1:8">
      <c r="A726" t="s">
        <v>1538</v>
      </c>
      <c r="B726" t="str">
        <f t="shared" si="67"/>
        <v>Brian Finneran</v>
      </c>
      <c r="C726" t="str">
        <f t="shared" si="70"/>
        <v>Brian Finneran</v>
      </c>
      <c r="D726" t="str">
        <f t="shared" si="70"/>
        <v>Brian Finneran</v>
      </c>
      <c r="E726" t="e">
        <f t="shared" si="69"/>
        <v>#N/A</v>
      </c>
      <c r="F726">
        <v>724</v>
      </c>
      <c r="G726" t="e">
        <f>VLOOKUP(D726,[1]fleaflicker.csv!AA:AB,2,FALSE)</f>
        <v>#N/A</v>
      </c>
      <c r="H726" t="e">
        <f>VLOOKUP(E726,[1]fleaflicker.csv!AA:AC,3,FALSE)</f>
        <v>#N/A</v>
      </c>
    </row>
    <row r="727" spans="1:8">
      <c r="A727" t="s">
        <v>1539</v>
      </c>
      <c r="B727" t="str">
        <f t="shared" si="67"/>
        <v>Thomas Jones</v>
      </c>
      <c r="C727" t="str">
        <f t="shared" si="70"/>
        <v>Thomas Jones</v>
      </c>
      <c r="D727" t="str">
        <f t="shared" si="70"/>
        <v>Thomas Jones</v>
      </c>
      <c r="E727" t="e">
        <f t="shared" si="69"/>
        <v>#N/A</v>
      </c>
      <c r="F727">
        <v>725</v>
      </c>
      <c r="G727" t="e">
        <f>VLOOKUP(D727,[1]fleaflicker.csv!AA:AB,2,FALSE)</f>
        <v>#N/A</v>
      </c>
      <c r="H727" t="e">
        <f>VLOOKUP(E727,[1]fleaflicker.csv!AA:AC,3,FALSE)</f>
        <v>#N/A</v>
      </c>
    </row>
    <row r="728" spans="1:8">
      <c r="A728" t="s">
        <v>1540</v>
      </c>
      <c r="B728" t="str">
        <f t="shared" si="67"/>
        <v>Plaxico Burress</v>
      </c>
      <c r="C728" t="str">
        <f t="shared" si="70"/>
        <v>Plaxico Burress</v>
      </c>
      <c r="D728" t="str">
        <f t="shared" si="70"/>
        <v>Plaxico Burress</v>
      </c>
      <c r="E728" t="e">
        <f t="shared" si="69"/>
        <v>#N/A</v>
      </c>
      <c r="F728">
        <v>726</v>
      </c>
      <c r="G728" t="e">
        <f>VLOOKUP(D728,[1]fleaflicker.csv!AA:AB,2,FALSE)</f>
        <v>#N/A</v>
      </c>
      <c r="H728" t="e">
        <f>VLOOKUP(E728,[1]fleaflicker.csv!AA:AC,3,FALSE)</f>
        <v>#N/A</v>
      </c>
    </row>
    <row r="729" spans="1:8">
      <c r="A729" t="s">
        <v>1541</v>
      </c>
      <c r="B729" t="str">
        <f t="shared" si="67"/>
        <v>Anthony Becht</v>
      </c>
      <c r="C729" t="str">
        <f t="shared" si="70"/>
        <v>Anthony Becht</v>
      </c>
      <c r="D729" t="str">
        <f t="shared" si="70"/>
        <v>Anthony Becht</v>
      </c>
      <c r="E729" t="e">
        <f t="shared" si="69"/>
        <v>#N/A</v>
      </c>
      <c r="F729">
        <v>727</v>
      </c>
      <c r="G729" t="e">
        <f>VLOOKUP(D729,[1]fleaflicker.csv!AA:AB,2,FALSE)</f>
        <v>#N/A</v>
      </c>
      <c r="H729" t="e">
        <f>VLOOKUP(E729,[1]fleaflicker.csv!AA:AC,3,FALSE)</f>
        <v>#N/A</v>
      </c>
    </row>
    <row r="730" spans="1:8">
      <c r="A730" t="s">
        <v>1542</v>
      </c>
      <c r="B730" t="str">
        <f t="shared" si="67"/>
        <v>Chris Redman</v>
      </c>
      <c r="C730" t="str">
        <f t="shared" si="70"/>
        <v>Chris Redman</v>
      </c>
      <c r="D730" t="str">
        <f t="shared" si="70"/>
        <v>Chris Redman</v>
      </c>
      <c r="E730" t="e">
        <f t="shared" si="69"/>
        <v>#N/A</v>
      </c>
      <c r="F730">
        <v>728</v>
      </c>
      <c r="G730" t="e">
        <f>VLOOKUP(D730,[1]fleaflicker.csv!AA:AB,2,FALSE)</f>
        <v>#N/A</v>
      </c>
      <c r="H730" t="e">
        <f>VLOOKUP(E730,[1]fleaflicker.csv!AA:AC,3,FALSE)</f>
        <v>#N/A</v>
      </c>
    </row>
    <row r="731" spans="1:8">
      <c r="A731" t="s">
        <v>1543</v>
      </c>
      <c r="B731" t="str">
        <f t="shared" si="67"/>
        <v>Sammy Morris</v>
      </c>
      <c r="C731" t="str">
        <f t="shared" si="70"/>
        <v>Sammy Morris</v>
      </c>
      <c r="D731" t="str">
        <f t="shared" si="70"/>
        <v>Sammy Morris</v>
      </c>
      <c r="E731" t="e">
        <f t="shared" si="69"/>
        <v>#N/A</v>
      </c>
      <c r="F731">
        <v>729</v>
      </c>
      <c r="G731" t="e">
        <f>VLOOKUP(D731,[1]fleaflicker.csv!AA:AB,2,FALSE)</f>
        <v>#N/A</v>
      </c>
      <c r="H731" t="e">
        <f>VLOOKUP(E731,[1]fleaflicker.csv!AA:AC,3,FALSE)</f>
        <v>#N/A</v>
      </c>
    </row>
    <row r="732" spans="1:8">
      <c r="A732" t="s">
        <v>1544</v>
      </c>
      <c r="B732" t="str">
        <f t="shared" si="67"/>
        <v>Neil Rackers</v>
      </c>
      <c r="C732" t="str">
        <f t="shared" si="70"/>
        <v>Neil Rackers</v>
      </c>
      <c r="D732" t="str">
        <f t="shared" si="70"/>
        <v>Neil Rackers</v>
      </c>
      <c r="E732" t="e">
        <f t="shared" si="69"/>
        <v>#N/A</v>
      </c>
      <c r="F732">
        <v>730</v>
      </c>
      <c r="G732" t="e">
        <f>VLOOKUP(D732,[1]fleaflicker.csv!AA:AB,2,FALSE)</f>
        <v>#N/A</v>
      </c>
      <c r="H732" t="e">
        <f>VLOOKUP(E732,[1]fleaflicker.csv!AA:AC,3,FALSE)</f>
        <v>#N/A</v>
      </c>
    </row>
    <row r="733" spans="1:8">
      <c r="A733" t="s">
        <v>1545</v>
      </c>
      <c r="B733" t="str">
        <f t="shared" si="67"/>
        <v>Brian Jennings</v>
      </c>
      <c r="C733" t="str">
        <f t="shared" si="70"/>
        <v>Brian Jennings</v>
      </c>
      <c r="D733" t="str">
        <f t="shared" si="70"/>
        <v>Brian Jennings</v>
      </c>
      <c r="E733" t="e">
        <f t="shared" si="69"/>
        <v>#N/A</v>
      </c>
      <c r="F733">
        <v>731</v>
      </c>
      <c r="G733" t="e">
        <f>VLOOKUP(D733,[1]fleaflicker.csv!AA:AB,2,FALSE)</f>
        <v>#N/A</v>
      </c>
      <c r="H733" t="e">
        <f>VLOOKUP(E733,[1]fleaflicker.csv!AA:AC,3,FALSE)</f>
        <v>#N/A</v>
      </c>
    </row>
    <row r="734" spans="1:8">
      <c r="A734" t="s">
        <v>1546</v>
      </c>
      <c r="B734" t="str">
        <f t="shared" si="67"/>
        <v>Billy Volek</v>
      </c>
      <c r="C734" t="str">
        <f t="shared" si="70"/>
        <v>Billy Volek</v>
      </c>
      <c r="D734" t="str">
        <f t="shared" si="70"/>
        <v>Billy Volek</v>
      </c>
      <c r="E734" t="e">
        <f t="shared" si="69"/>
        <v>#N/A</v>
      </c>
      <c r="F734">
        <v>732</v>
      </c>
      <c r="G734" t="e">
        <f>VLOOKUP(D734,[1]fleaflicker.csv!AA:AB,2,FALSE)</f>
        <v>#N/A</v>
      </c>
      <c r="H734" t="e">
        <f>VLOOKUP(E734,[1]fleaflicker.csv!AA:AC,3,FALSE)</f>
        <v>#N/A</v>
      </c>
    </row>
    <row r="735" spans="1:8">
      <c r="A735" t="s">
        <v>1547</v>
      </c>
      <c r="B735" t="str">
        <f t="shared" si="67"/>
        <v>Justin Snow</v>
      </c>
      <c r="C735" t="str">
        <f t="shared" si="70"/>
        <v>Justin Snow</v>
      </c>
      <c r="D735" t="str">
        <f t="shared" si="70"/>
        <v>Justin Snow</v>
      </c>
      <c r="E735" t="e">
        <f t="shared" si="69"/>
        <v>#N/A</v>
      </c>
      <c r="F735">
        <v>733</v>
      </c>
      <c r="G735" t="e">
        <f>VLOOKUP(D735,[1]fleaflicker.csv!AA:AB,2,FALSE)</f>
        <v>#N/A</v>
      </c>
      <c r="H735" t="e">
        <f>VLOOKUP(E735,[1]fleaflicker.csv!AA:AC,3,FALSE)</f>
        <v>#N/A</v>
      </c>
    </row>
    <row r="736" spans="1:8">
      <c r="A736" t="s">
        <v>1548</v>
      </c>
      <c r="B736" t="str">
        <f t="shared" si="67"/>
        <v>Rian Lindell</v>
      </c>
      <c r="C736" t="str">
        <f t="shared" si="70"/>
        <v>Rian Lindell</v>
      </c>
      <c r="D736" t="str">
        <f t="shared" si="70"/>
        <v>Rian Lindell</v>
      </c>
      <c r="E736" t="e">
        <f t="shared" si="69"/>
        <v>#N/A</v>
      </c>
      <c r="F736">
        <v>734</v>
      </c>
      <c r="G736" t="e">
        <f>VLOOKUP(D736,[1]fleaflicker.csv!AA:AB,2,FALSE)</f>
        <v>#N/A</v>
      </c>
      <c r="H736" t="e">
        <f>VLOOKUP(E736,[1]fleaflicker.csv!AA:AC,3,FALSE)</f>
        <v>#N/A</v>
      </c>
    </row>
    <row r="737" spans="1:8">
      <c r="A737" t="s">
        <v>1549</v>
      </c>
      <c r="B737" t="str">
        <f t="shared" si="67"/>
        <v>Jay Feely</v>
      </c>
      <c r="C737" t="str">
        <f t="shared" si="70"/>
        <v>Jay Feely</v>
      </c>
      <c r="D737" t="str">
        <f t="shared" si="70"/>
        <v>Jay Feely</v>
      </c>
      <c r="E737" t="e">
        <f t="shared" si="69"/>
        <v>#N/A</v>
      </c>
      <c r="F737">
        <v>735</v>
      </c>
      <c r="G737" t="e">
        <f>VLOOKUP(D737,[1]fleaflicker.csv!AA:AB,2,FALSE)</f>
        <v>#N/A</v>
      </c>
      <c r="H737" t="e">
        <f>VLOOKUP(E737,[1]fleaflicker.csv!AA:AC,3,FALSE)</f>
        <v>#N/A</v>
      </c>
    </row>
    <row r="738" spans="1:8">
      <c r="A738" t="s">
        <v>1550</v>
      </c>
      <c r="B738" t="str">
        <f t="shared" si="67"/>
        <v>LaDainian Tomlinson</v>
      </c>
      <c r="C738" t="str">
        <f t="shared" si="70"/>
        <v>LaDainian Tomlinson</v>
      </c>
      <c r="D738" t="str">
        <f t="shared" si="70"/>
        <v>LaDainian Tomlinson</v>
      </c>
      <c r="E738" t="e">
        <f t="shared" si="69"/>
        <v>#N/A</v>
      </c>
      <c r="F738">
        <v>736</v>
      </c>
      <c r="G738" t="e">
        <f>VLOOKUP(D738,[1]fleaflicker.csv!AA:AB,2,FALSE)</f>
        <v>#N/A</v>
      </c>
      <c r="H738" t="e">
        <f>VLOOKUP(E738,[1]fleaflicker.csv!AA:AC,3,FALSE)</f>
        <v>#N/A</v>
      </c>
    </row>
    <row r="739" spans="1:8">
      <c r="A739" t="s">
        <v>1551</v>
      </c>
      <c r="B739" t="str">
        <f t="shared" si="67"/>
        <v>Santana Moss</v>
      </c>
      <c r="C739" t="str">
        <f t="shared" si="70"/>
        <v>Santana Moss</v>
      </c>
      <c r="D739" t="str">
        <f t="shared" si="70"/>
        <v>Santana Moss</v>
      </c>
      <c r="E739" t="e">
        <f t="shared" si="69"/>
        <v>#N/A</v>
      </c>
      <c r="F739">
        <v>737</v>
      </c>
      <c r="G739" t="e">
        <f>VLOOKUP(D739,[1]fleaflicker.csv!AA:AB,2,FALSE)</f>
        <v>#N/A</v>
      </c>
      <c r="H739" t="e">
        <f>VLOOKUP(E739,[1]fleaflicker.csv!AA:AC,3,FALSE)</f>
        <v>#N/A</v>
      </c>
    </row>
    <row r="740" spans="1:8">
      <c r="A740" t="s">
        <v>1552</v>
      </c>
      <c r="B740" t="str">
        <f t="shared" si="67"/>
        <v>Reggie Wayne</v>
      </c>
      <c r="C740" t="str">
        <f t="shared" ref="C740:D755" si="71">LEFT(B740,IFERROR(FIND("*",B740),LEN(B740)+1)-1)</f>
        <v>Reggie Wayne</v>
      </c>
      <c r="D740" t="str">
        <f t="shared" si="71"/>
        <v>Reggie Wayne</v>
      </c>
      <c r="E740" t="e">
        <f t="shared" si="69"/>
        <v>#N/A</v>
      </c>
      <c r="F740">
        <v>738</v>
      </c>
      <c r="G740" t="e">
        <f>VLOOKUP(D740,[1]fleaflicker.csv!AA:AB,2,FALSE)</f>
        <v>#N/A</v>
      </c>
      <c r="H740" t="e">
        <f>VLOOKUP(E740,[1]fleaflicker.csv!AA:AC,3,FALSE)</f>
        <v>#N/A</v>
      </c>
    </row>
    <row r="741" spans="1:8">
      <c r="A741" t="s">
        <v>1553</v>
      </c>
      <c r="B741" t="str">
        <f t="shared" si="67"/>
        <v>Todd Heap</v>
      </c>
      <c r="C741" t="str">
        <f t="shared" si="71"/>
        <v>Todd Heap</v>
      </c>
      <c r="D741" t="str">
        <f t="shared" si="71"/>
        <v>Todd Heap</v>
      </c>
      <c r="E741" t="e">
        <f t="shared" si="69"/>
        <v>#N/A</v>
      </c>
      <c r="F741">
        <v>739</v>
      </c>
      <c r="G741" t="e">
        <f>VLOOKUP(D741,[1]fleaflicker.csv!AA:AB,2,FALSE)</f>
        <v>#N/A</v>
      </c>
      <c r="H741" t="e">
        <f>VLOOKUP(E741,[1]fleaflicker.csv!AA:AC,3,FALSE)</f>
        <v>#N/A</v>
      </c>
    </row>
    <row r="742" spans="1:8">
      <c r="A742" t="s">
        <v>1554</v>
      </c>
      <c r="B742" t="str">
        <f t="shared" si="67"/>
        <v>Alge Crumpler</v>
      </c>
      <c r="C742" t="str">
        <f t="shared" si="71"/>
        <v>Alge Crumpler</v>
      </c>
      <c r="D742" t="str">
        <f t="shared" si="71"/>
        <v>Alge Crumpler</v>
      </c>
      <c r="E742" t="e">
        <f t="shared" si="69"/>
        <v>#N/A</v>
      </c>
      <c r="F742">
        <v>740</v>
      </c>
      <c r="G742" t="e">
        <f>VLOOKUP(D742,[1]fleaflicker.csv!AA:AB,2,FALSE)</f>
        <v>#N/A</v>
      </c>
      <c r="H742" t="e">
        <f>VLOOKUP(E742,[1]fleaflicker.csv!AA:AC,3,FALSE)</f>
        <v>#N/A</v>
      </c>
    </row>
    <row r="743" spans="1:8">
      <c r="A743" t="s">
        <v>1555</v>
      </c>
      <c r="B743" t="str">
        <f t="shared" si="67"/>
        <v>Chad Johnson</v>
      </c>
      <c r="C743" t="str">
        <f t="shared" si="71"/>
        <v>Chad Johnson</v>
      </c>
      <c r="D743" t="str">
        <f t="shared" si="71"/>
        <v>Chad Johnson</v>
      </c>
      <c r="E743" t="e">
        <f t="shared" si="69"/>
        <v>#N/A</v>
      </c>
      <c r="F743">
        <v>741</v>
      </c>
      <c r="G743" t="e">
        <f>VLOOKUP(D743,[1]fleaflicker.csv!AA:AB,2,FALSE)</f>
        <v>#N/A</v>
      </c>
      <c r="H743" t="e">
        <f>VLOOKUP(E743,[1]fleaflicker.csv!AA:AC,3,FALSE)</f>
        <v>#N/A</v>
      </c>
    </row>
    <row r="744" spans="1:8">
      <c r="A744" t="s">
        <v>1556</v>
      </c>
      <c r="B744" t="str">
        <f t="shared" si="67"/>
        <v>Chris Chambers</v>
      </c>
      <c r="C744" t="str">
        <f t="shared" si="71"/>
        <v>Chris Chambers</v>
      </c>
      <c r="D744" t="str">
        <f t="shared" si="71"/>
        <v>Chris Chambers</v>
      </c>
      <c r="E744" t="e">
        <f t="shared" si="69"/>
        <v>#N/A</v>
      </c>
      <c r="F744">
        <v>742</v>
      </c>
      <c r="G744" t="e">
        <f>VLOOKUP(D744,[1]fleaflicker.csv!AA:AB,2,FALSE)</f>
        <v>#N/A</v>
      </c>
      <c r="H744" t="e">
        <f>VLOOKUP(E744,[1]fleaflicker.csv!AA:AC,3,FALSE)</f>
        <v>#N/A</v>
      </c>
    </row>
    <row r="745" spans="1:8">
      <c r="A745" t="s">
        <v>1557</v>
      </c>
      <c r="B745" t="str">
        <f t="shared" si="67"/>
        <v>Sage Rosenfels</v>
      </c>
      <c r="C745" t="str">
        <f t="shared" si="71"/>
        <v>Sage Rosenfels</v>
      </c>
      <c r="D745" t="str">
        <f t="shared" si="71"/>
        <v>Sage Rosenfels</v>
      </c>
      <c r="E745" t="e">
        <f t="shared" si="69"/>
        <v>#N/A</v>
      </c>
      <c r="F745">
        <v>743</v>
      </c>
      <c r="G745" t="e">
        <f>VLOOKUP(D745,[1]fleaflicker.csv!AA:AB,2,FALSE)</f>
        <v>#N/A</v>
      </c>
      <c r="H745" t="e">
        <f>VLOOKUP(E745,[1]fleaflicker.csv!AA:AC,3,FALSE)</f>
        <v>#N/A</v>
      </c>
    </row>
    <row r="746" spans="1:8">
      <c r="A746" t="s">
        <v>1558</v>
      </c>
      <c r="B746" t="str">
        <f t="shared" si="67"/>
        <v>Moran Norris</v>
      </c>
      <c r="C746" t="str">
        <f t="shared" si="71"/>
        <v>Moran Norris</v>
      </c>
      <c r="D746" t="str">
        <f t="shared" si="71"/>
        <v>Moran Norris</v>
      </c>
      <c r="E746" t="e">
        <f t="shared" si="69"/>
        <v>#N/A</v>
      </c>
      <c r="F746">
        <v>744</v>
      </c>
      <c r="G746" t="e">
        <f>VLOOKUP(D746,[1]fleaflicker.csv!AA:AB,2,FALSE)</f>
        <v>#N/A</v>
      </c>
      <c r="H746" t="e">
        <f>VLOOKUP(E746,[1]fleaflicker.csv!AA:AC,3,FALSE)</f>
        <v>#N/A</v>
      </c>
    </row>
    <row r="747" spans="1:8">
      <c r="A747" t="s">
        <v>1559</v>
      </c>
      <c r="B747" t="str">
        <f t="shared" si="67"/>
        <v>Correll Buckhalter</v>
      </c>
      <c r="C747" t="str">
        <f t="shared" si="71"/>
        <v>Correll Buckhalter</v>
      </c>
      <c r="D747" t="str">
        <f t="shared" si="71"/>
        <v>Correll Buckhalter</v>
      </c>
      <c r="E747" t="e">
        <f t="shared" si="69"/>
        <v>#N/A</v>
      </c>
      <c r="F747">
        <v>745</v>
      </c>
      <c r="G747" t="e">
        <f>VLOOKUP(D747,[1]fleaflicker.csv!AA:AB,2,FALSE)</f>
        <v>#N/A</v>
      </c>
      <c r="H747" t="e">
        <f>VLOOKUP(E747,[1]fleaflicker.csv!AA:AC,3,FALSE)</f>
        <v>#N/A</v>
      </c>
    </row>
    <row r="748" spans="1:8">
      <c r="A748" t="s">
        <v>1560</v>
      </c>
      <c r="B748" t="str">
        <f t="shared" si="67"/>
        <v>Brandon Manumaleuna</v>
      </c>
      <c r="C748" t="str">
        <f t="shared" si="71"/>
        <v>Brandon Manumaleuna</v>
      </c>
      <c r="D748" t="str">
        <f t="shared" si="71"/>
        <v>Brandon Manumaleuna</v>
      </c>
      <c r="E748" t="e">
        <f t="shared" si="69"/>
        <v>#N/A</v>
      </c>
      <c r="F748">
        <v>746</v>
      </c>
      <c r="G748" t="e">
        <f>VLOOKUP(D748,[1]fleaflicker.csv!AA:AB,2,FALSE)</f>
        <v>#N/A</v>
      </c>
      <c r="H748" t="e">
        <f>VLOOKUP(E748,[1]fleaflicker.csv!AA:AC,3,FALSE)</f>
        <v>#N/A</v>
      </c>
    </row>
    <row r="749" spans="1:8">
      <c r="A749" t="s">
        <v>1561</v>
      </c>
      <c r="B749" t="str">
        <f t="shared" si="67"/>
        <v>Tony Stewart</v>
      </c>
      <c r="C749" t="str">
        <f t="shared" si="71"/>
        <v>Tony Stewart</v>
      </c>
      <c r="D749" t="str">
        <f t="shared" si="71"/>
        <v>Tony Stewart</v>
      </c>
      <c r="E749" t="e">
        <f t="shared" si="69"/>
        <v>#N/A</v>
      </c>
      <c r="F749">
        <v>747</v>
      </c>
      <c r="G749" t="e">
        <f>VLOOKUP(D749,[1]fleaflicker.csv!AA:AB,2,FALSE)</f>
        <v>#N/A</v>
      </c>
      <c r="H749" t="e">
        <f>VLOOKUP(E749,[1]fleaflicker.csv!AA:AC,3,FALSE)</f>
        <v>#N/A</v>
      </c>
    </row>
    <row r="750" spans="1:8">
      <c r="A750" t="s">
        <v>1562</v>
      </c>
      <c r="B750" t="str">
        <f t="shared" si="67"/>
        <v>A.J. Feeley</v>
      </c>
      <c r="C750" t="str">
        <f t="shared" si="71"/>
        <v>A.J. Feeley</v>
      </c>
      <c r="D750" t="str">
        <f t="shared" si="71"/>
        <v>A.J. Feeley</v>
      </c>
      <c r="E750" t="e">
        <f t="shared" si="69"/>
        <v>#N/A</v>
      </c>
      <c r="F750">
        <v>748</v>
      </c>
      <c r="G750" t="e">
        <f>VLOOKUP(D750,[1]fleaflicker.csv!AA:AB,2,FALSE)</f>
        <v>#N/A</v>
      </c>
      <c r="H750" t="e">
        <f>VLOOKUP(E750,[1]fleaflicker.csv!AA:AC,3,FALSE)</f>
        <v>#N/A</v>
      </c>
    </row>
    <row r="751" spans="1:8">
      <c r="A751" t="s">
        <v>1563</v>
      </c>
      <c r="B751" t="str">
        <f t="shared" si="67"/>
        <v>David Martin</v>
      </c>
      <c r="C751" t="str">
        <f t="shared" si="71"/>
        <v>David Martin</v>
      </c>
      <c r="D751" t="str">
        <f t="shared" si="71"/>
        <v>David Martin</v>
      </c>
      <c r="E751" t="e">
        <f t="shared" si="69"/>
        <v>#N/A</v>
      </c>
      <c r="F751">
        <v>749</v>
      </c>
      <c r="G751" t="e">
        <f>VLOOKUP(D751,[1]fleaflicker.csv!AA:AB,2,FALSE)</f>
        <v>#N/A</v>
      </c>
      <c r="H751" t="e">
        <f>VLOOKUP(E751,[1]fleaflicker.csv!AA:AC,3,FALSE)</f>
        <v>#N/A</v>
      </c>
    </row>
    <row r="752" spans="1:8">
      <c r="A752" t="s">
        <v>1564</v>
      </c>
      <c r="B752" t="str">
        <f t="shared" si="67"/>
        <v>T.J. Houshmandzadeh</v>
      </c>
      <c r="C752" t="str">
        <f t="shared" si="71"/>
        <v>T.J. Houshmandzadeh</v>
      </c>
      <c r="D752" t="str">
        <f t="shared" si="71"/>
        <v>T.J. Houshmandzadeh</v>
      </c>
      <c r="E752" t="e">
        <f t="shared" si="69"/>
        <v>#N/A</v>
      </c>
      <c r="F752">
        <v>750</v>
      </c>
      <c r="G752" t="e">
        <f>VLOOKUP(D752,[1]fleaflicker.csv!AA:AB,2,FALSE)</f>
        <v>#N/A</v>
      </c>
      <c r="H752" t="e">
        <f>VLOOKUP(E752,[1]fleaflicker.csv!AA:AC,3,FALSE)</f>
        <v>#N/A</v>
      </c>
    </row>
    <row r="753" spans="1:8">
      <c r="A753" t="s">
        <v>1565</v>
      </c>
      <c r="B753" t="str">
        <f t="shared" si="67"/>
        <v>Chris Taylor</v>
      </c>
      <c r="C753" t="str">
        <f t="shared" si="71"/>
        <v>Chris Taylor</v>
      </c>
      <c r="D753" t="str">
        <f t="shared" si="71"/>
        <v>Chris Taylor</v>
      </c>
      <c r="E753" t="e">
        <f t="shared" si="69"/>
        <v>#N/A</v>
      </c>
      <c r="F753">
        <v>751</v>
      </c>
      <c r="G753" t="e">
        <f>VLOOKUP(D753,[1]fleaflicker.csv!AA:AB,2,FALSE)</f>
        <v>#N/A</v>
      </c>
      <c r="H753" t="e">
        <f>VLOOKUP(E753,[1]fleaflicker.csv!AA:AC,3,FALSE)</f>
        <v>#N/A</v>
      </c>
    </row>
    <row r="754" spans="1:8">
      <c r="A754" t="s">
        <v>1566</v>
      </c>
      <c r="B754" t="str">
        <f t="shared" si="67"/>
        <v>Dominic Rhodes</v>
      </c>
      <c r="C754" t="str">
        <f t="shared" si="71"/>
        <v>Dominic Rhodes</v>
      </c>
      <c r="D754" t="str">
        <f t="shared" si="71"/>
        <v>Dominic Rhodes</v>
      </c>
      <c r="E754" t="e">
        <f t="shared" si="69"/>
        <v>#N/A</v>
      </c>
      <c r="F754">
        <v>752</v>
      </c>
      <c r="G754" t="e">
        <f>VLOOKUP(D754,[1]fleaflicker.csv!AA:AB,2,FALSE)</f>
        <v>#N/A</v>
      </c>
      <c r="H754" t="e">
        <f>VLOOKUP(E754,[1]fleaflicker.csv!AA:AC,3,FALSE)</f>
        <v>#N/A</v>
      </c>
    </row>
    <row r="755" spans="1:8">
      <c r="A755" t="s">
        <v>1567</v>
      </c>
      <c r="B755" t="str">
        <f t="shared" si="67"/>
        <v>Lawrence Tynes</v>
      </c>
      <c r="C755" t="str">
        <f t="shared" si="71"/>
        <v>Lawrence Tynes</v>
      </c>
      <c r="D755" t="str">
        <f t="shared" si="71"/>
        <v>Lawrence Tynes</v>
      </c>
      <c r="E755" t="e">
        <f t="shared" si="69"/>
        <v>#N/A</v>
      </c>
      <c r="F755">
        <v>753</v>
      </c>
      <c r="G755" t="e">
        <f>VLOOKUP(D755,[1]fleaflicker.csv!AA:AB,2,FALSE)</f>
        <v>#N/A</v>
      </c>
      <c r="H755" t="e">
        <f>VLOOKUP(E755,[1]fleaflicker.csv!AA:AC,3,FALSE)</f>
        <v>#N/A</v>
      </c>
    </row>
    <row r="756" spans="1:8">
      <c r="A756" t="s">
        <v>1568</v>
      </c>
      <c r="B756" t="str">
        <f t="shared" si="67"/>
        <v>Shayne Graham</v>
      </c>
      <c r="C756" t="str">
        <f t="shared" ref="C756:D762" si="72">LEFT(B756,IFERROR(FIND("*",B756),LEN(B756)+1)-1)</f>
        <v>Shayne Graham</v>
      </c>
      <c r="D756" t="str">
        <f t="shared" si="72"/>
        <v>Shayne Graham</v>
      </c>
      <c r="E756" t="e">
        <f t="shared" si="69"/>
        <v>#N/A</v>
      </c>
      <c r="F756">
        <v>754</v>
      </c>
      <c r="G756" t="e">
        <f>VLOOKUP(D756,[1]fleaflicker.csv!AA:AB,2,FALSE)</f>
        <v>#N/A</v>
      </c>
      <c r="H756" t="e">
        <f>VLOOKUP(E756,[1]fleaflicker.csv!AA:AC,3,FALSE)</f>
        <v>#N/A</v>
      </c>
    </row>
    <row r="757" spans="1:8">
      <c r="A757" t="s">
        <v>1569</v>
      </c>
      <c r="B757" t="str">
        <f t="shared" si="67"/>
        <v>David Carr</v>
      </c>
      <c r="C757" t="str">
        <f t="shared" si="72"/>
        <v>David Carr</v>
      </c>
      <c r="D757" t="str">
        <f t="shared" si="72"/>
        <v>David Carr</v>
      </c>
      <c r="E757" t="e">
        <f t="shared" si="69"/>
        <v>#N/A</v>
      </c>
      <c r="F757">
        <v>755</v>
      </c>
      <c r="G757" t="e">
        <f>VLOOKUP(D757,[1]fleaflicker.csv!AA:AB,2,FALSE)</f>
        <v>#N/A</v>
      </c>
      <c r="H757" t="e">
        <f>VLOOKUP(E757,[1]fleaflicker.csv!AA:AC,3,FALSE)</f>
        <v>#N/A</v>
      </c>
    </row>
    <row r="758" spans="1:8">
      <c r="A758" t="s">
        <v>1570</v>
      </c>
      <c r="B758" t="str">
        <f t="shared" si="67"/>
        <v>Donte' Stallworth</v>
      </c>
      <c r="C758" t="str">
        <f t="shared" si="72"/>
        <v>Donte' Stallworth</v>
      </c>
      <c r="D758" t="str">
        <f t="shared" si="72"/>
        <v>Donte' Stallworth</v>
      </c>
      <c r="E758" t="e">
        <f t="shared" si="69"/>
        <v>#N/A</v>
      </c>
      <c r="F758">
        <v>756</v>
      </c>
      <c r="G758" t="e">
        <f>VLOOKUP(D758,[1]fleaflicker.csv!AA:AB,2,FALSE)</f>
        <v>#N/A</v>
      </c>
      <c r="H758" t="e">
        <f>VLOOKUP(E758,[1]fleaflicker.csv!AA:AC,3,FALSE)</f>
        <v>#N/A</v>
      </c>
    </row>
    <row r="759" spans="1:8">
      <c r="A759" t="s">
        <v>1571</v>
      </c>
      <c r="B759" t="str">
        <f t="shared" si="67"/>
        <v>Jeremy Shockey</v>
      </c>
      <c r="C759" t="str">
        <f t="shared" si="72"/>
        <v>Jeremy Shockey</v>
      </c>
      <c r="D759" t="str">
        <f t="shared" si="72"/>
        <v>Jeremy Shockey</v>
      </c>
      <c r="E759" t="e">
        <f t="shared" si="69"/>
        <v>#N/A</v>
      </c>
      <c r="F759">
        <v>757</v>
      </c>
      <c r="G759" t="e">
        <f>VLOOKUP(D759,[1]fleaflicker.csv!AA:AB,2,FALSE)</f>
        <v>#N/A</v>
      </c>
      <c r="H759" t="e">
        <f>VLOOKUP(E759,[1]fleaflicker.csv!AA:AC,3,FALSE)</f>
        <v>#N/A</v>
      </c>
    </row>
    <row r="760" spans="1:8">
      <c r="A760" t="s">
        <v>1572</v>
      </c>
      <c r="B760" t="str">
        <f t="shared" si="67"/>
        <v>Daniel Graham</v>
      </c>
      <c r="C760" t="str">
        <f t="shared" si="72"/>
        <v>Daniel Graham</v>
      </c>
      <c r="D760" t="str">
        <f t="shared" si="72"/>
        <v>Daniel Graham</v>
      </c>
      <c r="E760" t="e">
        <f t="shared" si="69"/>
        <v>#N/A</v>
      </c>
      <c r="F760">
        <v>758</v>
      </c>
      <c r="G760" t="e">
        <f>VLOOKUP(D760,[1]fleaflicker.csv!AA:AB,2,FALSE)</f>
        <v>#N/A</v>
      </c>
      <c r="H760" t="e">
        <f>VLOOKUP(E760,[1]fleaflicker.csv!AA:AC,3,FALSE)</f>
        <v>#N/A</v>
      </c>
    </row>
    <row r="761" spans="1:8">
      <c r="A761" t="s">
        <v>1573</v>
      </c>
      <c r="B761" t="str">
        <f t="shared" si="67"/>
        <v>Jabar Gaffney</v>
      </c>
      <c r="C761" t="str">
        <f t="shared" si="72"/>
        <v>Jabar Gaffney</v>
      </c>
      <c r="D761" t="str">
        <f t="shared" si="72"/>
        <v>Jabar Gaffney</v>
      </c>
      <c r="E761" t="e">
        <f t="shared" si="69"/>
        <v>#N/A</v>
      </c>
      <c r="F761">
        <v>759</v>
      </c>
      <c r="G761" t="e">
        <f>VLOOKUP(D761,[1]fleaflicker.csv!AA:AB,2,FALSE)</f>
        <v>#N/A</v>
      </c>
      <c r="H761" t="e">
        <f>VLOOKUP(E761,[1]fleaflicker.csv!AA:AC,3,FALSE)</f>
        <v>#N/A</v>
      </c>
    </row>
    <row r="762" spans="1:8">
      <c r="A762" t="s">
        <v>1574</v>
      </c>
      <c r="B762" t="str">
        <f t="shared" si="67"/>
        <v>Andre Davis</v>
      </c>
      <c r="C762" t="str">
        <f t="shared" si="72"/>
        <v>Andre Davis</v>
      </c>
      <c r="D762" t="str">
        <f t="shared" si="72"/>
        <v>Andre Davis</v>
      </c>
      <c r="E762" t="e">
        <f t="shared" si="69"/>
        <v>#N/A</v>
      </c>
      <c r="F762">
        <v>760</v>
      </c>
      <c r="G762" t="e">
        <f>VLOOKUP(D762,[1]fleaflicker.csv!AA:AB,2,FALSE)</f>
        <v>#N/A</v>
      </c>
      <c r="H762" t="e">
        <f>VLOOKUP(E762,[1]fleaflicker.csv!AA:AC,3,FALSE)</f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AE375"/>
  <sheetViews>
    <sheetView tabSelected="1" workbookViewId="0">
      <selection activeCell="I26" sqref="I26"/>
    </sheetView>
  </sheetViews>
  <sheetFormatPr baseColWidth="10" defaultRowHeight="15" x14ac:dyDescent="0"/>
  <cols>
    <col min="19" max="19" width="10.83203125" style="3"/>
    <col min="27" max="27" width="19.1640625" customWidth="1"/>
  </cols>
  <sheetData>
    <row r="1" spans="1:31">
      <c r="F1" t="s">
        <v>2798</v>
      </c>
      <c r="G1" t="s">
        <v>2799</v>
      </c>
      <c r="I1" t="s">
        <v>2785</v>
      </c>
      <c r="J1" t="s">
        <v>2786</v>
      </c>
      <c r="K1" t="s">
        <v>2787</v>
      </c>
      <c r="L1" t="s">
        <v>2800</v>
      </c>
      <c r="M1" t="s">
        <v>2801</v>
      </c>
      <c r="N1" t="s">
        <v>2788</v>
      </c>
      <c r="O1" t="s">
        <v>2802</v>
      </c>
      <c r="P1" t="s">
        <v>765</v>
      </c>
      <c r="Q1" t="s">
        <v>2790</v>
      </c>
      <c r="R1" t="s">
        <v>2803</v>
      </c>
      <c r="S1" s="3" t="s">
        <v>2243</v>
      </c>
      <c r="T1" t="s">
        <v>2804</v>
      </c>
      <c r="U1" t="s">
        <v>2805</v>
      </c>
      <c r="W1" t="s">
        <v>2806</v>
      </c>
      <c r="Z1" t="s">
        <v>2807</v>
      </c>
    </row>
    <row r="2" spans="1:31">
      <c r="Z2" t="s">
        <v>2807</v>
      </c>
      <c r="AD2" t="s">
        <v>2784</v>
      </c>
      <c r="AE2" t="s">
        <v>2783</v>
      </c>
    </row>
    <row r="3" spans="1:31">
      <c r="A3" t="s">
        <v>58</v>
      </c>
      <c r="B3" t="s">
        <v>34</v>
      </c>
      <c r="C3" t="s">
        <v>18</v>
      </c>
      <c r="D3">
        <v>7</v>
      </c>
      <c r="E3" t="s">
        <v>576</v>
      </c>
      <c r="M3">
        <v>27</v>
      </c>
      <c r="N3">
        <v>124</v>
      </c>
      <c r="O3">
        <v>1</v>
      </c>
      <c r="P3">
        <v>4</v>
      </c>
      <c r="Q3">
        <v>36</v>
      </c>
      <c r="R3">
        <v>0</v>
      </c>
      <c r="S3" s="3">
        <v>1</v>
      </c>
      <c r="T3">
        <v>160</v>
      </c>
      <c r="U3">
        <v>1</v>
      </c>
      <c r="V3">
        <v>0</v>
      </c>
      <c r="W3">
        <v>0</v>
      </c>
      <c r="X3">
        <v>21</v>
      </c>
      <c r="Y3" s="1">
        <v>0.97</v>
      </c>
      <c r="Z3">
        <f>I3*0.04+J3*4-K3+N3*0.1+O3*6+P3+Q3*0.1+R3*6-S3+V3*6+W3*6+IF(I3&gt;300,3,0)+IF(N3&gt;100,3,0)+IF(Q3&gt;100,3,0)</f>
        <v>28</v>
      </c>
      <c r="AA3" t="str">
        <f>A3</f>
        <v>Eddie Lacy</v>
      </c>
      <c r="AB3">
        <f>VLOOKUP(AA3,'[1]player index'!D:F,3,FALSE)</f>
        <v>28</v>
      </c>
      <c r="AC3">
        <f>VLOOKUP(AA3,'[1]player index'!E:F,2,FALSE)</f>
        <v>28</v>
      </c>
      <c r="AD3">
        <f>IFERROR(AB3,AC3)</f>
        <v>28</v>
      </c>
      <c r="AE3">
        <f>Z3</f>
        <v>28</v>
      </c>
    </row>
    <row r="4" spans="1:31">
      <c r="A4" t="s">
        <v>134</v>
      </c>
      <c r="B4" t="s">
        <v>34</v>
      </c>
      <c r="C4" t="s">
        <v>577</v>
      </c>
      <c r="D4">
        <v>6</v>
      </c>
      <c r="E4" t="s">
        <v>578</v>
      </c>
      <c r="M4">
        <v>12</v>
      </c>
      <c r="N4">
        <v>47</v>
      </c>
      <c r="O4">
        <v>1</v>
      </c>
      <c r="P4">
        <v>1</v>
      </c>
      <c r="Q4">
        <v>9</v>
      </c>
      <c r="R4">
        <v>1</v>
      </c>
      <c r="S4" s="3">
        <v>0</v>
      </c>
      <c r="T4">
        <v>56</v>
      </c>
      <c r="U4">
        <v>2</v>
      </c>
      <c r="V4">
        <v>0</v>
      </c>
      <c r="W4">
        <v>0</v>
      </c>
      <c r="X4">
        <v>19.600000000000001</v>
      </c>
      <c r="Y4" s="1">
        <v>0.88</v>
      </c>
      <c r="Z4">
        <f t="shared" ref="Z4:Z67" si="0">I4*0.04+J4*4-K4+N4*0.1+O4*6+P4+Q4*0.1+R4*6-S4+V4*6+W4*6+IF(I4&gt;300,3,0)+IF(N4&gt;100,3,0)+IF(Q4&gt;100,3,0)</f>
        <v>18.600000000000001</v>
      </c>
      <c r="AA4" t="str">
        <f t="shared" ref="AA4:AA67" si="1">A4</f>
        <v>Joseph Randle</v>
      </c>
      <c r="AB4">
        <f>VLOOKUP(AA4,'[1]player index'!D:F,3,FALSE)</f>
        <v>61</v>
      </c>
      <c r="AC4">
        <f>VLOOKUP(AA4,'[1]player index'!E:F,2,FALSE)</f>
        <v>61</v>
      </c>
      <c r="AD4">
        <f t="shared" ref="AD4:AD67" si="2">IFERROR(AB4,AC4)</f>
        <v>61</v>
      </c>
      <c r="AE4">
        <f t="shared" ref="AE4:AE67" si="3">Z4</f>
        <v>18.600000000000001</v>
      </c>
    </row>
    <row r="5" spans="1:31">
      <c r="A5" t="s">
        <v>579</v>
      </c>
      <c r="B5" t="s">
        <v>6</v>
      </c>
      <c r="C5" t="s">
        <v>580</v>
      </c>
      <c r="D5">
        <v>11</v>
      </c>
      <c r="E5" t="s">
        <v>581</v>
      </c>
      <c r="M5">
        <v>1</v>
      </c>
      <c r="N5">
        <v>5</v>
      </c>
      <c r="O5">
        <v>0</v>
      </c>
      <c r="P5">
        <v>7</v>
      </c>
      <c r="Q5">
        <v>115</v>
      </c>
      <c r="R5">
        <v>1</v>
      </c>
      <c r="S5" s="3">
        <v>0</v>
      </c>
      <c r="T5">
        <v>120</v>
      </c>
      <c r="U5">
        <v>1</v>
      </c>
      <c r="V5">
        <v>0</v>
      </c>
      <c r="W5">
        <v>0</v>
      </c>
      <c r="X5">
        <v>18</v>
      </c>
      <c r="Y5" s="1">
        <v>0.95</v>
      </c>
      <c r="Z5">
        <f t="shared" si="0"/>
        <v>28</v>
      </c>
      <c r="AA5" t="str">
        <f t="shared" si="1"/>
        <v>Odell Beckham</v>
      </c>
      <c r="AB5" t="e">
        <f>VLOOKUP(AA5,'[1]player index'!D:F,3,FALSE)</f>
        <v>#N/A</v>
      </c>
      <c r="AC5">
        <f>VLOOKUP(AA5,'[1]player index'!E:F,2,FALSE)</f>
        <v>46</v>
      </c>
      <c r="AD5">
        <f t="shared" si="2"/>
        <v>46</v>
      </c>
      <c r="AE5">
        <f t="shared" si="3"/>
        <v>28</v>
      </c>
    </row>
    <row r="6" spans="1:31">
      <c r="A6" t="s">
        <v>50</v>
      </c>
      <c r="B6" t="s">
        <v>34</v>
      </c>
      <c r="C6" t="s">
        <v>582</v>
      </c>
      <c r="D6">
        <v>7</v>
      </c>
      <c r="E6" t="s">
        <v>583</v>
      </c>
      <c r="M6">
        <v>21</v>
      </c>
      <c r="N6">
        <v>83</v>
      </c>
      <c r="O6">
        <v>1</v>
      </c>
      <c r="P6">
        <v>6</v>
      </c>
      <c r="Q6">
        <v>43</v>
      </c>
      <c r="R6">
        <v>0</v>
      </c>
      <c r="S6" s="3">
        <v>1</v>
      </c>
      <c r="T6">
        <v>126</v>
      </c>
      <c r="U6">
        <v>1</v>
      </c>
      <c r="V6">
        <v>0</v>
      </c>
      <c r="W6">
        <v>0</v>
      </c>
      <c r="X6">
        <v>17.600000000000001</v>
      </c>
      <c r="Y6" s="1">
        <v>0.99</v>
      </c>
      <c r="Z6">
        <f t="shared" si="0"/>
        <v>23.6</v>
      </c>
      <c r="AA6" t="str">
        <f t="shared" si="1"/>
        <v>Matt Forte</v>
      </c>
      <c r="AB6">
        <f>VLOOKUP(AA6,'[1]player index'!D:F,3,FALSE)</f>
        <v>19</v>
      </c>
      <c r="AC6">
        <f>VLOOKUP(AA6,'[1]player index'!E:F,2,FALSE)</f>
        <v>19</v>
      </c>
      <c r="AD6">
        <f t="shared" si="2"/>
        <v>19</v>
      </c>
      <c r="AE6">
        <f t="shared" si="3"/>
        <v>23.6</v>
      </c>
    </row>
    <row r="7" spans="1:31">
      <c r="A7" t="s">
        <v>38</v>
      </c>
      <c r="B7" t="s">
        <v>34</v>
      </c>
      <c r="C7" t="s">
        <v>584</v>
      </c>
      <c r="D7">
        <v>11</v>
      </c>
      <c r="E7" t="s">
        <v>585</v>
      </c>
      <c r="M7">
        <v>16</v>
      </c>
      <c r="N7">
        <v>72</v>
      </c>
      <c r="O7">
        <v>1</v>
      </c>
      <c r="P7">
        <v>4</v>
      </c>
      <c r="Q7">
        <v>38</v>
      </c>
      <c r="R7">
        <v>0</v>
      </c>
      <c r="S7" s="3">
        <v>0</v>
      </c>
      <c r="T7">
        <v>110</v>
      </c>
      <c r="U7">
        <v>1</v>
      </c>
      <c r="V7">
        <v>0</v>
      </c>
      <c r="W7">
        <v>0</v>
      </c>
      <c r="X7">
        <v>17</v>
      </c>
      <c r="Y7" s="1">
        <v>0.97</v>
      </c>
      <c r="Z7">
        <f t="shared" si="0"/>
        <v>21</v>
      </c>
      <c r="AA7" t="str">
        <f t="shared" si="1"/>
        <v>Le'Veon Bell</v>
      </c>
      <c r="AB7">
        <f>VLOOKUP(AA7,'[1]player index'!D:F,3,FALSE)</f>
        <v>562</v>
      </c>
      <c r="AC7" t="e">
        <f>VLOOKUP(AA7,'[1]player index'!E:F,2,FALSE)</f>
        <v>#N/A</v>
      </c>
      <c r="AD7">
        <f t="shared" si="2"/>
        <v>562</v>
      </c>
      <c r="AE7">
        <f t="shared" si="3"/>
        <v>21</v>
      </c>
    </row>
    <row r="8" spans="1:31">
      <c r="A8" t="s">
        <v>35</v>
      </c>
      <c r="B8" t="s">
        <v>34</v>
      </c>
      <c r="C8" t="s">
        <v>586</v>
      </c>
      <c r="D8">
        <v>5</v>
      </c>
      <c r="E8" t="s">
        <v>587</v>
      </c>
      <c r="M8">
        <v>24</v>
      </c>
      <c r="N8">
        <v>111</v>
      </c>
      <c r="O8">
        <v>1</v>
      </c>
      <c r="P8">
        <v>2</v>
      </c>
      <c r="Q8">
        <v>17</v>
      </c>
      <c r="R8">
        <v>0</v>
      </c>
      <c r="S8" s="3">
        <v>1</v>
      </c>
      <c r="T8">
        <v>128</v>
      </c>
      <c r="U8">
        <v>1</v>
      </c>
      <c r="V8">
        <v>0</v>
      </c>
      <c r="W8">
        <v>0</v>
      </c>
      <c r="X8">
        <v>16.8</v>
      </c>
      <c r="Y8" s="1">
        <v>0.98</v>
      </c>
      <c r="Z8">
        <f t="shared" si="0"/>
        <v>22.8</v>
      </c>
      <c r="AA8" t="str">
        <f t="shared" si="1"/>
        <v>Adrian Peterson</v>
      </c>
      <c r="AB8">
        <f>VLOOKUP(AA8,'[1]player index'!D:F,3,FALSE)</f>
        <v>29</v>
      </c>
      <c r="AC8">
        <f>VLOOKUP(AA8,'[1]player index'!E:F,2,FALSE)</f>
        <v>29</v>
      </c>
      <c r="AD8">
        <f t="shared" si="2"/>
        <v>29</v>
      </c>
      <c r="AE8">
        <f t="shared" si="3"/>
        <v>22.8</v>
      </c>
    </row>
    <row r="9" spans="1:31">
      <c r="A9" t="s">
        <v>80</v>
      </c>
      <c r="B9" t="s">
        <v>6</v>
      </c>
      <c r="C9" t="s">
        <v>81</v>
      </c>
      <c r="D9">
        <v>6</v>
      </c>
      <c r="E9" t="s">
        <v>588</v>
      </c>
      <c r="M9">
        <v>0</v>
      </c>
      <c r="N9">
        <v>0</v>
      </c>
      <c r="O9">
        <v>0</v>
      </c>
      <c r="P9">
        <v>8</v>
      </c>
      <c r="Q9">
        <v>108</v>
      </c>
      <c r="R9">
        <v>1</v>
      </c>
      <c r="S9" s="3">
        <v>0</v>
      </c>
      <c r="T9">
        <v>108</v>
      </c>
      <c r="U9">
        <v>1</v>
      </c>
      <c r="V9">
        <v>0</v>
      </c>
      <c r="W9">
        <v>0</v>
      </c>
      <c r="X9">
        <v>16.8</v>
      </c>
      <c r="Y9" s="1">
        <v>0.93</v>
      </c>
      <c r="Z9">
        <f t="shared" si="0"/>
        <v>27.8</v>
      </c>
      <c r="AA9" t="str">
        <f t="shared" si="1"/>
        <v>Mike Evans</v>
      </c>
      <c r="AB9">
        <f>VLOOKUP(AA9,'[1]player index'!D:F,3,FALSE)</f>
        <v>74</v>
      </c>
      <c r="AC9">
        <f>VLOOKUP(AA9,'[1]player index'!E:F,2,FALSE)</f>
        <v>74</v>
      </c>
      <c r="AD9">
        <f t="shared" si="2"/>
        <v>74</v>
      </c>
      <c r="AE9">
        <f t="shared" si="3"/>
        <v>27.8</v>
      </c>
    </row>
    <row r="10" spans="1:31">
      <c r="A10" t="s">
        <v>10</v>
      </c>
      <c r="B10" t="s">
        <v>6</v>
      </c>
      <c r="C10" t="s">
        <v>584</v>
      </c>
      <c r="D10">
        <v>11</v>
      </c>
      <c r="E10" t="s">
        <v>585</v>
      </c>
      <c r="M10">
        <v>0</v>
      </c>
      <c r="N10">
        <v>2</v>
      </c>
      <c r="O10">
        <v>0</v>
      </c>
      <c r="P10">
        <v>8</v>
      </c>
      <c r="Q10">
        <v>99</v>
      </c>
      <c r="R10">
        <v>1</v>
      </c>
      <c r="S10" s="3">
        <v>0</v>
      </c>
      <c r="T10">
        <v>101</v>
      </c>
      <c r="U10">
        <v>1</v>
      </c>
      <c r="V10">
        <v>0</v>
      </c>
      <c r="W10">
        <v>0</v>
      </c>
      <c r="X10">
        <v>16.100000000000001</v>
      </c>
      <c r="Y10" s="1">
        <v>0.98</v>
      </c>
      <c r="Z10" s="4">
        <f>I10*0.04+J10*4-K10+N10*0.1+O10*6+P10+Q10*0.1+R10*6-S10+V10*6+W10*6+IF(I10&gt;300,3,0)+IF(N10&gt;100,3,0)+IF(Q10&gt;100,3,0)</f>
        <v>24.1</v>
      </c>
      <c r="AA10" t="str">
        <f t="shared" si="1"/>
        <v>Antonio Brown</v>
      </c>
      <c r="AB10">
        <f>VLOOKUP(AA10,'[1]player index'!D:F,3,FALSE)</f>
        <v>26</v>
      </c>
      <c r="AC10">
        <f>VLOOKUP(AA10,'[1]player index'!E:F,2,FALSE)</f>
        <v>26</v>
      </c>
      <c r="AD10">
        <f t="shared" si="2"/>
        <v>26</v>
      </c>
      <c r="AE10">
        <f t="shared" si="3"/>
        <v>24.1</v>
      </c>
    </row>
    <row r="11" spans="1:31">
      <c r="A11" t="s">
        <v>19</v>
      </c>
      <c r="B11" t="s">
        <v>6</v>
      </c>
      <c r="C11" t="s">
        <v>589</v>
      </c>
      <c r="D11">
        <v>7</v>
      </c>
      <c r="E11" t="s">
        <v>590</v>
      </c>
      <c r="M11">
        <v>0</v>
      </c>
      <c r="N11">
        <v>0</v>
      </c>
      <c r="O11">
        <v>0</v>
      </c>
      <c r="P11">
        <v>7</v>
      </c>
      <c r="Q11">
        <v>100</v>
      </c>
      <c r="R11">
        <v>1</v>
      </c>
      <c r="S11" s="3">
        <v>0</v>
      </c>
      <c r="T11">
        <v>100</v>
      </c>
      <c r="U11">
        <v>1</v>
      </c>
      <c r="V11">
        <v>0</v>
      </c>
      <c r="W11">
        <v>0</v>
      </c>
      <c r="X11">
        <v>16</v>
      </c>
      <c r="Y11" s="1">
        <v>0.98</v>
      </c>
      <c r="Z11">
        <f t="shared" si="0"/>
        <v>23</v>
      </c>
      <c r="AA11" t="str">
        <f t="shared" si="1"/>
        <v>Demaryius Thomas</v>
      </c>
      <c r="AB11">
        <f>VLOOKUP(AA11,'[1]player index'!D:F,3,FALSE)</f>
        <v>54</v>
      </c>
      <c r="AC11">
        <f>VLOOKUP(AA11,'[1]player index'!E:F,2,FALSE)</f>
        <v>54</v>
      </c>
      <c r="AD11">
        <f t="shared" si="2"/>
        <v>54</v>
      </c>
      <c r="AE11">
        <f t="shared" si="3"/>
        <v>23</v>
      </c>
    </row>
    <row r="12" spans="1:31">
      <c r="A12" t="s">
        <v>128</v>
      </c>
      <c r="B12" t="s">
        <v>34</v>
      </c>
      <c r="C12" t="s">
        <v>591</v>
      </c>
      <c r="D12">
        <v>5</v>
      </c>
      <c r="E12" t="s">
        <v>592</v>
      </c>
      <c r="M12">
        <v>22</v>
      </c>
      <c r="N12">
        <v>95</v>
      </c>
      <c r="O12">
        <v>1</v>
      </c>
      <c r="P12">
        <v>3</v>
      </c>
      <c r="Q12">
        <v>20</v>
      </c>
      <c r="R12">
        <v>0</v>
      </c>
      <c r="S12" s="3">
        <v>1</v>
      </c>
      <c r="T12">
        <v>115</v>
      </c>
      <c r="U12">
        <v>1</v>
      </c>
      <c r="V12">
        <v>0</v>
      </c>
      <c r="W12">
        <v>0</v>
      </c>
      <c r="X12">
        <v>15.5</v>
      </c>
      <c r="Y12" s="1">
        <v>0.94</v>
      </c>
      <c r="Z12">
        <f t="shared" si="0"/>
        <v>19.5</v>
      </c>
      <c r="AA12" t="str">
        <f t="shared" si="1"/>
        <v>Lamar Miller</v>
      </c>
      <c r="AB12">
        <f>VLOOKUP(AA12,'[1]player index'!D:F,3,FALSE)</f>
        <v>38</v>
      </c>
      <c r="AC12">
        <f>VLOOKUP(AA12,'[1]player index'!E:F,2,FALSE)</f>
        <v>38</v>
      </c>
      <c r="AD12">
        <f t="shared" si="2"/>
        <v>38</v>
      </c>
      <c r="AE12">
        <f t="shared" si="3"/>
        <v>19.5</v>
      </c>
    </row>
    <row r="13" spans="1:31">
      <c r="A13" t="s">
        <v>57</v>
      </c>
      <c r="B13" t="s">
        <v>6</v>
      </c>
      <c r="C13" t="s">
        <v>593</v>
      </c>
      <c r="D13">
        <v>7</v>
      </c>
      <c r="E13" t="s">
        <v>594</v>
      </c>
      <c r="M13">
        <v>0</v>
      </c>
      <c r="N13">
        <v>1</v>
      </c>
      <c r="O13">
        <v>0</v>
      </c>
      <c r="P13">
        <v>6</v>
      </c>
      <c r="Q13">
        <v>92</v>
      </c>
      <c r="R13">
        <v>1</v>
      </c>
      <c r="S13" s="3">
        <v>0</v>
      </c>
      <c r="T13">
        <v>93</v>
      </c>
      <c r="U13">
        <v>1</v>
      </c>
      <c r="V13">
        <v>0</v>
      </c>
      <c r="W13">
        <v>0</v>
      </c>
      <c r="X13">
        <v>15.3</v>
      </c>
      <c r="Y13" s="1">
        <v>0.98</v>
      </c>
      <c r="Z13">
        <f t="shared" si="0"/>
        <v>21.3</v>
      </c>
      <c r="AA13" t="str">
        <f t="shared" si="1"/>
        <v>A.J. Green</v>
      </c>
      <c r="AB13">
        <f>VLOOKUP(AA13,'[1]player index'!D:F,3,FALSE)</f>
        <v>57</v>
      </c>
      <c r="AC13">
        <f>VLOOKUP(AA13,'[1]player index'!E:F,2,FALSE)</f>
        <v>57</v>
      </c>
      <c r="AD13">
        <f t="shared" si="2"/>
        <v>57</v>
      </c>
      <c r="AE13">
        <f t="shared" si="3"/>
        <v>21.3</v>
      </c>
    </row>
    <row r="14" spans="1:31">
      <c r="A14" t="s">
        <v>47</v>
      </c>
      <c r="B14" t="s">
        <v>6</v>
      </c>
      <c r="C14" t="s">
        <v>595</v>
      </c>
      <c r="D14">
        <v>9</v>
      </c>
      <c r="E14" t="s">
        <v>596</v>
      </c>
      <c r="M14">
        <v>0</v>
      </c>
      <c r="N14">
        <v>0</v>
      </c>
      <c r="O14">
        <v>0</v>
      </c>
      <c r="P14">
        <v>7</v>
      </c>
      <c r="Q14">
        <v>90</v>
      </c>
      <c r="R14">
        <v>1</v>
      </c>
      <c r="S14" s="3">
        <v>0</v>
      </c>
      <c r="T14">
        <v>90</v>
      </c>
      <c r="U14">
        <v>1</v>
      </c>
      <c r="V14">
        <v>0</v>
      </c>
      <c r="W14">
        <v>0</v>
      </c>
      <c r="X14">
        <v>15</v>
      </c>
      <c r="Y14" s="1">
        <v>0.95</v>
      </c>
      <c r="Z14">
        <f t="shared" si="0"/>
        <v>22</v>
      </c>
      <c r="AA14" t="str">
        <f t="shared" si="1"/>
        <v>DeAndre Hopkins</v>
      </c>
      <c r="AB14">
        <f>VLOOKUP(AA14,'[1]player index'!D:F,3,FALSE)</f>
        <v>66</v>
      </c>
      <c r="AC14">
        <f>VLOOKUP(AA14,'[1]player index'!E:F,2,FALSE)</f>
        <v>66</v>
      </c>
      <c r="AD14">
        <f t="shared" si="2"/>
        <v>66</v>
      </c>
      <c r="AE14">
        <f t="shared" si="3"/>
        <v>22</v>
      </c>
    </row>
    <row r="15" spans="1:31">
      <c r="A15" t="s">
        <v>7</v>
      </c>
      <c r="B15" t="s">
        <v>6</v>
      </c>
      <c r="C15" t="s">
        <v>597</v>
      </c>
      <c r="D15">
        <v>10</v>
      </c>
      <c r="E15" t="s">
        <v>598</v>
      </c>
      <c r="M15">
        <v>0</v>
      </c>
      <c r="N15">
        <v>1</v>
      </c>
      <c r="O15">
        <v>0</v>
      </c>
      <c r="P15">
        <v>6</v>
      </c>
      <c r="Q15">
        <v>88</v>
      </c>
      <c r="R15">
        <v>1</v>
      </c>
      <c r="S15" s="3">
        <v>0</v>
      </c>
      <c r="T15">
        <v>89</v>
      </c>
      <c r="U15">
        <v>1</v>
      </c>
      <c r="V15">
        <v>0</v>
      </c>
      <c r="W15">
        <v>0</v>
      </c>
      <c r="X15">
        <v>14.9</v>
      </c>
      <c r="Y15" s="1">
        <v>0.98</v>
      </c>
      <c r="Z15">
        <f t="shared" si="0"/>
        <v>20.9</v>
      </c>
      <c r="AA15" t="str">
        <f t="shared" si="1"/>
        <v>Julio Jones</v>
      </c>
      <c r="AB15">
        <f>VLOOKUP(AA15,'[1]player index'!D:F,3,FALSE)</f>
        <v>41</v>
      </c>
      <c r="AC15">
        <f>VLOOKUP(AA15,'[1]player index'!E:F,2,FALSE)</f>
        <v>41</v>
      </c>
      <c r="AD15">
        <f t="shared" si="2"/>
        <v>41</v>
      </c>
      <c r="AE15">
        <f t="shared" si="3"/>
        <v>20.9</v>
      </c>
    </row>
    <row r="16" spans="1:31">
      <c r="A16" t="s">
        <v>30</v>
      </c>
      <c r="B16" t="s">
        <v>6</v>
      </c>
      <c r="C16" t="s">
        <v>589</v>
      </c>
      <c r="D16">
        <v>7</v>
      </c>
      <c r="E16" t="s">
        <v>590</v>
      </c>
      <c r="M16">
        <v>1</v>
      </c>
      <c r="N16">
        <v>2</v>
      </c>
      <c r="O16">
        <v>0</v>
      </c>
      <c r="P16">
        <v>6</v>
      </c>
      <c r="Q16">
        <v>85</v>
      </c>
      <c r="R16">
        <v>1</v>
      </c>
      <c r="S16" s="3">
        <v>0</v>
      </c>
      <c r="T16">
        <v>87</v>
      </c>
      <c r="U16">
        <v>1</v>
      </c>
      <c r="V16">
        <v>0</v>
      </c>
      <c r="W16">
        <v>0</v>
      </c>
      <c r="X16">
        <v>14.7</v>
      </c>
      <c r="Y16" s="1">
        <v>0.96</v>
      </c>
      <c r="Z16">
        <f t="shared" si="0"/>
        <v>20.7</v>
      </c>
      <c r="AA16" t="str">
        <f t="shared" si="1"/>
        <v>Emmanuel Sanders</v>
      </c>
      <c r="AB16">
        <f>VLOOKUP(AA16,'[1]player index'!D:F,3,FALSE)</f>
        <v>70</v>
      </c>
      <c r="AC16">
        <f>VLOOKUP(AA16,'[1]player index'!E:F,2,FALSE)</f>
        <v>70</v>
      </c>
      <c r="AD16">
        <f t="shared" si="2"/>
        <v>70</v>
      </c>
      <c r="AE16">
        <f t="shared" si="3"/>
        <v>20.7</v>
      </c>
    </row>
    <row r="17" spans="1:31">
      <c r="A17" t="s">
        <v>43</v>
      </c>
      <c r="B17" t="s">
        <v>34</v>
      </c>
      <c r="C17" t="s">
        <v>44</v>
      </c>
      <c r="D17">
        <v>9</v>
      </c>
      <c r="E17" t="s">
        <v>599</v>
      </c>
      <c r="M17">
        <v>14</v>
      </c>
      <c r="N17">
        <v>73</v>
      </c>
      <c r="O17">
        <v>1</v>
      </c>
      <c r="P17">
        <v>3</v>
      </c>
      <c r="Q17">
        <v>23</v>
      </c>
      <c r="R17">
        <v>0</v>
      </c>
      <c r="S17" s="3">
        <v>1</v>
      </c>
      <c r="T17">
        <v>96</v>
      </c>
      <c r="U17">
        <v>1</v>
      </c>
      <c r="V17">
        <v>0</v>
      </c>
      <c r="W17">
        <v>0</v>
      </c>
      <c r="X17">
        <v>14.6</v>
      </c>
      <c r="Y17" s="1">
        <v>0.98</v>
      </c>
      <c r="Z17">
        <f t="shared" si="0"/>
        <v>17.600000000000001</v>
      </c>
      <c r="AA17" t="str">
        <f t="shared" si="1"/>
        <v>Jamaal Charles</v>
      </c>
      <c r="AB17">
        <f>VLOOKUP(AA17,'[1]player index'!D:F,3,FALSE)</f>
        <v>44</v>
      </c>
      <c r="AC17">
        <f>VLOOKUP(AA17,'[1]player index'!E:F,2,FALSE)</f>
        <v>44</v>
      </c>
      <c r="AD17">
        <f t="shared" si="2"/>
        <v>44</v>
      </c>
      <c r="AE17">
        <f t="shared" si="3"/>
        <v>17.600000000000001</v>
      </c>
    </row>
    <row r="18" spans="1:31">
      <c r="A18" t="s">
        <v>109</v>
      </c>
      <c r="B18" t="s">
        <v>45</v>
      </c>
      <c r="C18" t="s">
        <v>600</v>
      </c>
      <c r="D18">
        <v>9</v>
      </c>
      <c r="E18" t="s">
        <v>601</v>
      </c>
      <c r="M18">
        <v>0</v>
      </c>
      <c r="N18">
        <v>0</v>
      </c>
      <c r="O18">
        <v>0</v>
      </c>
      <c r="P18">
        <v>7</v>
      </c>
      <c r="Q18">
        <v>86</v>
      </c>
      <c r="R18">
        <v>1</v>
      </c>
      <c r="S18" s="3">
        <v>0</v>
      </c>
      <c r="T18">
        <v>86</v>
      </c>
      <c r="U18">
        <v>1</v>
      </c>
      <c r="V18">
        <v>0</v>
      </c>
      <c r="W18">
        <v>0</v>
      </c>
      <c r="X18">
        <v>14.6</v>
      </c>
      <c r="Y18" s="1">
        <v>0.98</v>
      </c>
      <c r="Z18">
        <f t="shared" si="0"/>
        <v>21.6</v>
      </c>
      <c r="AA18" t="str">
        <f t="shared" si="1"/>
        <v>Jimmy Graham</v>
      </c>
      <c r="AB18">
        <f>VLOOKUP(AA18,'[1]player index'!D:F,3,FALSE)</f>
        <v>137</v>
      </c>
      <c r="AC18">
        <f>VLOOKUP(AA18,'[1]player index'!E:F,2,FALSE)</f>
        <v>137</v>
      </c>
      <c r="AD18">
        <f t="shared" si="2"/>
        <v>137</v>
      </c>
      <c r="AE18">
        <f t="shared" si="3"/>
        <v>21.6</v>
      </c>
    </row>
    <row r="19" spans="1:31">
      <c r="A19" t="s">
        <v>107</v>
      </c>
      <c r="B19" t="s">
        <v>34</v>
      </c>
      <c r="C19" t="s">
        <v>33</v>
      </c>
      <c r="D19">
        <v>11</v>
      </c>
      <c r="E19" t="s">
        <v>602</v>
      </c>
      <c r="M19">
        <v>17</v>
      </c>
      <c r="N19">
        <v>75</v>
      </c>
      <c r="O19">
        <v>1</v>
      </c>
      <c r="P19">
        <v>2</v>
      </c>
      <c r="Q19">
        <v>10</v>
      </c>
      <c r="R19">
        <v>0</v>
      </c>
      <c r="S19" s="3">
        <v>0</v>
      </c>
      <c r="T19">
        <v>85</v>
      </c>
      <c r="U19">
        <v>1</v>
      </c>
      <c r="V19">
        <v>0</v>
      </c>
      <c r="W19">
        <v>0</v>
      </c>
      <c r="X19">
        <v>14.5</v>
      </c>
      <c r="Y19" s="1">
        <v>0.96</v>
      </c>
      <c r="Z19">
        <f t="shared" si="0"/>
        <v>16.5</v>
      </c>
      <c r="AA19" t="str">
        <f t="shared" si="1"/>
        <v>Mark Ingram</v>
      </c>
      <c r="AB19">
        <f>VLOOKUP(AA19,'[1]player index'!D:F,3,FALSE)</f>
        <v>43</v>
      </c>
      <c r="AC19">
        <f>VLOOKUP(AA19,'[1]player index'!E:F,2,FALSE)</f>
        <v>43</v>
      </c>
      <c r="AD19">
        <f t="shared" si="2"/>
        <v>43</v>
      </c>
      <c r="AE19">
        <f t="shared" si="3"/>
        <v>16.5</v>
      </c>
    </row>
    <row r="20" spans="1:31">
      <c r="A20" t="s">
        <v>53</v>
      </c>
      <c r="B20" t="s">
        <v>34</v>
      </c>
      <c r="C20" t="s">
        <v>593</v>
      </c>
      <c r="D20">
        <v>7</v>
      </c>
      <c r="E20" t="s">
        <v>594</v>
      </c>
      <c r="M20">
        <v>17</v>
      </c>
      <c r="N20">
        <v>79</v>
      </c>
      <c r="O20">
        <v>1</v>
      </c>
      <c r="P20">
        <v>2</v>
      </c>
      <c r="Q20">
        <v>16</v>
      </c>
      <c r="R20">
        <v>0</v>
      </c>
      <c r="S20" s="3">
        <v>1</v>
      </c>
      <c r="T20">
        <v>95</v>
      </c>
      <c r="U20">
        <v>1</v>
      </c>
      <c r="V20">
        <v>0</v>
      </c>
      <c r="W20">
        <v>0</v>
      </c>
      <c r="X20">
        <v>14.5</v>
      </c>
      <c r="Y20" s="1">
        <v>0.95</v>
      </c>
      <c r="Z20">
        <f t="shared" si="0"/>
        <v>16.5</v>
      </c>
      <c r="AA20" t="str">
        <f t="shared" si="1"/>
        <v>Jeremy Hill</v>
      </c>
      <c r="AB20">
        <f>VLOOKUP(AA20,'[1]player index'!D:F,3,FALSE)</f>
        <v>37</v>
      </c>
      <c r="AC20">
        <f>VLOOKUP(AA20,'[1]player index'!E:F,2,FALSE)</f>
        <v>37</v>
      </c>
      <c r="AD20">
        <f t="shared" si="2"/>
        <v>37</v>
      </c>
      <c r="AE20">
        <f t="shared" si="3"/>
        <v>16.5</v>
      </c>
    </row>
    <row r="21" spans="1:31">
      <c r="A21" t="s">
        <v>230</v>
      </c>
      <c r="B21" t="s">
        <v>34</v>
      </c>
      <c r="C21" t="s">
        <v>603</v>
      </c>
      <c r="D21">
        <v>9</v>
      </c>
      <c r="E21" t="s">
        <v>604</v>
      </c>
      <c r="M21">
        <v>11</v>
      </c>
      <c r="N21">
        <v>56</v>
      </c>
      <c r="O21">
        <v>1</v>
      </c>
      <c r="P21">
        <v>3</v>
      </c>
      <c r="Q21">
        <v>28</v>
      </c>
      <c r="R21">
        <v>0</v>
      </c>
      <c r="S21" s="3">
        <v>0</v>
      </c>
      <c r="T21">
        <v>84</v>
      </c>
      <c r="U21">
        <v>1</v>
      </c>
      <c r="V21">
        <v>0</v>
      </c>
      <c r="W21">
        <v>0</v>
      </c>
      <c r="X21">
        <v>14.4</v>
      </c>
      <c r="Y21" s="1">
        <v>0.75</v>
      </c>
      <c r="Z21">
        <f t="shared" si="0"/>
        <v>17.400000000000002</v>
      </c>
      <c r="AA21" t="str">
        <f t="shared" si="1"/>
        <v>David Johnson</v>
      </c>
      <c r="AB21">
        <f>VLOOKUP(AA21,'[1]player index'!D:F,3,FALSE)</f>
        <v>169</v>
      </c>
      <c r="AC21">
        <f>VLOOKUP(AA21,'[1]player index'!E:F,2,FALSE)</f>
        <v>169</v>
      </c>
      <c r="AD21">
        <f t="shared" si="2"/>
        <v>169</v>
      </c>
      <c r="AE21">
        <f t="shared" si="3"/>
        <v>17.400000000000002</v>
      </c>
    </row>
    <row r="22" spans="1:31">
      <c r="A22" t="s">
        <v>75</v>
      </c>
      <c r="B22" t="s">
        <v>6</v>
      </c>
      <c r="C22" t="s">
        <v>605</v>
      </c>
      <c r="D22">
        <v>10</v>
      </c>
      <c r="E22" t="s">
        <v>606</v>
      </c>
      <c r="M22">
        <v>0</v>
      </c>
      <c r="N22">
        <v>3</v>
      </c>
      <c r="O22">
        <v>0</v>
      </c>
      <c r="P22">
        <v>6</v>
      </c>
      <c r="Q22">
        <v>81</v>
      </c>
      <c r="R22">
        <v>1</v>
      </c>
      <c r="S22" s="3">
        <v>0</v>
      </c>
      <c r="T22">
        <v>84</v>
      </c>
      <c r="U22">
        <v>1</v>
      </c>
      <c r="V22">
        <v>0</v>
      </c>
      <c r="W22">
        <v>0</v>
      </c>
      <c r="X22">
        <v>14.4</v>
      </c>
      <c r="Y22" s="1">
        <v>0.96</v>
      </c>
      <c r="Z22">
        <f t="shared" si="0"/>
        <v>20.399999999999999</v>
      </c>
      <c r="AA22" t="str">
        <f t="shared" si="1"/>
        <v>T.Y. Hilton</v>
      </c>
      <c r="AB22">
        <f>VLOOKUP(AA22,'[1]player index'!D:F,3,FALSE)</f>
        <v>218</v>
      </c>
      <c r="AC22" t="e">
        <f>VLOOKUP(AA22,'[1]player index'!E:F,2,FALSE)</f>
        <v>#N/A</v>
      </c>
      <c r="AD22">
        <f t="shared" si="2"/>
        <v>218</v>
      </c>
      <c r="AE22">
        <f t="shared" si="3"/>
        <v>20.399999999999999</v>
      </c>
    </row>
    <row r="23" spans="1:31">
      <c r="A23" t="s">
        <v>607</v>
      </c>
      <c r="Z23">
        <f t="shared" si="0"/>
        <v>0</v>
      </c>
      <c r="AA23" t="str">
        <f t="shared" si="1"/>
        <v xml:space="preserve"> Previous1234567Next </v>
      </c>
      <c r="AB23" t="e">
        <f>VLOOKUP(AA23,'[1]player index'!D:F,3,FALSE)</f>
        <v>#N/A</v>
      </c>
      <c r="AC23" t="e">
        <f>VLOOKUP(AA23,'[1]player index'!E:F,2,FALSE)</f>
        <v>#N/A</v>
      </c>
      <c r="AD23" t="e">
        <f t="shared" si="2"/>
        <v>#N/A</v>
      </c>
      <c r="AE23">
        <f t="shared" si="3"/>
        <v>0</v>
      </c>
    </row>
    <row r="24" spans="1:31">
      <c r="Z24">
        <f t="shared" si="0"/>
        <v>0</v>
      </c>
      <c r="AA24">
        <f t="shared" si="1"/>
        <v>0</v>
      </c>
      <c r="AB24" t="e">
        <f>VLOOKUP(AA24,'[1]player index'!D:F,3,FALSE)</f>
        <v>#N/A</v>
      </c>
      <c r="AC24" t="e">
        <f>VLOOKUP(AA24,'[1]player index'!E:F,2,FALSE)</f>
        <v>#N/A</v>
      </c>
      <c r="AD24" t="e">
        <f t="shared" si="2"/>
        <v>#N/A</v>
      </c>
      <c r="AE24">
        <f t="shared" si="3"/>
        <v>0</v>
      </c>
    </row>
    <row r="25" spans="1:31">
      <c r="Z25">
        <f t="shared" si="0"/>
        <v>0</v>
      </c>
      <c r="AA25">
        <f t="shared" si="1"/>
        <v>0</v>
      </c>
      <c r="AB25" t="e">
        <f>VLOOKUP(AA25,'[1]player index'!D:F,3,FALSE)</f>
        <v>#N/A</v>
      </c>
      <c r="AC25" t="e">
        <f>VLOOKUP(AA25,'[1]player index'!E:F,2,FALSE)</f>
        <v>#N/A</v>
      </c>
      <c r="AD25" t="e">
        <f t="shared" si="2"/>
        <v>#N/A</v>
      </c>
      <c r="AE25">
        <f t="shared" si="3"/>
        <v>0</v>
      </c>
    </row>
    <row r="26" spans="1:31">
      <c r="A26" t="s">
        <v>207</v>
      </c>
      <c r="B26" t="s">
        <v>34</v>
      </c>
      <c r="C26" t="s">
        <v>605</v>
      </c>
      <c r="D26">
        <v>10</v>
      </c>
      <c r="E26" t="s">
        <v>606</v>
      </c>
      <c r="M26">
        <v>16</v>
      </c>
      <c r="N26">
        <v>70</v>
      </c>
      <c r="O26">
        <v>1</v>
      </c>
      <c r="P26">
        <v>2</v>
      </c>
      <c r="Q26">
        <v>14</v>
      </c>
      <c r="R26">
        <v>0</v>
      </c>
      <c r="S26" s="3">
        <v>0</v>
      </c>
      <c r="T26">
        <v>84</v>
      </c>
      <c r="U26">
        <v>1</v>
      </c>
      <c r="V26">
        <v>0</v>
      </c>
      <c r="W26">
        <v>0</v>
      </c>
      <c r="X26">
        <v>14.4</v>
      </c>
      <c r="Y26" s="1">
        <v>0.95</v>
      </c>
      <c r="Z26">
        <f t="shared" si="0"/>
        <v>16.399999999999999</v>
      </c>
      <c r="AA26" t="str">
        <f t="shared" si="1"/>
        <v>Frank Gore</v>
      </c>
      <c r="AB26">
        <f>VLOOKUP(AA26,'[1]player index'!D:F,3,FALSE)</f>
        <v>60</v>
      </c>
      <c r="AC26">
        <f>VLOOKUP(AA26,'[1]player index'!E:F,2,FALSE)</f>
        <v>60</v>
      </c>
      <c r="AD26">
        <f t="shared" si="2"/>
        <v>60</v>
      </c>
      <c r="AE26">
        <f t="shared" si="3"/>
        <v>16.399999999999999</v>
      </c>
    </row>
    <row r="27" spans="1:31">
      <c r="A27" t="s">
        <v>99</v>
      </c>
      <c r="B27" t="s">
        <v>34</v>
      </c>
      <c r="C27" t="s">
        <v>608</v>
      </c>
      <c r="D27">
        <v>8</v>
      </c>
      <c r="E27" t="s">
        <v>609</v>
      </c>
      <c r="M27">
        <v>19</v>
      </c>
      <c r="N27">
        <v>77</v>
      </c>
      <c r="O27">
        <v>1</v>
      </c>
      <c r="P27">
        <v>3</v>
      </c>
      <c r="Q27">
        <v>15</v>
      </c>
      <c r="R27">
        <v>0</v>
      </c>
      <c r="S27" s="3">
        <v>1</v>
      </c>
      <c r="T27">
        <v>92</v>
      </c>
      <c r="U27">
        <v>1</v>
      </c>
      <c r="V27">
        <v>0</v>
      </c>
      <c r="W27">
        <v>0</v>
      </c>
      <c r="X27">
        <v>14.2</v>
      </c>
      <c r="Y27" s="1">
        <v>0.98</v>
      </c>
      <c r="Z27">
        <f t="shared" si="0"/>
        <v>17.2</v>
      </c>
      <c r="AA27" t="str">
        <f t="shared" si="1"/>
        <v>LeSean McCoy</v>
      </c>
      <c r="AB27">
        <f>VLOOKUP(AA27,'[1]player index'!D:F,3,FALSE)</f>
        <v>67</v>
      </c>
      <c r="AC27">
        <f>VLOOKUP(AA27,'[1]player index'!E:F,2,FALSE)</f>
        <v>67</v>
      </c>
      <c r="AD27">
        <f t="shared" si="2"/>
        <v>67</v>
      </c>
      <c r="AE27">
        <f t="shared" si="3"/>
        <v>17.2</v>
      </c>
    </row>
    <row r="28" spans="1:31">
      <c r="A28" t="s">
        <v>216</v>
      </c>
      <c r="B28" t="s">
        <v>34</v>
      </c>
      <c r="C28" t="s">
        <v>610</v>
      </c>
      <c r="D28">
        <v>8</v>
      </c>
      <c r="E28" t="s">
        <v>611</v>
      </c>
      <c r="M28">
        <v>15</v>
      </c>
      <c r="N28">
        <v>66</v>
      </c>
      <c r="O28">
        <v>1</v>
      </c>
      <c r="P28">
        <v>2</v>
      </c>
      <c r="Q28">
        <v>15</v>
      </c>
      <c r="R28">
        <v>0</v>
      </c>
      <c r="S28" s="3">
        <v>0</v>
      </c>
      <c r="T28">
        <v>81</v>
      </c>
      <c r="U28">
        <v>1</v>
      </c>
      <c r="V28">
        <v>0</v>
      </c>
      <c r="W28">
        <v>0</v>
      </c>
      <c r="X28">
        <v>14.1</v>
      </c>
      <c r="Y28" s="1">
        <v>0.84</v>
      </c>
      <c r="Z28">
        <f t="shared" si="0"/>
        <v>16.100000000000001</v>
      </c>
      <c r="AA28" t="str">
        <f t="shared" si="1"/>
        <v>T.J. Yeldon</v>
      </c>
      <c r="AB28">
        <f>VLOOKUP(AA28,'[1]player index'!D:F,3,FALSE)</f>
        <v>103</v>
      </c>
      <c r="AC28">
        <f>VLOOKUP(AA28,'[1]player index'!E:F,2,FALSE)</f>
        <v>103</v>
      </c>
      <c r="AD28">
        <f t="shared" si="2"/>
        <v>103</v>
      </c>
      <c r="AE28">
        <f t="shared" si="3"/>
        <v>16.100000000000001</v>
      </c>
    </row>
    <row r="29" spans="1:31">
      <c r="A29" t="s">
        <v>22</v>
      </c>
      <c r="B29" t="s">
        <v>6</v>
      </c>
      <c r="C29" t="s">
        <v>612</v>
      </c>
      <c r="D29">
        <v>9</v>
      </c>
      <c r="E29" t="s">
        <v>613</v>
      </c>
      <c r="M29">
        <v>0</v>
      </c>
      <c r="N29">
        <v>0</v>
      </c>
      <c r="O29">
        <v>0</v>
      </c>
      <c r="P29">
        <v>6</v>
      </c>
      <c r="Q29">
        <v>81</v>
      </c>
      <c r="R29">
        <v>1</v>
      </c>
      <c r="S29" s="3">
        <v>0</v>
      </c>
      <c r="T29">
        <v>81</v>
      </c>
      <c r="U29">
        <v>1</v>
      </c>
      <c r="V29">
        <v>0</v>
      </c>
      <c r="W29">
        <v>0</v>
      </c>
      <c r="X29">
        <v>14.1</v>
      </c>
      <c r="Y29" s="1">
        <v>0.99</v>
      </c>
      <c r="Z29">
        <f t="shared" si="0"/>
        <v>20.100000000000001</v>
      </c>
      <c r="AA29" t="str">
        <f t="shared" si="1"/>
        <v>Calvin Johnson</v>
      </c>
      <c r="AB29">
        <f>VLOOKUP(AA29,'[1]player index'!D:F,3,FALSE)</f>
        <v>58</v>
      </c>
      <c r="AC29">
        <f>VLOOKUP(AA29,'[1]player index'!E:F,2,FALSE)</f>
        <v>58</v>
      </c>
      <c r="AD29">
        <f t="shared" si="2"/>
        <v>58</v>
      </c>
      <c r="AE29">
        <f t="shared" si="3"/>
        <v>20.100000000000001</v>
      </c>
    </row>
    <row r="30" spans="1:31">
      <c r="A30" t="s">
        <v>192</v>
      </c>
      <c r="B30" t="s">
        <v>6</v>
      </c>
      <c r="C30" t="s">
        <v>92</v>
      </c>
      <c r="D30">
        <v>5</v>
      </c>
      <c r="E30" t="s">
        <v>614</v>
      </c>
      <c r="M30">
        <v>0</v>
      </c>
      <c r="N30">
        <v>0</v>
      </c>
      <c r="O30">
        <v>0</v>
      </c>
      <c r="P30">
        <v>6</v>
      </c>
      <c r="Q30">
        <v>80</v>
      </c>
      <c r="R30">
        <v>1</v>
      </c>
      <c r="S30" s="3">
        <v>0</v>
      </c>
      <c r="T30">
        <v>80</v>
      </c>
      <c r="U30">
        <v>1</v>
      </c>
      <c r="V30">
        <v>0</v>
      </c>
      <c r="W30">
        <v>0</v>
      </c>
      <c r="X30">
        <v>14</v>
      </c>
      <c r="Y30" s="1">
        <v>0.83</v>
      </c>
      <c r="Z30">
        <f t="shared" si="0"/>
        <v>20</v>
      </c>
      <c r="AA30" t="str">
        <f t="shared" si="1"/>
        <v>Eric Decker</v>
      </c>
      <c r="AB30">
        <f>VLOOKUP(AA30,'[1]player index'!D:F,3,FALSE)</f>
        <v>95</v>
      </c>
      <c r="AC30">
        <f>VLOOKUP(AA30,'[1]player index'!E:F,2,FALSE)</f>
        <v>95</v>
      </c>
      <c r="AD30">
        <f t="shared" si="2"/>
        <v>95</v>
      </c>
      <c r="AE30">
        <f t="shared" si="3"/>
        <v>20</v>
      </c>
    </row>
    <row r="31" spans="1:31">
      <c r="A31" t="s">
        <v>615</v>
      </c>
      <c r="B31" t="s">
        <v>6</v>
      </c>
      <c r="C31" t="s">
        <v>581</v>
      </c>
      <c r="D31">
        <v>8</v>
      </c>
      <c r="E31" t="s">
        <v>616</v>
      </c>
      <c r="M31">
        <v>0</v>
      </c>
      <c r="N31">
        <v>0</v>
      </c>
      <c r="O31">
        <v>0</v>
      </c>
      <c r="P31">
        <v>6</v>
      </c>
      <c r="Q31">
        <v>78</v>
      </c>
      <c r="R31">
        <v>1</v>
      </c>
      <c r="S31" s="3">
        <v>0</v>
      </c>
      <c r="T31">
        <v>78</v>
      </c>
      <c r="U31">
        <v>1</v>
      </c>
      <c r="V31">
        <v>0</v>
      </c>
      <c r="W31">
        <v>0</v>
      </c>
      <c r="X31">
        <v>13.8</v>
      </c>
      <c r="Y31" s="1">
        <v>0.62</v>
      </c>
      <c r="Z31">
        <f t="shared" si="0"/>
        <v>19.8</v>
      </c>
      <c r="AA31" t="str">
        <f t="shared" si="1"/>
        <v>Pierre Garcon</v>
      </c>
      <c r="AB31">
        <f>VLOOKUP(AA31,'[1]player index'!D:F,3,FALSE)</f>
        <v>121</v>
      </c>
      <c r="AC31">
        <f>VLOOKUP(AA31,'[1]player index'!E:F,2,FALSE)</f>
        <v>121</v>
      </c>
      <c r="AD31">
        <f t="shared" si="2"/>
        <v>121</v>
      </c>
      <c r="AE31">
        <f t="shared" si="3"/>
        <v>19.8</v>
      </c>
    </row>
    <row r="32" spans="1:31">
      <c r="A32" t="s">
        <v>65</v>
      </c>
      <c r="B32" t="s">
        <v>6</v>
      </c>
      <c r="C32" t="s">
        <v>617</v>
      </c>
      <c r="D32">
        <v>8</v>
      </c>
      <c r="E32" t="s">
        <v>618</v>
      </c>
      <c r="M32">
        <v>0</v>
      </c>
      <c r="N32">
        <v>0</v>
      </c>
      <c r="O32">
        <v>0</v>
      </c>
      <c r="P32">
        <v>6</v>
      </c>
      <c r="Q32">
        <v>78</v>
      </c>
      <c r="R32">
        <v>1</v>
      </c>
      <c r="S32" s="3">
        <v>0</v>
      </c>
      <c r="T32">
        <v>78</v>
      </c>
      <c r="U32">
        <v>1</v>
      </c>
      <c r="V32">
        <v>0</v>
      </c>
      <c r="W32">
        <v>0</v>
      </c>
      <c r="X32">
        <v>13.8</v>
      </c>
      <c r="Y32" s="1">
        <v>0.93</v>
      </c>
      <c r="Z32">
        <f t="shared" si="0"/>
        <v>19.8</v>
      </c>
      <c r="AA32" t="str">
        <f t="shared" si="1"/>
        <v>Jordan Matthews</v>
      </c>
      <c r="AB32">
        <f>VLOOKUP(AA32,'[1]player index'!D:F,3,FALSE)</f>
        <v>96</v>
      </c>
      <c r="AC32">
        <f>VLOOKUP(AA32,'[1]player index'!E:F,2,FALSE)</f>
        <v>96</v>
      </c>
      <c r="AD32">
        <f t="shared" si="2"/>
        <v>96</v>
      </c>
      <c r="AE32">
        <f t="shared" si="3"/>
        <v>19.8</v>
      </c>
    </row>
    <row r="33" spans="1:31">
      <c r="A33" t="s">
        <v>96</v>
      </c>
      <c r="B33" t="s">
        <v>6</v>
      </c>
      <c r="C33" t="s">
        <v>619</v>
      </c>
      <c r="D33">
        <v>6</v>
      </c>
      <c r="E33" t="s">
        <v>620</v>
      </c>
      <c r="M33">
        <v>0</v>
      </c>
      <c r="N33">
        <v>0</v>
      </c>
      <c r="O33">
        <v>0</v>
      </c>
      <c r="P33">
        <v>6</v>
      </c>
      <c r="Q33">
        <v>78</v>
      </c>
      <c r="R33">
        <v>1</v>
      </c>
      <c r="S33" s="3">
        <v>0</v>
      </c>
      <c r="T33">
        <v>78</v>
      </c>
      <c r="U33">
        <v>1</v>
      </c>
      <c r="V33">
        <v>0</v>
      </c>
      <c r="W33">
        <v>0</v>
      </c>
      <c r="X33">
        <v>13.8</v>
      </c>
      <c r="Y33" s="1">
        <v>0.89</v>
      </c>
      <c r="Z33">
        <f t="shared" si="0"/>
        <v>19.8</v>
      </c>
      <c r="AA33" t="str">
        <f t="shared" si="1"/>
        <v>Amari Cooper</v>
      </c>
      <c r="AB33">
        <f>VLOOKUP(AA33,'[1]player index'!D:F,3,FALSE)</f>
        <v>114</v>
      </c>
      <c r="AC33">
        <f>VLOOKUP(AA33,'[1]player index'!E:F,2,FALSE)</f>
        <v>114</v>
      </c>
      <c r="AD33">
        <f t="shared" si="2"/>
        <v>114</v>
      </c>
      <c r="AE33">
        <f t="shared" si="3"/>
        <v>19.8</v>
      </c>
    </row>
    <row r="34" spans="1:31">
      <c r="A34" t="s">
        <v>621</v>
      </c>
      <c r="B34" t="s">
        <v>34</v>
      </c>
      <c r="C34" t="s">
        <v>580</v>
      </c>
      <c r="D34">
        <v>11</v>
      </c>
      <c r="E34" t="s">
        <v>581</v>
      </c>
      <c r="M34">
        <v>16</v>
      </c>
      <c r="N34">
        <v>59</v>
      </c>
      <c r="O34">
        <v>1</v>
      </c>
      <c r="P34">
        <v>3</v>
      </c>
      <c r="Q34">
        <v>19</v>
      </c>
      <c r="R34">
        <v>0</v>
      </c>
      <c r="S34" s="3">
        <v>0</v>
      </c>
      <c r="T34">
        <v>78</v>
      </c>
      <c r="U34">
        <v>1</v>
      </c>
      <c r="V34">
        <v>0</v>
      </c>
      <c r="W34">
        <v>0</v>
      </c>
      <c r="X34">
        <v>13.8</v>
      </c>
      <c r="Y34" s="1">
        <v>0.88</v>
      </c>
      <c r="Z34">
        <f t="shared" si="0"/>
        <v>16.8</v>
      </c>
      <c r="AA34" t="str">
        <f t="shared" si="1"/>
        <v>Rashad Jennings</v>
      </c>
      <c r="AB34">
        <f>VLOOKUP(AA34,'[1]player index'!D:F,3,FALSE)</f>
        <v>64</v>
      </c>
      <c r="AC34">
        <f>VLOOKUP(AA34,'[1]player index'!E:F,2,FALSE)</f>
        <v>64</v>
      </c>
      <c r="AD34">
        <f t="shared" si="2"/>
        <v>64</v>
      </c>
      <c r="AE34">
        <f t="shared" si="3"/>
        <v>16.8</v>
      </c>
    </row>
    <row r="35" spans="1:31">
      <c r="A35" t="s">
        <v>52</v>
      </c>
      <c r="B35" t="s">
        <v>6</v>
      </c>
      <c r="C35" t="s">
        <v>18</v>
      </c>
      <c r="D35">
        <v>7</v>
      </c>
      <c r="E35" t="s">
        <v>576</v>
      </c>
      <c r="M35">
        <v>1</v>
      </c>
      <c r="N35">
        <v>6</v>
      </c>
      <c r="O35">
        <v>0</v>
      </c>
      <c r="P35">
        <v>5</v>
      </c>
      <c r="Q35">
        <v>72</v>
      </c>
      <c r="R35">
        <v>1</v>
      </c>
      <c r="S35" s="3">
        <v>0</v>
      </c>
      <c r="T35">
        <v>78</v>
      </c>
      <c r="U35">
        <v>1</v>
      </c>
      <c r="V35">
        <v>0</v>
      </c>
      <c r="W35">
        <v>0</v>
      </c>
      <c r="X35">
        <v>13.8</v>
      </c>
      <c r="Y35" s="1">
        <v>0.97</v>
      </c>
      <c r="Z35">
        <f t="shared" si="0"/>
        <v>18.8</v>
      </c>
      <c r="AA35" t="str">
        <f t="shared" si="1"/>
        <v>Randall Cobb</v>
      </c>
      <c r="AB35">
        <f>VLOOKUP(AA35,'[1]player index'!D:F,3,FALSE)</f>
        <v>86</v>
      </c>
      <c r="AC35">
        <f>VLOOKUP(AA35,'[1]player index'!E:F,2,FALSE)</f>
        <v>86</v>
      </c>
      <c r="AD35">
        <f t="shared" si="2"/>
        <v>86</v>
      </c>
      <c r="AE35">
        <f t="shared" si="3"/>
        <v>18.8</v>
      </c>
    </row>
    <row r="36" spans="1:31">
      <c r="A36" t="s">
        <v>61</v>
      </c>
      <c r="B36" t="s">
        <v>6</v>
      </c>
      <c r="C36" t="s">
        <v>33</v>
      </c>
      <c r="D36">
        <v>11</v>
      </c>
      <c r="E36" t="s">
        <v>602</v>
      </c>
      <c r="M36">
        <v>1</v>
      </c>
      <c r="N36">
        <v>9</v>
      </c>
      <c r="O36">
        <v>0</v>
      </c>
      <c r="P36">
        <v>6</v>
      </c>
      <c r="Q36">
        <v>68</v>
      </c>
      <c r="R36">
        <v>1</v>
      </c>
      <c r="S36" s="3">
        <v>0</v>
      </c>
      <c r="T36">
        <v>77</v>
      </c>
      <c r="U36">
        <v>1</v>
      </c>
      <c r="V36">
        <v>0</v>
      </c>
      <c r="W36">
        <v>0</v>
      </c>
      <c r="X36">
        <v>13.7</v>
      </c>
      <c r="Y36" s="1">
        <v>0.91</v>
      </c>
      <c r="Z36">
        <f t="shared" si="0"/>
        <v>19.700000000000003</v>
      </c>
      <c r="AA36" t="str">
        <f t="shared" si="1"/>
        <v>Brandin Cooks</v>
      </c>
      <c r="AB36">
        <f>VLOOKUP(AA36,'[1]player index'!D:F,3,FALSE)</f>
        <v>82</v>
      </c>
      <c r="AC36">
        <f>VLOOKUP(AA36,'[1]player index'!E:F,2,FALSE)</f>
        <v>82</v>
      </c>
      <c r="AD36">
        <f t="shared" si="2"/>
        <v>82</v>
      </c>
      <c r="AE36">
        <f t="shared" si="3"/>
        <v>19.700000000000003</v>
      </c>
    </row>
    <row r="37" spans="1:31">
      <c r="A37" t="s">
        <v>196</v>
      </c>
      <c r="B37" t="s">
        <v>45</v>
      </c>
      <c r="C37" t="s">
        <v>593</v>
      </c>
      <c r="D37">
        <v>7</v>
      </c>
      <c r="E37" t="s">
        <v>594</v>
      </c>
      <c r="M37">
        <v>0</v>
      </c>
      <c r="N37">
        <v>0</v>
      </c>
      <c r="O37">
        <v>0</v>
      </c>
      <c r="P37">
        <v>6</v>
      </c>
      <c r="Q37">
        <v>77</v>
      </c>
      <c r="R37">
        <v>1</v>
      </c>
      <c r="S37" s="3">
        <v>0</v>
      </c>
      <c r="T37">
        <v>77</v>
      </c>
      <c r="U37">
        <v>1</v>
      </c>
      <c r="V37">
        <v>0</v>
      </c>
      <c r="W37">
        <v>0</v>
      </c>
      <c r="X37">
        <v>13.7</v>
      </c>
      <c r="Y37" s="1">
        <v>0.84</v>
      </c>
      <c r="Z37">
        <f t="shared" si="0"/>
        <v>19.7</v>
      </c>
      <c r="AA37" t="str">
        <f t="shared" si="1"/>
        <v>Tyler Eifert</v>
      </c>
      <c r="AB37">
        <f>VLOOKUP(AA37,'[1]player index'!D:F,3,FALSE)</f>
        <v>178</v>
      </c>
      <c r="AC37">
        <f>VLOOKUP(AA37,'[1]player index'!E:F,2,FALSE)</f>
        <v>178</v>
      </c>
      <c r="AD37">
        <f t="shared" si="2"/>
        <v>178</v>
      </c>
      <c r="AE37">
        <f t="shared" si="3"/>
        <v>19.7</v>
      </c>
    </row>
    <row r="38" spans="1:31">
      <c r="A38" t="s">
        <v>245</v>
      </c>
      <c r="B38" t="s">
        <v>34</v>
      </c>
      <c r="C38" t="s">
        <v>595</v>
      </c>
      <c r="D38">
        <v>9</v>
      </c>
      <c r="E38" t="s">
        <v>596</v>
      </c>
      <c r="M38">
        <v>16</v>
      </c>
      <c r="N38">
        <v>63</v>
      </c>
      <c r="O38">
        <v>1</v>
      </c>
      <c r="P38">
        <v>2</v>
      </c>
      <c r="Q38">
        <v>13</v>
      </c>
      <c r="R38">
        <v>0</v>
      </c>
      <c r="S38" s="3">
        <v>0</v>
      </c>
      <c r="T38">
        <v>76</v>
      </c>
      <c r="U38">
        <v>1</v>
      </c>
      <c r="V38">
        <v>0</v>
      </c>
      <c r="W38">
        <v>0</v>
      </c>
      <c r="X38">
        <v>13.6</v>
      </c>
      <c r="Y38" s="1">
        <v>0.62</v>
      </c>
      <c r="Z38">
        <f t="shared" si="0"/>
        <v>15.600000000000001</v>
      </c>
      <c r="AA38" t="str">
        <f t="shared" si="1"/>
        <v>Alfred Blue</v>
      </c>
      <c r="AB38">
        <f>VLOOKUP(AA38,'[1]player index'!D:F,3,FALSE)</f>
        <v>164</v>
      </c>
      <c r="AC38">
        <f>VLOOKUP(AA38,'[1]player index'!E:F,2,FALSE)</f>
        <v>164</v>
      </c>
      <c r="AD38">
        <f t="shared" si="2"/>
        <v>164</v>
      </c>
      <c r="AE38">
        <f t="shared" si="3"/>
        <v>15.600000000000001</v>
      </c>
    </row>
    <row r="39" spans="1:31">
      <c r="A39" t="s">
        <v>198</v>
      </c>
      <c r="B39" t="s">
        <v>6</v>
      </c>
      <c r="C39" t="s">
        <v>586</v>
      </c>
      <c r="D39">
        <v>5</v>
      </c>
      <c r="E39" t="s">
        <v>587</v>
      </c>
      <c r="M39">
        <v>0</v>
      </c>
      <c r="N39">
        <v>2</v>
      </c>
      <c r="O39">
        <v>0</v>
      </c>
      <c r="P39">
        <v>6</v>
      </c>
      <c r="Q39">
        <v>74</v>
      </c>
      <c r="R39">
        <v>1</v>
      </c>
      <c r="S39" s="3">
        <v>0</v>
      </c>
      <c r="T39">
        <v>76</v>
      </c>
      <c r="U39">
        <v>1</v>
      </c>
      <c r="V39">
        <v>0</v>
      </c>
      <c r="W39">
        <v>0</v>
      </c>
      <c r="X39">
        <v>13.6</v>
      </c>
      <c r="Y39" s="1">
        <v>0.85</v>
      </c>
      <c r="Z39">
        <f t="shared" si="0"/>
        <v>19.600000000000001</v>
      </c>
      <c r="AA39" t="str">
        <f t="shared" si="1"/>
        <v>Mike Wallace</v>
      </c>
      <c r="AB39">
        <f>VLOOKUP(AA39,'[1]player index'!D:F,3,FALSE)</f>
        <v>157</v>
      </c>
      <c r="AC39">
        <f>VLOOKUP(AA39,'[1]player index'!E:F,2,FALSE)</f>
        <v>157</v>
      </c>
      <c r="AD39">
        <f t="shared" si="2"/>
        <v>157</v>
      </c>
      <c r="AE39">
        <f t="shared" si="3"/>
        <v>19.600000000000001</v>
      </c>
    </row>
    <row r="40" spans="1:31">
      <c r="A40" t="s">
        <v>203</v>
      </c>
      <c r="B40" t="s">
        <v>6</v>
      </c>
      <c r="C40" t="s">
        <v>577</v>
      </c>
      <c r="D40">
        <v>6</v>
      </c>
      <c r="E40" t="s">
        <v>578</v>
      </c>
      <c r="M40">
        <v>0</v>
      </c>
      <c r="N40">
        <v>0</v>
      </c>
      <c r="O40">
        <v>0</v>
      </c>
      <c r="P40">
        <v>5</v>
      </c>
      <c r="Q40">
        <v>76</v>
      </c>
      <c r="R40">
        <v>1</v>
      </c>
      <c r="S40" s="3">
        <v>0</v>
      </c>
      <c r="T40">
        <v>76</v>
      </c>
      <c r="U40">
        <v>1</v>
      </c>
      <c r="V40">
        <v>0</v>
      </c>
      <c r="W40">
        <v>0</v>
      </c>
      <c r="X40">
        <v>13.6</v>
      </c>
      <c r="Y40" s="1">
        <v>0.79</v>
      </c>
      <c r="Z40">
        <f t="shared" si="0"/>
        <v>18.600000000000001</v>
      </c>
      <c r="AA40" t="str">
        <f t="shared" si="1"/>
        <v>Terrance Williams</v>
      </c>
      <c r="AB40">
        <f>VLOOKUP(AA40,'[1]player index'!D:F,3,FALSE)</f>
        <v>81</v>
      </c>
      <c r="AC40">
        <f>VLOOKUP(AA40,'[1]player index'!E:F,2,FALSE)</f>
        <v>81</v>
      </c>
      <c r="AD40">
        <f t="shared" si="2"/>
        <v>81</v>
      </c>
      <c r="AE40">
        <f t="shared" si="3"/>
        <v>18.600000000000001</v>
      </c>
    </row>
    <row r="41" spans="1:31">
      <c r="A41" t="s">
        <v>239</v>
      </c>
      <c r="B41" t="s">
        <v>6</v>
      </c>
      <c r="C41" t="s">
        <v>584</v>
      </c>
      <c r="D41">
        <v>11</v>
      </c>
      <c r="E41" t="s">
        <v>585</v>
      </c>
      <c r="M41">
        <v>0</v>
      </c>
      <c r="N41">
        <v>2</v>
      </c>
      <c r="O41">
        <v>0</v>
      </c>
      <c r="P41">
        <v>5</v>
      </c>
      <c r="Q41">
        <v>72</v>
      </c>
      <c r="R41">
        <v>1</v>
      </c>
      <c r="S41" s="3">
        <v>0</v>
      </c>
      <c r="T41">
        <v>74</v>
      </c>
      <c r="U41">
        <v>1</v>
      </c>
      <c r="V41">
        <v>0</v>
      </c>
      <c r="W41">
        <v>0</v>
      </c>
      <c r="X41">
        <v>13.4</v>
      </c>
      <c r="Y41" s="1">
        <v>0.55000000000000004</v>
      </c>
      <c r="Z41">
        <f t="shared" si="0"/>
        <v>18.399999999999999</v>
      </c>
      <c r="AA41" t="str">
        <f t="shared" si="1"/>
        <v>Markus Wheaton</v>
      </c>
      <c r="AB41">
        <f>VLOOKUP(AA41,'[1]player index'!D:F,3,FALSE)</f>
        <v>156</v>
      </c>
      <c r="AC41">
        <f>VLOOKUP(AA41,'[1]player index'!E:F,2,FALSE)</f>
        <v>156</v>
      </c>
      <c r="AD41">
        <f t="shared" si="2"/>
        <v>156</v>
      </c>
      <c r="AE41">
        <f t="shared" si="3"/>
        <v>18.399999999999999</v>
      </c>
    </row>
    <row r="42" spans="1:31">
      <c r="A42" t="s">
        <v>40</v>
      </c>
      <c r="B42" t="s">
        <v>34</v>
      </c>
      <c r="C42" t="s">
        <v>600</v>
      </c>
      <c r="D42">
        <v>9</v>
      </c>
      <c r="E42" t="s">
        <v>601</v>
      </c>
      <c r="M42">
        <v>14</v>
      </c>
      <c r="N42">
        <v>60</v>
      </c>
      <c r="O42">
        <v>1</v>
      </c>
      <c r="P42">
        <v>2</v>
      </c>
      <c r="Q42">
        <v>13</v>
      </c>
      <c r="R42">
        <v>0</v>
      </c>
      <c r="S42" s="3">
        <v>0</v>
      </c>
      <c r="T42">
        <v>73</v>
      </c>
      <c r="U42">
        <v>1</v>
      </c>
      <c r="V42">
        <v>0</v>
      </c>
      <c r="W42">
        <v>0</v>
      </c>
      <c r="X42">
        <v>13.3</v>
      </c>
      <c r="Y42" s="1">
        <v>0.99</v>
      </c>
      <c r="Z42">
        <f t="shared" si="0"/>
        <v>15.3</v>
      </c>
      <c r="AA42" t="str">
        <f t="shared" si="1"/>
        <v>Marshawn Lynch</v>
      </c>
      <c r="AB42">
        <f>VLOOKUP(AA42,'[1]player index'!D:F,3,FALSE)</f>
        <v>45</v>
      </c>
      <c r="AC42">
        <f>VLOOKUP(AA42,'[1]player index'!E:F,2,FALSE)</f>
        <v>45</v>
      </c>
      <c r="AD42">
        <f t="shared" si="2"/>
        <v>45</v>
      </c>
      <c r="AE42">
        <f t="shared" si="3"/>
        <v>15.3</v>
      </c>
    </row>
    <row r="43" spans="1:31">
      <c r="A43" t="s">
        <v>91</v>
      </c>
      <c r="B43" t="s">
        <v>6</v>
      </c>
      <c r="C43" t="s">
        <v>92</v>
      </c>
      <c r="D43">
        <v>5</v>
      </c>
      <c r="E43" t="s">
        <v>614</v>
      </c>
      <c r="M43">
        <v>0</v>
      </c>
      <c r="N43">
        <v>0</v>
      </c>
      <c r="O43">
        <v>0</v>
      </c>
      <c r="P43">
        <v>6</v>
      </c>
      <c r="Q43">
        <v>73</v>
      </c>
      <c r="R43">
        <v>1</v>
      </c>
      <c r="S43" s="3">
        <v>0</v>
      </c>
      <c r="T43">
        <v>73</v>
      </c>
      <c r="U43">
        <v>1</v>
      </c>
      <c r="V43">
        <v>0</v>
      </c>
      <c r="W43">
        <v>0</v>
      </c>
      <c r="X43">
        <v>13.3</v>
      </c>
      <c r="Y43" s="1">
        <v>0.97</v>
      </c>
      <c r="Z43">
        <f t="shared" si="0"/>
        <v>19.3</v>
      </c>
      <c r="AA43" t="str">
        <f t="shared" si="1"/>
        <v>Brandon Marshall</v>
      </c>
      <c r="AB43">
        <f>VLOOKUP(AA43,'[1]player index'!D:F,3,FALSE)</f>
        <v>124</v>
      </c>
      <c r="AC43">
        <f>VLOOKUP(AA43,'[1]player index'!E:F,2,FALSE)</f>
        <v>124</v>
      </c>
      <c r="AD43">
        <f t="shared" si="2"/>
        <v>124</v>
      </c>
      <c r="AE43">
        <f t="shared" si="3"/>
        <v>19.3</v>
      </c>
    </row>
    <row r="44" spans="1:31">
      <c r="A44" t="s">
        <v>302</v>
      </c>
      <c r="B44" t="s">
        <v>6</v>
      </c>
      <c r="C44" t="s">
        <v>622</v>
      </c>
      <c r="D44">
        <v>5</v>
      </c>
      <c r="E44" t="s">
        <v>623</v>
      </c>
      <c r="M44">
        <v>0</v>
      </c>
      <c r="N44">
        <v>0</v>
      </c>
      <c r="O44">
        <v>0</v>
      </c>
      <c r="P44">
        <v>5</v>
      </c>
      <c r="Q44">
        <v>73</v>
      </c>
      <c r="R44">
        <v>1</v>
      </c>
      <c r="S44" s="3">
        <v>0</v>
      </c>
      <c r="T44">
        <v>73</v>
      </c>
      <c r="U44">
        <v>1</v>
      </c>
      <c r="V44">
        <v>0</v>
      </c>
      <c r="W44">
        <v>0</v>
      </c>
      <c r="X44">
        <v>13.3</v>
      </c>
      <c r="Y44" s="1">
        <v>0.28000000000000003</v>
      </c>
      <c r="Z44">
        <f t="shared" si="0"/>
        <v>18.3</v>
      </c>
      <c r="AA44" t="str">
        <f t="shared" si="1"/>
        <v>Devin Funchess</v>
      </c>
      <c r="AB44">
        <f>VLOOKUP(AA44,'[1]player index'!D:F,3,FALSE)</f>
        <v>269</v>
      </c>
      <c r="AC44">
        <f>VLOOKUP(AA44,'[1]player index'!E:F,2,FALSE)</f>
        <v>269</v>
      </c>
      <c r="AD44">
        <f t="shared" si="2"/>
        <v>269</v>
      </c>
      <c r="AE44">
        <f t="shared" si="3"/>
        <v>18.3</v>
      </c>
    </row>
    <row r="45" spans="1:31">
      <c r="A45" t="s">
        <v>108</v>
      </c>
      <c r="B45" t="s">
        <v>6</v>
      </c>
      <c r="C45" t="s">
        <v>603</v>
      </c>
      <c r="D45">
        <v>9</v>
      </c>
      <c r="E45" t="s">
        <v>604</v>
      </c>
      <c r="M45">
        <v>0</v>
      </c>
      <c r="N45">
        <v>0</v>
      </c>
      <c r="O45">
        <v>0</v>
      </c>
      <c r="P45">
        <v>6</v>
      </c>
      <c r="Q45">
        <v>72</v>
      </c>
      <c r="R45">
        <v>1</v>
      </c>
      <c r="S45" s="3">
        <v>0</v>
      </c>
      <c r="T45">
        <v>72</v>
      </c>
      <c r="U45">
        <v>1</v>
      </c>
      <c r="V45">
        <v>0</v>
      </c>
      <c r="W45">
        <v>0</v>
      </c>
      <c r="X45">
        <v>13.2</v>
      </c>
      <c r="Y45" s="1">
        <v>0.95</v>
      </c>
      <c r="Z45">
        <f t="shared" si="0"/>
        <v>19.2</v>
      </c>
      <c r="AA45" t="str">
        <f t="shared" si="1"/>
        <v>Larry Fitzgerald</v>
      </c>
      <c r="AB45">
        <f>VLOOKUP(AA45,'[1]player index'!D:F,3,FALSE)</f>
        <v>132</v>
      </c>
      <c r="AC45">
        <f>VLOOKUP(AA45,'[1]player index'!E:F,2,FALSE)</f>
        <v>132</v>
      </c>
      <c r="AD45">
        <f t="shared" si="2"/>
        <v>132</v>
      </c>
      <c r="AE45">
        <f t="shared" si="3"/>
        <v>19.2</v>
      </c>
    </row>
    <row r="46" spans="1:31">
      <c r="A46" t="s">
        <v>607</v>
      </c>
      <c r="Z46">
        <f t="shared" si="0"/>
        <v>0</v>
      </c>
      <c r="AA46" t="str">
        <f t="shared" si="1"/>
        <v xml:space="preserve"> Previous1234567Next </v>
      </c>
      <c r="AB46" t="e">
        <f>VLOOKUP(AA46,'[1]player index'!D:F,3,FALSE)</f>
        <v>#N/A</v>
      </c>
      <c r="AC46" t="e">
        <f>VLOOKUP(AA46,'[1]player index'!E:F,2,FALSE)</f>
        <v>#N/A</v>
      </c>
      <c r="AD46" t="e">
        <f t="shared" si="2"/>
        <v>#N/A</v>
      </c>
      <c r="AE46">
        <f t="shared" si="3"/>
        <v>0</v>
      </c>
    </row>
    <row r="47" spans="1:31">
      <c r="Z47">
        <f t="shared" si="0"/>
        <v>0</v>
      </c>
      <c r="AA47">
        <f t="shared" si="1"/>
        <v>0</v>
      </c>
      <c r="AB47" t="e">
        <f>VLOOKUP(AA47,'[1]player index'!D:F,3,FALSE)</f>
        <v>#N/A</v>
      </c>
      <c r="AC47" t="e">
        <f>VLOOKUP(AA47,'[1]player index'!E:F,2,FALSE)</f>
        <v>#N/A</v>
      </c>
      <c r="AD47" t="e">
        <f t="shared" si="2"/>
        <v>#N/A</v>
      </c>
      <c r="AE47">
        <f t="shared" si="3"/>
        <v>0</v>
      </c>
    </row>
    <row r="48" spans="1:31">
      <c r="Z48">
        <f t="shared" si="0"/>
        <v>0</v>
      </c>
      <c r="AA48">
        <f t="shared" si="1"/>
        <v>0</v>
      </c>
      <c r="AB48" t="e">
        <f>VLOOKUP(AA48,'[1]player index'!D:F,3,FALSE)</f>
        <v>#N/A</v>
      </c>
      <c r="AC48" t="e">
        <f>VLOOKUP(AA48,'[1]player index'!E:F,2,FALSE)</f>
        <v>#N/A</v>
      </c>
      <c r="AD48" t="e">
        <f t="shared" si="2"/>
        <v>#N/A</v>
      </c>
      <c r="AE48">
        <f t="shared" si="3"/>
        <v>0</v>
      </c>
    </row>
    <row r="49" spans="1:31">
      <c r="A49" t="s">
        <v>122</v>
      </c>
      <c r="B49" t="s">
        <v>6</v>
      </c>
      <c r="C49" t="s">
        <v>33</v>
      </c>
      <c r="D49">
        <v>11</v>
      </c>
      <c r="E49" t="s">
        <v>602</v>
      </c>
      <c r="M49">
        <v>0</v>
      </c>
      <c r="N49">
        <v>0</v>
      </c>
      <c r="O49">
        <v>0</v>
      </c>
      <c r="P49">
        <v>6</v>
      </c>
      <c r="Q49">
        <v>72</v>
      </c>
      <c r="R49">
        <v>1</v>
      </c>
      <c r="S49" s="3">
        <v>0</v>
      </c>
      <c r="T49">
        <v>72</v>
      </c>
      <c r="U49">
        <v>1</v>
      </c>
      <c r="V49">
        <v>0</v>
      </c>
      <c r="W49">
        <v>0</v>
      </c>
      <c r="X49">
        <v>13.2</v>
      </c>
      <c r="Y49" s="1">
        <v>0.71</v>
      </c>
      <c r="Z49">
        <f t="shared" si="0"/>
        <v>19.2</v>
      </c>
      <c r="AA49" t="str">
        <f t="shared" si="1"/>
        <v>Marques Colston</v>
      </c>
      <c r="AB49">
        <f>VLOOKUP(AA49,'[1]player index'!D:F,3,FALSE)</f>
        <v>141</v>
      </c>
      <c r="AC49">
        <f>VLOOKUP(AA49,'[1]player index'!E:F,2,FALSE)</f>
        <v>141</v>
      </c>
      <c r="AD49">
        <f t="shared" si="2"/>
        <v>141</v>
      </c>
      <c r="AE49">
        <f t="shared" si="3"/>
        <v>19.2</v>
      </c>
    </row>
    <row r="50" spans="1:31">
      <c r="A50" t="s">
        <v>124</v>
      </c>
      <c r="B50" t="s">
        <v>34</v>
      </c>
      <c r="C50" t="s">
        <v>589</v>
      </c>
      <c r="D50">
        <v>7</v>
      </c>
      <c r="E50" t="s">
        <v>590</v>
      </c>
      <c r="M50">
        <v>8</v>
      </c>
      <c r="N50">
        <v>46</v>
      </c>
      <c r="O50">
        <v>1</v>
      </c>
      <c r="P50">
        <v>2</v>
      </c>
      <c r="Q50">
        <v>24</v>
      </c>
      <c r="R50">
        <v>0</v>
      </c>
      <c r="S50" s="3">
        <v>0</v>
      </c>
      <c r="T50">
        <v>70</v>
      </c>
      <c r="U50">
        <v>1</v>
      </c>
      <c r="V50">
        <v>0</v>
      </c>
      <c r="W50">
        <v>0</v>
      </c>
      <c r="X50">
        <v>13</v>
      </c>
      <c r="Y50" s="1">
        <v>0.56000000000000005</v>
      </c>
      <c r="Z50">
        <f t="shared" si="0"/>
        <v>15.000000000000002</v>
      </c>
      <c r="AA50" t="str">
        <f t="shared" si="1"/>
        <v>Ronnie Hillman</v>
      </c>
      <c r="AB50">
        <f>VLOOKUP(AA50,'[1]player index'!D:F,3,FALSE)</f>
        <v>186</v>
      </c>
      <c r="AC50">
        <f>VLOOKUP(AA50,'[1]player index'!E:F,2,FALSE)</f>
        <v>186</v>
      </c>
      <c r="AD50">
        <f t="shared" si="2"/>
        <v>186</v>
      </c>
      <c r="AE50">
        <f t="shared" si="3"/>
        <v>15.000000000000002</v>
      </c>
    </row>
    <row r="51" spans="1:31">
      <c r="A51" t="s">
        <v>624</v>
      </c>
      <c r="B51" t="s">
        <v>6</v>
      </c>
      <c r="C51" t="s">
        <v>625</v>
      </c>
      <c r="D51">
        <v>9</v>
      </c>
      <c r="E51" t="s">
        <v>626</v>
      </c>
      <c r="M51">
        <v>0</v>
      </c>
      <c r="N51">
        <v>0</v>
      </c>
      <c r="O51">
        <v>0</v>
      </c>
      <c r="P51">
        <v>6</v>
      </c>
      <c r="Q51">
        <v>70</v>
      </c>
      <c r="R51">
        <v>1</v>
      </c>
      <c r="S51" s="3">
        <v>0</v>
      </c>
      <c r="T51">
        <v>70</v>
      </c>
      <c r="U51">
        <v>1</v>
      </c>
      <c r="V51">
        <v>0</v>
      </c>
      <c r="W51">
        <v>0</v>
      </c>
      <c r="X51">
        <v>13</v>
      </c>
      <c r="Y51" s="1">
        <v>0.83</v>
      </c>
      <c r="Z51">
        <f t="shared" si="0"/>
        <v>19</v>
      </c>
      <c r="AA51" t="str">
        <f t="shared" si="1"/>
        <v>Steve Smith</v>
      </c>
      <c r="AB51" t="e">
        <f>VLOOKUP(AA51,'[1]player index'!D:F,3,FALSE)</f>
        <v>#N/A</v>
      </c>
      <c r="AC51">
        <f>VLOOKUP(AA51,'[1]player index'!E:F,2,FALSE)</f>
        <v>142</v>
      </c>
      <c r="AD51">
        <f t="shared" si="2"/>
        <v>142</v>
      </c>
      <c r="AE51">
        <f t="shared" si="3"/>
        <v>19</v>
      </c>
    </row>
    <row r="52" spans="1:31">
      <c r="A52" t="s">
        <v>62</v>
      </c>
      <c r="B52" t="s">
        <v>6</v>
      </c>
      <c r="C52" t="s">
        <v>29</v>
      </c>
      <c r="D52">
        <v>4</v>
      </c>
      <c r="E52" t="s">
        <v>627</v>
      </c>
      <c r="M52">
        <v>1</v>
      </c>
      <c r="N52">
        <v>2</v>
      </c>
      <c r="O52">
        <v>0</v>
      </c>
      <c r="P52">
        <v>6</v>
      </c>
      <c r="Q52">
        <v>67</v>
      </c>
      <c r="R52">
        <v>1</v>
      </c>
      <c r="S52" s="3">
        <v>0</v>
      </c>
      <c r="T52">
        <v>69</v>
      </c>
      <c r="U52">
        <v>1</v>
      </c>
      <c r="V52">
        <v>0</v>
      </c>
      <c r="W52">
        <v>0</v>
      </c>
      <c r="X52">
        <v>12.9</v>
      </c>
      <c r="Y52" s="1">
        <v>0.95</v>
      </c>
      <c r="Z52">
        <f t="shared" si="0"/>
        <v>18.899999999999999</v>
      </c>
      <c r="AA52" t="str">
        <f t="shared" si="1"/>
        <v>Julian Edelman</v>
      </c>
      <c r="AB52">
        <f>VLOOKUP(AA52,'[1]player index'!D:F,3,FALSE)</f>
        <v>75</v>
      </c>
      <c r="AC52">
        <f>VLOOKUP(AA52,'[1]player index'!E:F,2,FALSE)</f>
        <v>75</v>
      </c>
      <c r="AD52">
        <f t="shared" si="2"/>
        <v>75</v>
      </c>
      <c r="AE52">
        <f t="shared" si="3"/>
        <v>18.899999999999999</v>
      </c>
    </row>
    <row r="53" spans="1:31">
      <c r="A53" t="s">
        <v>46</v>
      </c>
      <c r="B53" t="s">
        <v>45</v>
      </c>
      <c r="C53" t="s">
        <v>29</v>
      </c>
      <c r="D53">
        <v>4</v>
      </c>
      <c r="E53" t="s">
        <v>627</v>
      </c>
      <c r="M53">
        <v>0</v>
      </c>
      <c r="N53">
        <v>0</v>
      </c>
      <c r="O53">
        <v>0</v>
      </c>
      <c r="P53">
        <v>5</v>
      </c>
      <c r="Q53">
        <v>69</v>
      </c>
      <c r="R53">
        <v>1</v>
      </c>
      <c r="S53" s="3">
        <v>0</v>
      </c>
      <c r="T53">
        <v>69</v>
      </c>
      <c r="U53">
        <v>1</v>
      </c>
      <c r="V53">
        <v>0</v>
      </c>
      <c r="W53">
        <v>0</v>
      </c>
      <c r="X53">
        <v>12.9</v>
      </c>
      <c r="Y53" s="1">
        <v>0.98</v>
      </c>
      <c r="Z53">
        <f t="shared" si="0"/>
        <v>17.899999999999999</v>
      </c>
      <c r="AA53" t="str">
        <f t="shared" si="1"/>
        <v>Rob Gronkowski</v>
      </c>
      <c r="AB53">
        <f>VLOOKUP(AA53,'[1]player index'!D:F,3,FALSE)</f>
        <v>56</v>
      </c>
      <c r="AC53">
        <f>VLOOKUP(AA53,'[1]player index'!E:F,2,FALSE)</f>
        <v>56</v>
      </c>
      <c r="AD53">
        <f t="shared" si="2"/>
        <v>56</v>
      </c>
      <c r="AE53">
        <f t="shared" si="3"/>
        <v>17.899999999999999</v>
      </c>
    </row>
    <row r="54" spans="1:31">
      <c r="A54" t="s">
        <v>116</v>
      </c>
      <c r="B54" t="s">
        <v>6</v>
      </c>
      <c r="C54" t="s">
        <v>605</v>
      </c>
      <c r="D54">
        <v>10</v>
      </c>
      <c r="E54" t="s">
        <v>606</v>
      </c>
      <c r="M54">
        <v>0</v>
      </c>
      <c r="N54">
        <v>0</v>
      </c>
      <c r="O54">
        <v>0</v>
      </c>
      <c r="P54">
        <v>5</v>
      </c>
      <c r="Q54">
        <v>67</v>
      </c>
      <c r="R54">
        <v>1</v>
      </c>
      <c r="S54" s="3">
        <v>0</v>
      </c>
      <c r="T54">
        <v>67</v>
      </c>
      <c r="U54">
        <v>1</v>
      </c>
      <c r="V54">
        <v>0</v>
      </c>
      <c r="W54">
        <v>0</v>
      </c>
      <c r="X54">
        <v>12.7</v>
      </c>
      <c r="Y54" s="1">
        <v>0.91</v>
      </c>
      <c r="Z54">
        <f t="shared" si="0"/>
        <v>17.7</v>
      </c>
      <c r="AA54" t="str">
        <f t="shared" si="1"/>
        <v>Andre Johnson</v>
      </c>
      <c r="AB54">
        <f>VLOOKUP(AA54,'[1]player index'!D:F,3,FALSE)</f>
        <v>154</v>
      </c>
      <c r="AC54">
        <f>VLOOKUP(AA54,'[1]player index'!E:F,2,FALSE)</f>
        <v>154</v>
      </c>
      <c r="AD54">
        <f t="shared" si="2"/>
        <v>154</v>
      </c>
      <c r="AE54">
        <f t="shared" si="3"/>
        <v>17.7</v>
      </c>
    </row>
    <row r="55" spans="1:31">
      <c r="A55" t="s">
        <v>253</v>
      </c>
      <c r="B55" t="s">
        <v>45</v>
      </c>
      <c r="C55" t="s">
        <v>628</v>
      </c>
      <c r="D55">
        <v>4</v>
      </c>
      <c r="E55" t="s">
        <v>629</v>
      </c>
      <c r="M55">
        <v>0</v>
      </c>
      <c r="N55">
        <v>0</v>
      </c>
      <c r="O55">
        <v>0</v>
      </c>
      <c r="P55">
        <v>5</v>
      </c>
      <c r="Q55">
        <v>66</v>
      </c>
      <c r="R55">
        <v>1</v>
      </c>
      <c r="S55" s="3">
        <v>0</v>
      </c>
      <c r="T55">
        <v>66</v>
      </c>
      <c r="U55">
        <v>1</v>
      </c>
      <c r="V55">
        <v>0</v>
      </c>
      <c r="W55">
        <v>0</v>
      </c>
      <c r="X55">
        <v>12.6</v>
      </c>
      <c r="Y55" s="1">
        <v>0.77</v>
      </c>
      <c r="Z55">
        <f t="shared" si="0"/>
        <v>17.600000000000001</v>
      </c>
      <c r="AA55" t="str">
        <f t="shared" si="1"/>
        <v>Delanie Walker</v>
      </c>
      <c r="AB55">
        <f>VLOOKUP(AA55,'[1]player index'!D:F,3,FALSE)</f>
        <v>496</v>
      </c>
      <c r="AC55" t="e">
        <f>VLOOKUP(AA55,'[1]player index'!E:F,2,FALSE)</f>
        <v>#N/A</v>
      </c>
      <c r="AD55">
        <f t="shared" si="2"/>
        <v>496</v>
      </c>
      <c r="AE55">
        <f t="shared" si="3"/>
        <v>17.600000000000001</v>
      </c>
    </row>
    <row r="56" spans="1:31">
      <c r="A56" t="s">
        <v>105</v>
      </c>
      <c r="B56" t="s">
        <v>34</v>
      </c>
      <c r="C56" t="s">
        <v>625</v>
      </c>
      <c r="D56">
        <v>9</v>
      </c>
      <c r="E56" t="s">
        <v>626</v>
      </c>
      <c r="M56">
        <v>12</v>
      </c>
      <c r="N56">
        <v>52</v>
      </c>
      <c r="O56">
        <v>1</v>
      </c>
      <c r="P56">
        <v>2</v>
      </c>
      <c r="Q56">
        <v>13</v>
      </c>
      <c r="R56">
        <v>0</v>
      </c>
      <c r="S56" s="3">
        <v>0</v>
      </c>
      <c r="T56">
        <v>65</v>
      </c>
      <c r="U56">
        <v>1</v>
      </c>
      <c r="V56">
        <v>0</v>
      </c>
      <c r="W56">
        <v>0</v>
      </c>
      <c r="X56">
        <v>12.5</v>
      </c>
      <c r="Y56" s="1">
        <v>0.94</v>
      </c>
      <c r="Z56">
        <f t="shared" si="0"/>
        <v>14.5</v>
      </c>
      <c r="AA56" t="str">
        <f t="shared" si="1"/>
        <v>Justin Forsett</v>
      </c>
      <c r="AB56">
        <f>VLOOKUP(AA56,'[1]player index'!D:F,3,FALSE)</f>
        <v>39</v>
      </c>
      <c r="AC56">
        <f>VLOOKUP(AA56,'[1]player index'!E:F,2,FALSE)</f>
        <v>39</v>
      </c>
      <c r="AD56">
        <f t="shared" si="2"/>
        <v>39</v>
      </c>
      <c r="AE56">
        <f t="shared" si="3"/>
        <v>14.5</v>
      </c>
    </row>
    <row r="57" spans="1:31">
      <c r="A57" t="s">
        <v>188</v>
      </c>
      <c r="B57" t="s">
        <v>34</v>
      </c>
      <c r="C57" t="s">
        <v>71</v>
      </c>
      <c r="D57">
        <v>10</v>
      </c>
      <c r="E57" t="s">
        <v>630</v>
      </c>
      <c r="M57">
        <v>14</v>
      </c>
      <c r="N57">
        <v>57</v>
      </c>
      <c r="O57">
        <v>1</v>
      </c>
      <c r="P57">
        <v>1</v>
      </c>
      <c r="Q57">
        <v>8</v>
      </c>
      <c r="R57">
        <v>0</v>
      </c>
      <c r="S57" s="3">
        <v>0</v>
      </c>
      <c r="T57">
        <v>65</v>
      </c>
      <c r="U57">
        <v>1</v>
      </c>
      <c r="V57">
        <v>0</v>
      </c>
      <c r="W57">
        <v>0</v>
      </c>
      <c r="X57">
        <v>12.5</v>
      </c>
      <c r="Y57" s="1">
        <v>0.88</v>
      </c>
      <c r="Z57">
        <f t="shared" si="0"/>
        <v>13.5</v>
      </c>
      <c r="AA57" t="str">
        <f t="shared" si="1"/>
        <v>Melvin Gordon</v>
      </c>
      <c r="AB57">
        <f>VLOOKUP(AA57,'[1]player index'!D:F,3,FALSE)</f>
        <v>125</v>
      </c>
      <c r="AC57">
        <f>VLOOKUP(AA57,'[1]player index'!E:F,2,FALSE)</f>
        <v>125</v>
      </c>
      <c r="AD57">
        <f t="shared" si="2"/>
        <v>125</v>
      </c>
      <c r="AE57">
        <f t="shared" si="3"/>
        <v>13.5</v>
      </c>
    </row>
    <row r="58" spans="1:31">
      <c r="A58" t="s">
        <v>79</v>
      </c>
      <c r="B58" t="s">
        <v>34</v>
      </c>
      <c r="C58" t="s">
        <v>617</v>
      </c>
      <c r="D58">
        <v>8</v>
      </c>
      <c r="E58" t="s">
        <v>618</v>
      </c>
      <c r="M58">
        <v>12</v>
      </c>
      <c r="N58">
        <v>51</v>
      </c>
      <c r="O58">
        <v>1</v>
      </c>
      <c r="P58">
        <v>2</v>
      </c>
      <c r="Q58">
        <v>12</v>
      </c>
      <c r="R58">
        <v>0</v>
      </c>
      <c r="S58" s="3">
        <v>0</v>
      </c>
      <c r="T58">
        <v>63</v>
      </c>
      <c r="U58">
        <v>1</v>
      </c>
      <c r="V58">
        <v>0</v>
      </c>
      <c r="W58">
        <v>0</v>
      </c>
      <c r="X58">
        <v>12.3</v>
      </c>
      <c r="Y58" s="1">
        <v>0.98</v>
      </c>
      <c r="Z58">
        <f t="shared" si="0"/>
        <v>14.3</v>
      </c>
      <c r="AA58" t="str">
        <f t="shared" si="1"/>
        <v>DeMarco Murray</v>
      </c>
      <c r="AB58">
        <f>VLOOKUP(AA58,'[1]player index'!D:F,3,FALSE)</f>
        <v>35</v>
      </c>
      <c r="AC58">
        <f>VLOOKUP(AA58,'[1]player index'!E:F,2,FALSE)</f>
        <v>35</v>
      </c>
      <c r="AD58">
        <f t="shared" si="2"/>
        <v>35</v>
      </c>
      <c r="AE58">
        <f t="shared" si="3"/>
        <v>14.3</v>
      </c>
    </row>
    <row r="59" spans="1:31">
      <c r="A59" t="s">
        <v>120</v>
      </c>
      <c r="B59" t="s">
        <v>34</v>
      </c>
      <c r="C59" t="s">
        <v>89</v>
      </c>
      <c r="D59">
        <v>10</v>
      </c>
      <c r="E59" t="s">
        <v>631</v>
      </c>
      <c r="M59">
        <v>17</v>
      </c>
      <c r="N59">
        <v>54</v>
      </c>
      <c r="O59">
        <v>1</v>
      </c>
      <c r="P59">
        <v>2</v>
      </c>
      <c r="Q59">
        <v>8</v>
      </c>
      <c r="R59">
        <v>0</v>
      </c>
      <c r="S59" s="3">
        <v>0</v>
      </c>
      <c r="T59">
        <v>62</v>
      </c>
      <c r="U59">
        <v>1</v>
      </c>
      <c r="V59">
        <v>0</v>
      </c>
      <c r="W59">
        <v>0</v>
      </c>
      <c r="X59">
        <v>12.2</v>
      </c>
      <c r="Y59" s="1">
        <v>0.93</v>
      </c>
      <c r="Z59">
        <f t="shared" si="0"/>
        <v>14.200000000000001</v>
      </c>
      <c r="AA59" t="str">
        <f t="shared" si="1"/>
        <v>Carlos Hyde</v>
      </c>
      <c r="AB59">
        <f>VLOOKUP(AA59,'[1]player index'!D:F,3,FALSE)</f>
        <v>50</v>
      </c>
      <c r="AC59">
        <f>VLOOKUP(AA59,'[1]player index'!E:F,2,FALSE)</f>
        <v>50</v>
      </c>
      <c r="AD59">
        <f t="shared" si="2"/>
        <v>50</v>
      </c>
      <c r="AE59">
        <f t="shared" si="3"/>
        <v>14.200000000000001</v>
      </c>
    </row>
    <row r="60" spans="1:31">
      <c r="A60" t="s">
        <v>106</v>
      </c>
      <c r="B60" t="s">
        <v>6</v>
      </c>
      <c r="C60" t="s">
        <v>44</v>
      </c>
      <c r="D60">
        <v>9</v>
      </c>
      <c r="E60" t="s">
        <v>599</v>
      </c>
      <c r="M60">
        <v>0</v>
      </c>
      <c r="N60">
        <v>0</v>
      </c>
      <c r="O60">
        <v>0</v>
      </c>
      <c r="P60">
        <v>5</v>
      </c>
      <c r="Q60">
        <v>61</v>
      </c>
      <c r="R60">
        <v>1</v>
      </c>
      <c r="S60" s="3">
        <v>0</v>
      </c>
      <c r="T60">
        <v>61</v>
      </c>
      <c r="U60">
        <v>1</v>
      </c>
      <c r="V60">
        <v>0</v>
      </c>
      <c r="W60">
        <v>0</v>
      </c>
      <c r="X60">
        <v>12.1</v>
      </c>
      <c r="Y60" s="1">
        <v>0.92</v>
      </c>
      <c r="Z60">
        <f t="shared" si="0"/>
        <v>17.100000000000001</v>
      </c>
      <c r="AA60" t="str">
        <f t="shared" si="1"/>
        <v>Jeremy Maclin</v>
      </c>
      <c r="AB60">
        <f>VLOOKUP(AA60,'[1]player index'!D:F,3,FALSE)</f>
        <v>100</v>
      </c>
      <c r="AC60">
        <f>VLOOKUP(AA60,'[1]player index'!E:F,2,FALSE)</f>
        <v>100</v>
      </c>
      <c r="AD60">
        <f t="shared" si="2"/>
        <v>100</v>
      </c>
      <c r="AE60">
        <f t="shared" si="3"/>
        <v>17.100000000000001</v>
      </c>
    </row>
    <row r="61" spans="1:31">
      <c r="A61" t="s">
        <v>119</v>
      </c>
      <c r="B61" t="s">
        <v>6</v>
      </c>
      <c r="C61" t="s">
        <v>89</v>
      </c>
      <c r="D61">
        <v>10</v>
      </c>
      <c r="E61" t="s">
        <v>631</v>
      </c>
      <c r="M61">
        <v>4</v>
      </c>
      <c r="N61">
        <v>0</v>
      </c>
      <c r="O61">
        <v>0</v>
      </c>
      <c r="P61">
        <v>5</v>
      </c>
      <c r="Q61">
        <v>61</v>
      </c>
      <c r="R61">
        <v>1</v>
      </c>
      <c r="S61" s="3">
        <v>0</v>
      </c>
      <c r="T61">
        <v>61</v>
      </c>
      <c r="U61">
        <v>1</v>
      </c>
      <c r="V61">
        <v>0</v>
      </c>
      <c r="W61">
        <v>0</v>
      </c>
      <c r="X61">
        <v>12.1</v>
      </c>
      <c r="Y61" s="1">
        <v>0.82</v>
      </c>
      <c r="Z61">
        <f t="shared" si="0"/>
        <v>17.100000000000001</v>
      </c>
      <c r="AA61" t="str">
        <f t="shared" si="1"/>
        <v>Torrey Smith</v>
      </c>
      <c r="AB61">
        <f>VLOOKUP(AA61,'[1]player index'!D:F,3,FALSE)</f>
        <v>163</v>
      </c>
      <c r="AC61">
        <f>VLOOKUP(AA61,'[1]player index'!E:F,2,FALSE)</f>
        <v>163</v>
      </c>
      <c r="AD61">
        <f t="shared" si="2"/>
        <v>163</v>
      </c>
      <c r="AE61">
        <f t="shared" si="3"/>
        <v>17.100000000000001</v>
      </c>
    </row>
    <row r="62" spans="1:31">
      <c r="A62" t="s">
        <v>129</v>
      </c>
      <c r="B62" t="s">
        <v>6</v>
      </c>
      <c r="C62" t="s">
        <v>610</v>
      </c>
      <c r="D62">
        <v>8</v>
      </c>
      <c r="E62" t="s">
        <v>611</v>
      </c>
      <c r="M62">
        <v>0</v>
      </c>
      <c r="N62">
        <v>0</v>
      </c>
      <c r="O62">
        <v>0</v>
      </c>
      <c r="P62">
        <v>5</v>
      </c>
      <c r="Q62">
        <v>61</v>
      </c>
      <c r="R62">
        <v>1</v>
      </c>
      <c r="S62" s="3">
        <v>0</v>
      </c>
      <c r="T62">
        <v>61</v>
      </c>
      <c r="U62">
        <v>1</v>
      </c>
      <c r="V62">
        <v>0</v>
      </c>
      <c r="W62">
        <v>0</v>
      </c>
      <c r="X62">
        <v>12.1</v>
      </c>
      <c r="Y62" s="1">
        <v>0.8</v>
      </c>
      <c r="Z62">
        <f t="shared" si="0"/>
        <v>17.100000000000001</v>
      </c>
      <c r="AA62" t="str">
        <f t="shared" si="1"/>
        <v>Allen Robinson</v>
      </c>
      <c r="AB62">
        <f>VLOOKUP(AA62,'[1]player index'!D:F,3,FALSE)</f>
        <v>120</v>
      </c>
      <c r="AC62">
        <f>VLOOKUP(AA62,'[1]player index'!E:F,2,FALSE)</f>
        <v>120</v>
      </c>
      <c r="AD62">
        <f t="shared" si="2"/>
        <v>120</v>
      </c>
      <c r="AE62">
        <f t="shared" si="3"/>
        <v>17.100000000000001</v>
      </c>
    </row>
    <row r="63" spans="1:31">
      <c r="A63" t="s">
        <v>159</v>
      </c>
      <c r="B63" t="s">
        <v>34</v>
      </c>
      <c r="C63" t="s">
        <v>92</v>
      </c>
      <c r="D63">
        <v>5</v>
      </c>
      <c r="E63" t="s">
        <v>614</v>
      </c>
      <c r="M63">
        <v>15</v>
      </c>
      <c r="N63">
        <v>60</v>
      </c>
      <c r="O63">
        <v>1</v>
      </c>
      <c r="P63">
        <v>1</v>
      </c>
      <c r="Q63">
        <v>10</v>
      </c>
      <c r="R63">
        <v>0</v>
      </c>
      <c r="S63" s="3">
        <v>1</v>
      </c>
      <c r="T63">
        <v>70</v>
      </c>
      <c r="U63">
        <v>1</v>
      </c>
      <c r="V63">
        <v>0</v>
      </c>
      <c r="W63">
        <v>0</v>
      </c>
      <c r="X63">
        <v>12</v>
      </c>
      <c r="Y63" s="1">
        <v>0.93</v>
      </c>
      <c r="Z63">
        <f t="shared" si="0"/>
        <v>13</v>
      </c>
      <c r="AA63" t="str">
        <f t="shared" si="1"/>
        <v>Chris Ivory</v>
      </c>
      <c r="AB63">
        <f>VLOOKUP(AA63,'[1]player index'!D:F,3,FALSE)</f>
        <v>51</v>
      </c>
      <c r="AC63">
        <f>VLOOKUP(AA63,'[1]player index'!E:F,2,FALSE)</f>
        <v>51</v>
      </c>
      <c r="AD63">
        <f t="shared" si="2"/>
        <v>51</v>
      </c>
      <c r="AE63">
        <f t="shared" si="3"/>
        <v>13</v>
      </c>
    </row>
    <row r="64" spans="1:31">
      <c r="A64" t="s">
        <v>95</v>
      </c>
      <c r="B64" t="s">
        <v>34</v>
      </c>
      <c r="C64" t="s">
        <v>589</v>
      </c>
      <c r="D64">
        <v>7</v>
      </c>
      <c r="E64" t="s">
        <v>590</v>
      </c>
      <c r="M64">
        <v>11</v>
      </c>
      <c r="N64">
        <v>45</v>
      </c>
      <c r="O64">
        <v>1</v>
      </c>
      <c r="P64">
        <v>2</v>
      </c>
      <c r="Q64">
        <v>14</v>
      </c>
      <c r="R64">
        <v>0</v>
      </c>
      <c r="S64" s="3">
        <v>0</v>
      </c>
      <c r="T64">
        <v>59</v>
      </c>
      <c r="U64">
        <v>1</v>
      </c>
      <c r="V64">
        <v>0</v>
      </c>
      <c r="W64">
        <v>0</v>
      </c>
      <c r="X64">
        <v>11.9</v>
      </c>
      <c r="Y64" s="1">
        <v>0.94</v>
      </c>
      <c r="Z64">
        <f t="shared" si="0"/>
        <v>13.9</v>
      </c>
      <c r="AA64" t="str">
        <f t="shared" si="1"/>
        <v>C.J. Anderson</v>
      </c>
      <c r="AB64">
        <f>VLOOKUP(AA64,'[1]player index'!D:F,3,FALSE)</f>
        <v>69</v>
      </c>
      <c r="AC64">
        <f>VLOOKUP(AA64,'[1]player index'!E:F,2,FALSE)</f>
        <v>69</v>
      </c>
      <c r="AD64">
        <f t="shared" si="2"/>
        <v>69</v>
      </c>
      <c r="AE64">
        <f t="shared" si="3"/>
        <v>13.9</v>
      </c>
    </row>
    <row r="65" spans="1:31">
      <c r="A65" t="s">
        <v>113</v>
      </c>
      <c r="B65" t="s">
        <v>6</v>
      </c>
      <c r="C65" t="s">
        <v>612</v>
      </c>
      <c r="D65">
        <v>9</v>
      </c>
      <c r="E65" t="s">
        <v>613</v>
      </c>
      <c r="M65">
        <v>0</v>
      </c>
      <c r="N65">
        <v>2</v>
      </c>
      <c r="O65">
        <v>0</v>
      </c>
      <c r="P65">
        <v>5</v>
      </c>
      <c r="Q65">
        <v>57</v>
      </c>
      <c r="R65">
        <v>1</v>
      </c>
      <c r="S65" s="3">
        <v>0</v>
      </c>
      <c r="T65">
        <v>59</v>
      </c>
      <c r="U65">
        <v>1</v>
      </c>
      <c r="V65">
        <v>0</v>
      </c>
      <c r="W65">
        <v>0</v>
      </c>
      <c r="X65">
        <v>11.9</v>
      </c>
      <c r="Y65" s="1">
        <v>0.91</v>
      </c>
      <c r="Z65">
        <f t="shared" si="0"/>
        <v>16.899999999999999</v>
      </c>
      <c r="AA65" t="str">
        <f t="shared" si="1"/>
        <v>Golden Tate</v>
      </c>
      <c r="AB65">
        <f>VLOOKUP(AA65,'[1]player index'!D:F,3,FALSE)</f>
        <v>108</v>
      </c>
      <c r="AC65">
        <f>VLOOKUP(AA65,'[1]player index'!E:F,2,FALSE)</f>
        <v>108</v>
      </c>
      <c r="AD65">
        <f t="shared" si="2"/>
        <v>108</v>
      </c>
      <c r="AE65">
        <f t="shared" si="3"/>
        <v>16.899999999999999</v>
      </c>
    </row>
    <row r="66" spans="1:31">
      <c r="A66" t="s">
        <v>70</v>
      </c>
      <c r="B66" t="s">
        <v>6</v>
      </c>
      <c r="C66" t="s">
        <v>71</v>
      </c>
      <c r="D66">
        <v>10</v>
      </c>
      <c r="E66" t="s">
        <v>630</v>
      </c>
      <c r="M66">
        <v>0</v>
      </c>
      <c r="N66">
        <v>0</v>
      </c>
      <c r="O66">
        <v>0</v>
      </c>
      <c r="P66">
        <v>5</v>
      </c>
      <c r="Q66">
        <v>59</v>
      </c>
      <c r="R66">
        <v>1</v>
      </c>
      <c r="S66" s="3">
        <v>0</v>
      </c>
      <c r="T66">
        <v>59</v>
      </c>
      <c r="U66">
        <v>1</v>
      </c>
      <c r="V66">
        <v>0</v>
      </c>
      <c r="W66">
        <v>0</v>
      </c>
      <c r="X66">
        <v>11.9</v>
      </c>
      <c r="Y66" s="1">
        <v>0.94</v>
      </c>
      <c r="Z66">
        <f t="shared" si="0"/>
        <v>16.899999999999999</v>
      </c>
      <c r="AA66" t="str">
        <f t="shared" si="1"/>
        <v>Keenan Allen</v>
      </c>
      <c r="AB66">
        <f>VLOOKUP(AA66,'[1]player index'!D:F,3,FALSE)</f>
        <v>79</v>
      </c>
      <c r="AC66">
        <f>VLOOKUP(AA66,'[1]player index'!E:F,2,FALSE)</f>
        <v>79</v>
      </c>
      <c r="AD66">
        <f t="shared" si="2"/>
        <v>79</v>
      </c>
      <c r="AE66">
        <f t="shared" si="3"/>
        <v>16.899999999999999</v>
      </c>
    </row>
    <row r="67" spans="1:31">
      <c r="A67" t="s">
        <v>205</v>
      </c>
      <c r="B67" t="s">
        <v>34</v>
      </c>
      <c r="C67" t="s">
        <v>628</v>
      </c>
      <c r="D67">
        <v>4</v>
      </c>
      <c r="E67" t="s">
        <v>629</v>
      </c>
      <c r="M67">
        <v>12</v>
      </c>
      <c r="N67">
        <v>48</v>
      </c>
      <c r="O67">
        <v>1</v>
      </c>
      <c r="P67">
        <v>2</v>
      </c>
      <c r="Q67">
        <v>10</v>
      </c>
      <c r="R67">
        <v>0</v>
      </c>
      <c r="S67" s="3">
        <v>0</v>
      </c>
      <c r="T67">
        <v>58</v>
      </c>
      <c r="U67">
        <v>1</v>
      </c>
      <c r="V67">
        <v>0</v>
      </c>
      <c r="W67">
        <v>0</v>
      </c>
      <c r="X67">
        <v>11.8</v>
      </c>
      <c r="Y67" s="1">
        <v>0.84</v>
      </c>
      <c r="Z67">
        <f t="shared" si="0"/>
        <v>13.8</v>
      </c>
      <c r="AA67" t="str">
        <f t="shared" si="1"/>
        <v>Bishop Sankey</v>
      </c>
      <c r="AB67">
        <f>VLOOKUP(AA67,'[1]player index'!D:F,3,FALSE)</f>
        <v>101</v>
      </c>
      <c r="AC67">
        <f>VLOOKUP(AA67,'[1]player index'!E:F,2,FALSE)</f>
        <v>101</v>
      </c>
      <c r="AD67">
        <f t="shared" si="2"/>
        <v>101</v>
      </c>
      <c r="AE67">
        <f t="shared" si="3"/>
        <v>13.8</v>
      </c>
    </row>
    <row r="68" spans="1:31">
      <c r="A68" t="s">
        <v>117</v>
      </c>
      <c r="B68" t="s">
        <v>6</v>
      </c>
      <c r="C68" t="s">
        <v>89</v>
      </c>
      <c r="D68">
        <v>10</v>
      </c>
      <c r="E68" t="s">
        <v>631</v>
      </c>
      <c r="M68">
        <v>0</v>
      </c>
      <c r="N68">
        <v>0</v>
      </c>
      <c r="O68">
        <v>0</v>
      </c>
      <c r="P68">
        <v>5</v>
      </c>
      <c r="Q68">
        <v>58</v>
      </c>
      <c r="R68">
        <v>1</v>
      </c>
      <c r="S68" s="3">
        <v>0</v>
      </c>
      <c r="T68">
        <v>58</v>
      </c>
      <c r="U68">
        <v>1</v>
      </c>
      <c r="V68">
        <v>0</v>
      </c>
      <c r="W68">
        <v>0</v>
      </c>
      <c r="X68">
        <v>11.8</v>
      </c>
      <c r="Y68" s="1">
        <v>0.78</v>
      </c>
      <c r="Z68">
        <f t="shared" ref="Z68:Z131" si="4">I68*0.04+J68*4-K68+N68*0.1+O68*6+P68+Q68*0.1+R68*6-S68+V68*6+W68*6+IF(I68&gt;300,3,0)+IF(N68&gt;100,3,0)+IF(Q68&gt;100,3,0)</f>
        <v>16.8</v>
      </c>
      <c r="AA68" t="str">
        <f t="shared" ref="AA68:AA131" si="5">A68</f>
        <v>Anquan Boldin</v>
      </c>
      <c r="AB68">
        <f>VLOOKUP(AA68,'[1]player index'!D:F,3,FALSE)</f>
        <v>165</v>
      </c>
      <c r="AC68">
        <f>VLOOKUP(AA68,'[1]player index'!E:F,2,FALSE)</f>
        <v>165</v>
      </c>
      <c r="AD68">
        <f t="shared" ref="AD68:AD131" si="6">IFERROR(AB68,AC68)</f>
        <v>165</v>
      </c>
      <c r="AE68">
        <f t="shared" ref="AE68:AE131" si="7">Z68</f>
        <v>16.8</v>
      </c>
    </row>
    <row r="69" spans="1:31">
      <c r="A69" t="s">
        <v>607</v>
      </c>
      <c r="Z69">
        <f t="shared" si="4"/>
        <v>0</v>
      </c>
      <c r="AA69" t="str">
        <f t="shared" si="5"/>
        <v xml:space="preserve"> Previous1234567Next </v>
      </c>
      <c r="AB69" t="e">
        <f>VLOOKUP(AA69,'[1]player index'!D:F,3,FALSE)</f>
        <v>#N/A</v>
      </c>
      <c r="AC69" t="e">
        <f>VLOOKUP(AA69,'[1]player index'!E:F,2,FALSE)</f>
        <v>#N/A</v>
      </c>
      <c r="AD69" t="e">
        <f t="shared" si="6"/>
        <v>#N/A</v>
      </c>
      <c r="AE69">
        <f t="shared" si="7"/>
        <v>0</v>
      </c>
    </row>
    <row r="70" spans="1:31">
      <c r="Z70">
        <f t="shared" si="4"/>
        <v>0</v>
      </c>
      <c r="AA70">
        <f t="shared" si="5"/>
        <v>0</v>
      </c>
      <c r="AB70" t="e">
        <f>VLOOKUP(AA70,'[1]player index'!D:F,3,FALSE)</f>
        <v>#N/A</v>
      </c>
      <c r="AC70" t="e">
        <f>VLOOKUP(AA70,'[1]player index'!E:F,2,FALSE)</f>
        <v>#N/A</v>
      </c>
      <c r="AD70" t="e">
        <f t="shared" si="6"/>
        <v>#N/A</v>
      </c>
      <c r="AE70">
        <f t="shared" si="7"/>
        <v>0</v>
      </c>
    </row>
    <row r="71" spans="1:31">
      <c r="Z71">
        <f t="shared" si="4"/>
        <v>0</v>
      </c>
      <c r="AA71">
        <f t="shared" si="5"/>
        <v>0</v>
      </c>
      <c r="AB71" t="e">
        <f>VLOOKUP(AA71,'[1]player index'!D:F,3,FALSE)</f>
        <v>#N/A</v>
      </c>
      <c r="AC71" t="e">
        <f>VLOOKUP(AA71,'[1]player index'!E:F,2,FALSE)</f>
        <v>#N/A</v>
      </c>
      <c r="AD71" t="e">
        <f t="shared" si="6"/>
        <v>#N/A</v>
      </c>
      <c r="AE71">
        <f t="shared" si="7"/>
        <v>0</v>
      </c>
    </row>
    <row r="72" spans="1:31">
      <c r="A72" t="s">
        <v>260</v>
      </c>
      <c r="B72" t="s">
        <v>6</v>
      </c>
      <c r="C72" t="s">
        <v>591</v>
      </c>
      <c r="D72">
        <v>5</v>
      </c>
      <c r="E72" t="s">
        <v>592</v>
      </c>
      <c r="M72">
        <v>0</v>
      </c>
      <c r="N72">
        <v>0</v>
      </c>
      <c r="O72">
        <v>0</v>
      </c>
      <c r="P72">
        <v>5</v>
      </c>
      <c r="Q72">
        <v>58</v>
      </c>
      <c r="R72">
        <v>1</v>
      </c>
      <c r="S72" s="3">
        <v>0</v>
      </c>
      <c r="T72">
        <v>58</v>
      </c>
      <c r="U72">
        <v>1</v>
      </c>
      <c r="V72">
        <v>0</v>
      </c>
      <c r="W72">
        <v>0</v>
      </c>
      <c r="X72">
        <v>11.8</v>
      </c>
      <c r="Y72" s="1">
        <v>0.48</v>
      </c>
      <c r="Z72">
        <f t="shared" si="4"/>
        <v>16.8</v>
      </c>
      <c r="AA72" t="str">
        <f t="shared" si="5"/>
        <v>Kenny Stills</v>
      </c>
      <c r="AB72">
        <f>VLOOKUP(AA72,'[1]player index'!D:F,3,FALSE)</f>
        <v>287</v>
      </c>
      <c r="AC72">
        <f>VLOOKUP(AA72,'[1]player index'!E:F,2,FALSE)</f>
        <v>287</v>
      </c>
      <c r="AD72">
        <f t="shared" si="6"/>
        <v>287</v>
      </c>
      <c r="AE72">
        <f t="shared" si="7"/>
        <v>16.8</v>
      </c>
    </row>
    <row r="73" spans="1:31">
      <c r="A73" t="s">
        <v>236</v>
      </c>
      <c r="B73" t="s">
        <v>45</v>
      </c>
      <c r="C73" t="s">
        <v>591</v>
      </c>
      <c r="D73">
        <v>5</v>
      </c>
      <c r="E73" t="s">
        <v>592</v>
      </c>
      <c r="M73">
        <v>0</v>
      </c>
      <c r="N73">
        <v>0</v>
      </c>
      <c r="O73">
        <v>0</v>
      </c>
      <c r="P73">
        <v>5</v>
      </c>
      <c r="Q73">
        <v>58</v>
      </c>
      <c r="R73">
        <v>1</v>
      </c>
      <c r="S73" s="3">
        <v>0</v>
      </c>
      <c r="T73">
        <v>58</v>
      </c>
      <c r="U73">
        <v>1</v>
      </c>
      <c r="V73">
        <v>0</v>
      </c>
      <c r="W73">
        <v>0</v>
      </c>
      <c r="X73">
        <v>11.8</v>
      </c>
      <c r="Y73" s="1">
        <v>0.87</v>
      </c>
      <c r="Z73">
        <f t="shared" si="4"/>
        <v>16.8</v>
      </c>
      <c r="AA73" t="str">
        <f t="shared" si="5"/>
        <v>Jordan Cameron</v>
      </c>
      <c r="AB73">
        <f>VLOOKUP(AA73,'[1]player index'!D:F,3,FALSE)</f>
        <v>185</v>
      </c>
      <c r="AC73">
        <f>VLOOKUP(AA73,'[1]player index'!E:F,2,FALSE)</f>
        <v>185</v>
      </c>
      <c r="AD73">
        <f t="shared" si="6"/>
        <v>185</v>
      </c>
      <c r="AE73">
        <f t="shared" si="7"/>
        <v>16.8</v>
      </c>
    </row>
    <row r="74" spans="1:31">
      <c r="A74" t="s">
        <v>632</v>
      </c>
      <c r="B74" t="s">
        <v>45</v>
      </c>
      <c r="C74" t="s">
        <v>580</v>
      </c>
      <c r="D74">
        <v>11</v>
      </c>
      <c r="E74" t="s">
        <v>581</v>
      </c>
      <c r="M74">
        <v>0</v>
      </c>
      <c r="N74">
        <v>0</v>
      </c>
      <c r="O74">
        <v>0</v>
      </c>
      <c r="P74">
        <v>5</v>
      </c>
      <c r="Q74">
        <v>58</v>
      </c>
      <c r="R74">
        <v>1</v>
      </c>
      <c r="S74" s="3">
        <v>0</v>
      </c>
      <c r="T74">
        <v>58</v>
      </c>
      <c r="U74">
        <v>1</v>
      </c>
      <c r="V74">
        <v>0</v>
      </c>
      <c r="W74">
        <v>0</v>
      </c>
      <c r="X74">
        <v>11.8</v>
      </c>
      <c r="Y74" s="1">
        <v>0.36</v>
      </c>
      <c r="Z74">
        <f t="shared" si="4"/>
        <v>16.8</v>
      </c>
      <c r="AA74" t="str">
        <f t="shared" si="5"/>
        <v>Larry Donnell</v>
      </c>
      <c r="AB74">
        <f>VLOOKUP(AA74,'[1]player index'!D:F,3,FALSE)</f>
        <v>210</v>
      </c>
      <c r="AC74">
        <f>VLOOKUP(AA74,'[1]player index'!E:F,2,FALSE)</f>
        <v>210</v>
      </c>
      <c r="AD74">
        <f t="shared" si="6"/>
        <v>210</v>
      </c>
      <c r="AE74">
        <f t="shared" si="7"/>
        <v>16.8</v>
      </c>
    </row>
    <row r="75" spans="1:31">
      <c r="A75" t="s">
        <v>202</v>
      </c>
      <c r="B75" t="s">
        <v>6</v>
      </c>
      <c r="C75" t="s">
        <v>619</v>
      </c>
      <c r="D75">
        <v>6</v>
      </c>
      <c r="E75" t="s">
        <v>620</v>
      </c>
      <c r="M75">
        <v>0</v>
      </c>
      <c r="N75">
        <v>0</v>
      </c>
      <c r="O75">
        <v>0</v>
      </c>
      <c r="P75">
        <v>5</v>
      </c>
      <c r="Q75">
        <v>57</v>
      </c>
      <c r="R75">
        <v>1</v>
      </c>
      <c r="S75" s="3">
        <v>0</v>
      </c>
      <c r="T75">
        <v>57</v>
      </c>
      <c r="U75">
        <v>1</v>
      </c>
      <c r="V75">
        <v>0</v>
      </c>
      <c r="W75">
        <v>0</v>
      </c>
      <c r="X75">
        <v>11.7</v>
      </c>
      <c r="Y75" s="1">
        <v>0.67</v>
      </c>
      <c r="Z75">
        <f t="shared" si="4"/>
        <v>16.7</v>
      </c>
      <c r="AA75" t="str">
        <f t="shared" si="5"/>
        <v>Michael Crabtree</v>
      </c>
      <c r="AB75">
        <f>VLOOKUP(AA75,'[1]player index'!D:F,3,FALSE)</f>
        <v>200</v>
      </c>
      <c r="AC75">
        <f>VLOOKUP(AA75,'[1]player index'!E:F,2,FALSE)</f>
        <v>200</v>
      </c>
      <c r="AD75">
        <f t="shared" si="6"/>
        <v>200</v>
      </c>
      <c r="AE75">
        <f t="shared" si="7"/>
        <v>16.7</v>
      </c>
    </row>
    <row r="76" spans="1:31">
      <c r="A76" t="s">
        <v>190</v>
      </c>
      <c r="B76" t="s">
        <v>6</v>
      </c>
      <c r="C76" t="s">
        <v>617</v>
      </c>
      <c r="D76">
        <v>8</v>
      </c>
      <c r="E76" t="s">
        <v>618</v>
      </c>
      <c r="M76">
        <v>0</v>
      </c>
      <c r="N76">
        <v>0</v>
      </c>
      <c r="O76">
        <v>0</v>
      </c>
      <c r="P76">
        <v>4</v>
      </c>
      <c r="Q76">
        <v>57</v>
      </c>
      <c r="R76">
        <v>1</v>
      </c>
      <c r="S76" s="3">
        <v>0</v>
      </c>
      <c r="T76">
        <v>57</v>
      </c>
      <c r="U76">
        <v>1</v>
      </c>
      <c r="V76">
        <v>0</v>
      </c>
      <c r="W76">
        <v>0</v>
      </c>
      <c r="X76">
        <v>11.7</v>
      </c>
      <c r="Y76" s="1">
        <v>0.64</v>
      </c>
      <c r="Z76">
        <f t="shared" si="4"/>
        <v>15.7</v>
      </c>
      <c r="AA76" t="str">
        <f t="shared" si="5"/>
        <v>Nelson Agholor</v>
      </c>
      <c r="AB76">
        <f>VLOOKUP(AA76,'[1]player index'!D:F,3,FALSE)</f>
        <v>179</v>
      </c>
      <c r="AC76">
        <f>VLOOKUP(AA76,'[1]player index'!E:F,2,FALSE)</f>
        <v>179</v>
      </c>
      <c r="AD76">
        <f t="shared" si="6"/>
        <v>179</v>
      </c>
      <c r="AE76">
        <f t="shared" si="7"/>
        <v>15.7</v>
      </c>
    </row>
    <row r="77" spans="1:31">
      <c r="A77" t="s">
        <v>111</v>
      </c>
      <c r="B77" t="s">
        <v>34</v>
      </c>
      <c r="C77" t="s">
        <v>619</v>
      </c>
      <c r="D77">
        <v>6</v>
      </c>
      <c r="E77" t="s">
        <v>620</v>
      </c>
      <c r="M77">
        <v>13</v>
      </c>
      <c r="N77">
        <v>58</v>
      </c>
      <c r="O77">
        <v>1</v>
      </c>
      <c r="P77">
        <v>1</v>
      </c>
      <c r="Q77">
        <v>8</v>
      </c>
      <c r="R77">
        <v>0</v>
      </c>
      <c r="S77" s="3">
        <v>1</v>
      </c>
      <c r="T77">
        <v>66</v>
      </c>
      <c r="U77">
        <v>1</v>
      </c>
      <c r="V77">
        <v>0</v>
      </c>
      <c r="W77">
        <v>0</v>
      </c>
      <c r="X77">
        <v>11.6</v>
      </c>
      <c r="Y77" s="1">
        <v>0.91</v>
      </c>
      <c r="Z77">
        <f t="shared" si="4"/>
        <v>12.600000000000001</v>
      </c>
      <c r="AA77" t="str">
        <f t="shared" si="5"/>
        <v>Latavius Murray</v>
      </c>
      <c r="AB77">
        <f>VLOOKUP(AA77,'[1]player index'!D:F,3,FALSE)</f>
        <v>73</v>
      </c>
      <c r="AC77">
        <f>VLOOKUP(AA77,'[1]player index'!E:F,2,FALSE)</f>
        <v>73</v>
      </c>
      <c r="AD77">
        <f t="shared" si="6"/>
        <v>73</v>
      </c>
      <c r="AE77">
        <f t="shared" si="7"/>
        <v>12.600000000000001</v>
      </c>
    </row>
    <row r="78" spans="1:31">
      <c r="A78" t="s">
        <v>204</v>
      </c>
      <c r="B78" t="s">
        <v>34</v>
      </c>
      <c r="C78" t="s">
        <v>597</v>
      </c>
      <c r="D78">
        <v>10</v>
      </c>
      <c r="E78" t="s">
        <v>598</v>
      </c>
      <c r="M78">
        <v>12</v>
      </c>
      <c r="N78">
        <v>41</v>
      </c>
      <c r="O78">
        <v>1</v>
      </c>
      <c r="P78">
        <v>2</v>
      </c>
      <c r="Q78">
        <v>15</v>
      </c>
      <c r="R78">
        <v>0</v>
      </c>
      <c r="S78" s="3">
        <v>0</v>
      </c>
      <c r="T78">
        <v>56</v>
      </c>
      <c r="U78">
        <v>1</v>
      </c>
      <c r="V78">
        <v>0</v>
      </c>
      <c r="W78">
        <v>0</v>
      </c>
      <c r="X78">
        <v>11.6</v>
      </c>
      <c r="Y78" s="1">
        <v>0.75</v>
      </c>
      <c r="Z78">
        <f t="shared" si="4"/>
        <v>13.600000000000001</v>
      </c>
      <c r="AA78" t="str">
        <f t="shared" si="5"/>
        <v>Devonta Freeman</v>
      </c>
      <c r="AB78">
        <f>VLOOKUP(AA78,'[1]player index'!D:F,3,FALSE)</f>
        <v>160</v>
      </c>
      <c r="AC78">
        <f>VLOOKUP(AA78,'[1]player index'!E:F,2,FALSE)</f>
        <v>160</v>
      </c>
      <c r="AD78">
        <f t="shared" si="6"/>
        <v>160</v>
      </c>
      <c r="AE78">
        <f t="shared" si="7"/>
        <v>13.600000000000001</v>
      </c>
    </row>
    <row r="79" spans="1:31">
      <c r="A79" t="s">
        <v>146</v>
      </c>
      <c r="B79" t="s">
        <v>6</v>
      </c>
      <c r="C79" t="s">
        <v>597</v>
      </c>
      <c r="D79">
        <v>10</v>
      </c>
      <c r="E79" t="s">
        <v>598</v>
      </c>
      <c r="M79">
        <v>0</v>
      </c>
      <c r="N79">
        <v>0</v>
      </c>
      <c r="O79">
        <v>0</v>
      </c>
      <c r="P79">
        <v>5</v>
      </c>
      <c r="Q79">
        <v>56</v>
      </c>
      <c r="R79">
        <v>1</v>
      </c>
      <c r="S79" s="3">
        <v>0</v>
      </c>
      <c r="T79">
        <v>56</v>
      </c>
      <c r="U79">
        <v>1</v>
      </c>
      <c r="V79">
        <v>0</v>
      </c>
      <c r="W79">
        <v>0</v>
      </c>
      <c r="X79">
        <v>11.6</v>
      </c>
      <c r="Y79" s="1">
        <v>0.85</v>
      </c>
      <c r="Z79">
        <f t="shared" si="4"/>
        <v>16.600000000000001</v>
      </c>
      <c r="AA79" t="str">
        <f t="shared" si="5"/>
        <v>Roddy White</v>
      </c>
      <c r="AB79">
        <f>VLOOKUP(AA79,'[1]player index'!D:F,3,FALSE)</f>
        <v>99</v>
      </c>
      <c r="AC79">
        <f>VLOOKUP(AA79,'[1]player index'!E:F,2,FALSE)</f>
        <v>99</v>
      </c>
      <c r="AD79">
        <f t="shared" si="6"/>
        <v>99</v>
      </c>
      <c r="AE79">
        <f t="shared" si="7"/>
        <v>16.600000000000001</v>
      </c>
    </row>
    <row r="80" spans="1:31">
      <c r="A80" t="s">
        <v>193</v>
      </c>
      <c r="B80" t="s">
        <v>6</v>
      </c>
      <c r="C80" t="s">
        <v>18</v>
      </c>
      <c r="D80">
        <v>7</v>
      </c>
      <c r="E80" t="s">
        <v>576</v>
      </c>
      <c r="M80">
        <v>0</v>
      </c>
      <c r="N80">
        <v>0</v>
      </c>
      <c r="O80">
        <v>0</v>
      </c>
      <c r="P80">
        <v>4</v>
      </c>
      <c r="Q80">
        <v>55</v>
      </c>
      <c r="R80">
        <v>1</v>
      </c>
      <c r="S80" s="3">
        <v>0</v>
      </c>
      <c r="T80">
        <v>55</v>
      </c>
      <c r="U80">
        <v>1</v>
      </c>
      <c r="V80">
        <v>0</v>
      </c>
      <c r="W80">
        <v>0</v>
      </c>
      <c r="X80">
        <v>11.5</v>
      </c>
      <c r="Y80" s="1">
        <v>0.78</v>
      </c>
      <c r="Z80">
        <f t="shared" si="4"/>
        <v>15.5</v>
      </c>
      <c r="AA80" t="str">
        <f t="shared" si="5"/>
        <v>James Jones</v>
      </c>
      <c r="AB80">
        <f>VLOOKUP(AA80,'[1]player index'!D:F,3,FALSE)</f>
        <v>136</v>
      </c>
      <c r="AC80">
        <f>VLOOKUP(AA80,'[1]player index'!E:F,2,FALSE)</f>
        <v>136</v>
      </c>
      <c r="AD80">
        <f t="shared" si="6"/>
        <v>136</v>
      </c>
      <c r="AE80">
        <f t="shared" si="7"/>
        <v>15.5</v>
      </c>
    </row>
    <row r="81" spans="1:31">
      <c r="A81" t="s">
        <v>84</v>
      </c>
      <c r="B81" t="s">
        <v>6</v>
      </c>
      <c r="C81" t="s">
        <v>591</v>
      </c>
      <c r="D81">
        <v>5</v>
      </c>
      <c r="E81" t="s">
        <v>592</v>
      </c>
      <c r="M81">
        <v>0</v>
      </c>
      <c r="N81">
        <v>2</v>
      </c>
      <c r="O81">
        <v>0</v>
      </c>
      <c r="P81">
        <v>5</v>
      </c>
      <c r="Q81">
        <v>53</v>
      </c>
      <c r="R81">
        <v>1</v>
      </c>
      <c r="S81" s="3">
        <v>0</v>
      </c>
      <c r="T81">
        <v>55</v>
      </c>
      <c r="U81">
        <v>1</v>
      </c>
      <c r="V81">
        <v>0</v>
      </c>
      <c r="W81">
        <v>0</v>
      </c>
      <c r="X81">
        <v>11.5</v>
      </c>
      <c r="Y81" s="1">
        <v>0.89</v>
      </c>
      <c r="Z81">
        <f t="shared" si="4"/>
        <v>16.5</v>
      </c>
      <c r="AA81" t="str">
        <f t="shared" si="5"/>
        <v>Jarvis Landry</v>
      </c>
      <c r="AB81">
        <f>VLOOKUP(AA81,'[1]player index'!D:F,3,FALSE)</f>
        <v>94</v>
      </c>
      <c r="AC81">
        <f>VLOOKUP(AA81,'[1]player index'!E:F,2,FALSE)</f>
        <v>94</v>
      </c>
      <c r="AD81">
        <f t="shared" si="6"/>
        <v>94</v>
      </c>
      <c r="AE81">
        <f t="shared" si="7"/>
        <v>16.5</v>
      </c>
    </row>
    <row r="82" spans="1:31">
      <c r="A82" t="s">
        <v>249</v>
      </c>
      <c r="B82" t="s">
        <v>45</v>
      </c>
      <c r="C82" t="s">
        <v>617</v>
      </c>
      <c r="D82">
        <v>8</v>
      </c>
      <c r="E82" t="s">
        <v>618</v>
      </c>
      <c r="M82">
        <v>0</v>
      </c>
      <c r="N82">
        <v>0</v>
      </c>
      <c r="O82">
        <v>0</v>
      </c>
      <c r="P82">
        <v>5</v>
      </c>
      <c r="Q82">
        <v>54</v>
      </c>
      <c r="R82">
        <v>1</v>
      </c>
      <c r="S82" s="3">
        <v>0</v>
      </c>
      <c r="T82">
        <v>54</v>
      </c>
      <c r="U82">
        <v>1</v>
      </c>
      <c r="V82">
        <v>0</v>
      </c>
      <c r="W82">
        <v>0</v>
      </c>
      <c r="X82">
        <v>11.4</v>
      </c>
      <c r="Y82" s="1">
        <v>0.56000000000000005</v>
      </c>
      <c r="Z82">
        <f t="shared" si="4"/>
        <v>16.399999999999999</v>
      </c>
      <c r="AA82" t="str">
        <f t="shared" si="5"/>
        <v>Zach Ertz</v>
      </c>
      <c r="AB82">
        <f>VLOOKUP(AA82,'[1]player index'!D:F,3,FALSE)</f>
        <v>170</v>
      </c>
      <c r="AC82">
        <f>VLOOKUP(AA82,'[1]player index'!E:F,2,FALSE)</f>
        <v>170</v>
      </c>
      <c r="AD82">
        <f t="shared" si="6"/>
        <v>170</v>
      </c>
      <c r="AE82">
        <f t="shared" si="7"/>
        <v>16.399999999999999</v>
      </c>
    </row>
    <row r="83" spans="1:31">
      <c r="A83" t="s">
        <v>195</v>
      </c>
      <c r="B83" t="s">
        <v>34</v>
      </c>
      <c r="C83" t="s">
        <v>33</v>
      </c>
      <c r="D83">
        <v>11</v>
      </c>
      <c r="E83" t="s">
        <v>602</v>
      </c>
      <c r="M83">
        <v>7</v>
      </c>
      <c r="N83">
        <v>35</v>
      </c>
      <c r="O83">
        <v>1</v>
      </c>
      <c r="P83">
        <v>2</v>
      </c>
      <c r="Q83">
        <v>18</v>
      </c>
      <c r="R83">
        <v>0</v>
      </c>
      <c r="S83" s="3">
        <v>0</v>
      </c>
      <c r="T83">
        <v>53</v>
      </c>
      <c r="U83">
        <v>1</v>
      </c>
      <c r="V83">
        <v>0</v>
      </c>
      <c r="W83">
        <v>0</v>
      </c>
      <c r="X83">
        <v>11.3</v>
      </c>
      <c r="Y83" s="1">
        <v>0.78</v>
      </c>
      <c r="Z83">
        <f t="shared" si="4"/>
        <v>13.3</v>
      </c>
      <c r="AA83" t="str">
        <f t="shared" si="5"/>
        <v>C.J. Spiller</v>
      </c>
      <c r="AB83">
        <f>VLOOKUP(AA83,'[1]player index'!D:F,3,FALSE)</f>
        <v>227</v>
      </c>
      <c r="AC83">
        <f>VLOOKUP(AA83,'[1]player index'!E:F,2,FALSE)</f>
        <v>227</v>
      </c>
      <c r="AD83">
        <f t="shared" si="6"/>
        <v>227</v>
      </c>
      <c r="AE83">
        <f t="shared" si="7"/>
        <v>13.3</v>
      </c>
    </row>
    <row r="84" spans="1:31">
      <c r="A84" t="s">
        <v>118</v>
      </c>
      <c r="B84" t="s">
        <v>6</v>
      </c>
      <c r="C84" t="s">
        <v>81</v>
      </c>
      <c r="D84">
        <v>6</v>
      </c>
      <c r="E84" t="s">
        <v>588</v>
      </c>
      <c r="M84">
        <v>0</v>
      </c>
      <c r="N84">
        <v>0</v>
      </c>
      <c r="O84">
        <v>0</v>
      </c>
      <c r="P84">
        <v>4</v>
      </c>
      <c r="Q84">
        <v>53</v>
      </c>
      <c r="R84">
        <v>1</v>
      </c>
      <c r="S84" s="3">
        <v>0</v>
      </c>
      <c r="T84">
        <v>53</v>
      </c>
      <c r="U84">
        <v>1</v>
      </c>
      <c r="V84">
        <v>0</v>
      </c>
      <c r="W84">
        <v>0</v>
      </c>
      <c r="X84">
        <v>11.3</v>
      </c>
      <c r="Y84" s="1">
        <v>0.89</v>
      </c>
      <c r="Z84">
        <f t="shared" si="4"/>
        <v>15.3</v>
      </c>
      <c r="AA84" t="str">
        <f t="shared" si="5"/>
        <v>Vincent Jackson</v>
      </c>
      <c r="AB84">
        <f>VLOOKUP(AA84,'[1]player index'!D:F,3,FALSE)</f>
        <v>110</v>
      </c>
      <c r="AC84">
        <f>VLOOKUP(AA84,'[1]player index'!E:F,2,FALSE)</f>
        <v>110</v>
      </c>
      <c r="AD84">
        <f t="shared" si="6"/>
        <v>110</v>
      </c>
      <c r="AE84">
        <f t="shared" si="7"/>
        <v>15.3</v>
      </c>
    </row>
    <row r="85" spans="1:31">
      <c r="A85" t="s">
        <v>225</v>
      </c>
      <c r="B85" t="s">
        <v>6</v>
      </c>
      <c r="C85" t="s">
        <v>586</v>
      </c>
      <c r="D85">
        <v>5</v>
      </c>
      <c r="E85" t="s">
        <v>587</v>
      </c>
      <c r="M85">
        <v>0</v>
      </c>
      <c r="N85">
        <v>2</v>
      </c>
      <c r="O85">
        <v>0</v>
      </c>
      <c r="P85">
        <v>4</v>
      </c>
      <c r="Q85">
        <v>51</v>
      </c>
      <c r="R85">
        <v>1</v>
      </c>
      <c r="S85" s="3">
        <v>0</v>
      </c>
      <c r="T85">
        <v>53</v>
      </c>
      <c r="U85">
        <v>1</v>
      </c>
      <c r="V85">
        <v>0</v>
      </c>
      <c r="W85">
        <v>0</v>
      </c>
      <c r="X85">
        <v>11.3</v>
      </c>
      <c r="Y85" s="1">
        <v>0.66</v>
      </c>
      <c r="Z85">
        <f t="shared" si="4"/>
        <v>15.3</v>
      </c>
      <c r="AA85" t="str">
        <f t="shared" si="5"/>
        <v>Charles Johnson</v>
      </c>
      <c r="AB85">
        <f>VLOOKUP(AA85,'[1]player index'!D:F,3,FALSE)</f>
        <v>152</v>
      </c>
      <c r="AC85">
        <f>VLOOKUP(AA85,'[1]player index'!E:F,2,FALSE)</f>
        <v>152</v>
      </c>
      <c r="AD85">
        <f t="shared" si="6"/>
        <v>152</v>
      </c>
      <c r="AE85">
        <f t="shared" si="7"/>
        <v>15.3</v>
      </c>
    </row>
    <row r="86" spans="1:31">
      <c r="A86" t="s">
        <v>633</v>
      </c>
      <c r="B86" t="s">
        <v>6</v>
      </c>
      <c r="C86" t="s">
        <v>580</v>
      </c>
      <c r="D86">
        <v>11</v>
      </c>
      <c r="E86" t="s">
        <v>581</v>
      </c>
      <c r="M86">
        <v>0</v>
      </c>
      <c r="N86">
        <v>0</v>
      </c>
      <c r="O86">
        <v>0</v>
      </c>
      <c r="P86">
        <v>4</v>
      </c>
      <c r="Q86">
        <v>51</v>
      </c>
      <c r="R86">
        <v>1</v>
      </c>
      <c r="S86" s="3">
        <v>0</v>
      </c>
      <c r="T86">
        <v>51</v>
      </c>
      <c r="U86">
        <v>1</v>
      </c>
      <c r="V86">
        <v>0</v>
      </c>
      <c r="W86">
        <v>0</v>
      </c>
      <c r="X86">
        <v>11.1</v>
      </c>
      <c r="Y86" s="1">
        <v>0.46</v>
      </c>
      <c r="Z86">
        <f t="shared" si="4"/>
        <v>15.100000000000001</v>
      </c>
      <c r="AA86" t="str">
        <f t="shared" si="5"/>
        <v>Rueben Randle</v>
      </c>
      <c r="AB86">
        <f>VLOOKUP(AA86,'[1]player index'!D:F,3,FALSE)</f>
        <v>150</v>
      </c>
      <c r="AC86">
        <f>VLOOKUP(AA86,'[1]player index'!E:F,2,FALSE)</f>
        <v>150</v>
      </c>
      <c r="AD86">
        <f t="shared" si="6"/>
        <v>150</v>
      </c>
      <c r="AE86">
        <f t="shared" si="7"/>
        <v>15.100000000000001</v>
      </c>
    </row>
    <row r="87" spans="1:31">
      <c r="A87" t="s">
        <v>166</v>
      </c>
      <c r="B87" t="s">
        <v>45</v>
      </c>
      <c r="C87" t="s">
        <v>44</v>
      </c>
      <c r="D87">
        <v>9</v>
      </c>
      <c r="E87" t="s">
        <v>599</v>
      </c>
      <c r="M87">
        <v>0</v>
      </c>
      <c r="N87">
        <v>0</v>
      </c>
      <c r="O87">
        <v>0</v>
      </c>
      <c r="P87">
        <v>4</v>
      </c>
      <c r="Q87">
        <v>51</v>
      </c>
      <c r="R87">
        <v>1</v>
      </c>
      <c r="S87" s="3">
        <v>0</v>
      </c>
      <c r="T87">
        <v>51</v>
      </c>
      <c r="U87">
        <v>1</v>
      </c>
      <c r="V87">
        <v>0</v>
      </c>
      <c r="W87">
        <v>0</v>
      </c>
      <c r="X87">
        <v>11.1</v>
      </c>
      <c r="Y87" s="1">
        <v>0.94</v>
      </c>
      <c r="Z87">
        <f t="shared" si="4"/>
        <v>15.100000000000001</v>
      </c>
      <c r="AA87" t="str">
        <f t="shared" si="5"/>
        <v>Travis Kelce</v>
      </c>
      <c r="AB87">
        <f>VLOOKUP(AA87,'[1]player index'!D:F,3,FALSE)</f>
        <v>140</v>
      </c>
      <c r="AC87">
        <f>VLOOKUP(AA87,'[1]player index'!E:F,2,FALSE)</f>
        <v>140</v>
      </c>
      <c r="AD87">
        <f t="shared" si="6"/>
        <v>140</v>
      </c>
      <c r="AE87">
        <f t="shared" si="7"/>
        <v>15.100000000000001</v>
      </c>
    </row>
    <row r="88" spans="1:31">
      <c r="A88" t="s">
        <v>227</v>
      </c>
      <c r="B88" t="s">
        <v>34</v>
      </c>
      <c r="C88" t="s">
        <v>29</v>
      </c>
      <c r="D88">
        <v>4</v>
      </c>
      <c r="E88" t="s">
        <v>627</v>
      </c>
      <c r="M88">
        <v>13</v>
      </c>
      <c r="N88">
        <v>49</v>
      </c>
      <c r="O88">
        <v>1</v>
      </c>
      <c r="P88">
        <v>1</v>
      </c>
      <c r="Q88">
        <v>2</v>
      </c>
      <c r="R88">
        <v>0</v>
      </c>
      <c r="S88" s="3">
        <v>0</v>
      </c>
      <c r="T88">
        <v>51</v>
      </c>
      <c r="U88">
        <v>1</v>
      </c>
      <c r="V88">
        <v>0</v>
      </c>
      <c r="W88">
        <v>0</v>
      </c>
      <c r="X88">
        <v>11.1</v>
      </c>
      <c r="Y88" s="1">
        <v>0.77</v>
      </c>
      <c r="Z88">
        <f t="shared" si="4"/>
        <v>12.1</v>
      </c>
      <c r="AA88" t="str">
        <f t="shared" si="5"/>
        <v>LeGarrette Blount</v>
      </c>
      <c r="AB88">
        <f>VLOOKUP(AA88,'[1]player index'!D:F,3,FALSE)</f>
        <v>104</v>
      </c>
      <c r="AC88">
        <f>VLOOKUP(AA88,'[1]player index'!E:F,2,FALSE)</f>
        <v>104</v>
      </c>
      <c r="AD88">
        <f t="shared" si="6"/>
        <v>104</v>
      </c>
      <c r="AE88">
        <f t="shared" si="7"/>
        <v>12.1</v>
      </c>
    </row>
    <row r="89" spans="1:31">
      <c r="A89" t="s">
        <v>132</v>
      </c>
      <c r="B89" t="s">
        <v>34</v>
      </c>
      <c r="C89" t="s">
        <v>81</v>
      </c>
      <c r="D89">
        <v>6</v>
      </c>
      <c r="E89" t="s">
        <v>588</v>
      </c>
      <c r="M89">
        <v>11</v>
      </c>
      <c r="N89">
        <v>44</v>
      </c>
      <c r="O89">
        <v>1</v>
      </c>
      <c r="P89">
        <v>1</v>
      </c>
      <c r="Q89">
        <v>7</v>
      </c>
      <c r="R89">
        <v>0</v>
      </c>
      <c r="S89" s="3">
        <v>0</v>
      </c>
      <c r="T89">
        <v>51</v>
      </c>
      <c r="U89">
        <v>1</v>
      </c>
      <c r="V89">
        <v>0</v>
      </c>
      <c r="W89">
        <v>0</v>
      </c>
      <c r="X89">
        <v>11.1</v>
      </c>
      <c r="Y89" s="1">
        <v>0.9</v>
      </c>
      <c r="Z89">
        <f t="shared" si="4"/>
        <v>12.1</v>
      </c>
      <c r="AA89" t="str">
        <f t="shared" si="5"/>
        <v>Doug Martin</v>
      </c>
      <c r="AB89">
        <f>VLOOKUP(AA89,'[1]player index'!D:F,3,FALSE)</f>
        <v>77</v>
      </c>
      <c r="AC89">
        <f>VLOOKUP(AA89,'[1]player index'!E:F,2,FALSE)</f>
        <v>77</v>
      </c>
      <c r="AD89">
        <f t="shared" si="6"/>
        <v>77</v>
      </c>
      <c r="AE89">
        <f t="shared" si="7"/>
        <v>12.1</v>
      </c>
    </row>
    <row r="90" spans="1:31">
      <c r="A90" t="s">
        <v>215</v>
      </c>
      <c r="B90" t="s">
        <v>34</v>
      </c>
      <c r="C90" t="s">
        <v>71</v>
      </c>
      <c r="D90">
        <v>10</v>
      </c>
      <c r="E90" t="s">
        <v>630</v>
      </c>
      <c r="M90">
        <v>6</v>
      </c>
      <c r="N90">
        <v>25</v>
      </c>
      <c r="O90">
        <v>1</v>
      </c>
      <c r="P90">
        <v>2</v>
      </c>
      <c r="Q90">
        <v>25</v>
      </c>
      <c r="R90">
        <v>0</v>
      </c>
      <c r="S90" s="3">
        <v>0</v>
      </c>
      <c r="T90">
        <v>50</v>
      </c>
      <c r="U90">
        <v>1</v>
      </c>
      <c r="V90">
        <v>0</v>
      </c>
      <c r="W90">
        <v>0</v>
      </c>
      <c r="X90">
        <v>11</v>
      </c>
      <c r="Y90" s="1">
        <v>0.78</v>
      </c>
      <c r="Z90">
        <f t="shared" si="4"/>
        <v>13</v>
      </c>
      <c r="AA90" t="str">
        <f t="shared" si="5"/>
        <v>Danny Woodhead</v>
      </c>
      <c r="AB90">
        <f>VLOOKUP(AA90,'[1]player index'!D:F,3,FALSE)</f>
        <v>105</v>
      </c>
      <c r="AC90">
        <f>VLOOKUP(AA90,'[1]player index'!E:F,2,FALSE)</f>
        <v>105</v>
      </c>
      <c r="AD90">
        <f t="shared" si="6"/>
        <v>105</v>
      </c>
      <c r="AE90">
        <f t="shared" si="7"/>
        <v>13</v>
      </c>
    </row>
    <row r="91" spans="1:31">
      <c r="A91" t="s">
        <v>634</v>
      </c>
      <c r="B91" t="s">
        <v>34</v>
      </c>
      <c r="C91" t="s">
        <v>581</v>
      </c>
      <c r="D91">
        <v>8</v>
      </c>
      <c r="E91" t="s">
        <v>616</v>
      </c>
      <c r="M91">
        <v>10</v>
      </c>
      <c r="N91">
        <v>45</v>
      </c>
      <c r="O91">
        <v>1</v>
      </c>
      <c r="P91">
        <v>1</v>
      </c>
      <c r="Q91">
        <v>5</v>
      </c>
      <c r="R91">
        <v>0</v>
      </c>
      <c r="S91" s="3">
        <v>0</v>
      </c>
      <c r="T91">
        <v>50</v>
      </c>
      <c r="U91">
        <v>1</v>
      </c>
      <c r="V91">
        <v>0</v>
      </c>
      <c r="W91">
        <v>0</v>
      </c>
      <c r="X91">
        <v>11</v>
      </c>
      <c r="Y91" s="1">
        <v>0.96</v>
      </c>
      <c r="Z91">
        <f t="shared" si="4"/>
        <v>12</v>
      </c>
      <c r="AA91" t="str">
        <f t="shared" si="5"/>
        <v>Alfred Morris</v>
      </c>
      <c r="AB91">
        <f>VLOOKUP(AA91,'[1]player index'!D:F,3,FALSE)</f>
        <v>65</v>
      </c>
      <c r="AC91">
        <f>VLOOKUP(AA91,'[1]player index'!E:F,2,FALSE)</f>
        <v>65</v>
      </c>
      <c r="AD91">
        <f t="shared" si="6"/>
        <v>65</v>
      </c>
      <c r="AE91">
        <f t="shared" si="7"/>
        <v>12</v>
      </c>
    </row>
    <row r="92" spans="1:31">
      <c r="A92" t="s">
        <v>607</v>
      </c>
      <c r="Z92">
        <f t="shared" si="4"/>
        <v>0</v>
      </c>
      <c r="AA92" t="str">
        <f t="shared" si="5"/>
        <v xml:space="preserve"> Previous1234567Next </v>
      </c>
      <c r="AB92" t="e">
        <f>VLOOKUP(AA92,'[1]player index'!D:F,3,FALSE)</f>
        <v>#N/A</v>
      </c>
      <c r="AC92" t="e">
        <f>VLOOKUP(AA92,'[1]player index'!E:F,2,FALSE)</f>
        <v>#N/A</v>
      </c>
      <c r="AD92" t="e">
        <f t="shared" si="6"/>
        <v>#N/A</v>
      </c>
      <c r="AE92">
        <f t="shared" si="7"/>
        <v>0</v>
      </c>
    </row>
    <row r="93" spans="1:31">
      <c r="Z93">
        <f t="shared" si="4"/>
        <v>0</v>
      </c>
      <c r="AA93">
        <f t="shared" si="5"/>
        <v>0</v>
      </c>
      <c r="AB93" t="e">
        <f>VLOOKUP(AA93,'[1]player index'!D:F,3,FALSE)</f>
        <v>#N/A</v>
      </c>
      <c r="AC93" t="e">
        <f>VLOOKUP(AA93,'[1]player index'!E:F,2,FALSE)</f>
        <v>#N/A</v>
      </c>
      <c r="AD93" t="e">
        <f t="shared" si="6"/>
        <v>#N/A</v>
      </c>
      <c r="AE93">
        <f t="shared" si="7"/>
        <v>0</v>
      </c>
    </row>
    <row r="94" spans="1:31">
      <c r="Z94">
        <f t="shared" si="4"/>
        <v>0</v>
      </c>
      <c r="AA94">
        <f t="shared" si="5"/>
        <v>0</v>
      </c>
      <c r="AB94" t="e">
        <f>VLOOKUP(AA94,'[1]player index'!D:F,3,FALSE)</f>
        <v>#N/A</v>
      </c>
      <c r="AC94" t="e">
        <f>VLOOKUP(AA94,'[1]player index'!E:F,2,FALSE)</f>
        <v>#N/A</v>
      </c>
      <c r="AD94" t="e">
        <f t="shared" si="6"/>
        <v>#N/A</v>
      </c>
      <c r="AE94">
        <f t="shared" si="7"/>
        <v>0</v>
      </c>
    </row>
    <row r="95" spans="1:31">
      <c r="A95" t="s">
        <v>101</v>
      </c>
      <c r="B95" t="s">
        <v>6</v>
      </c>
      <c r="C95" t="s">
        <v>608</v>
      </c>
      <c r="D95">
        <v>8</v>
      </c>
      <c r="E95" t="s">
        <v>609</v>
      </c>
      <c r="M95">
        <v>0</v>
      </c>
      <c r="N95">
        <v>2</v>
      </c>
      <c r="O95">
        <v>0</v>
      </c>
      <c r="P95">
        <v>4</v>
      </c>
      <c r="Q95">
        <v>48</v>
      </c>
      <c r="R95">
        <v>1</v>
      </c>
      <c r="S95" s="3">
        <v>0</v>
      </c>
      <c r="T95">
        <v>50</v>
      </c>
      <c r="U95">
        <v>1</v>
      </c>
      <c r="V95">
        <v>0</v>
      </c>
      <c r="W95">
        <v>0</v>
      </c>
      <c r="X95">
        <v>11</v>
      </c>
      <c r="Y95" s="1">
        <v>0.91</v>
      </c>
      <c r="Z95">
        <f t="shared" si="4"/>
        <v>15</v>
      </c>
      <c r="AA95" t="str">
        <f t="shared" si="5"/>
        <v>Sammy Watkins</v>
      </c>
      <c r="AB95">
        <f>VLOOKUP(AA95,'[1]player index'!D:F,3,FALSE)</f>
        <v>138</v>
      </c>
      <c r="AC95">
        <f>VLOOKUP(AA95,'[1]player index'!E:F,2,FALSE)</f>
        <v>138</v>
      </c>
      <c r="AD95">
        <f t="shared" si="6"/>
        <v>138</v>
      </c>
      <c r="AE95">
        <f t="shared" si="7"/>
        <v>15</v>
      </c>
    </row>
    <row r="96" spans="1:31">
      <c r="A96" t="s">
        <v>194</v>
      </c>
      <c r="B96" t="s">
        <v>45</v>
      </c>
      <c r="C96" t="s">
        <v>622</v>
      </c>
      <c r="D96">
        <v>5</v>
      </c>
      <c r="E96" t="s">
        <v>623</v>
      </c>
      <c r="M96">
        <v>0</v>
      </c>
      <c r="N96">
        <v>0</v>
      </c>
      <c r="O96">
        <v>0</v>
      </c>
      <c r="P96">
        <v>4</v>
      </c>
      <c r="Q96">
        <v>50</v>
      </c>
      <c r="R96">
        <v>1</v>
      </c>
      <c r="S96" s="3">
        <v>0</v>
      </c>
      <c r="T96">
        <v>50</v>
      </c>
      <c r="U96">
        <v>1</v>
      </c>
      <c r="V96">
        <v>0</v>
      </c>
      <c r="W96">
        <v>0</v>
      </c>
      <c r="X96">
        <v>11</v>
      </c>
      <c r="Y96" s="1">
        <v>0.96</v>
      </c>
      <c r="Z96">
        <f t="shared" si="4"/>
        <v>15</v>
      </c>
      <c r="AA96" t="str">
        <f t="shared" si="5"/>
        <v>Greg Olsen</v>
      </c>
      <c r="AB96">
        <f>VLOOKUP(AA96,'[1]player index'!D:F,3,FALSE)</f>
        <v>159</v>
      </c>
      <c r="AC96">
        <f>VLOOKUP(AA96,'[1]player index'!E:F,2,FALSE)</f>
        <v>159</v>
      </c>
      <c r="AD96">
        <f t="shared" si="6"/>
        <v>159</v>
      </c>
      <c r="AE96">
        <f t="shared" si="7"/>
        <v>15</v>
      </c>
    </row>
    <row r="97" spans="1:31">
      <c r="A97" t="s">
        <v>211</v>
      </c>
      <c r="B97" t="s">
        <v>34</v>
      </c>
      <c r="C97" t="s">
        <v>635</v>
      </c>
      <c r="D97">
        <v>11</v>
      </c>
      <c r="E97" t="s">
        <v>636</v>
      </c>
      <c r="M97">
        <v>14</v>
      </c>
      <c r="N97">
        <v>51</v>
      </c>
      <c r="O97">
        <v>1</v>
      </c>
      <c r="P97">
        <v>2</v>
      </c>
      <c r="Q97">
        <v>8</v>
      </c>
      <c r="R97">
        <v>0</v>
      </c>
      <c r="S97" s="3">
        <v>1</v>
      </c>
      <c r="T97">
        <v>59</v>
      </c>
      <c r="U97">
        <v>1</v>
      </c>
      <c r="V97">
        <v>0</v>
      </c>
      <c r="W97">
        <v>0</v>
      </c>
      <c r="X97">
        <v>10.9</v>
      </c>
      <c r="Y97" s="1">
        <v>0.82</v>
      </c>
      <c r="Z97">
        <f t="shared" si="4"/>
        <v>12.900000000000002</v>
      </c>
      <c r="AA97" t="str">
        <f t="shared" si="5"/>
        <v>Isaiah Crowell</v>
      </c>
      <c r="AB97">
        <f>VLOOKUP(AA97,'[1]player index'!D:F,3,FALSE)</f>
        <v>72</v>
      </c>
      <c r="AC97">
        <f>VLOOKUP(AA97,'[1]player index'!E:F,2,FALSE)</f>
        <v>72</v>
      </c>
      <c r="AD97">
        <f t="shared" si="6"/>
        <v>72</v>
      </c>
      <c r="AE97">
        <f t="shared" si="7"/>
        <v>12.900000000000002</v>
      </c>
    </row>
    <row r="98" spans="1:31">
      <c r="A98" t="s">
        <v>637</v>
      </c>
      <c r="B98" t="s">
        <v>6</v>
      </c>
      <c r="C98" t="s">
        <v>595</v>
      </c>
      <c r="D98">
        <v>9</v>
      </c>
      <c r="E98" t="s">
        <v>596</v>
      </c>
      <c r="M98">
        <v>0</v>
      </c>
      <c r="N98">
        <v>0</v>
      </c>
      <c r="O98">
        <v>0</v>
      </c>
      <c r="P98">
        <v>4</v>
      </c>
      <c r="Q98">
        <v>47</v>
      </c>
      <c r="R98">
        <v>1</v>
      </c>
      <c r="S98" s="3">
        <v>0</v>
      </c>
      <c r="T98">
        <v>47</v>
      </c>
      <c r="U98">
        <v>1</v>
      </c>
      <c r="V98">
        <v>0</v>
      </c>
      <c r="W98">
        <v>0</v>
      </c>
      <c r="X98">
        <v>10.7</v>
      </c>
      <c r="Y98" s="1">
        <v>0.14000000000000001</v>
      </c>
      <c r="Z98">
        <f t="shared" si="4"/>
        <v>14.7</v>
      </c>
      <c r="AA98" t="str">
        <f t="shared" si="5"/>
        <v>Cecil Shorts</v>
      </c>
      <c r="AB98" t="e">
        <f>VLOOKUP(AA98,'[1]player index'!D:F,3,FALSE)</f>
        <v>#N/A</v>
      </c>
      <c r="AC98">
        <f>VLOOKUP(AA98,'[1]player index'!E:F,2,FALSE)</f>
        <v>205</v>
      </c>
      <c r="AD98">
        <f t="shared" si="6"/>
        <v>205</v>
      </c>
      <c r="AE98">
        <f t="shared" si="7"/>
        <v>14.7</v>
      </c>
    </row>
    <row r="99" spans="1:31">
      <c r="A99" t="s">
        <v>201</v>
      </c>
      <c r="B99" t="s">
        <v>45</v>
      </c>
      <c r="C99" t="s">
        <v>582</v>
      </c>
      <c r="D99">
        <v>7</v>
      </c>
      <c r="E99" t="s">
        <v>583</v>
      </c>
      <c r="M99">
        <v>0</v>
      </c>
      <c r="N99">
        <v>0</v>
      </c>
      <c r="O99">
        <v>0</v>
      </c>
      <c r="P99">
        <v>5</v>
      </c>
      <c r="Q99">
        <v>47</v>
      </c>
      <c r="R99">
        <v>1</v>
      </c>
      <c r="S99" s="3">
        <v>0</v>
      </c>
      <c r="T99">
        <v>47</v>
      </c>
      <c r="U99">
        <v>1</v>
      </c>
      <c r="V99">
        <v>0</v>
      </c>
      <c r="W99">
        <v>0</v>
      </c>
      <c r="X99">
        <v>10.7</v>
      </c>
      <c r="Y99" s="1">
        <v>0.94</v>
      </c>
      <c r="Z99">
        <f t="shared" si="4"/>
        <v>15.7</v>
      </c>
      <c r="AA99" t="str">
        <f t="shared" si="5"/>
        <v>Martellus Bennett</v>
      </c>
      <c r="AB99">
        <f>VLOOKUP(AA99,'[1]player index'!D:F,3,FALSE)</f>
        <v>149</v>
      </c>
      <c r="AC99">
        <f>VLOOKUP(AA99,'[1]player index'!E:F,2,FALSE)</f>
        <v>149</v>
      </c>
      <c r="AD99">
        <f t="shared" si="6"/>
        <v>149</v>
      </c>
      <c r="AE99">
        <f t="shared" si="7"/>
        <v>15.7</v>
      </c>
    </row>
    <row r="100" spans="1:31">
      <c r="A100" t="s">
        <v>228</v>
      </c>
      <c r="B100" t="s">
        <v>6</v>
      </c>
      <c r="C100" t="s">
        <v>603</v>
      </c>
      <c r="D100">
        <v>9</v>
      </c>
      <c r="E100" t="s">
        <v>604</v>
      </c>
      <c r="M100">
        <v>0</v>
      </c>
      <c r="N100">
        <v>0</v>
      </c>
      <c r="O100">
        <v>0</v>
      </c>
      <c r="P100">
        <v>4</v>
      </c>
      <c r="Q100">
        <v>46</v>
      </c>
      <c r="R100">
        <v>1</v>
      </c>
      <c r="S100" s="3">
        <v>0</v>
      </c>
      <c r="T100">
        <v>46</v>
      </c>
      <c r="U100">
        <v>1</v>
      </c>
      <c r="V100">
        <v>0</v>
      </c>
      <c r="W100">
        <v>0</v>
      </c>
      <c r="X100">
        <v>10.6</v>
      </c>
      <c r="Y100" s="1">
        <v>0.71</v>
      </c>
      <c r="Z100">
        <f t="shared" si="4"/>
        <v>14.600000000000001</v>
      </c>
      <c r="AA100" t="str">
        <f t="shared" si="5"/>
        <v>Michael Floyd</v>
      </c>
      <c r="AB100">
        <f>VLOOKUP(AA100,'[1]player index'!D:F,3,FALSE)</f>
        <v>180</v>
      </c>
      <c r="AC100">
        <f>VLOOKUP(AA100,'[1]player index'!E:F,2,FALSE)</f>
        <v>180</v>
      </c>
      <c r="AD100">
        <f t="shared" si="6"/>
        <v>180</v>
      </c>
      <c r="AE100">
        <f t="shared" si="7"/>
        <v>14.600000000000001</v>
      </c>
    </row>
    <row r="101" spans="1:31">
      <c r="A101" t="s">
        <v>231</v>
      </c>
      <c r="B101" t="s">
        <v>6</v>
      </c>
      <c r="C101" t="s">
        <v>71</v>
      </c>
      <c r="D101">
        <v>10</v>
      </c>
      <c r="E101" t="s">
        <v>630</v>
      </c>
      <c r="M101">
        <v>0</v>
      </c>
      <c r="N101">
        <v>0</v>
      </c>
      <c r="O101">
        <v>0</v>
      </c>
      <c r="P101">
        <v>3</v>
      </c>
      <c r="Q101">
        <v>44</v>
      </c>
      <c r="R101">
        <v>1</v>
      </c>
      <c r="S101" s="3">
        <v>0</v>
      </c>
      <c r="T101">
        <v>44</v>
      </c>
      <c r="U101">
        <v>1</v>
      </c>
      <c r="V101">
        <v>0</v>
      </c>
      <c r="W101">
        <v>0</v>
      </c>
      <c r="X101">
        <v>10.4</v>
      </c>
      <c r="Y101" s="1">
        <v>0.19</v>
      </c>
      <c r="Z101">
        <f t="shared" si="4"/>
        <v>13.4</v>
      </c>
      <c r="AA101" t="str">
        <f t="shared" si="5"/>
        <v>Malcom Floyd</v>
      </c>
      <c r="AB101">
        <f>VLOOKUP(AA101,'[1]player index'!D:F,3,FALSE)</f>
        <v>151</v>
      </c>
      <c r="AC101">
        <f>VLOOKUP(AA101,'[1]player index'!E:F,2,FALSE)</f>
        <v>151</v>
      </c>
      <c r="AD101">
        <f t="shared" si="6"/>
        <v>151</v>
      </c>
      <c r="AE101">
        <f t="shared" si="7"/>
        <v>13.4</v>
      </c>
    </row>
    <row r="102" spans="1:31">
      <c r="A102" t="s">
        <v>189</v>
      </c>
      <c r="B102" t="s">
        <v>6</v>
      </c>
      <c r="C102" t="s">
        <v>18</v>
      </c>
      <c r="D102">
        <v>7</v>
      </c>
      <c r="E102" t="s">
        <v>576</v>
      </c>
      <c r="M102">
        <v>0</v>
      </c>
      <c r="N102">
        <v>0</v>
      </c>
      <c r="O102">
        <v>0</v>
      </c>
      <c r="P102">
        <v>4</v>
      </c>
      <c r="Q102">
        <v>43</v>
      </c>
      <c r="R102">
        <v>1</v>
      </c>
      <c r="S102" s="3">
        <v>0</v>
      </c>
      <c r="T102">
        <v>43</v>
      </c>
      <c r="U102">
        <v>1</v>
      </c>
      <c r="V102">
        <v>0</v>
      </c>
      <c r="W102">
        <v>0</v>
      </c>
      <c r="X102">
        <v>10.3</v>
      </c>
      <c r="Y102" s="1">
        <v>0.81</v>
      </c>
      <c r="Z102">
        <f t="shared" si="4"/>
        <v>14.3</v>
      </c>
      <c r="AA102" t="str">
        <f t="shared" si="5"/>
        <v>Davante Adams</v>
      </c>
      <c r="AB102">
        <f>VLOOKUP(AA102,'[1]player index'!D:F,3,FALSE)</f>
        <v>147</v>
      </c>
      <c r="AC102">
        <f>VLOOKUP(AA102,'[1]player index'!E:F,2,FALSE)</f>
        <v>147</v>
      </c>
      <c r="AD102">
        <f t="shared" si="6"/>
        <v>147</v>
      </c>
      <c r="AE102">
        <f t="shared" si="7"/>
        <v>14.3</v>
      </c>
    </row>
    <row r="103" spans="1:31">
      <c r="A103" t="s">
        <v>208</v>
      </c>
      <c r="B103" t="s">
        <v>45</v>
      </c>
      <c r="C103" t="s">
        <v>577</v>
      </c>
      <c r="D103">
        <v>6</v>
      </c>
      <c r="E103" t="s">
        <v>578</v>
      </c>
      <c r="M103">
        <v>0</v>
      </c>
      <c r="N103">
        <v>0</v>
      </c>
      <c r="O103">
        <v>0</v>
      </c>
      <c r="P103">
        <v>4</v>
      </c>
      <c r="Q103">
        <v>43</v>
      </c>
      <c r="R103">
        <v>1</v>
      </c>
      <c r="S103" s="3">
        <v>0</v>
      </c>
      <c r="T103">
        <v>43</v>
      </c>
      <c r="U103">
        <v>1</v>
      </c>
      <c r="V103">
        <v>0</v>
      </c>
      <c r="W103">
        <v>0</v>
      </c>
      <c r="X103">
        <v>10.3</v>
      </c>
      <c r="Y103" s="1">
        <v>0.96</v>
      </c>
      <c r="Z103">
        <f t="shared" si="4"/>
        <v>14.3</v>
      </c>
      <c r="AA103" t="str">
        <f t="shared" si="5"/>
        <v>Jason Witten</v>
      </c>
      <c r="AB103">
        <f>VLOOKUP(AA103,'[1]player index'!D:F,3,FALSE)</f>
        <v>117</v>
      </c>
      <c r="AC103">
        <f>VLOOKUP(AA103,'[1]player index'!E:F,2,FALSE)</f>
        <v>117</v>
      </c>
      <c r="AD103">
        <f t="shared" si="6"/>
        <v>117</v>
      </c>
      <c r="AE103">
        <f t="shared" si="7"/>
        <v>14.3</v>
      </c>
    </row>
    <row r="104" spans="1:31">
      <c r="A104" t="s">
        <v>133</v>
      </c>
      <c r="B104" t="s">
        <v>6</v>
      </c>
      <c r="C104" t="s">
        <v>603</v>
      </c>
      <c r="D104">
        <v>9</v>
      </c>
      <c r="E104" t="s">
        <v>604</v>
      </c>
      <c r="M104">
        <v>0</v>
      </c>
      <c r="N104">
        <v>0</v>
      </c>
      <c r="O104">
        <v>0</v>
      </c>
      <c r="P104">
        <v>3</v>
      </c>
      <c r="Q104">
        <v>42</v>
      </c>
      <c r="R104">
        <v>1</v>
      </c>
      <c r="S104" s="3">
        <v>0</v>
      </c>
      <c r="T104">
        <v>42</v>
      </c>
      <c r="U104">
        <v>1</v>
      </c>
      <c r="V104">
        <v>0</v>
      </c>
      <c r="W104">
        <v>0</v>
      </c>
      <c r="X104">
        <v>10.199999999999999</v>
      </c>
      <c r="Y104" s="1">
        <v>0.76</v>
      </c>
      <c r="Z104">
        <f t="shared" si="4"/>
        <v>13.2</v>
      </c>
      <c r="AA104" t="str">
        <f t="shared" si="5"/>
        <v>John Brown</v>
      </c>
      <c r="AB104">
        <f>VLOOKUP(AA104,'[1]player index'!D:F,3,FALSE)</f>
        <v>148</v>
      </c>
      <c r="AC104">
        <f>VLOOKUP(AA104,'[1]player index'!E:F,2,FALSE)</f>
        <v>148</v>
      </c>
      <c r="AD104">
        <f t="shared" si="6"/>
        <v>148</v>
      </c>
      <c r="AE104">
        <f t="shared" si="7"/>
        <v>13.2</v>
      </c>
    </row>
    <row r="105" spans="1:31">
      <c r="A105" t="s">
        <v>274</v>
      </c>
      <c r="B105" t="s">
        <v>45</v>
      </c>
      <c r="C105" t="s">
        <v>586</v>
      </c>
      <c r="D105">
        <v>5</v>
      </c>
      <c r="E105" t="s">
        <v>587</v>
      </c>
      <c r="M105">
        <v>0</v>
      </c>
      <c r="N105">
        <v>0</v>
      </c>
      <c r="O105">
        <v>0</v>
      </c>
      <c r="P105">
        <v>4</v>
      </c>
      <c r="Q105">
        <v>41</v>
      </c>
      <c r="R105">
        <v>1</v>
      </c>
      <c r="S105" s="3">
        <v>0</v>
      </c>
      <c r="T105">
        <v>41</v>
      </c>
      <c r="U105">
        <v>1</v>
      </c>
      <c r="V105">
        <v>0</v>
      </c>
      <c r="W105">
        <v>0</v>
      </c>
      <c r="X105">
        <v>10.1</v>
      </c>
      <c r="Y105" s="1">
        <v>0.64</v>
      </c>
      <c r="Z105">
        <f t="shared" si="4"/>
        <v>14.100000000000001</v>
      </c>
      <c r="AA105" t="str">
        <f t="shared" si="5"/>
        <v>Kyle Rudolph</v>
      </c>
      <c r="AB105">
        <f>VLOOKUP(AA105,'[1]player index'!D:F,3,FALSE)</f>
        <v>220</v>
      </c>
      <c r="AC105">
        <f>VLOOKUP(AA105,'[1]player index'!E:F,2,FALSE)</f>
        <v>220</v>
      </c>
      <c r="AD105">
        <f t="shared" si="6"/>
        <v>220</v>
      </c>
      <c r="AE105">
        <f t="shared" si="7"/>
        <v>14.100000000000001</v>
      </c>
    </row>
    <row r="106" spans="1:31">
      <c r="A106" t="s">
        <v>273</v>
      </c>
      <c r="B106" t="s">
        <v>45</v>
      </c>
      <c r="C106" t="s">
        <v>71</v>
      </c>
      <c r="D106">
        <v>10</v>
      </c>
      <c r="E106" t="s">
        <v>630</v>
      </c>
      <c r="M106">
        <v>0</v>
      </c>
      <c r="N106">
        <v>0</v>
      </c>
      <c r="O106">
        <v>0</v>
      </c>
      <c r="P106">
        <v>4</v>
      </c>
      <c r="Q106">
        <v>41</v>
      </c>
      <c r="R106">
        <v>1</v>
      </c>
      <c r="S106" s="3">
        <v>0</v>
      </c>
      <c r="T106">
        <v>41</v>
      </c>
      <c r="U106">
        <v>1</v>
      </c>
      <c r="V106">
        <v>0</v>
      </c>
      <c r="W106">
        <v>0</v>
      </c>
      <c r="X106">
        <v>10.1</v>
      </c>
      <c r="Y106" s="1">
        <v>0.35</v>
      </c>
      <c r="Z106">
        <f t="shared" si="4"/>
        <v>14.100000000000001</v>
      </c>
      <c r="AA106" t="str">
        <f t="shared" si="5"/>
        <v>Ladarius Green</v>
      </c>
      <c r="AB106">
        <f>VLOOKUP(AA106,'[1]player index'!D:F,3,FALSE)</f>
        <v>191</v>
      </c>
      <c r="AC106">
        <f>VLOOKUP(AA106,'[1]player index'!E:F,2,FALSE)</f>
        <v>191</v>
      </c>
      <c r="AD106">
        <f t="shared" si="6"/>
        <v>191</v>
      </c>
      <c r="AE106">
        <f t="shared" si="7"/>
        <v>14.100000000000001</v>
      </c>
    </row>
    <row r="107" spans="1:31">
      <c r="A107" t="s">
        <v>214</v>
      </c>
      <c r="B107" t="s">
        <v>6</v>
      </c>
      <c r="C107" t="s">
        <v>608</v>
      </c>
      <c r="D107">
        <v>8</v>
      </c>
      <c r="E107" t="s">
        <v>609</v>
      </c>
      <c r="M107">
        <v>1</v>
      </c>
      <c r="N107">
        <v>5</v>
      </c>
      <c r="O107">
        <v>0</v>
      </c>
      <c r="P107">
        <v>3</v>
      </c>
      <c r="Q107">
        <v>33</v>
      </c>
      <c r="R107">
        <v>1</v>
      </c>
      <c r="S107" s="3">
        <v>0</v>
      </c>
      <c r="T107">
        <v>38</v>
      </c>
      <c r="U107">
        <v>1</v>
      </c>
      <c r="V107">
        <v>0</v>
      </c>
      <c r="W107">
        <v>0</v>
      </c>
      <c r="X107">
        <v>9.8000000000000007</v>
      </c>
      <c r="Y107" s="1">
        <v>0.57999999999999996</v>
      </c>
      <c r="Z107">
        <f t="shared" si="4"/>
        <v>12.8</v>
      </c>
      <c r="AA107" t="str">
        <f t="shared" si="5"/>
        <v>Percy Harvin</v>
      </c>
      <c r="AB107">
        <f>VLOOKUP(AA107,'[1]player index'!D:F,3,FALSE)</f>
        <v>219</v>
      </c>
      <c r="AC107">
        <f>VLOOKUP(AA107,'[1]player index'!E:F,2,FALSE)</f>
        <v>219</v>
      </c>
      <c r="AD107">
        <f t="shared" si="6"/>
        <v>219</v>
      </c>
      <c r="AE107">
        <f t="shared" si="7"/>
        <v>12.8</v>
      </c>
    </row>
    <row r="108" spans="1:31">
      <c r="A108" t="s">
        <v>638</v>
      </c>
      <c r="B108" t="s">
        <v>34</v>
      </c>
      <c r="C108" t="s">
        <v>581</v>
      </c>
      <c r="D108">
        <v>8</v>
      </c>
      <c r="E108" t="s">
        <v>616</v>
      </c>
      <c r="M108">
        <v>10</v>
      </c>
      <c r="N108">
        <v>46</v>
      </c>
      <c r="O108">
        <v>1</v>
      </c>
      <c r="P108">
        <v>2</v>
      </c>
      <c r="Q108">
        <v>9</v>
      </c>
      <c r="R108">
        <v>0</v>
      </c>
      <c r="S108" s="3">
        <v>1</v>
      </c>
      <c r="T108">
        <v>55</v>
      </c>
      <c r="U108">
        <v>1</v>
      </c>
      <c r="V108">
        <v>0</v>
      </c>
      <c r="W108">
        <v>0</v>
      </c>
      <c r="X108">
        <v>9.5</v>
      </c>
      <c r="Y108" s="1">
        <v>0.72</v>
      </c>
      <c r="Z108">
        <f t="shared" si="4"/>
        <v>12.500000000000002</v>
      </c>
      <c r="AA108" t="str">
        <f t="shared" si="5"/>
        <v>Matt Jones</v>
      </c>
      <c r="AB108">
        <f>VLOOKUP(AA108,'[1]player index'!D:F,3,FALSE)</f>
        <v>299</v>
      </c>
      <c r="AC108">
        <f>VLOOKUP(AA108,'[1]player index'!E:F,2,FALSE)</f>
        <v>299</v>
      </c>
      <c r="AD108">
        <f t="shared" si="6"/>
        <v>299</v>
      </c>
      <c r="AE108">
        <f t="shared" si="7"/>
        <v>12.500000000000002</v>
      </c>
    </row>
    <row r="109" spans="1:31">
      <c r="A109" t="s">
        <v>238</v>
      </c>
      <c r="B109" t="s">
        <v>6</v>
      </c>
      <c r="C109" t="s">
        <v>582</v>
      </c>
      <c r="D109">
        <v>7</v>
      </c>
      <c r="E109" t="s">
        <v>583</v>
      </c>
      <c r="M109">
        <v>0</v>
      </c>
      <c r="N109">
        <v>0</v>
      </c>
      <c r="O109">
        <v>0</v>
      </c>
      <c r="P109">
        <v>3</v>
      </c>
      <c r="Q109">
        <v>35</v>
      </c>
      <c r="R109">
        <v>1</v>
      </c>
      <c r="S109" s="3">
        <v>0</v>
      </c>
      <c r="T109">
        <v>35</v>
      </c>
      <c r="U109">
        <v>1</v>
      </c>
      <c r="V109">
        <v>0</v>
      </c>
      <c r="W109">
        <v>0</v>
      </c>
      <c r="X109">
        <v>9.5</v>
      </c>
      <c r="Y109" s="1">
        <v>0.43</v>
      </c>
      <c r="Z109">
        <f t="shared" si="4"/>
        <v>12.5</v>
      </c>
      <c r="AA109" t="str">
        <f t="shared" si="5"/>
        <v>Eddie Royal</v>
      </c>
      <c r="AB109">
        <f>VLOOKUP(AA109,'[1]player index'!D:F,3,FALSE)</f>
        <v>208</v>
      </c>
      <c r="AC109">
        <f>VLOOKUP(AA109,'[1]player index'!E:F,2,FALSE)</f>
        <v>208</v>
      </c>
      <c r="AD109">
        <f t="shared" si="6"/>
        <v>208</v>
      </c>
      <c r="AE109">
        <f t="shared" si="7"/>
        <v>12.5</v>
      </c>
    </row>
    <row r="110" spans="1:31">
      <c r="A110" t="s">
        <v>197</v>
      </c>
      <c r="B110" t="s">
        <v>6</v>
      </c>
      <c r="C110" t="s">
        <v>605</v>
      </c>
      <c r="D110">
        <v>10</v>
      </c>
      <c r="E110" t="s">
        <v>606</v>
      </c>
      <c r="M110">
        <v>0</v>
      </c>
      <c r="N110">
        <v>2</v>
      </c>
      <c r="O110">
        <v>0</v>
      </c>
      <c r="P110">
        <v>3</v>
      </c>
      <c r="Q110">
        <v>31</v>
      </c>
      <c r="R110">
        <v>1</v>
      </c>
      <c r="S110" s="3">
        <v>0</v>
      </c>
      <c r="T110">
        <v>33</v>
      </c>
      <c r="U110">
        <v>1</v>
      </c>
      <c r="V110">
        <v>0</v>
      </c>
      <c r="W110">
        <v>0</v>
      </c>
      <c r="X110">
        <v>9.3000000000000007</v>
      </c>
      <c r="Y110" s="1">
        <v>0.64</v>
      </c>
      <c r="Z110">
        <f t="shared" si="4"/>
        <v>12.3</v>
      </c>
      <c r="AA110" t="str">
        <f t="shared" si="5"/>
        <v>Donte Moncrief</v>
      </c>
      <c r="AB110">
        <f>VLOOKUP(AA110,'[1]player index'!D:F,3,FALSE)</f>
        <v>167</v>
      </c>
      <c r="AC110">
        <f>VLOOKUP(AA110,'[1]player index'!E:F,2,FALSE)</f>
        <v>167</v>
      </c>
      <c r="AD110">
        <f t="shared" si="6"/>
        <v>167</v>
      </c>
      <c r="AE110">
        <f t="shared" si="7"/>
        <v>12.3</v>
      </c>
    </row>
    <row r="111" spans="1:31">
      <c r="A111" t="s">
        <v>279</v>
      </c>
      <c r="B111" t="s">
        <v>6</v>
      </c>
      <c r="C111" t="s">
        <v>605</v>
      </c>
      <c r="D111">
        <v>10</v>
      </c>
      <c r="E111" t="s">
        <v>606</v>
      </c>
      <c r="M111">
        <v>0</v>
      </c>
      <c r="N111">
        <v>0</v>
      </c>
      <c r="O111">
        <v>0</v>
      </c>
      <c r="P111">
        <v>3</v>
      </c>
      <c r="Q111">
        <v>33</v>
      </c>
      <c r="R111">
        <v>1</v>
      </c>
      <c r="S111" s="3">
        <v>0</v>
      </c>
      <c r="T111">
        <v>33</v>
      </c>
      <c r="U111">
        <v>1</v>
      </c>
      <c r="V111">
        <v>0</v>
      </c>
      <c r="W111">
        <v>0</v>
      </c>
      <c r="X111">
        <v>9.3000000000000007</v>
      </c>
      <c r="Y111" s="1">
        <v>0.2</v>
      </c>
      <c r="Z111">
        <f t="shared" si="4"/>
        <v>12.3</v>
      </c>
      <c r="AA111" t="str">
        <f t="shared" si="5"/>
        <v>Phillip Dorsett</v>
      </c>
      <c r="AB111">
        <f>VLOOKUP(AA111,'[1]player index'!D:F,3,FALSE)</f>
        <v>262</v>
      </c>
      <c r="AC111">
        <f>VLOOKUP(AA111,'[1]player index'!E:F,2,FALSE)</f>
        <v>262</v>
      </c>
      <c r="AD111">
        <f t="shared" si="6"/>
        <v>262</v>
      </c>
      <c r="AE111">
        <f t="shared" si="7"/>
        <v>12.3</v>
      </c>
    </row>
    <row r="112" spans="1:31">
      <c r="A112" t="s">
        <v>475</v>
      </c>
      <c r="B112" t="s">
        <v>45</v>
      </c>
      <c r="C112" t="s">
        <v>589</v>
      </c>
      <c r="D112">
        <v>7</v>
      </c>
      <c r="E112" t="s">
        <v>590</v>
      </c>
      <c r="M112">
        <v>0</v>
      </c>
      <c r="N112">
        <v>0</v>
      </c>
      <c r="O112">
        <v>0</v>
      </c>
      <c r="P112">
        <v>3</v>
      </c>
      <c r="Q112">
        <v>30</v>
      </c>
      <c r="R112">
        <v>1</v>
      </c>
      <c r="S112" s="3">
        <v>0</v>
      </c>
      <c r="T112">
        <v>30</v>
      </c>
      <c r="U112">
        <v>1</v>
      </c>
      <c r="V112">
        <v>0</v>
      </c>
      <c r="W112">
        <v>0</v>
      </c>
      <c r="X112">
        <v>9</v>
      </c>
      <c r="Y112" s="1">
        <v>0.46</v>
      </c>
      <c r="Z112">
        <f t="shared" si="4"/>
        <v>12</v>
      </c>
      <c r="AA112" t="str">
        <f t="shared" si="5"/>
        <v>Owen Daniels</v>
      </c>
      <c r="AB112">
        <f>VLOOKUP(AA112,'[1]player index'!D:F,3,FALSE)</f>
        <v>255</v>
      </c>
      <c r="AC112">
        <f>VLOOKUP(AA112,'[1]player index'!E:F,2,FALSE)</f>
        <v>255</v>
      </c>
      <c r="AD112">
        <f t="shared" si="6"/>
        <v>255</v>
      </c>
      <c r="AE112">
        <f t="shared" si="7"/>
        <v>12</v>
      </c>
    </row>
    <row r="113" spans="1:31">
      <c r="A113" t="s">
        <v>297</v>
      </c>
      <c r="B113" t="s">
        <v>45</v>
      </c>
      <c r="C113" t="s">
        <v>608</v>
      </c>
      <c r="D113">
        <v>8</v>
      </c>
      <c r="E113" t="s">
        <v>609</v>
      </c>
      <c r="M113">
        <v>0</v>
      </c>
      <c r="N113">
        <v>0</v>
      </c>
      <c r="O113">
        <v>0</v>
      </c>
      <c r="P113">
        <v>3</v>
      </c>
      <c r="Q113">
        <v>25</v>
      </c>
      <c r="R113">
        <v>1</v>
      </c>
      <c r="S113" s="3">
        <v>0</v>
      </c>
      <c r="T113">
        <v>25</v>
      </c>
      <c r="U113">
        <v>1</v>
      </c>
      <c r="V113">
        <v>0</v>
      </c>
      <c r="W113">
        <v>0</v>
      </c>
      <c r="X113">
        <v>8.5</v>
      </c>
      <c r="Y113" s="1">
        <v>0.33</v>
      </c>
      <c r="Z113">
        <f t="shared" si="4"/>
        <v>11.5</v>
      </c>
      <c r="AA113" t="str">
        <f t="shared" si="5"/>
        <v>Charles Clay</v>
      </c>
      <c r="AB113">
        <f>VLOOKUP(AA113,'[1]player index'!D:F,3,FALSE)</f>
        <v>216</v>
      </c>
      <c r="AC113">
        <f>VLOOKUP(AA113,'[1]player index'!E:F,2,FALSE)</f>
        <v>216</v>
      </c>
      <c r="AD113">
        <f t="shared" si="6"/>
        <v>216</v>
      </c>
      <c r="AE113">
        <f t="shared" si="7"/>
        <v>11.5</v>
      </c>
    </row>
    <row r="114" spans="1:31">
      <c r="A114" t="s">
        <v>232</v>
      </c>
      <c r="B114" t="s">
        <v>34</v>
      </c>
      <c r="C114" t="s">
        <v>617</v>
      </c>
      <c r="D114">
        <v>8</v>
      </c>
      <c r="E114" t="s">
        <v>618</v>
      </c>
      <c r="M114">
        <v>6</v>
      </c>
      <c r="N114">
        <v>29</v>
      </c>
      <c r="O114">
        <v>0</v>
      </c>
      <c r="P114">
        <v>5</v>
      </c>
      <c r="Q114">
        <v>41</v>
      </c>
      <c r="R114">
        <v>0</v>
      </c>
      <c r="S114" s="3">
        <v>0</v>
      </c>
      <c r="T114">
        <v>70</v>
      </c>
      <c r="U114">
        <v>0</v>
      </c>
      <c r="V114">
        <v>0</v>
      </c>
      <c r="W114">
        <v>0</v>
      </c>
      <c r="X114">
        <v>7</v>
      </c>
      <c r="Y114" s="1">
        <v>0.75</v>
      </c>
      <c r="Z114">
        <f t="shared" si="4"/>
        <v>12</v>
      </c>
      <c r="AA114" t="str">
        <f t="shared" si="5"/>
        <v>Darren Sproles</v>
      </c>
      <c r="AB114">
        <f>VLOOKUP(AA114,'[1]player index'!D:F,3,FALSE)</f>
        <v>183</v>
      </c>
      <c r="AC114">
        <f>VLOOKUP(AA114,'[1]player index'!E:F,2,FALSE)</f>
        <v>183</v>
      </c>
      <c r="AD114">
        <f t="shared" si="6"/>
        <v>183</v>
      </c>
      <c r="AE114">
        <f t="shared" si="7"/>
        <v>12</v>
      </c>
    </row>
    <row r="115" spans="1:31">
      <c r="A115" t="s">
        <v>639</v>
      </c>
      <c r="Z115">
        <f t="shared" si="4"/>
        <v>0</v>
      </c>
      <c r="AA115" t="str">
        <f t="shared" si="5"/>
        <v xml:space="preserve"> Previous2345678Next </v>
      </c>
      <c r="AB115" t="e">
        <f>VLOOKUP(AA115,'[1]player index'!D:F,3,FALSE)</f>
        <v>#N/A</v>
      </c>
      <c r="AC115" t="e">
        <f>VLOOKUP(AA115,'[1]player index'!E:F,2,FALSE)</f>
        <v>#N/A</v>
      </c>
      <c r="AD115" t="e">
        <f t="shared" si="6"/>
        <v>#N/A</v>
      </c>
      <c r="AE115">
        <f t="shared" si="7"/>
        <v>0</v>
      </c>
    </row>
    <row r="116" spans="1:31">
      <c r="Z116">
        <f t="shared" si="4"/>
        <v>0</v>
      </c>
      <c r="AA116">
        <f t="shared" si="5"/>
        <v>0</v>
      </c>
      <c r="AB116" t="e">
        <f>VLOOKUP(AA116,'[1]player index'!D:F,3,FALSE)</f>
        <v>#N/A</v>
      </c>
      <c r="AC116" t="e">
        <f>VLOOKUP(AA116,'[1]player index'!E:F,2,FALSE)</f>
        <v>#N/A</v>
      </c>
      <c r="AD116" t="e">
        <f t="shared" si="6"/>
        <v>#N/A</v>
      </c>
      <c r="AE116">
        <f t="shared" si="7"/>
        <v>0</v>
      </c>
    </row>
    <row r="117" spans="1:31">
      <c r="Z117">
        <f t="shared" si="4"/>
        <v>0</v>
      </c>
      <c r="AA117">
        <f t="shared" si="5"/>
        <v>0</v>
      </c>
      <c r="AB117" t="e">
        <f>VLOOKUP(AA117,'[1]player index'!D:F,3,FALSE)</f>
        <v>#N/A</v>
      </c>
      <c r="AC117" t="e">
        <f>VLOOKUP(AA117,'[1]player index'!E:F,2,FALSE)</f>
        <v>#N/A</v>
      </c>
      <c r="AD117" t="e">
        <f t="shared" si="6"/>
        <v>#N/A</v>
      </c>
      <c r="AE117">
        <f t="shared" si="7"/>
        <v>0</v>
      </c>
    </row>
    <row r="118" spans="1:31">
      <c r="A118" t="s">
        <v>218</v>
      </c>
      <c r="B118" t="s">
        <v>34</v>
      </c>
      <c r="C118" t="s">
        <v>640</v>
      </c>
      <c r="D118">
        <v>6</v>
      </c>
      <c r="E118" t="s">
        <v>641</v>
      </c>
      <c r="M118">
        <v>12</v>
      </c>
      <c r="N118">
        <v>53</v>
      </c>
      <c r="O118">
        <v>0</v>
      </c>
      <c r="P118">
        <v>2</v>
      </c>
      <c r="Q118">
        <v>14</v>
      </c>
      <c r="R118">
        <v>0</v>
      </c>
      <c r="S118" s="3">
        <v>0</v>
      </c>
      <c r="T118">
        <v>67</v>
      </c>
      <c r="U118">
        <v>0</v>
      </c>
      <c r="V118">
        <v>0</v>
      </c>
      <c r="W118">
        <v>0</v>
      </c>
      <c r="X118">
        <v>6.7</v>
      </c>
      <c r="Y118" s="1">
        <v>0.72</v>
      </c>
      <c r="Z118">
        <f t="shared" si="4"/>
        <v>8.7000000000000011</v>
      </c>
      <c r="AA118" t="str">
        <f t="shared" si="5"/>
        <v>Tre Mason</v>
      </c>
      <c r="AB118">
        <f>VLOOKUP(AA118,'[1]player index'!D:F,3,FALSE)</f>
        <v>76</v>
      </c>
      <c r="AC118">
        <f>VLOOKUP(AA118,'[1]player index'!E:F,2,FALSE)</f>
        <v>76</v>
      </c>
      <c r="AD118">
        <f t="shared" si="6"/>
        <v>76</v>
      </c>
      <c r="AE118">
        <f t="shared" si="7"/>
        <v>8.7000000000000011</v>
      </c>
    </row>
    <row r="119" spans="1:31">
      <c r="A119" t="s">
        <v>191</v>
      </c>
      <c r="B119" t="s">
        <v>34</v>
      </c>
      <c r="C119" t="s">
        <v>622</v>
      </c>
      <c r="D119">
        <v>5</v>
      </c>
      <c r="E119" t="s">
        <v>623</v>
      </c>
      <c r="M119">
        <v>11</v>
      </c>
      <c r="N119">
        <v>52</v>
      </c>
      <c r="O119">
        <v>0</v>
      </c>
      <c r="P119">
        <v>2</v>
      </c>
      <c r="Q119">
        <v>11</v>
      </c>
      <c r="R119">
        <v>0</v>
      </c>
      <c r="S119" s="3">
        <v>0</v>
      </c>
      <c r="T119">
        <v>63</v>
      </c>
      <c r="U119">
        <v>0</v>
      </c>
      <c r="V119">
        <v>0</v>
      </c>
      <c r="W119">
        <v>0</v>
      </c>
      <c r="X119">
        <v>6.3</v>
      </c>
      <c r="Y119" s="1">
        <v>0.89</v>
      </c>
      <c r="Z119">
        <f t="shared" si="4"/>
        <v>8.3000000000000007</v>
      </c>
      <c r="AA119" t="str">
        <f t="shared" si="5"/>
        <v>Jonathan Stewart</v>
      </c>
      <c r="AB119">
        <f>VLOOKUP(AA119,'[1]player index'!D:F,3,FALSE)</f>
        <v>52</v>
      </c>
      <c r="AC119">
        <f>VLOOKUP(AA119,'[1]player index'!E:F,2,FALSE)</f>
        <v>52</v>
      </c>
      <c r="AD119">
        <f t="shared" si="6"/>
        <v>52</v>
      </c>
      <c r="AE119">
        <f t="shared" si="7"/>
        <v>8.3000000000000007</v>
      </c>
    </row>
    <row r="120" spans="1:31">
      <c r="A120" t="s">
        <v>340</v>
      </c>
      <c r="B120" t="s">
        <v>34</v>
      </c>
      <c r="C120" t="s">
        <v>628</v>
      </c>
      <c r="D120">
        <v>4</v>
      </c>
      <c r="E120" t="s">
        <v>629</v>
      </c>
      <c r="M120">
        <v>8</v>
      </c>
      <c r="N120">
        <v>35</v>
      </c>
      <c r="O120">
        <v>0</v>
      </c>
      <c r="P120">
        <v>4</v>
      </c>
      <c r="Q120">
        <v>27</v>
      </c>
      <c r="R120">
        <v>0</v>
      </c>
      <c r="S120" s="3">
        <v>0</v>
      </c>
      <c r="T120">
        <v>62</v>
      </c>
      <c r="U120">
        <v>0</v>
      </c>
      <c r="V120">
        <v>0</v>
      </c>
      <c r="W120">
        <v>0</v>
      </c>
      <c r="X120">
        <v>6.2</v>
      </c>
      <c r="Y120" s="1">
        <v>0.1</v>
      </c>
      <c r="Z120">
        <f t="shared" si="4"/>
        <v>10.199999999999999</v>
      </c>
      <c r="AA120" t="str">
        <f t="shared" si="5"/>
        <v>Dexter McCluster</v>
      </c>
      <c r="AB120">
        <f>VLOOKUP(AA120,'[1]player index'!D:F,3,FALSE)</f>
        <v>239</v>
      </c>
      <c r="AC120">
        <f>VLOOKUP(AA120,'[1]player index'!E:F,2,FALSE)</f>
        <v>239</v>
      </c>
      <c r="AD120">
        <f t="shared" si="6"/>
        <v>239</v>
      </c>
      <c r="AE120">
        <f t="shared" si="7"/>
        <v>10.199999999999999</v>
      </c>
    </row>
    <row r="121" spans="1:31">
      <c r="A121" t="s">
        <v>270</v>
      </c>
      <c r="B121" t="s">
        <v>34</v>
      </c>
      <c r="C121" t="s">
        <v>617</v>
      </c>
      <c r="D121">
        <v>8</v>
      </c>
      <c r="E121" t="s">
        <v>618</v>
      </c>
      <c r="M121">
        <v>14</v>
      </c>
      <c r="N121">
        <v>55</v>
      </c>
      <c r="O121">
        <v>0</v>
      </c>
      <c r="P121">
        <v>2</v>
      </c>
      <c r="Q121">
        <v>16</v>
      </c>
      <c r="R121">
        <v>0</v>
      </c>
      <c r="S121" s="3">
        <v>1</v>
      </c>
      <c r="T121">
        <v>71</v>
      </c>
      <c r="U121">
        <v>0</v>
      </c>
      <c r="V121">
        <v>0</v>
      </c>
      <c r="W121">
        <v>0</v>
      </c>
      <c r="X121">
        <v>6.1</v>
      </c>
      <c r="Y121" s="1">
        <v>0.77</v>
      </c>
      <c r="Z121">
        <f t="shared" si="4"/>
        <v>8.1</v>
      </c>
      <c r="AA121" t="str">
        <f t="shared" si="5"/>
        <v>Ryan Mathews</v>
      </c>
      <c r="AB121">
        <f>VLOOKUP(AA121,'[1]player index'!D:F,3,FALSE)</f>
        <v>230</v>
      </c>
      <c r="AC121">
        <f>VLOOKUP(AA121,'[1]player index'!E:F,2,FALSE)</f>
        <v>230</v>
      </c>
      <c r="AD121">
        <f t="shared" si="6"/>
        <v>230</v>
      </c>
      <c r="AE121">
        <f t="shared" si="7"/>
        <v>8.1</v>
      </c>
    </row>
    <row r="122" spans="1:31">
      <c r="A122" t="s">
        <v>393</v>
      </c>
      <c r="B122" t="s">
        <v>34</v>
      </c>
      <c r="C122" t="s">
        <v>610</v>
      </c>
      <c r="D122">
        <v>8</v>
      </c>
      <c r="E122" t="s">
        <v>611</v>
      </c>
      <c r="M122">
        <v>10</v>
      </c>
      <c r="N122">
        <v>45</v>
      </c>
      <c r="O122">
        <v>0</v>
      </c>
      <c r="P122">
        <v>2</v>
      </c>
      <c r="Q122">
        <v>12</v>
      </c>
      <c r="R122">
        <v>0</v>
      </c>
      <c r="S122" s="3">
        <v>0</v>
      </c>
      <c r="T122">
        <v>57</v>
      </c>
      <c r="U122">
        <v>0</v>
      </c>
      <c r="V122">
        <v>0</v>
      </c>
      <c r="W122">
        <v>0</v>
      </c>
      <c r="X122">
        <v>5.7</v>
      </c>
      <c r="Y122" s="1">
        <v>0.38</v>
      </c>
      <c r="Z122">
        <f t="shared" si="4"/>
        <v>7.7</v>
      </c>
      <c r="AA122" t="str">
        <f t="shared" si="5"/>
        <v>Denard Robinson</v>
      </c>
      <c r="AB122">
        <f>VLOOKUP(AA122,'[1]player index'!D:F,3,FALSE)</f>
        <v>291</v>
      </c>
      <c r="AC122">
        <f>VLOOKUP(AA122,'[1]player index'!E:F,2,FALSE)</f>
        <v>291</v>
      </c>
      <c r="AD122">
        <f t="shared" si="6"/>
        <v>291</v>
      </c>
      <c r="AE122">
        <f t="shared" si="7"/>
        <v>7.7</v>
      </c>
    </row>
    <row r="123" spans="1:31">
      <c r="A123" t="s">
        <v>258</v>
      </c>
      <c r="B123" t="s">
        <v>34</v>
      </c>
      <c r="C123" t="s">
        <v>81</v>
      </c>
      <c r="D123">
        <v>6</v>
      </c>
      <c r="E123" t="s">
        <v>588</v>
      </c>
      <c r="M123">
        <v>8</v>
      </c>
      <c r="N123">
        <v>37</v>
      </c>
      <c r="O123">
        <v>0</v>
      </c>
      <c r="P123">
        <v>2</v>
      </c>
      <c r="Q123">
        <v>17</v>
      </c>
      <c r="R123">
        <v>0</v>
      </c>
      <c r="S123" s="3">
        <v>0</v>
      </c>
      <c r="T123">
        <v>54</v>
      </c>
      <c r="U123">
        <v>0</v>
      </c>
      <c r="V123">
        <v>0</v>
      </c>
      <c r="W123">
        <v>0</v>
      </c>
      <c r="X123">
        <v>5.4</v>
      </c>
      <c r="Y123" s="1">
        <v>0.5</v>
      </c>
      <c r="Z123">
        <f t="shared" si="4"/>
        <v>7.4</v>
      </c>
      <c r="AA123" t="str">
        <f t="shared" si="5"/>
        <v>Charles Sims</v>
      </c>
      <c r="AB123">
        <f>VLOOKUP(AA123,'[1]player index'!D:F,3,FALSE)</f>
        <v>244</v>
      </c>
      <c r="AC123">
        <f>VLOOKUP(AA123,'[1]player index'!E:F,2,FALSE)</f>
        <v>244</v>
      </c>
      <c r="AD123">
        <f t="shared" si="6"/>
        <v>244</v>
      </c>
      <c r="AE123">
        <f t="shared" si="7"/>
        <v>7.4</v>
      </c>
    </row>
    <row r="124" spans="1:31">
      <c r="A124" t="s">
        <v>248</v>
      </c>
      <c r="B124" t="s">
        <v>6</v>
      </c>
      <c r="C124" t="s">
        <v>600</v>
      </c>
      <c r="D124">
        <v>9</v>
      </c>
      <c r="E124" t="s">
        <v>601</v>
      </c>
      <c r="M124">
        <v>0</v>
      </c>
      <c r="N124">
        <v>2</v>
      </c>
      <c r="O124">
        <v>0</v>
      </c>
      <c r="P124">
        <v>4</v>
      </c>
      <c r="Q124">
        <v>51</v>
      </c>
      <c r="R124">
        <v>0</v>
      </c>
      <c r="S124" s="3">
        <v>0</v>
      </c>
      <c r="T124">
        <v>53</v>
      </c>
      <c r="U124">
        <v>0</v>
      </c>
      <c r="V124">
        <v>0</v>
      </c>
      <c r="W124">
        <v>0</v>
      </c>
      <c r="X124">
        <v>5.3</v>
      </c>
      <c r="Y124" s="1">
        <v>0.08</v>
      </c>
      <c r="Z124">
        <f t="shared" si="4"/>
        <v>9.3000000000000007</v>
      </c>
      <c r="AA124" t="str">
        <f t="shared" si="5"/>
        <v>Jermaine Kearse</v>
      </c>
      <c r="AB124">
        <f>VLOOKUP(AA124,'[1]player index'!D:F,3,FALSE)</f>
        <v>177</v>
      </c>
      <c r="AC124">
        <f>VLOOKUP(AA124,'[1]player index'!E:F,2,FALSE)</f>
        <v>177</v>
      </c>
      <c r="AD124">
        <f t="shared" si="6"/>
        <v>177</v>
      </c>
      <c r="AE124">
        <f t="shared" si="7"/>
        <v>9.3000000000000007</v>
      </c>
    </row>
    <row r="125" spans="1:31">
      <c r="A125" t="s">
        <v>240</v>
      </c>
      <c r="B125" t="s">
        <v>6</v>
      </c>
      <c r="C125" t="s">
        <v>640</v>
      </c>
      <c r="D125">
        <v>6</v>
      </c>
      <c r="E125" t="s">
        <v>641</v>
      </c>
      <c r="M125">
        <v>3</v>
      </c>
      <c r="N125">
        <v>24</v>
      </c>
      <c r="O125">
        <v>0</v>
      </c>
      <c r="P125">
        <v>3</v>
      </c>
      <c r="Q125">
        <v>28</v>
      </c>
      <c r="R125">
        <v>0</v>
      </c>
      <c r="S125" s="3">
        <v>0</v>
      </c>
      <c r="T125">
        <v>52</v>
      </c>
      <c r="U125">
        <v>0</v>
      </c>
      <c r="V125">
        <v>0</v>
      </c>
      <c r="W125">
        <v>0</v>
      </c>
      <c r="X125">
        <v>5.2</v>
      </c>
      <c r="Y125" s="1">
        <v>0.28000000000000003</v>
      </c>
      <c r="Z125">
        <f t="shared" si="4"/>
        <v>8.2000000000000011</v>
      </c>
      <c r="AA125" t="str">
        <f t="shared" si="5"/>
        <v>Tavon Austin</v>
      </c>
      <c r="AB125">
        <f>VLOOKUP(AA125,'[1]player index'!D:F,3,FALSE)</f>
        <v>190</v>
      </c>
      <c r="AC125">
        <f>VLOOKUP(AA125,'[1]player index'!E:F,2,FALSE)</f>
        <v>190</v>
      </c>
      <c r="AD125">
        <f t="shared" si="6"/>
        <v>190</v>
      </c>
      <c r="AE125">
        <f t="shared" si="7"/>
        <v>8.2000000000000011</v>
      </c>
    </row>
    <row r="126" spans="1:31">
      <c r="A126" t="s">
        <v>167</v>
      </c>
      <c r="B126" t="s">
        <v>6</v>
      </c>
      <c r="C126" t="s">
        <v>628</v>
      </c>
      <c r="D126">
        <v>4</v>
      </c>
      <c r="E126" t="s">
        <v>629</v>
      </c>
      <c r="M126">
        <v>1</v>
      </c>
      <c r="N126">
        <v>3</v>
      </c>
      <c r="O126">
        <v>0</v>
      </c>
      <c r="P126">
        <v>4</v>
      </c>
      <c r="Q126">
        <v>48</v>
      </c>
      <c r="R126">
        <v>0</v>
      </c>
      <c r="S126" s="3">
        <v>0</v>
      </c>
      <c r="T126">
        <v>51</v>
      </c>
      <c r="U126">
        <v>0</v>
      </c>
      <c r="V126">
        <v>0</v>
      </c>
      <c r="W126">
        <v>0</v>
      </c>
      <c r="X126">
        <v>5.0999999999999996</v>
      </c>
      <c r="Y126" s="1">
        <v>0.75</v>
      </c>
      <c r="Z126">
        <f t="shared" si="4"/>
        <v>9.1000000000000014</v>
      </c>
      <c r="AA126" t="str">
        <f t="shared" si="5"/>
        <v>Kendall Wright</v>
      </c>
      <c r="AB126">
        <f>VLOOKUP(AA126,'[1]player index'!D:F,3,FALSE)</f>
        <v>166</v>
      </c>
      <c r="AC126">
        <f>VLOOKUP(AA126,'[1]player index'!E:F,2,FALSE)</f>
        <v>166</v>
      </c>
      <c r="AD126">
        <f t="shared" si="6"/>
        <v>166</v>
      </c>
      <c r="AE126">
        <f t="shared" si="7"/>
        <v>9.1000000000000014</v>
      </c>
    </row>
    <row r="127" spans="1:31">
      <c r="A127" t="s">
        <v>642</v>
      </c>
      <c r="B127" t="s">
        <v>34</v>
      </c>
      <c r="C127" t="s">
        <v>580</v>
      </c>
      <c r="D127">
        <v>11</v>
      </c>
      <c r="E127" t="s">
        <v>581</v>
      </c>
      <c r="M127">
        <v>6</v>
      </c>
      <c r="N127">
        <v>23</v>
      </c>
      <c r="O127">
        <v>0</v>
      </c>
      <c r="P127">
        <v>3</v>
      </c>
      <c r="Q127">
        <v>28</v>
      </c>
      <c r="R127">
        <v>0</v>
      </c>
      <c r="S127" s="3">
        <v>0</v>
      </c>
      <c r="T127">
        <v>51</v>
      </c>
      <c r="U127">
        <v>0</v>
      </c>
      <c r="V127">
        <v>0</v>
      </c>
      <c r="W127">
        <v>0</v>
      </c>
      <c r="X127">
        <v>5.0999999999999996</v>
      </c>
      <c r="Y127" s="1">
        <v>0.76</v>
      </c>
      <c r="Z127">
        <f t="shared" si="4"/>
        <v>8.1000000000000014</v>
      </c>
      <c r="AA127" t="str">
        <f t="shared" si="5"/>
        <v>Shane Vereen</v>
      </c>
      <c r="AB127">
        <f>VLOOKUP(AA127,'[1]player index'!D:F,3,FALSE)</f>
        <v>188</v>
      </c>
      <c r="AC127">
        <f>VLOOKUP(AA127,'[1]player index'!E:F,2,FALSE)</f>
        <v>188</v>
      </c>
      <c r="AD127">
        <f t="shared" si="6"/>
        <v>188</v>
      </c>
      <c r="AE127">
        <f t="shared" si="7"/>
        <v>8.1000000000000014</v>
      </c>
    </row>
    <row r="128" spans="1:31">
      <c r="A128" t="s">
        <v>275</v>
      </c>
      <c r="B128" t="s">
        <v>6</v>
      </c>
      <c r="C128" t="s">
        <v>593</v>
      </c>
      <c r="D128">
        <v>7</v>
      </c>
      <c r="E128" t="s">
        <v>594</v>
      </c>
      <c r="M128">
        <v>1</v>
      </c>
      <c r="N128">
        <v>3</v>
      </c>
      <c r="O128">
        <v>0</v>
      </c>
      <c r="P128">
        <v>4</v>
      </c>
      <c r="Q128">
        <v>45</v>
      </c>
      <c r="R128">
        <v>0</v>
      </c>
      <c r="S128" s="3">
        <v>0</v>
      </c>
      <c r="T128">
        <v>48</v>
      </c>
      <c r="U128">
        <v>0</v>
      </c>
      <c r="V128">
        <v>0</v>
      </c>
      <c r="W128">
        <v>0</v>
      </c>
      <c r="X128">
        <v>4.8</v>
      </c>
      <c r="Y128" s="1">
        <v>0.2</v>
      </c>
      <c r="Z128">
        <f t="shared" si="4"/>
        <v>8.8000000000000007</v>
      </c>
      <c r="AA128" t="str">
        <f t="shared" si="5"/>
        <v>Mohamed Sanu</v>
      </c>
      <c r="AB128">
        <f>VLOOKUP(AA128,'[1]player index'!D:F,3,FALSE)</f>
        <v>300</v>
      </c>
      <c r="AC128">
        <f>VLOOKUP(AA128,'[1]player index'!E:F,2,FALSE)</f>
        <v>300</v>
      </c>
      <c r="AD128">
        <f t="shared" si="6"/>
        <v>300</v>
      </c>
      <c r="AE128">
        <f t="shared" si="7"/>
        <v>8.8000000000000007</v>
      </c>
    </row>
    <row r="129" spans="1:31">
      <c r="A129" t="s">
        <v>271</v>
      </c>
      <c r="B129" t="s">
        <v>6</v>
      </c>
      <c r="C129" t="s">
        <v>577</v>
      </c>
      <c r="D129">
        <v>6</v>
      </c>
      <c r="E129" t="s">
        <v>578</v>
      </c>
      <c r="M129">
        <v>0</v>
      </c>
      <c r="N129">
        <v>0</v>
      </c>
      <c r="O129">
        <v>0</v>
      </c>
      <c r="P129">
        <v>4</v>
      </c>
      <c r="Q129">
        <v>47</v>
      </c>
      <c r="R129">
        <v>0</v>
      </c>
      <c r="S129" s="3">
        <v>0</v>
      </c>
      <c r="T129">
        <v>47</v>
      </c>
      <c r="U129">
        <v>0</v>
      </c>
      <c r="V129">
        <v>0</v>
      </c>
      <c r="W129">
        <v>0</v>
      </c>
      <c r="X129">
        <v>4.7</v>
      </c>
      <c r="Y129" s="1">
        <v>0.13</v>
      </c>
      <c r="Z129">
        <f t="shared" si="4"/>
        <v>8.6999999999999993</v>
      </c>
      <c r="AA129" t="str">
        <f t="shared" si="5"/>
        <v>Cole Beasley</v>
      </c>
      <c r="AB129">
        <f>VLOOKUP(AA129,'[1]player index'!D:F,3,FALSE)</f>
        <v>155</v>
      </c>
      <c r="AC129">
        <f>VLOOKUP(AA129,'[1]player index'!E:F,2,FALSE)</f>
        <v>155</v>
      </c>
      <c r="AD129">
        <f t="shared" si="6"/>
        <v>155</v>
      </c>
      <c r="AE129">
        <f t="shared" si="7"/>
        <v>8.6999999999999993</v>
      </c>
    </row>
    <row r="130" spans="1:31">
      <c r="A130" t="s">
        <v>341</v>
      </c>
      <c r="B130" t="s">
        <v>34</v>
      </c>
      <c r="C130" t="s">
        <v>622</v>
      </c>
      <c r="D130">
        <v>5</v>
      </c>
      <c r="E130" t="s">
        <v>623</v>
      </c>
      <c r="M130">
        <v>7</v>
      </c>
      <c r="N130">
        <v>32</v>
      </c>
      <c r="O130">
        <v>0</v>
      </c>
      <c r="P130">
        <v>2</v>
      </c>
      <c r="Q130">
        <v>14</v>
      </c>
      <c r="R130">
        <v>0</v>
      </c>
      <c r="S130" s="3">
        <v>0</v>
      </c>
      <c r="T130">
        <v>46</v>
      </c>
      <c r="U130">
        <v>0</v>
      </c>
      <c r="V130">
        <v>0</v>
      </c>
      <c r="W130">
        <v>0</v>
      </c>
      <c r="X130">
        <v>4.5999999999999996</v>
      </c>
      <c r="Y130" s="1">
        <v>0.02</v>
      </c>
      <c r="Z130">
        <f t="shared" si="4"/>
        <v>6.6000000000000005</v>
      </c>
      <c r="AA130" t="str">
        <f t="shared" si="5"/>
        <v>Fozzy Whittaker</v>
      </c>
      <c r="AB130">
        <f>VLOOKUP(AA130,'[1]player index'!D:F,3,FALSE)</f>
        <v>311</v>
      </c>
      <c r="AC130">
        <f>VLOOKUP(AA130,'[1]player index'!E:F,2,FALSE)</f>
        <v>311</v>
      </c>
      <c r="AD130">
        <f t="shared" si="6"/>
        <v>311</v>
      </c>
      <c r="AE130">
        <f t="shared" si="7"/>
        <v>6.6000000000000005</v>
      </c>
    </row>
    <row r="131" spans="1:31">
      <c r="A131" t="s">
        <v>370</v>
      </c>
      <c r="B131" t="s">
        <v>6</v>
      </c>
      <c r="C131" t="s">
        <v>640</v>
      </c>
      <c r="D131">
        <v>6</v>
      </c>
      <c r="E131" t="s">
        <v>641</v>
      </c>
      <c r="M131">
        <v>0</v>
      </c>
      <c r="N131">
        <v>0</v>
      </c>
      <c r="O131">
        <v>0</v>
      </c>
      <c r="P131">
        <v>3</v>
      </c>
      <c r="Q131">
        <v>46</v>
      </c>
      <c r="R131">
        <v>0</v>
      </c>
      <c r="S131" s="3">
        <v>0</v>
      </c>
      <c r="T131">
        <v>46</v>
      </c>
      <c r="U131">
        <v>0</v>
      </c>
      <c r="V131">
        <v>0</v>
      </c>
      <c r="W131">
        <v>0</v>
      </c>
      <c r="X131">
        <v>4.5999999999999996</v>
      </c>
      <c r="Y131" s="1">
        <v>0.01</v>
      </c>
      <c r="Z131">
        <f t="shared" si="4"/>
        <v>7.6000000000000005</v>
      </c>
      <c r="AA131" t="str">
        <f t="shared" si="5"/>
        <v>Chris Givens</v>
      </c>
      <c r="AB131">
        <f>VLOOKUP(AA131,'[1]player index'!D:F,3,FALSE)</f>
        <v>385</v>
      </c>
      <c r="AC131">
        <f>VLOOKUP(AA131,'[1]player index'!E:F,2,FALSE)</f>
        <v>385</v>
      </c>
      <c r="AD131">
        <f t="shared" si="6"/>
        <v>385</v>
      </c>
      <c r="AE131">
        <f t="shared" si="7"/>
        <v>7.6000000000000005</v>
      </c>
    </row>
    <row r="132" spans="1:31">
      <c r="A132" t="s">
        <v>375</v>
      </c>
      <c r="B132" t="s">
        <v>34</v>
      </c>
      <c r="C132" t="s">
        <v>29</v>
      </c>
      <c r="D132">
        <v>4</v>
      </c>
      <c r="E132" t="s">
        <v>627</v>
      </c>
      <c r="M132">
        <v>9</v>
      </c>
      <c r="N132">
        <v>34</v>
      </c>
      <c r="O132">
        <v>0</v>
      </c>
      <c r="P132">
        <v>2</v>
      </c>
      <c r="Q132">
        <v>11</v>
      </c>
      <c r="R132">
        <v>0</v>
      </c>
      <c r="S132" s="3">
        <v>0</v>
      </c>
      <c r="T132">
        <v>45</v>
      </c>
      <c r="U132">
        <v>0</v>
      </c>
      <c r="V132">
        <v>0</v>
      </c>
      <c r="W132">
        <v>0</v>
      </c>
      <c r="X132">
        <v>4.5</v>
      </c>
      <c r="Y132" s="1">
        <v>0.27</v>
      </c>
      <c r="Z132">
        <f t="shared" ref="Z132:Z195" si="8">I132*0.04+J132*4-K132+N132*0.1+O132*6+P132+Q132*0.1+R132*6-S132+V132*6+W132*6+IF(I132&gt;300,3,0)+IF(N132&gt;100,3,0)+IF(Q132&gt;100,3,0)</f>
        <v>6.5</v>
      </c>
      <c r="AA132" t="str">
        <f t="shared" ref="AA132:AA195" si="9">A132</f>
        <v>Brandon Bolden</v>
      </c>
      <c r="AB132">
        <f>VLOOKUP(AA132,'[1]player index'!D:F,3,FALSE)</f>
        <v>337</v>
      </c>
      <c r="AC132">
        <f>VLOOKUP(AA132,'[1]player index'!E:F,2,FALSE)</f>
        <v>337</v>
      </c>
      <c r="AD132">
        <f t="shared" ref="AD132:AD195" si="10">IFERROR(AB132,AC132)</f>
        <v>337</v>
      </c>
      <c r="AE132">
        <f t="shared" ref="AE132:AE195" si="11">Z132</f>
        <v>6.5</v>
      </c>
    </row>
    <row r="133" spans="1:31">
      <c r="A133" t="s">
        <v>348</v>
      </c>
      <c r="B133" t="s">
        <v>6</v>
      </c>
      <c r="C133" t="s">
        <v>92</v>
      </c>
      <c r="D133">
        <v>5</v>
      </c>
      <c r="E133" t="s">
        <v>614</v>
      </c>
      <c r="M133">
        <v>0</v>
      </c>
      <c r="N133">
        <v>2</v>
      </c>
      <c r="O133">
        <v>0</v>
      </c>
      <c r="P133">
        <v>4</v>
      </c>
      <c r="Q133">
        <v>43</v>
      </c>
      <c r="R133">
        <v>0</v>
      </c>
      <c r="S133" s="3">
        <v>0</v>
      </c>
      <c r="T133">
        <v>45</v>
      </c>
      <c r="U133">
        <v>0</v>
      </c>
      <c r="V133">
        <v>0</v>
      </c>
      <c r="W133">
        <v>0</v>
      </c>
      <c r="X133">
        <v>4.5</v>
      </c>
      <c r="Y133" s="1">
        <v>0.02</v>
      </c>
      <c r="Z133">
        <f t="shared" si="8"/>
        <v>8.5</v>
      </c>
      <c r="AA133" t="str">
        <f t="shared" si="9"/>
        <v>Jeremy Kerley</v>
      </c>
      <c r="AB133">
        <f>VLOOKUP(AA133,'[1]player index'!D:F,3,FALSE)</f>
        <v>415</v>
      </c>
      <c r="AC133">
        <f>VLOOKUP(AA133,'[1]player index'!E:F,2,FALSE)</f>
        <v>415</v>
      </c>
      <c r="AD133">
        <f t="shared" si="10"/>
        <v>415</v>
      </c>
      <c r="AE133">
        <f t="shared" si="11"/>
        <v>8.5</v>
      </c>
    </row>
    <row r="134" spans="1:31">
      <c r="A134" t="s">
        <v>497</v>
      </c>
      <c r="B134" t="s">
        <v>45</v>
      </c>
      <c r="C134" t="s">
        <v>610</v>
      </c>
      <c r="D134">
        <v>8</v>
      </c>
      <c r="E134" t="s">
        <v>611</v>
      </c>
      <c r="M134">
        <v>0</v>
      </c>
      <c r="N134">
        <v>0</v>
      </c>
      <c r="O134">
        <v>0</v>
      </c>
      <c r="P134">
        <v>4</v>
      </c>
      <c r="Q134">
        <v>45</v>
      </c>
      <c r="R134">
        <v>0</v>
      </c>
      <c r="S134" s="3">
        <v>0</v>
      </c>
      <c r="T134">
        <v>45</v>
      </c>
      <c r="U134">
        <v>0</v>
      </c>
      <c r="V134">
        <v>0</v>
      </c>
      <c r="W134">
        <v>0</v>
      </c>
      <c r="X134">
        <v>4.5</v>
      </c>
      <c r="Y134" s="1">
        <v>0.03</v>
      </c>
      <c r="Z134">
        <f t="shared" si="8"/>
        <v>8.5</v>
      </c>
      <c r="AA134" t="str">
        <f t="shared" si="9"/>
        <v>Marcedes Lewis</v>
      </c>
      <c r="AB134">
        <f>VLOOKUP(AA134,'[1]player index'!D:F,3,FALSE)</f>
        <v>271</v>
      </c>
      <c r="AC134">
        <f>VLOOKUP(AA134,'[1]player index'!E:F,2,FALSE)</f>
        <v>271</v>
      </c>
      <c r="AD134">
        <f t="shared" si="10"/>
        <v>271</v>
      </c>
      <c r="AE134">
        <f t="shared" si="11"/>
        <v>8.5</v>
      </c>
    </row>
    <row r="135" spans="1:31">
      <c r="A135" t="s">
        <v>223</v>
      </c>
      <c r="B135" t="s">
        <v>34</v>
      </c>
      <c r="C135" t="s">
        <v>603</v>
      </c>
      <c r="D135">
        <v>9</v>
      </c>
      <c r="E135" t="s">
        <v>604</v>
      </c>
      <c r="M135">
        <v>8</v>
      </c>
      <c r="N135">
        <v>34</v>
      </c>
      <c r="O135">
        <v>0</v>
      </c>
      <c r="P135">
        <v>2</v>
      </c>
      <c r="Q135">
        <v>10</v>
      </c>
      <c r="R135">
        <v>0</v>
      </c>
      <c r="S135" s="3">
        <v>0</v>
      </c>
      <c r="T135">
        <v>44</v>
      </c>
      <c r="U135">
        <v>0</v>
      </c>
      <c r="V135">
        <v>0</v>
      </c>
      <c r="W135">
        <v>0</v>
      </c>
      <c r="X135">
        <v>4.4000000000000004</v>
      </c>
      <c r="Y135" s="1">
        <v>0.52</v>
      </c>
      <c r="Z135">
        <f t="shared" si="8"/>
        <v>6.4</v>
      </c>
      <c r="AA135" t="str">
        <f t="shared" si="9"/>
        <v>Chris Johnson</v>
      </c>
      <c r="AB135">
        <f>VLOOKUP(AA135,'[1]player index'!D:F,3,FALSE)</f>
        <v>71</v>
      </c>
      <c r="AC135">
        <f>VLOOKUP(AA135,'[1]player index'!E:F,2,FALSE)</f>
        <v>71</v>
      </c>
      <c r="AD135">
        <f t="shared" si="10"/>
        <v>71</v>
      </c>
      <c r="AE135">
        <f t="shared" si="11"/>
        <v>6.4</v>
      </c>
    </row>
    <row r="136" spans="1:31">
      <c r="A136" t="s">
        <v>509</v>
      </c>
      <c r="B136" t="s">
        <v>45</v>
      </c>
      <c r="C136" t="s">
        <v>595</v>
      </c>
      <c r="D136">
        <v>9</v>
      </c>
      <c r="E136" t="s">
        <v>596</v>
      </c>
      <c r="M136">
        <v>0</v>
      </c>
      <c r="N136">
        <v>0</v>
      </c>
      <c r="O136">
        <v>0</v>
      </c>
      <c r="P136">
        <v>4</v>
      </c>
      <c r="Q136">
        <v>43</v>
      </c>
      <c r="R136">
        <v>0</v>
      </c>
      <c r="S136" s="3">
        <v>0</v>
      </c>
      <c r="T136">
        <v>43</v>
      </c>
      <c r="U136">
        <v>0</v>
      </c>
      <c r="V136">
        <v>0</v>
      </c>
      <c r="W136">
        <v>0</v>
      </c>
      <c r="X136">
        <v>4.3</v>
      </c>
      <c r="Y136" s="1">
        <v>0.05</v>
      </c>
      <c r="Z136">
        <f t="shared" si="8"/>
        <v>8.3000000000000007</v>
      </c>
      <c r="AA136" t="str">
        <f t="shared" si="9"/>
        <v>Garrett Graham</v>
      </c>
      <c r="AB136">
        <f>VLOOKUP(AA136,'[1]player index'!D:F,3,FALSE)</f>
        <v>290</v>
      </c>
      <c r="AC136">
        <f>VLOOKUP(AA136,'[1]player index'!E:F,2,FALSE)</f>
        <v>290</v>
      </c>
      <c r="AD136">
        <f t="shared" si="10"/>
        <v>290</v>
      </c>
      <c r="AE136">
        <f t="shared" si="11"/>
        <v>8.3000000000000007</v>
      </c>
    </row>
    <row r="137" spans="1:31">
      <c r="A137" t="s">
        <v>219</v>
      </c>
      <c r="B137" t="s">
        <v>6</v>
      </c>
      <c r="C137" t="s">
        <v>635</v>
      </c>
      <c r="D137">
        <v>11</v>
      </c>
      <c r="E137" t="s">
        <v>636</v>
      </c>
      <c r="M137">
        <v>0</v>
      </c>
      <c r="N137">
        <v>2</v>
      </c>
      <c r="O137">
        <v>0</v>
      </c>
      <c r="P137">
        <v>3</v>
      </c>
      <c r="Q137">
        <v>40</v>
      </c>
      <c r="R137">
        <v>0</v>
      </c>
      <c r="S137" s="3">
        <v>0</v>
      </c>
      <c r="T137">
        <v>42</v>
      </c>
      <c r="U137">
        <v>0</v>
      </c>
      <c r="V137">
        <v>0</v>
      </c>
      <c r="W137">
        <v>0</v>
      </c>
      <c r="X137">
        <v>4.2</v>
      </c>
      <c r="Y137" s="1">
        <v>0.66</v>
      </c>
      <c r="Z137">
        <f t="shared" si="8"/>
        <v>7.2</v>
      </c>
      <c r="AA137" t="str">
        <f t="shared" si="9"/>
        <v>Travis Benjamin</v>
      </c>
      <c r="AB137">
        <f>VLOOKUP(AA137,'[1]player index'!D:F,3,FALSE)</f>
        <v>259</v>
      </c>
      <c r="AC137">
        <f>VLOOKUP(AA137,'[1]player index'!E:F,2,FALSE)</f>
        <v>259</v>
      </c>
      <c r="AD137">
        <f t="shared" si="10"/>
        <v>259</v>
      </c>
      <c r="AE137">
        <f t="shared" si="11"/>
        <v>7.2</v>
      </c>
    </row>
    <row r="138" spans="1:31">
      <c r="A138" t="s">
        <v>643</v>
      </c>
      <c r="Z138">
        <f t="shared" si="8"/>
        <v>0</v>
      </c>
      <c r="AA138" t="str">
        <f t="shared" si="9"/>
        <v xml:space="preserve"> Previous3456789Next </v>
      </c>
      <c r="AB138" t="e">
        <f>VLOOKUP(AA138,'[1]player index'!D:F,3,FALSE)</f>
        <v>#N/A</v>
      </c>
      <c r="AC138" t="e">
        <f>VLOOKUP(AA138,'[1]player index'!E:F,2,FALSE)</f>
        <v>#N/A</v>
      </c>
      <c r="AD138" t="e">
        <f t="shared" si="10"/>
        <v>#N/A</v>
      </c>
      <c r="AE138">
        <f t="shared" si="11"/>
        <v>0</v>
      </c>
    </row>
    <row r="139" spans="1:31">
      <c r="Z139">
        <f t="shared" si="8"/>
        <v>0</v>
      </c>
      <c r="AA139">
        <f t="shared" si="9"/>
        <v>0</v>
      </c>
      <c r="AB139" t="e">
        <f>VLOOKUP(AA139,'[1]player index'!D:F,3,FALSE)</f>
        <v>#N/A</v>
      </c>
      <c r="AC139" t="e">
        <f>VLOOKUP(AA139,'[1]player index'!E:F,2,FALSE)</f>
        <v>#N/A</v>
      </c>
      <c r="AD139" t="e">
        <f t="shared" si="10"/>
        <v>#N/A</v>
      </c>
      <c r="AE139">
        <f t="shared" si="11"/>
        <v>0</v>
      </c>
    </row>
    <row r="140" spans="1:31">
      <c r="Z140">
        <f t="shared" si="8"/>
        <v>0</v>
      </c>
      <c r="AA140">
        <f t="shared" si="9"/>
        <v>0</v>
      </c>
      <c r="AB140" t="e">
        <f>VLOOKUP(AA140,'[1]player index'!D:F,3,FALSE)</f>
        <v>#N/A</v>
      </c>
      <c r="AC140" t="e">
        <f>VLOOKUP(AA140,'[1]player index'!E:F,2,FALSE)</f>
        <v>#N/A</v>
      </c>
      <c r="AD140" t="e">
        <f t="shared" si="10"/>
        <v>#N/A</v>
      </c>
      <c r="AE140">
        <f t="shared" si="11"/>
        <v>0</v>
      </c>
    </row>
    <row r="141" spans="1:31">
      <c r="A141" t="s">
        <v>360</v>
      </c>
      <c r="B141" t="s">
        <v>34</v>
      </c>
      <c r="C141" t="s">
        <v>582</v>
      </c>
      <c r="D141">
        <v>7</v>
      </c>
      <c r="E141" t="s">
        <v>583</v>
      </c>
      <c r="M141">
        <v>6</v>
      </c>
      <c r="N141">
        <v>25</v>
      </c>
      <c r="O141">
        <v>0</v>
      </c>
      <c r="P141">
        <v>3</v>
      </c>
      <c r="Q141">
        <v>16</v>
      </c>
      <c r="R141">
        <v>0</v>
      </c>
      <c r="S141" s="3">
        <v>0</v>
      </c>
      <c r="T141">
        <v>41</v>
      </c>
      <c r="U141">
        <v>0</v>
      </c>
      <c r="V141">
        <v>0</v>
      </c>
      <c r="W141">
        <v>0</v>
      </c>
      <c r="X141">
        <v>4.0999999999999996</v>
      </c>
      <c r="Y141" s="1">
        <v>0.04</v>
      </c>
      <c r="Z141">
        <f t="shared" si="8"/>
        <v>7.1</v>
      </c>
      <c r="AA141" t="str">
        <f t="shared" si="9"/>
        <v>Jacquizz Rodgers</v>
      </c>
      <c r="AB141">
        <f>VLOOKUP(AA141,'[1]player index'!D:F,3,FALSE)</f>
        <v>303</v>
      </c>
      <c r="AC141">
        <f>VLOOKUP(AA141,'[1]player index'!E:F,2,FALSE)</f>
        <v>303</v>
      </c>
      <c r="AD141">
        <f t="shared" si="10"/>
        <v>303</v>
      </c>
      <c r="AE141">
        <f t="shared" si="11"/>
        <v>7.1</v>
      </c>
    </row>
    <row r="142" spans="1:31">
      <c r="A142" t="s">
        <v>313</v>
      </c>
      <c r="B142" t="s">
        <v>6</v>
      </c>
      <c r="C142" t="s">
        <v>628</v>
      </c>
      <c r="D142">
        <v>4</v>
      </c>
      <c r="E142" t="s">
        <v>629</v>
      </c>
      <c r="M142">
        <v>0</v>
      </c>
      <c r="N142">
        <v>0</v>
      </c>
      <c r="O142">
        <v>0</v>
      </c>
      <c r="P142">
        <v>3</v>
      </c>
      <c r="Q142">
        <v>41</v>
      </c>
      <c r="R142">
        <v>0</v>
      </c>
      <c r="S142" s="3">
        <v>0</v>
      </c>
      <c r="T142">
        <v>41</v>
      </c>
      <c r="U142">
        <v>0</v>
      </c>
      <c r="V142">
        <v>0</v>
      </c>
      <c r="W142">
        <v>0</v>
      </c>
      <c r="X142">
        <v>4.0999999999999996</v>
      </c>
      <c r="Y142" s="1">
        <v>0.08</v>
      </c>
      <c r="Z142">
        <f t="shared" si="8"/>
        <v>7.1000000000000005</v>
      </c>
      <c r="AA142" t="str">
        <f t="shared" si="9"/>
        <v>Harry Douglas</v>
      </c>
      <c r="AB142">
        <f>VLOOKUP(AA142,'[1]player index'!D:F,3,FALSE)</f>
        <v>235</v>
      </c>
      <c r="AC142">
        <f>VLOOKUP(AA142,'[1]player index'!E:F,2,FALSE)</f>
        <v>235</v>
      </c>
      <c r="AD142">
        <f t="shared" si="10"/>
        <v>235</v>
      </c>
      <c r="AE142">
        <f t="shared" si="11"/>
        <v>7.1000000000000005</v>
      </c>
    </row>
    <row r="143" spans="1:31">
      <c r="A143" t="s">
        <v>269</v>
      </c>
      <c r="B143" t="s">
        <v>6</v>
      </c>
      <c r="C143" t="s">
        <v>635</v>
      </c>
      <c r="D143">
        <v>11</v>
      </c>
      <c r="E143" t="s">
        <v>636</v>
      </c>
      <c r="M143">
        <v>0</v>
      </c>
      <c r="N143">
        <v>1</v>
      </c>
      <c r="O143">
        <v>0</v>
      </c>
      <c r="P143">
        <v>3</v>
      </c>
      <c r="Q143">
        <v>40</v>
      </c>
      <c r="R143">
        <v>0</v>
      </c>
      <c r="S143" s="3">
        <v>0</v>
      </c>
      <c r="T143">
        <v>41</v>
      </c>
      <c r="U143">
        <v>0</v>
      </c>
      <c r="V143">
        <v>0</v>
      </c>
      <c r="W143">
        <v>0</v>
      </c>
      <c r="X143">
        <v>4.0999999999999996</v>
      </c>
      <c r="Y143" s="1">
        <v>0.08</v>
      </c>
      <c r="Z143">
        <f t="shared" si="8"/>
        <v>7.1</v>
      </c>
      <c r="AA143" t="str">
        <f t="shared" si="9"/>
        <v>Andrew Hawkins</v>
      </c>
      <c r="AB143">
        <f>VLOOKUP(AA143,'[1]player index'!D:F,3,FALSE)</f>
        <v>251</v>
      </c>
      <c r="AC143">
        <f>VLOOKUP(AA143,'[1]player index'!E:F,2,FALSE)</f>
        <v>251</v>
      </c>
      <c r="AD143">
        <f t="shared" si="10"/>
        <v>251</v>
      </c>
      <c r="AE143">
        <f t="shared" si="11"/>
        <v>7.1</v>
      </c>
    </row>
    <row r="144" spans="1:31">
      <c r="A144" t="s">
        <v>199</v>
      </c>
      <c r="B144" t="s">
        <v>34</v>
      </c>
      <c r="C144" t="s">
        <v>593</v>
      </c>
      <c r="D144">
        <v>7</v>
      </c>
      <c r="E144" t="s">
        <v>594</v>
      </c>
      <c r="M144">
        <v>6</v>
      </c>
      <c r="N144">
        <v>25</v>
      </c>
      <c r="O144">
        <v>0</v>
      </c>
      <c r="P144">
        <v>2</v>
      </c>
      <c r="Q144">
        <v>15</v>
      </c>
      <c r="R144">
        <v>0</v>
      </c>
      <c r="S144" s="3">
        <v>0</v>
      </c>
      <c r="T144">
        <v>40</v>
      </c>
      <c r="U144">
        <v>0</v>
      </c>
      <c r="V144">
        <v>0</v>
      </c>
      <c r="W144">
        <v>0</v>
      </c>
      <c r="X144">
        <v>4</v>
      </c>
      <c r="Y144" s="1">
        <v>0.9</v>
      </c>
      <c r="Z144">
        <f t="shared" si="8"/>
        <v>6</v>
      </c>
      <c r="AA144" t="str">
        <f t="shared" si="9"/>
        <v>Giovani Bernard</v>
      </c>
      <c r="AB144">
        <f>VLOOKUP(AA144,'[1]player index'!D:F,3,FALSE)</f>
        <v>145</v>
      </c>
      <c r="AC144">
        <f>VLOOKUP(AA144,'[1]player index'!E:F,2,FALSE)</f>
        <v>145</v>
      </c>
      <c r="AD144">
        <f t="shared" si="10"/>
        <v>145</v>
      </c>
      <c r="AE144">
        <f t="shared" si="11"/>
        <v>6</v>
      </c>
    </row>
    <row r="145" spans="1:31">
      <c r="A145" t="s">
        <v>374</v>
      </c>
      <c r="B145" t="s">
        <v>6</v>
      </c>
      <c r="C145" t="s">
        <v>586</v>
      </c>
      <c r="D145">
        <v>5</v>
      </c>
      <c r="E145" t="s">
        <v>587</v>
      </c>
      <c r="M145">
        <v>1</v>
      </c>
      <c r="N145">
        <v>6</v>
      </c>
      <c r="O145">
        <v>0</v>
      </c>
      <c r="P145">
        <v>3</v>
      </c>
      <c r="Q145">
        <v>34</v>
      </c>
      <c r="R145">
        <v>0</v>
      </c>
      <c r="S145" s="3">
        <v>0</v>
      </c>
      <c r="T145">
        <v>40</v>
      </c>
      <c r="U145">
        <v>0</v>
      </c>
      <c r="V145">
        <v>0</v>
      </c>
      <c r="W145">
        <v>0</v>
      </c>
      <c r="X145">
        <v>4</v>
      </c>
      <c r="Y145" s="1">
        <v>0.03</v>
      </c>
      <c r="Z145">
        <f t="shared" si="8"/>
        <v>7</v>
      </c>
      <c r="AA145" t="str">
        <f t="shared" si="9"/>
        <v>Jarius Wright</v>
      </c>
      <c r="AB145">
        <f>VLOOKUP(AA145,'[1]player index'!D:F,3,FALSE)</f>
        <v>241</v>
      </c>
      <c r="AC145">
        <f>VLOOKUP(AA145,'[1]player index'!E:F,2,FALSE)</f>
        <v>241</v>
      </c>
      <c r="AD145">
        <f t="shared" si="10"/>
        <v>241</v>
      </c>
      <c r="AE145">
        <f t="shared" si="11"/>
        <v>7</v>
      </c>
    </row>
    <row r="146" spans="1:31">
      <c r="A146" t="s">
        <v>221</v>
      </c>
      <c r="B146" t="s">
        <v>34</v>
      </c>
      <c r="C146" t="s">
        <v>612</v>
      </c>
      <c r="D146">
        <v>9</v>
      </c>
      <c r="E146" t="s">
        <v>613</v>
      </c>
      <c r="M146">
        <v>9</v>
      </c>
      <c r="N146">
        <v>30</v>
      </c>
      <c r="O146">
        <v>0</v>
      </c>
      <c r="P146">
        <v>2</v>
      </c>
      <c r="Q146">
        <v>9</v>
      </c>
      <c r="R146">
        <v>0</v>
      </c>
      <c r="S146" s="3">
        <v>0</v>
      </c>
      <c r="T146">
        <v>39</v>
      </c>
      <c r="U146">
        <v>0</v>
      </c>
      <c r="V146">
        <v>0</v>
      </c>
      <c r="W146">
        <v>0</v>
      </c>
      <c r="X146">
        <v>3.9</v>
      </c>
      <c r="Y146" s="1">
        <v>0.74</v>
      </c>
      <c r="Z146">
        <f t="shared" si="8"/>
        <v>5.9</v>
      </c>
      <c r="AA146" t="str">
        <f t="shared" si="9"/>
        <v>Joique Bell</v>
      </c>
      <c r="AB146">
        <f>VLOOKUP(AA146,'[1]player index'!D:F,3,FALSE)</f>
        <v>182</v>
      </c>
      <c r="AC146">
        <f>VLOOKUP(AA146,'[1]player index'!E:F,2,FALSE)</f>
        <v>182</v>
      </c>
      <c r="AD146">
        <f t="shared" si="10"/>
        <v>182</v>
      </c>
      <c r="AE146">
        <f t="shared" si="11"/>
        <v>5.9</v>
      </c>
    </row>
    <row r="147" spans="1:31">
      <c r="A147" t="s">
        <v>460</v>
      </c>
      <c r="B147" t="s">
        <v>6</v>
      </c>
      <c r="C147" t="s">
        <v>595</v>
      </c>
      <c r="D147">
        <v>9</v>
      </c>
      <c r="E147" t="s">
        <v>596</v>
      </c>
      <c r="M147">
        <v>0</v>
      </c>
      <c r="N147">
        <v>0</v>
      </c>
      <c r="O147">
        <v>0</v>
      </c>
      <c r="P147">
        <v>3</v>
      </c>
      <c r="Q147">
        <v>39</v>
      </c>
      <c r="R147">
        <v>0</v>
      </c>
      <c r="S147" s="3">
        <v>0</v>
      </c>
      <c r="T147">
        <v>39</v>
      </c>
      <c r="U147">
        <v>0</v>
      </c>
      <c r="V147">
        <v>0</v>
      </c>
      <c r="W147">
        <v>0</v>
      </c>
      <c r="X147">
        <v>3.9</v>
      </c>
      <c r="Y147" s="1">
        <v>0.11</v>
      </c>
      <c r="Z147">
        <f t="shared" si="8"/>
        <v>6.9</v>
      </c>
      <c r="AA147" t="str">
        <f t="shared" si="9"/>
        <v>Jaelen Strong</v>
      </c>
      <c r="AB147">
        <f>VLOOKUP(AA147,'[1]player index'!D:F,3,FALSE)</f>
        <v>681</v>
      </c>
      <c r="AC147" t="e">
        <f>VLOOKUP(AA147,'[1]player index'!E:F,2,FALSE)</f>
        <v>#N/A</v>
      </c>
      <c r="AD147">
        <f t="shared" si="10"/>
        <v>681</v>
      </c>
      <c r="AE147">
        <f t="shared" si="11"/>
        <v>6.9</v>
      </c>
    </row>
    <row r="148" spans="1:31">
      <c r="A148" t="s">
        <v>210</v>
      </c>
      <c r="B148" t="s">
        <v>34</v>
      </c>
      <c r="C148" t="s">
        <v>612</v>
      </c>
      <c r="D148">
        <v>9</v>
      </c>
      <c r="E148" t="s">
        <v>613</v>
      </c>
      <c r="M148">
        <v>7</v>
      </c>
      <c r="N148">
        <v>27</v>
      </c>
      <c r="O148">
        <v>0</v>
      </c>
      <c r="P148">
        <v>1</v>
      </c>
      <c r="Q148">
        <v>11</v>
      </c>
      <c r="R148">
        <v>0</v>
      </c>
      <c r="S148" s="3">
        <v>0</v>
      </c>
      <c r="T148">
        <v>38</v>
      </c>
      <c r="U148">
        <v>0</v>
      </c>
      <c r="V148">
        <v>0</v>
      </c>
      <c r="W148">
        <v>0</v>
      </c>
      <c r="X148">
        <v>3.8</v>
      </c>
      <c r="Y148" s="1">
        <v>0.84</v>
      </c>
      <c r="Z148">
        <f t="shared" si="8"/>
        <v>4.8000000000000007</v>
      </c>
      <c r="AA148" t="str">
        <f t="shared" si="9"/>
        <v>Ameer Abdullah</v>
      </c>
      <c r="AB148">
        <f>VLOOKUP(AA148,'[1]player index'!D:F,3,FALSE)</f>
        <v>55</v>
      </c>
      <c r="AC148">
        <f>VLOOKUP(AA148,'[1]player index'!E:F,2,FALSE)</f>
        <v>55</v>
      </c>
      <c r="AD148">
        <f t="shared" si="10"/>
        <v>55</v>
      </c>
      <c r="AE148">
        <f t="shared" si="11"/>
        <v>4.8000000000000007</v>
      </c>
    </row>
    <row r="149" spans="1:31">
      <c r="A149" t="s">
        <v>247</v>
      </c>
      <c r="B149" t="s">
        <v>6</v>
      </c>
      <c r="C149" t="s">
        <v>584</v>
      </c>
      <c r="D149">
        <v>11</v>
      </c>
      <c r="E149" t="s">
        <v>585</v>
      </c>
      <c r="M149">
        <v>0</v>
      </c>
      <c r="N149">
        <v>0</v>
      </c>
      <c r="O149">
        <v>0</v>
      </c>
      <c r="P149">
        <v>3</v>
      </c>
      <c r="Q149">
        <v>38</v>
      </c>
      <c r="R149">
        <v>0</v>
      </c>
      <c r="S149" s="3">
        <v>0</v>
      </c>
      <c r="T149">
        <v>38</v>
      </c>
      <c r="U149">
        <v>0</v>
      </c>
      <c r="V149">
        <v>0</v>
      </c>
      <c r="W149">
        <v>0</v>
      </c>
      <c r="X149">
        <v>3.8</v>
      </c>
      <c r="Y149" s="1">
        <v>0.11</v>
      </c>
      <c r="Z149">
        <f t="shared" si="8"/>
        <v>6.8000000000000007</v>
      </c>
      <c r="AA149" t="str">
        <f t="shared" si="9"/>
        <v>Darrius Heyward-Bey</v>
      </c>
      <c r="AB149">
        <f>VLOOKUP(AA149,'[1]player index'!D:F,3,FALSE)</f>
        <v>217</v>
      </c>
      <c r="AC149">
        <f>VLOOKUP(AA149,'[1]player index'!E:F,2,FALSE)</f>
        <v>217</v>
      </c>
      <c r="AD149">
        <f t="shared" si="10"/>
        <v>217</v>
      </c>
      <c r="AE149">
        <f t="shared" si="11"/>
        <v>6.8000000000000007</v>
      </c>
    </row>
    <row r="150" spans="1:31">
      <c r="A150" t="s">
        <v>234</v>
      </c>
      <c r="B150" t="s">
        <v>6</v>
      </c>
      <c r="C150" t="s">
        <v>640</v>
      </c>
      <c r="D150">
        <v>6</v>
      </c>
      <c r="E150" t="s">
        <v>641</v>
      </c>
      <c r="M150">
        <v>0</v>
      </c>
      <c r="N150">
        <v>1</v>
      </c>
      <c r="O150">
        <v>0</v>
      </c>
      <c r="P150">
        <v>2</v>
      </c>
      <c r="Q150">
        <v>37</v>
      </c>
      <c r="R150">
        <v>0</v>
      </c>
      <c r="S150" s="3">
        <v>0</v>
      </c>
      <c r="T150">
        <v>38</v>
      </c>
      <c r="U150">
        <v>0</v>
      </c>
      <c r="V150">
        <v>0</v>
      </c>
      <c r="W150">
        <v>0</v>
      </c>
      <c r="X150">
        <v>3.8</v>
      </c>
      <c r="Y150" s="1">
        <v>0.13</v>
      </c>
      <c r="Z150">
        <f t="shared" si="8"/>
        <v>5.8000000000000007</v>
      </c>
      <c r="AA150" t="str">
        <f t="shared" si="9"/>
        <v>Kenny Britt</v>
      </c>
      <c r="AB150">
        <f>VLOOKUP(AA150,'[1]player index'!D:F,3,FALSE)</f>
        <v>192</v>
      </c>
      <c r="AC150">
        <f>VLOOKUP(AA150,'[1]player index'!E:F,2,FALSE)</f>
        <v>192</v>
      </c>
      <c r="AD150">
        <f t="shared" si="10"/>
        <v>192</v>
      </c>
      <c r="AE150">
        <f t="shared" si="11"/>
        <v>5.8000000000000007</v>
      </c>
    </row>
    <row r="151" spans="1:31">
      <c r="A151" t="s">
        <v>237</v>
      </c>
      <c r="B151" t="s">
        <v>6</v>
      </c>
      <c r="C151" t="s">
        <v>591</v>
      </c>
      <c r="D151">
        <v>5</v>
      </c>
      <c r="E151" t="s">
        <v>592</v>
      </c>
      <c r="M151">
        <v>0</v>
      </c>
      <c r="N151">
        <v>0</v>
      </c>
      <c r="O151">
        <v>0</v>
      </c>
      <c r="P151">
        <v>3</v>
      </c>
      <c r="Q151">
        <v>38</v>
      </c>
      <c r="R151">
        <v>0</v>
      </c>
      <c r="S151" s="3">
        <v>0</v>
      </c>
      <c r="T151">
        <v>38</v>
      </c>
      <c r="U151">
        <v>0</v>
      </c>
      <c r="V151">
        <v>0</v>
      </c>
      <c r="W151">
        <v>0</v>
      </c>
      <c r="X151">
        <v>3.8</v>
      </c>
      <c r="Y151" s="1">
        <v>0.2</v>
      </c>
      <c r="Z151">
        <f t="shared" si="8"/>
        <v>6.8000000000000007</v>
      </c>
      <c r="AA151" t="str">
        <f t="shared" si="9"/>
        <v>Rishard Matthews</v>
      </c>
      <c r="AB151">
        <f>VLOOKUP(AA151,'[1]player index'!D:F,3,FALSE)</f>
        <v>231</v>
      </c>
      <c r="AC151">
        <f>VLOOKUP(AA151,'[1]player index'!E:F,2,FALSE)</f>
        <v>231</v>
      </c>
      <c r="AD151">
        <f t="shared" si="10"/>
        <v>231</v>
      </c>
      <c r="AE151">
        <f t="shared" si="11"/>
        <v>6.8000000000000007</v>
      </c>
    </row>
    <row r="152" spans="1:31">
      <c r="A152" t="s">
        <v>268</v>
      </c>
      <c r="B152" t="s">
        <v>6</v>
      </c>
      <c r="C152" t="s">
        <v>29</v>
      </c>
      <c r="D152">
        <v>4</v>
      </c>
      <c r="E152" t="s">
        <v>627</v>
      </c>
      <c r="M152">
        <v>0</v>
      </c>
      <c r="N152">
        <v>0</v>
      </c>
      <c r="O152">
        <v>0</v>
      </c>
      <c r="P152">
        <v>4</v>
      </c>
      <c r="Q152">
        <v>37</v>
      </c>
      <c r="R152">
        <v>0</v>
      </c>
      <c r="S152" s="3">
        <v>0</v>
      </c>
      <c r="T152">
        <v>37</v>
      </c>
      <c r="U152">
        <v>0</v>
      </c>
      <c r="V152">
        <v>0</v>
      </c>
      <c r="W152">
        <v>0</v>
      </c>
      <c r="X152">
        <v>3.7</v>
      </c>
      <c r="Y152" s="1">
        <v>0.11</v>
      </c>
      <c r="Z152">
        <f t="shared" si="8"/>
        <v>7.7</v>
      </c>
      <c r="AA152" t="str">
        <f t="shared" si="9"/>
        <v>Danny Amendola</v>
      </c>
      <c r="AB152">
        <f>VLOOKUP(AA152,'[1]player index'!D:F,3,FALSE)</f>
        <v>195</v>
      </c>
      <c r="AC152">
        <f>VLOOKUP(AA152,'[1]player index'!E:F,2,FALSE)</f>
        <v>195</v>
      </c>
      <c r="AD152">
        <f t="shared" si="10"/>
        <v>195</v>
      </c>
      <c r="AE152">
        <f t="shared" si="11"/>
        <v>7.7</v>
      </c>
    </row>
    <row r="153" spans="1:31">
      <c r="A153" t="s">
        <v>257</v>
      </c>
      <c r="B153" t="s">
        <v>34</v>
      </c>
      <c r="C153" t="s">
        <v>595</v>
      </c>
      <c r="D153">
        <v>9</v>
      </c>
      <c r="E153" t="s">
        <v>596</v>
      </c>
      <c r="M153">
        <v>6</v>
      </c>
      <c r="N153">
        <v>26</v>
      </c>
      <c r="O153">
        <v>0</v>
      </c>
      <c r="P153">
        <v>2</v>
      </c>
      <c r="Q153">
        <v>11</v>
      </c>
      <c r="R153">
        <v>0</v>
      </c>
      <c r="S153" s="3">
        <v>0</v>
      </c>
      <c r="T153">
        <v>37</v>
      </c>
      <c r="U153">
        <v>0</v>
      </c>
      <c r="V153">
        <v>0</v>
      </c>
      <c r="W153">
        <v>0</v>
      </c>
      <c r="X153">
        <v>3.7</v>
      </c>
      <c r="Y153" s="1">
        <v>0.19</v>
      </c>
      <c r="Z153">
        <f t="shared" si="8"/>
        <v>5.6999999999999993</v>
      </c>
      <c r="AA153" t="str">
        <f t="shared" si="9"/>
        <v>Chris Polk</v>
      </c>
      <c r="AB153">
        <f>VLOOKUP(AA153,'[1]player index'!D:F,3,FALSE)</f>
        <v>285</v>
      </c>
      <c r="AC153">
        <f>VLOOKUP(AA153,'[1]player index'!E:F,2,FALSE)</f>
        <v>285</v>
      </c>
      <c r="AD153">
        <f t="shared" si="10"/>
        <v>285</v>
      </c>
      <c r="AE153">
        <f t="shared" si="11"/>
        <v>5.6999999999999993</v>
      </c>
    </row>
    <row r="154" spans="1:31">
      <c r="A154" t="s">
        <v>299</v>
      </c>
      <c r="B154" t="s">
        <v>34</v>
      </c>
      <c r="C154" t="s">
        <v>612</v>
      </c>
      <c r="D154">
        <v>9</v>
      </c>
      <c r="E154" t="s">
        <v>613</v>
      </c>
      <c r="M154">
        <v>5</v>
      </c>
      <c r="N154">
        <v>20</v>
      </c>
      <c r="O154">
        <v>0</v>
      </c>
      <c r="P154">
        <v>2</v>
      </c>
      <c r="Q154">
        <v>16</v>
      </c>
      <c r="R154">
        <v>0</v>
      </c>
      <c r="S154" s="3">
        <v>0</v>
      </c>
      <c r="T154">
        <v>36</v>
      </c>
      <c r="U154">
        <v>0</v>
      </c>
      <c r="V154">
        <v>0</v>
      </c>
      <c r="W154">
        <v>0</v>
      </c>
      <c r="X154">
        <v>3.6</v>
      </c>
      <c r="Y154" s="1">
        <v>0.09</v>
      </c>
      <c r="Z154">
        <f t="shared" si="8"/>
        <v>5.6</v>
      </c>
      <c r="AA154" t="str">
        <f t="shared" si="9"/>
        <v>Theo Riddick</v>
      </c>
      <c r="AB154">
        <f>VLOOKUP(AA154,'[1]player index'!D:F,3,FALSE)</f>
        <v>326</v>
      </c>
      <c r="AC154">
        <f>VLOOKUP(AA154,'[1]player index'!E:F,2,FALSE)</f>
        <v>326</v>
      </c>
      <c r="AD154">
        <f t="shared" si="10"/>
        <v>326</v>
      </c>
      <c r="AE154">
        <f t="shared" si="11"/>
        <v>5.6</v>
      </c>
    </row>
    <row r="155" spans="1:31">
      <c r="A155" t="s">
        <v>419</v>
      </c>
      <c r="B155" t="s">
        <v>34</v>
      </c>
      <c r="C155" t="s">
        <v>582</v>
      </c>
      <c r="D155">
        <v>7</v>
      </c>
      <c r="E155" t="s">
        <v>583</v>
      </c>
      <c r="M155">
        <v>6</v>
      </c>
      <c r="N155">
        <v>23</v>
      </c>
      <c r="O155">
        <v>0</v>
      </c>
      <c r="P155">
        <v>2</v>
      </c>
      <c r="Q155">
        <v>13</v>
      </c>
      <c r="R155">
        <v>0</v>
      </c>
      <c r="S155" s="3">
        <v>0</v>
      </c>
      <c r="T155">
        <v>36</v>
      </c>
      <c r="U155">
        <v>0</v>
      </c>
      <c r="V155">
        <v>0</v>
      </c>
      <c r="W155">
        <v>0</v>
      </c>
      <c r="X155">
        <v>3.6</v>
      </c>
      <c r="Y155" s="1">
        <v>0.09</v>
      </c>
      <c r="Z155">
        <f t="shared" si="8"/>
        <v>5.6000000000000005</v>
      </c>
      <c r="AA155" t="str">
        <f t="shared" si="9"/>
        <v>Jeremy Langford</v>
      </c>
      <c r="AB155">
        <f>VLOOKUP(AA155,'[1]player index'!D:F,3,FALSE)</f>
        <v>372</v>
      </c>
      <c r="AC155">
        <f>VLOOKUP(AA155,'[1]player index'!E:F,2,FALSE)</f>
        <v>372</v>
      </c>
      <c r="AD155">
        <f t="shared" si="10"/>
        <v>372</v>
      </c>
      <c r="AE155">
        <f t="shared" si="11"/>
        <v>5.6000000000000005</v>
      </c>
    </row>
    <row r="156" spans="1:31">
      <c r="A156" t="s">
        <v>263</v>
      </c>
      <c r="B156" t="s">
        <v>6</v>
      </c>
      <c r="C156" t="s">
        <v>610</v>
      </c>
      <c r="D156">
        <v>8</v>
      </c>
      <c r="E156" t="s">
        <v>611</v>
      </c>
      <c r="M156">
        <v>0</v>
      </c>
      <c r="N156">
        <v>1</v>
      </c>
      <c r="O156">
        <v>0</v>
      </c>
      <c r="P156">
        <v>3</v>
      </c>
      <c r="Q156">
        <v>35</v>
      </c>
      <c r="R156">
        <v>0</v>
      </c>
      <c r="S156" s="3">
        <v>0</v>
      </c>
      <c r="T156">
        <v>36</v>
      </c>
      <c r="U156">
        <v>0</v>
      </c>
      <c r="V156">
        <v>0</v>
      </c>
      <c r="W156">
        <v>0</v>
      </c>
      <c r="X156">
        <v>3.6</v>
      </c>
      <c r="Y156" s="1">
        <v>0.08</v>
      </c>
      <c r="Z156">
        <f t="shared" si="8"/>
        <v>6.6</v>
      </c>
      <c r="AA156" t="str">
        <f t="shared" si="9"/>
        <v>Marqise Lee</v>
      </c>
      <c r="AB156">
        <f>VLOOKUP(AA156,'[1]player index'!D:F,3,FALSE)</f>
        <v>286</v>
      </c>
      <c r="AC156">
        <f>VLOOKUP(AA156,'[1]player index'!E:F,2,FALSE)</f>
        <v>286</v>
      </c>
      <c r="AD156">
        <f t="shared" si="10"/>
        <v>286</v>
      </c>
      <c r="AE156">
        <f t="shared" si="11"/>
        <v>6.6</v>
      </c>
    </row>
    <row r="157" spans="1:31">
      <c r="A157" t="s">
        <v>436</v>
      </c>
      <c r="B157" t="s">
        <v>6</v>
      </c>
      <c r="C157" t="s">
        <v>18</v>
      </c>
      <c r="D157">
        <v>7</v>
      </c>
      <c r="E157" t="s">
        <v>576</v>
      </c>
      <c r="M157">
        <v>0</v>
      </c>
      <c r="N157">
        <v>0</v>
      </c>
      <c r="O157">
        <v>0</v>
      </c>
      <c r="P157">
        <v>3</v>
      </c>
      <c r="Q157">
        <v>36</v>
      </c>
      <c r="R157">
        <v>0</v>
      </c>
      <c r="S157" s="3">
        <v>0</v>
      </c>
      <c r="T157">
        <v>36</v>
      </c>
      <c r="U157">
        <v>0</v>
      </c>
      <c r="V157">
        <v>0</v>
      </c>
      <c r="W157">
        <v>0</v>
      </c>
      <c r="X157">
        <v>3.6</v>
      </c>
      <c r="Y157" s="1">
        <v>0.1</v>
      </c>
      <c r="Z157">
        <f t="shared" si="8"/>
        <v>6.6</v>
      </c>
      <c r="AA157" t="str">
        <f t="shared" si="9"/>
        <v>Ty Montgomery</v>
      </c>
      <c r="AB157">
        <f>VLOOKUP(AA157,'[1]player index'!D:F,3,FALSE)</f>
        <v>376</v>
      </c>
      <c r="AC157">
        <f>VLOOKUP(AA157,'[1]player index'!E:F,2,FALSE)</f>
        <v>376</v>
      </c>
      <c r="AD157">
        <f t="shared" si="10"/>
        <v>376</v>
      </c>
      <c r="AE157">
        <f t="shared" si="11"/>
        <v>6.6</v>
      </c>
    </row>
    <row r="158" spans="1:31">
      <c r="A158" t="s">
        <v>488</v>
      </c>
      <c r="B158" t="s">
        <v>45</v>
      </c>
      <c r="C158" t="s">
        <v>29</v>
      </c>
      <c r="D158">
        <v>4</v>
      </c>
      <c r="E158" t="s">
        <v>627</v>
      </c>
      <c r="M158">
        <v>0</v>
      </c>
      <c r="N158">
        <v>0</v>
      </c>
      <c r="O158">
        <v>0</v>
      </c>
      <c r="P158">
        <v>3</v>
      </c>
      <c r="Q158">
        <v>36</v>
      </c>
      <c r="R158">
        <v>0</v>
      </c>
      <c r="S158" s="3">
        <v>0</v>
      </c>
      <c r="T158">
        <v>36</v>
      </c>
      <c r="U158">
        <v>0</v>
      </c>
      <c r="V158">
        <v>0</v>
      </c>
      <c r="W158">
        <v>0</v>
      </c>
      <c r="X158">
        <v>3.6</v>
      </c>
      <c r="Y158" s="1">
        <v>0.08</v>
      </c>
      <c r="Z158">
        <f t="shared" si="8"/>
        <v>6.6</v>
      </c>
      <c r="AA158" t="str">
        <f t="shared" si="9"/>
        <v>Scott Chandler</v>
      </c>
      <c r="AB158">
        <f>VLOOKUP(AA158,'[1]player index'!D:F,3,FALSE)</f>
        <v>275</v>
      </c>
      <c r="AC158">
        <f>VLOOKUP(AA158,'[1]player index'!E:F,2,FALSE)</f>
        <v>275</v>
      </c>
      <c r="AD158">
        <f t="shared" si="10"/>
        <v>275</v>
      </c>
      <c r="AE158">
        <f t="shared" si="11"/>
        <v>6.6</v>
      </c>
    </row>
    <row r="159" spans="1:31">
      <c r="A159" t="s">
        <v>384</v>
      </c>
      <c r="B159" t="s">
        <v>34</v>
      </c>
      <c r="C159" t="s">
        <v>92</v>
      </c>
      <c r="D159">
        <v>5</v>
      </c>
      <c r="E159" t="s">
        <v>614</v>
      </c>
      <c r="M159">
        <v>5</v>
      </c>
      <c r="N159">
        <v>24</v>
      </c>
      <c r="O159">
        <v>0</v>
      </c>
      <c r="P159">
        <v>1</v>
      </c>
      <c r="Q159">
        <v>11</v>
      </c>
      <c r="R159">
        <v>0</v>
      </c>
      <c r="S159" s="3">
        <v>0</v>
      </c>
      <c r="T159">
        <v>35</v>
      </c>
      <c r="U159">
        <v>0</v>
      </c>
      <c r="V159">
        <v>0</v>
      </c>
      <c r="W159">
        <v>0</v>
      </c>
      <c r="X159">
        <v>3.5</v>
      </c>
      <c r="Y159" s="1">
        <v>0.1</v>
      </c>
      <c r="Z159">
        <f t="shared" si="8"/>
        <v>4.5</v>
      </c>
      <c r="AA159" t="str">
        <f t="shared" si="9"/>
        <v>Zac Stacy</v>
      </c>
      <c r="AB159">
        <f>VLOOKUP(AA159,'[1]player index'!D:F,3,FALSE)</f>
        <v>578</v>
      </c>
      <c r="AC159">
        <f>VLOOKUP(AA159,'[1]player index'!E:F,2,FALSE)</f>
        <v>578</v>
      </c>
      <c r="AD159">
        <f t="shared" si="10"/>
        <v>578</v>
      </c>
      <c r="AE159">
        <f t="shared" si="11"/>
        <v>4.5</v>
      </c>
    </row>
    <row r="160" spans="1:31">
      <c r="A160" t="s">
        <v>262</v>
      </c>
      <c r="B160" t="s">
        <v>34</v>
      </c>
      <c r="C160" t="s">
        <v>628</v>
      </c>
      <c r="D160">
        <v>4</v>
      </c>
      <c r="E160" t="s">
        <v>629</v>
      </c>
      <c r="M160">
        <v>7</v>
      </c>
      <c r="N160">
        <v>30</v>
      </c>
      <c r="O160">
        <v>0</v>
      </c>
      <c r="P160">
        <v>1</v>
      </c>
      <c r="Q160">
        <v>5</v>
      </c>
      <c r="R160">
        <v>0</v>
      </c>
      <c r="S160" s="3">
        <v>0</v>
      </c>
      <c r="T160">
        <v>35</v>
      </c>
      <c r="U160">
        <v>0</v>
      </c>
      <c r="V160">
        <v>0</v>
      </c>
      <c r="W160">
        <v>0</v>
      </c>
      <c r="X160">
        <v>3.5</v>
      </c>
      <c r="Y160" s="1">
        <v>0.4</v>
      </c>
      <c r="Z160">
        <f t="shared" si="8"/>
        <v>4.5</v>
      </c>
      <c r="AA160" t="str">
        <f t="shared" si="9"/>
        <v>Terrance West</v>
      </c>
      <c r="AB160">
        <f>VLOOKUP(AA160,'[1]player index'!D:F,3,FALSE)</f>
        <v>265</v>
      </c>
      <c r="AC160">
        <f>VLOOKUP(AA160,'[1]player index'!E:F,2,FALSE)</f>
        <v>265</v>
      </c>
      <c r="AD160">
        <f t="shared" si="10"/>
        <v>265</v>
      </c>
      <c r="AE160">
        <f t="shared" si="11"/>
        <v>4.5</v>
      </c>
    </row>
    <row r="161" spans="1:31">
      <c r="A161" t="s">
        <v>644</v>
      </c>
      <c r="Z161">
        <f t="shared" si="8"/>
        <v>0</v>
      </c>
      <c r="AA161" t="str">
        <f t="shared" si="9"/>
        <v xml:space="preserve"> Previous45678910Next </v>
      </c>
      <c r="AB161" t="e">
        <f>VLOOKUP(AA161,'[1]player index'!D:F,3,FALSE)</f>
        <v>#N/A</v>
      </c>
      <c r="AC161" t="e">
        <f>VLOOKUP(AA161,'[1]player index'!E:F,2,FALSE)</f>
        <v>#N/A</v>
      </c>
      <c r="AD161" t="e">
        <f t="shared" si="10"/>
        <v>#N/A</v>
      </c>
      <c r="AE161">
        <f t="shared" si="11"/>
        <v>0</v>
      </c>
    </row>
    <row r="162" spans="1:31">
      <c r="Z162">
        <f t="shared" si="8"/>
        <v>0</v>
      </c>
      <c r="AA162">
        <f t="shared" si="9"/>
        <v>0</v>
      </c>
      <c r="AB162" t="e">
        <f>VLOOKUP(AA162,'[1]player index'!D:F,3,FALSE)</f>
        <v>#N/A</v>
      </c>
      <c r="AC162" t="e">
        <f>VLOOKUP(AA162,'[1]player index'!E:F,2,FALSE)</f>
        <v>#N/A</v>
      </c>
      <c r="AD162" t="e">
        <f t="shared" si="10"/>
        <v>#N/A</v>
      </c>
      <c r="AE162">
        <f t="shared" si="11"/>
        <v>0</v>
      </c>
    </row>
    <row r="163" spans="1:31">
      <c r="Z163">
        <f t="shared" si="8"/>
        <v>0</v>
      </c>
      <c r="AA163">
        <f t="shared" si="9"/>
        <v>0</v>
      </c>
      <c r="AB163" t="e">
        <f>VLOOKUP(AA163,'[1]player index'!D:F,3,FALSE)</f>
        <v>#N/A</v>
      </c>
      <c r="AC163" t="e">
        <f>VLOOKUP(AA163,'[1]player index'!E:F,2,FALSE)</f>
        <v>#N/A</v>
      </c>
      <c r="AD163" t="e">
        <f t="shared" si="10"/>
        <v>#N/A</v>
      </c>
      <c r="AE163">
        <f t="shared" si="11"/>
        <v>0</v>
      </c>
    </row>
    <row r="164" spans="1:31">
      <c r="A164" t="s">
        <v>453</v>
      </c>
      <c r="B164" t="s">
        <v>6</v>
      </c>
      <c r="C164" t="s">
        <v>586</v>
      </c>
      <c r="D164">
        <v>5</v>
      </c>
      <c r="E164" t="s">
        <v>587</v>
      </c>
      <c r="M164">
        <v>2</v>
      </c>
      <c r="N164">
        <v>11</v>
      </c>
      <c r="O164">
        <v>0</v>
      </c>
      <c r="P164">
        <v>2</v>
      </c>
      <c r="Q164">
        <v>24</v>
      </c>
      <c r="R164">
        <v>0</v>
      </c>
      <c r="S164" s="3">
        <v>0</v>
      </c>
      <c r="T164">
        <v>35</v>
      </c>
      <c r="U164">
        <v>0</v>
      </c>
      <c r="V164">
        <v>0</v>
      </c>
      <c r="W164">
        <v>0</v>
      </c>
      <c r="X164">
        <v>3.5</v>
      </c>
      <c r="Y164" s="1">
        <v>0.35</v>
      </c>
      <c r="Z164">
        <f t="shared" si="8"/>
        <v>5.5</v>
      </c>
      <c r="AA164" t="str">
        <f t="shared" si="9"/>
        <v>Cordarrelle Patterson</v>
      </c>
      <c r="AB164">
        <f>VLOOKUP(AA164,'[1]player index'!D:F,3,FALSE)</f>
        <v>341</v>
      </c>
      <c r="AC164">
        <f>VLOOKUP(AA164,'[1]player index'!E:F,2,FALSE)</f>
        <v>341</v>
      </c>
      <c r="AD164">
        <f t="shared" si="10"/>
        <v>341</v>
      </c>
      <c r="AE164">
        <f t="shared" si="11"/>
        <v>5.5</v>
      </c>
    </row>
    <row r="165" spans="1:31">
      <c r="A165" t="s">
        <v>397</v>
      </c>
      <c r="B165" t="s">
        <v>6</v>
      </c>
      <c r="C165" t="s">
        <v>625</v>
      </c>
      <c r="D165">
        <v>9</v>
      </c>
      <c r="E165" t="s">
        <v>626</v>
      </c>
      <c r="M165">
        <v>0</v>
      </c>
      <c r="N165">
        <v>0</v>
      </c>
      <c r="O165">
        <v>0</v>
      </c>
      <c r="P165">
        <v>3</v>
      </c>
      <c r="Q165">
        <v>35</v>
      </c>
      <c r="R165">
        <v>0</v>
      </c>
      <c r="S165" s="3">
        <v>0</v>
      </c>
      <c r="T165">
        <v>35</v>
      </c>
      <c r="U165">
        <v>0</v>
      </c>
      <c r="V165">
        <v>0</v>
      </c>
      <c r="W165">
        <v>0</v>
      </c>
      <c r="X165">
        <v>3.5</v>
      </c>
      <c r="Y165" s="1">
        <v>0.03</v>
      </c>
      <c r="Z165">
        <f t="shared" si="8"/>
        <v>6.5</v>
      </c>
      <c r="AA165" t="str">
        <f t="shared" si="9"/>
        <v>Marlon Brown</v>
      </c>
      <c r="AB165">
        <f>VLOOKUP(AA165,'[1]player index'!D:F,3,FALSE)</f>
        <v>228</v>
      </c>
      <c r="AC165">
        <f>VLOOKUP(AA165,'[1]player index'!E:F,2,FALSE)</f>
        <v>228</v>
      </c>
      <c r="AD165">
        <f t="shared" si="10"/>
        <v>228</v>
      </c>
      <c r="AE165">
        <f t="shared" si="11"/>
        <v>6.5</v>
      </c>
    </row>
    <row r="166" spans="1:31">
      <c r="A166" t="s">
        <v>261</v>
      </c>
      <c r="B166" t="s">
        <v>6</v>
      </c>
      <c r="C166" t="s">
        <v>622</v>
      </c>
      <c r="D166">
        <v>5</v>
      </c>
      <c r="E166" t="s">
        <v>623</v>
      </c>
      <c r="M166">
        <v>1</v>
      </c>
      <c r="N166">
        <v>4</v>
      </c>
      <c r="O166">
        <v>0</v>
      </c>
      <c r="P166">
        <v>3</v>
      </c>
      <c r="Q166">
        <v>30</v>
      </c>
      <c r="R166">
        <v>0</v>
      </c>
      <c r="S166" s="3">
        <v>0</v>
      </c>
      <c r="T166">
        <v>34</v>
      </c>
      <c r="U166">
        <v>0</v>
      </c>
      <c r="V166">
        <v>0</v>
      </c>
      <c r="W166">
        <v>0</v>
      </c>
      <c r="X166">
        <v>3.4</v>
      </c>
      <c r="Y166" s="1">
        <v>0.05</v>
      </c>
      <c r="Z166">
        <f t="shared" si="8"/>
        <v>6.4</v>
      </c>
      <c r="AA166" t="str">
        <f t="shared" si="9"/>
        <v>Corey Brown</v>
      </c>
      <c r="AB166">
        <f>VLOOKUP(AA166,'[1]player index'!D:F,3,FALSE)</f>
        <v>273</v>
      </c>
      <c r="AC166" t="e">
        <f>VLOOKUP(AA166,'[1]player index'!E:F,2,FALSE)</f>
        <v>#N/A</v>
      </c>
      <c r="AD166">
        <f t="shared" si="10"/>
        <v>273</v>
      </c>
      <c r="AE166">
        <f t="shared" si="11"/>
        <v>6.4</v>
      </c>
    </row>
    <row r="167" spans="1:31">
      <c r="A167" t="s">
        <v>246</v>
      </c>
      <c r="B167" t="s">
        <v>45</v>
      </c>
      <c r="C167" t="s">
        <v>584</v>
      </c>
      <c r="D167">
        <v>11</v>
      </c>
      <c r="E167" t="s">
        <v>585</v>
      </c>
      <c r="M167">
        <v>0</v>
      </c>
      <c r="N167">
        <v>0</v>
      </c>
      <c r="O167">
        <v>0</v>
      </c>
      <c r="P167">
        <v>4</v>
      </c>
      <c r="Q167">
        <v>34</v>
      </c>
      <c r="R167">
        <v>0</v>
      </c>
      <c r="S167" s="3">
        <v>0</v>
      </c>
      <c r="T167">
        <v>34</v>
      </c>
      <c r="U167">
        <v>0</v>
      </c>
      <c r="V167">
        <v>0</v>
      </c>
      <c r="W167">
        <v>0</v>
      </c>
      <c r="X167">
        <v>3.4</v>
      </c>
      <c r="Y167" s="1">
        <v>0.55000000000000004</v>
      </c>
      <c r="Z167">
        <f t="shared" si="8"/>
        <v>7.4</v>
      </c>
      <c r="AA167" t="str">
        <f t="shared" si="9"/>
        <v>Heath Miller</v>
      </c>
      <c r="AB167">
        <f>VLOOKUP(AA167,'[1]player index'!D:F,3,FALSE)</f>
        <v>144</v>
      </c>
      <c r="AC167">
        <f>VLOOKUP(AA167,'[1]player index'!E:F,2,FALSE)</f>
        <v>144</v>
      </c>
      <c r="AD167">
        <f t="shared" si="10"/>
        <v>144</v>
      </c>
      <c r="AE167">
        <f t="shared" si="11"/>
        <v>7.4</v>
      </c>
    </row>
    <row r="168" spans="1:31">
      <c r="A168" t="s">
        <v>283</v>
      </c>
      <c r="B168" t="s">
        <v>45</v>
      </c>
      <c r="C168" t="s">
        <v>89</v>
      </c>
      <c r="D168">
        <v>10</v>
      </c>
      <c r="E168" t="s">
        <v>631</v>
      </c>
      <c r="M168">
        <v>0</v>
      </c>
      <c r="N168">
        <v>0</v>
      </c>
      <c r="O168">
        <v>0</v>
      </c>
      <c r="P168">
        <v>3</v>
      </c>
      <c r="Q168">
        <v>34</v>
      </c>
      <c r="R168">
        <v>0</v>
      </c>
      <c r="S168" s="3">
        <v>0</v>
      </c>
      <c r="T168">
        <v>34</v>
      </c>
      <c r="U168">
        <v>0</v>
      </c>
      <c r="V168">
        <v>0</v>
      </c>
      <c r="W168">
        <v>0</v>
      </c>
      <c r="X168">
        <v>3.4</v>
      </c>
      <c r="Y168" s="1">
        <v>0.45</v>
      </c>
      <c r="Z168">
        <f t="shared" si="8"/>
        <v>6.4</v>
      </c>
      <c r="AA168" t="str">
        <f t="shared" si="9"/>
        <v>Vernon Davis</v>
      </c>
      <c r="AB168">
        <f>VLOOKUP(AA168,'[1]player index'!D:F,3,FALSE)</f>
        <v>193</v>
      </c>
      <c r="AC168">
        <f>VLOOKUP(AA168,'[1]player index'!E:F,2,FALSE)</f>
        <v>193</v>
      </c>
      <c r="AD168">
        <f t="shared" si="10"/>
        <v>193</v>
      </c>
      <c r="AE168">
        <f t="shared" si="11"/>
        <v>6.4</v>
      </c>
    </row>
    <row r="169" spans="1:31">
      <c r="A169" t="s">
        <v>355</v>
      </c>
      <c r="B169" t="s">
        <v>34</v>
      </c>
      <c r="C169" t="s">
        <v>81</v>
      </c>
      <c r="D169">
        <v>6</v>
      </c>
      <c r="E169" t="s">
        <v>588</v>
      </c>
      <c r="M169">
        <v>4</v>
      </c>
      <c r="N169">
        <v>17</v>
      </c>
      <c r="O169">
        <v>0</v>
      </c>
      <c r="P169">
        <v>2</v>
      </c>
      <c r="Q169">
        <v>16</v>
      </c>
      <c r="R169">
        <v>0</v>
      </c>
      <c r="S169" s="3">
        <v>0</v>
      </c>
      <c r="T169">
        <v>33</v>
      </c>
      <c r="U169">
        <v>0</v>
      </c>
      <c r="V169">
        <v>0</v>
      </c>
      <c r="W169">
        <v>0</v>
      </c>
      <c r="X169">
        <v>3.3</v>
      </c>
      <c r="Y169" s="1">
        <v>7.0000000000000007E-2</v>
      </c>
      <c r="Z169">
        <f t="shared" si="8"/>
        <v>5.3000000000000007</v>
      </c>
      <c r="AA169" t="str">
        <f t="shared" si="9"/>
        <v>Bobby Rainey</v>
      </c>
      <c r="AB169">
        <f>VLOOKUP(AA169,'[1]player index'!D:F,3,FALSE)</f>
        <v>342</v>
      </c>
      <c r="AC169">
        <f>VLOOKUP(AA169,'[1]player index'!E:F,2,FALSE)</f>
        <v>342</v>
      </c>
      <c r="AD169">
        <f t="shared" si="10"/>
        <v>342</v>
      </c>
      <c r="AE169">
        <f t="shared" si="11"/>
        <v>5.3000000000000007</v>
      </c>
    </row>
    <row r="170" spans="1:31">
      <c r="A170" t="s">
        <v>229</v>
      </c>
      <c r="B170" t="s">
        <v>34</v>
      </c>
      <c r="C170" t="s">
        <v>640</v>
      </c>
      <c r="D170">
        <v>6</v>
      </c>
      <c r="E170" t="s">
        <v>641</v>
      </c>
      <c r="M170">
        <v>5</v>
      </c>
      <c r="N170">
        <v>21</v>
      </c>
      <c r="O170">
        <v>0</v>
      </c>
      <c r="P170">
        <v>4</v>
      </c>
      <c r="Q170">
        <v>32</v>
      </c>
      <c r="R170">
        <v>0</v>
      </c>
      <c r="S170" s="3">
        <v>1</v>
      </c>
      <c r="T170">
        <v>53</v>
      </c>
      <c r="U170">
        <v>0</v>
      </c>
      <c r="V170">
        <v>0</v>
      </c>
      <c r="W170">
        <v>0</v>
      </c>
      <c r="X170">
        <v>3.3</v>
      </c>
      <c r="Y170" s="1">
        <v>0.21</v>
      </c>
      <c r="Z170">
        <f t="shared" si="8"/>
        <v>8.3000000000000007</v>
      </c>
      <c r="AA170" t="str">
        <f t="shared" si="9"/>
        <v>Benny Cunningham</v>
      </c>
      <c r="AB170" t="e">
        <f>VLOOKUP(AA170,'[1]player index'!D:F,3,FALSE)</f>
        <v>#N/A</v>
      </c>
      <c r="AC170">
        <f>VLOOKUP(AA170,'[1]player index'!E:F,2,FALSE)</f>
        <v>162</v>
      </c>
      <c r="AD170">
        <f t="shared" si="10"/>
        <v>162</v>
      </c>
      <c r="AE170">
        <f t="shared" si="11"/>
        <v>8.3000000000000007</v>
      </c>
    </row>
    <row r="171" spans="1:31">
      <c r="A171" t="s">
        <v>266</v>
      </c>
      <c r="B171" t="s">
        <v>6</v>
      </c>
      <c r="C171" t="s">
        <v>591</v>
      </c>
      <c r="D171">
        <v>5</v>
      </c>
      <c r="E171" t="s">
        <v>592</v>
      </c>
      <c r="M171">
        <v>0</v>
      </c>
      <c r="N171">
        <v>0</v>
      </c>
      <c r="O171">
        <v>0</v>
      </c>
      <c r="P171">
        <v>4</v>
      </c>
      <c r="Q171">
        <v>33</v>
      </c>
      <c r="R171">
        <v>0</v>
      </c>
      <c r="S171" s="3">
        <v>0</v>
      </c>
      <c r="T171">
        <v>33</v>
      </c>
      <c r="U171">
        <v>0</v>
      </c>
      <c r="V171">
        <v>0</v>
      </c>
      <c r="W171">
        <v>0</v>
      </c>
      <c r="X171">
        <v>3.3</v>
      </c>
      <c r="Y171" s="1">
        <v>0.11</v>
      </c>
      <c r="Z171">
        <f t="shared" si="8"/>
        <v>7.3000000000000007</v>
      </c>
      <c r="AA171" t="str">
        <f t="shared" si="9"/>
        <v>Greg Jennings</v>
      </c>
      <c r="AB171">
        <f>VLOOKUP(AA171,'[1]player index'!D:F,3,FALSE)</f>
        <v>236</v>
      </c>
      <c r="AC171">
        <f>VLOOKUP(AA171,'[1]player index'!E:F,2,FALSE)</f>
        <v>236</v>
      </c>
      <c r="AD171">
        <f t="shared" si="10"/>
        <v>236</v>
      </c>
      <c r="AE171">
        <f t="shared" si="11"/>
        <v>7.3000000000000007</v>
      </c>
    </row>
    <row r="172" spans="1:31">
      <c r="A172" t="s">
        <v>255</v>
      </c>
      <c r="B172" t="s">
        <v>6</v>
      </c>
      <c r="C172" t="s">
        <v>640</v>
      </c>
      <c r="D172">
        <v>6</v>
      </c>
      <c r="E172" t="s">
        <v>641</v>
      </c>
      <c r="M172">
        <v>0</v>
      </c>
      <c r="N172">
        <v>0</v>
      </c>
      <c r="O172">
        <v>0</v>
      </c>
      <c r="P172">
        <v>3</v>
      </c>
      <c r="Q172">
        <v>33</v>
      </c>
      <c r="R172">
        <v>0</v>
      </c>
      <c r="S172" s="3">
        <v>0</v>
      </c>
      <c r="T172">
        <v>33</v>
      </c>
      <c r="U172">
        <v>0</v>
      </c>
      <c r="V172">
        <v>0</v>
      </c>
      <c r="W172">
        <v>0</v>
      </c>
      <c r="X172">
        <v>3.3</v>
      </c>
      <c r="Y172" s="1">
        <v>0.18</v>
      </c>
      <c r="Z172">
        <f t="shared" si="8"/>
        <v>6.3000000000000007</v>
      </c>
      <c r="AA172" t="str">
        <f t="shared" si="9"/>
        <v>Brian Quick</v>
      </c>
      <c r="AB172">
        <f>VLOOKUP(AA172,'[1]player index'!D:F,3,FALSE)</f>
        <v>544</v>
      </c>
      <c r="AC172" t="e">
        <f>VLOOKUP(AA172,'[1]player index'!E:F,2,FALSE)</f>
        <v>#N/A</v>
      </c>
      <c r="AD172">
        <f t="shared" si="10"/>
        <v>544</v>
      </c>
      <c r="AE172">
        <f t="shared" si="11"/>
        <v>6.3000000000000007</v>
      </c>
    </row>
    <row r="173" spans="1:31">
      <c r="A173" t="s">
        <v>410</v>
      </c>
      <c r="B173" t="s">
        <v>6</v>
      </c>
      <c r="C173" t="s">
        <v>617</v>
      </c>
      <c r="D173">
        <v>8</v>
      </c>
      <c r="E173" t="s">
        <v>618</v>
      </c>
      <c r="M173">
        <v>0</v>
      </c>
      <c r="N173">
        <v>0</v>
      </c>
      <c r="O173">
        <v>0</v>
      </c>
      <c r="P173">
        <v>3</v>
      </c>
      <c r="Q173">
        <v>33</v>
      </c>
      <c r="R173">
        <v>0</v>
      </c>
      <c r="S173" s="3">
        <v>0</v>
      </c>
      <c r="T173">
        <v>33</v>
      </c>
      <c r="U173">
        <v>0</v>
      </c>
      <c r="V173">
        <v>0</v>
      </c>
      <c r="W173">
        <v>0</v>
      </c>
      <c r="X173">
        <v>3.3</v>
      </c>
      <c r="Y173" s="1">
        <v>0.04</v>
      </c>
      <c r="Z173">
        <f t="shared" si="8"/>
        <v>6.3000000000000007</v>
      </c>
      <c r="AA173" t="str">
        <f t="shared" si="9"/>
        <v>Josh Huff</v>
      </c>
      <c r="AB173">
        <f>VLOOKUP(AA173,'[1]player index'!D:F,3,FALSE)</f>
        <v>312</v>
      </c>
      <c r="AC173">
        <f>VLOOKUP(AA173,'[1]player index'!E:F,2,FALSE)</f>
        <v>312</v>
      </c>
      <c r="AD173">
        <f t="shared" si="10"/>
        <v>312</v>
      </c>
      <c r="AE173">
        <f t="shared" si="11"/>
        <v>6.3000000000000007</v>
      </c>
    </row>
    <row r="174" spans="1:31">
      <c r="A174" t="s">
        <v>242</v>
      </c>
      <c r="B174" t="s">
        <v>6</v>
      </c>
      <c r="C174" t="s">
        <v>33</v>
      </c>
      <c r="D174">
        <v>11</v>
      </c>
      <c r="E174" t="s">
        <v>602</v>
      </c>
      <c r="M174">
        <v>0</v>
      </c>
      <c r="N174">
        <v>0</v>
      </c>
      <c r="O174">
        <v>0</v>
      </c>
      <c r="P174">
        <v>3</v>
      </c>
      <c r="Q174">
        <v>33</v>
      </c>
      <c r="R174">
        <v>0</v>
      </c>
      <c r="S174" s="3">
        <v>0</v>
      </c>
      <c r="T174">
        <v>33</v>
      </c>
      <c r="U174">
        <v>0</v>
      </c>
      <c r="V174">
        <v>0</v>
      </c>
      <c r="W174">
        <v>0</v>
      </c>
      <c r="X174">
        <v>3.3</v>
      </c>
      <c r="Y174" s="1">
        <v>0.26</v>
      </c>
      <c r="Z174">
        <f t="shared" si="8"/>
        <v>6.3000000000000007</v>
      </c>
      <c r="AA174" t="str">
        <f t="shared" si="9"/>
        <v>Brandon Coleman</v>
      </c>
      <c r="AB174">
        <f>VLOOKUP(AA174,'[1]player index'!D:F,3,FALSE)</f>
        <v>171</v>
      </c>
      <c r="AC174">
        <f>VLOOKUP(AA174,'[1]player index'!E:F,2,FALSE)</f>
        <v>171</v>
      </c>
      <c r="AD174">
        <f t="shared" si="10"/>
        <v>171</v>
      </c>
      <c r="AE174">
        <f t="shared" si="11"/>
        <v>6.3000000000000007</v>
      </c>
    </row>
    <row r="175" spans="1:31">
      <c r="A175" t="s">
        <v>482</v>
      </c>
      <c r="B175" t="s">
        <v>45</v>
      </c>
      <c r="C175" t="s">
        <v>640</v>
      </c>
      <c r="D175">
        <v>6</v>
      </c>
      <c r="E175" t="s">
        <v>641</v>
      </c>
      <c r="M175">
        <v>0</v>
      </c>
      <c r="N175">
        <v>0</v>
      </c>
      <c r="O175">
        <v>0</v>
      </c>
      <c r="P175">
        <v>3</v>
      </c>
      <c r="Q175">
        <v>31</v>
      </c>
      <c r="R175">
        <v>0</v>
      </c>
      <c r="S175" s="3">
        <v>0</v>
      </c>
      <c r="T175">
        <v>31</v>
      </c>
      <c r="U175">
        <v>0</v>
      </c>
      <c r="V175">
        <v>0</v>
      </c>
      <c r="W175">
        <v>0</v>
      </c>
      <c r="X175">
        <v>3.1</v>
      </c>
      <c r="Y175" s="1">
        <v>0.24</v>
      </c>
      <c r="Z175">
        <f t="shared" si="8"/>
        <v>6.1</v>
      </c>
      <c r="AA175" t="str">
        <f t="shared" si="9"/>
        <v>Jared Cook</v>
      </c>
      <c r="AB175">
        <f>VLOOKUP(AA175,'[1]player index'!D:F,3,FALSE)</f>
        <v>229</v>
      </c>
      <c r="AC175">
        <f>VLOOKUP(AA175,'[1]player index'!E:F,2,FALSE)</f>
        <v>229</v>
      </c>
      <c r="AD175">
        <f t="shared" si="10"/>
        <v>229</v>
      </c>
      <c r="AE175">
        <f t="shared" si="11"/>
        <v>6.1</v>
      </c>
    </row>
    <row r="176" spans="1:31">
      <c r="A176" t="s">
        <v>645</v>
      </c>
      <c r="B176" t="s">
        <v>45</v>
      </c>
      <c r="C176" t="s">
        <v>581</v>
      </c>
      <c r="D176">
        <v>8</v>
      </c>
      <c r="E176" t="s">
        <v>616</v>
      </c>
      <c r="M176">
        <v>0</v>
      </c>
      <c r="N176">
        <v>0</v>
      </c>
      <c r="O176">
        <v>0</v>
      </c>
      <c r="P176">
        <v>3</v>
      </c>
      <c r="Q176">
        <v>31</v>
      </c>
      <c r="R176">
        <v>0</v>
      </c>
      <c r="S176" s="3">
        <v>0</v>
      </c>
      <c r="T176">
        <v>31</v>
      </c>
      <c r="U176">
        <v>0</v>
      </c>
      <c r="V176">
        <v>0</v>
      </c>
      <c r="W176">
        <v>0</v>
      </c>
      <c r="X176">
        <v>3.1</v>
      </c>
      <c r="Y176" s="1">
        <v>0.55000000000000004</v>
      </c>
      <c r="Z176">
        <f t="shared" si="8"/>
        <v>6.1</v>
      </c>
      <c r="AA176" t="str">
        <f t="shared" si="9"/>
        <v>Jordan Reed</v>
      </c>
      <c r="AB176">
        <f>VLOOKUP(AA176,'[1]player index'!D:F,3,FALSE)</f>
        <v>199</v>
      </c>
      <c r="AC176">
        <f>VLOOKUP(AA176,'[1]player index'!E:F,2,FALSE)</f>
        <v>199</v>
      </c>
      <c r="AD176">
        <f t="shared" si="10"/>
        <v>199</v>
      </c>
      <c r="AE176">
        <f t="shared" si="11"/>
        <v>6.1</v>
      </c>
    </row>
    <row r="177" spans="1:31">
      <c r="A177" t="s">
        <v>565</v>
      </c>
      <c r="B177" t="s">
        <v>45</v>
      </c>
      <c r="C177" t="s">
        <v>625</v>
      </c>
      <c r="D177">
        <v>9</v>
      </c>
      <c r="E177" t="s">
        <v>626</v>
      </c>
      <c r="M177">
        <v>0</v>
      </c>
      <c r="N177">
        <v>0</v>
      </c>
      <c r="O177">
        <v>0</v>
      </c>
      <c r="P177">
        <v>3</v>
      </c>
      <c r="Q177">
        <v>31</v>
      </c>
      <c r="R177">
        <v>0</v>
      </c>
      <c r="S177" s="3">
        <v>0</v>
      </c>
      <c r="T177">
        <v>31</v>
      </c>
      <c r="U177">
        <v>0</v>
      </c>
      <c r="V177">
        <v>0</v>
      </c>
      <c r="W177">
        <v>0</v>
      </c>
      <c r="X177">
        <v>3.1</v>
      </c>
      <c r="Y177" s="1">
        <v>0.14000000000000001</v>
      </c>
      <c r="Z177">
        <f t="shared" si="8"/>
        <v>6.1</v>
      </c>
      <c r="AA177" t="str">
        <f t="shared" si="9"/>
        <v>Maxx Williams</v>
      </c>
      <c r="AB177">
        <f>VLOOKUP(AA177,'[1]player index'!D:F,3,FALSE)</f>
        <v>308</v>
      </c>
      <c r="AC177">
        <f>VLOOKUP(AA177,'[1]player index'!E:F,2,FALSE)</f>
        <v>308</v>
      </c>
      <c r="AD177">
        <f t="shared" si="10"/>
        <v>308</v>
      </c>
      <c r="AE177">
        <f t="shared" si="11"/>
        <v>6.1</v>
      </c>
    </row>
    <row r="178" spans="1:31">
      <c r="A178" t="s">
        <v>224</v>
      </c>
      <c r="B178" t="s">
        <v>34</v>
      </c>
      <c r="C178" t="s">
        <v>577</v>
      </c>
      <c r="D178">
        <v>6</v>
      </c>
      <c r="E178" t="s">
        <v>578</v>
      </c>
      <c r="M178">
        <v>8</v>
      </c>
      <c r="N178">
        <v>27</v>
      </c>
      <c r="O178">
        <v>0</v>
      </c>
      <c r="P178">
        <v>1</v>
      </c>
      <c r="Q178">
        <v>3</v>
      </c>
      <c r="R178">
        <v>0</v>
      </c>
      <c r="S178" s="3">
        <v>0</v>
      </c>
      <c r="T178">
        <v>30</v>
      </c>
      <c r="U178">
        <v>0</v>
      </c>
      <c r="V178">
        <v>0</v>
      </c>
      <c r="W178">
        <v>0</v>
      </c>
      <c r="X178">
        <v>3</v>
      </c>
      <c r="Y178" s="1">
        <v>0.64</v>
      </c>
      <c r="Z178">
        <f t="shared" si="8"/>
        <v>4</v>
      </c>
      <c r="AA178" t="str">
        <f t="shared" si="9"/>
        <v>Darren McFadden</v>
      </c>
      <c r="AB178">
        <f>VLOOKUP(AA178,'[1]player index'!D:F,3,FALSE)</f>
        <v>214</v>
      </c>
      <c r="AC178">
        <f>VLOOKUP(AA178,'[1]player index'!E:F,2,FALSE)</f>
        <v>214</v>
      </c>
      <c r="AD178">
        <f t="shared" si="10"/>
        <v>214</v>
      </c>
      <c r="AE178">
        <f t="shared" si="11"/>
        <v>4</v>
      </c>
    </row>
    <row r="179" spans="1:31">
      <c r="A179" t="s">
        <v>287</v>
      </c>
      <c r="B179" t="s">
        <v>34</v>
      </c>
      <c r="C179" t="s">
        <v>577</v>
      </c>
      <c r="D179">
        <v>6</v>
      </c>
      <c r="E179" t="s">
        <v>578</v>
      </c>
      <c r="M179">
        <v>6</v>
      </c>
      <c r="N179">
        <v>27</v>
      </c>
      <c r="O179">
        <v>0</v>
      </c>
      <c r="P179">
        <v>1</v>
      </c>
      <c r="Q179">
        <v>3</v>
      </c>
      <c r="R179">
        <v>0</v>
      </c>
      <c r="S179" s="3">
        <v>0</v>
      </c>
      <c r="T179">
        <v>30</v>
      </c>
      <c r="U179">
        <v>0</v>
      </c>
      <c r="V179">
        <v>0</v>
      </c>
      <c r="W179">
        <v>0</v>
      </c>
      <c r="X179">
        <v>3</v>
      </c>
      <c r="Y179" s="1">
        <v>0.37</v>
      </c>
      <c r="Z179">
        <f t="shared" si="8"/>
        <v>4</v>
      </c>
      <c r="AA179" t="str">
        <f t="shared" si="9"/>
        <v>Lance Dunbar</v>
      </c>
      <c r="AB179">
        <f>VLOOKUP(AA179,'[1]player index'!D:F,3,FALSE)</f>
        <v>238</v>
      </c>
      <c r="AC179">
        <f>VLOOKUP(AA179,'[1]player index'!E:F,2,FALSE)</f>
        <v>238</v>
      </c>
      <c r="AD179">
        <f t="shared" si="10"/>
        <v>238</v>
      </c>
      <c r="AE179">
        <f t="shared" si="11"/>
        <v>4</v>
      </c>
    </row>
    <row r="180" spans="1:31">
      <c r="A180" t="s">
        <v>386</v>
      </c>
      <c r="B180" t="s">
        <v>34</v>
      </c>
      <c r="C180" t="s">
        <v>584</v>
      </c>
      <c r="D180">
        <v>11</v>
      </c>
      <c r="E180" t="s">
        <v>585</v>
      </c>
      <c r="M180">
        <v>4</v>
      </c>
      <c r="N180">
        <v>17</v>
      </c>
      <c r="O180">
        <v>0</v>
      </c>
      <c r="P180">
        <v>2</v>
      </c>
      <c r="Q180">
        <v>13</v>
      </c>
      <c r="R180">
        <v>0</v>
      </c>
      <c r="S180" s="3">
        <v>0</v>
      </c>
      <c r="T180">
        <v>30</v>
      </c>
      <c r="U180">
        <v>0</v>
      </c>
      <c r="V180">
        <v>0</v>
      </c>
      <c r="W180">
        <v>0</v>
      </c>
      <c r="X180">
        <v>3</v>
      </c>
      <c r="Y180" s="1">
        <v>0.02</v>
      </c>
      <c r="Z180">
        <f t="shared" si="8"/>
        <v>5</v>
      </c>
      <c r="AA180" t="str">
        <f t="shared" si="9"/>
        <v>Dri Archer</v>
      </c>
      <c r="AB180">
        <f>VLOOKUP(AA180,'[1]player index'!D:F,3,FALSE)</f>
        <v>346</v>
      </c>
      <c r="AC180">
        <f>VLOOKUP(AA180,'[1]player index'!E:F,2,FALSE)</f>
        <v>346</v>
      </c>
      <c r="AD180">
        <f t="shared" si="10"/>
        <v>346</v>
      </c>
      <c r="AE180">
        <f t="shared" si="11"/>
        <v>5</v>
      </c>
    </row>
    <row r="181" spans="1:31">
      <c r="A181" t="s">
        <v>646</v>
      </c>
      <c r="B181" t="s">
        <v>6</v>
      </c>
      <c r="C181" t="s">
        <v>581</v>
      </c>
      <c r="D181">
        <v>8</v>
      </c>
      <c r="E181" t="s">
        <v>616</v>
      </c>
      <c r="M181">
        <v>0</v>
      </c>
      <c r="N181">
        <v>1</v>
      </c>
      <c r="O181">
        <v>0</v>
      </c>
      <c r="P181">
        <v>2</v>
      </c>
      <c r="Q181">
        <v>29</v>
      </c>
      <c r="R181">
        <v>0</v>
      </c>
      <c r="S181" s="3">
        <v>0</v>
      </c>
      <c r="T181">
        <v>30</v>
      </c>
      <c r="U181">
        <v>0</v>
      </c>
      <c r="V181">
        <v>0</v>
      </c>
      <c r="W181">
        <v>0</v>
      </c>
      <c r="X181">
        <v>3</v>
      </c>
      <c r="Y181" s="1">
        <v>0.02</v>
      </c>
      <c r="Z181">
        <f t="shared" si="8"/>
        <v>5</v>
      </c>
      <c r="AA181" t="str">
        <f t="shared" si="9"/>
        <v>Andre Roberts</v>
      </c>
      <c r="AB181">
        <f>VLOOKUP(AA181,'[1]player index'!D:F,3,FALSE)</f>
        <v>206</v>
      </c>
      <c r="AC181">
        <f>VLOOKUP(AA181,'[1]player index'!E:F,2,FALSE)</f>
        <v>206</v>
      </c>
      <c r="AD181">
        <f t="shared" si="10"/>
        <v>206</v>
      </c>
      <c r="AE181">
        <f t="shared" si="11"/>
        <v>5</v>
      </c>
    </row>
    <row r="182" spans="1:31">
      <c r="A182" t="s">
        <v>448</v>
      </c>
      <c r="B182" t="s">
        <v>6</v>
      </c>
      <c r="C182" t="s">
        <v>44</v>
      </c>
      <c r="D182">
        <v>9</v>
      </c>
      <c r="E182" t="s">
        <v>599</v>
      </c>
      <c r="M182">
        <v>3</v>
      </c>
      <c r="N182">
        <v>15</v>
      </c>
      <c r="O182">
        <v>0</v>
      </c>
      <c r="P182">
        <v>2</v>
      </c>
      <c r="Q182">
        <v>15</v>
      </c>
      <c r="R182">
        <v>0</v>
      </c>
      <c r="S182" s="3">
        <v>0</v>
      </c>
      <c r="T182">
        <v>30</v>
      </c>
      <c r="U182">
        <v>0</v>
      </c>
      <c r="V182">
        <v>0</v>
      </c>
      <c r="W182">
        <v>0</v>
      </c>
      <c r="X182">
        <v>3</v>
      </c>
      <c r="Y182" s="1">
        <v>0.04</v>
      </c>
      <c r="Z182">
        <f t="shared" si="8"/>
        <v>5</v>
      </c>
      <c r="AA182" t="str">
        <f t="shared" si="9"/>
        <v>De'Anthony Thomas</v>
      </c>
      <c r="AB182">
        <f>VLOOKUP(AA182,'[1]player index'!D:F,3,FALSE)</f>
        <v>295</v>
      </c>
      <c r="AC182">
        <f>VLOOKUP(AA182,'[1]player index'!E:F,2,FALSE)</f>
        <v>295</v>
      </c>
      <c r="AD182">
        <f t="shared" si="10"/>
        <v>295</v>
      </c>
      <c r="AE182">
        <f t="shared" si="11"/>
        <v>5</v>
      </c>
    </row>
    <row r="183" spans="1:31">
      <c r="A183" t="s">
        <v>254</v>
      </c>
      <c r="B183" t="s">
        <v>6</v>
      </c>
      <c r="C183" t="s">
        <v>635</v>
      </c>
      <c r="D183">
        <v>11</v>
      </c>
      <c r="E183" t="s">
        <v>636</v>
      </c>
      <c r="M183">
        <v>0</v>
      </c>
      <c r="N183">
        <v>0</v>
      </c>
      <c r="O183">
        <v>0</v>
      </c>
      <c r="P183">
        <v>3</v>
      </c>
      <c r="Q183">
        <v>29</v>
      </c>
      <c r="R183">
        <v>0</v>
      </c>
      <c r="S183" s="3">
        <v>0</v>
      </c>
      <c r="T183">
        <v>29</v>
      </c>
      <c r="U183">
        <v>0</v>
      </c>
      <c r="V183">
        <v>0</v>
      </c>
      <c r="W183">
        <v>0</v>
      </c>
      <c r="X183">
        <v>2.9</v>
      </c>
      <c r="Y183" s="1">
        <v>0.16</v>
      </c>
      <c r="Z183">
        <f t="shared" si="8"/>
        <v>5.9</v>
      </c>
      <c r="AA183" t="str">
        <f t="shared" si="9"/>
        <v>Dwayne Bowe</v>
      </c>
      <c r="AB183">
        <f>VLOOKUP(AA183,'[1]player index'!D:F,3,FALSE)</f>
        <v>323</v>
      </c>
      <c r="AC183">
        <f>VLOOKUP(AA183,'[1]player index'!E:F,2,FALSE)</f>
        <v>323</v>
      </c>
      <c r="AD183">
        <f t="shared" si="10"/>
        <v>323</v>
      </c>
      <c r="AE183">
        <f t="shared" si="11"/>
        <v>5.9</v>
      </c>
    </row>
    <row r="184" spans="1:31">
      <c r="A184" t="s">
        <v>647</v>
      </c>
      <c r="Z184">
        <f t="shared" si="8"/>
        <v>0</v>
      </c>
      <c r="AA184" t="str">
        <f t="shared" si="9"/>
        <v xml:space="preserve"> Previous567891011Next </v>
      </c>
      <c r="AB184" t="e">
        <f>VLOOKUP(AA184,'[1]player index'!D:F,3,FALSE)</f>
        <v>#N/A</v>
      </c>
      <c r="AC184" t="e">
        <f>VLOOKUP(AA184,'[1]player index'!E:F,2,FALSE)</f>
        <v>#N/A</v>
      </c>
      <c r="AD184" t="e">
        <f t="shared" si="10"/>
        <v>#N/A</v>
      </c>
      <c r="AE184">
        <f t="shared" si="11"/>
        <v>0</v>
      </c>
    </row>
    <row r="185" spans="1:31">
      <c r="Z185">
        <f t="shared" si="8"/>
        <v>0</v>
      </c>
      <c r="AA185">
        <f t="shared" si="9"/>
        <v>0</v>
      </c>
      <c r="AB185" t="e">
        <f>VLOOKUP(AA185,'[1]player index'!D:F,3,FALSE)</f>
        <v>#N/A</v>
      </c>
      <c r="AC185" t="e">
        <f>VLOOKUP(AA185,'[1]player index'!E:F,2,FALSE)</f>
        <v>#N/A</v>
      </c>
      <c r="AD185" t="e">
        <f t="shared" si="10"/>
        <v>#N/A</v>
      </c>
      <c r="AE185">
        <f t="shared" si="11"/>
        <v>0</v>
      </c>
    </row>
    <row r="186" spans="1:31">
      <c r="Z186">
        <f t="shared" si="8"/>
        <v>0</v>
      </c>
      <c r="AA186">
        <f t="shared" si="9"/>
        <v>0</v>
      </c>
      <c r="AB186" t="e">
        <f>VLOOKUP(AA186,'[1]player index'!D:F,3,FALSE)</f>
        <v>#N/A</v>
      </c>
      <c r="AC186" t="e">
        <f>VLOOKUP(AA186,'[1]player index'!E:F,2,FALSE)</f>
        <v>#N/A</v>
      </c>
      <c r="AD186" t="e">
        <f t="shared" si="10"/>
        <v>#N/A</v>
      </c>
      <c r="AE186">
        <f t="shared" si="11"/>
        <v>0</v>
      </c>
    </row>
    <row r="187" spans="1:31">
      <c r="A187" t="s">
        <v>648</v>
      </c>
      <c r="B187" t="s">
        <v>6</v>
      </c>
      <c r="C187" t="s">
        <v>71</v>
      </c>
      <c r="D187">
        <v>10</v>
      </c>
      <c r="E187" t="s">
        <v>630</v>
      </c>
      <c r="M187">
        <v>0</v>
      </c>
      <c r="N187">
        <v>0</v>
      </c>
      <c r="O187">
        <v>0</v>
      </c>
      <c r="P187">
        <v>3</v>
      </c>
      <c r="Q187">
        <v>29</v>
      </c>
      <c r="R187">
        <v>0</v>
      </c>
      <c r="S187" s="3">
        <v>0</v>
      </c>
      <c r="T187">
        <v>29</v>
      </c>
      <c r="U187">
        <v>0</v>
      </c>
      <c r="V187">
        <v>0</v>
      </c>
      <c r="W187">
        <v>0</v>
      </c>
      <c r="X187">
        <v>2.9</v>
      </c>
      <c r="Y187" s="1">
        <v>0.63</v>
      </c>
      <c r="Z187">
        <f t="shared" si="8"/>
        <v>5.9</v>
      </c>
      <c r="AA187" t="str">
        <f t="shared" si="9"/>
        <v>Steve Johnson</v>
      </c>
      <c r="AB187" t="e">
        <f>VLOOKUP(AA187,'[1]player index'!D:F,3,FALSE)</f>
        <v>#N/A</v>
      </c>
      <c r="AC187">
        <f>VLOOKUP(AA187,'[1]player index'!E:F,2,FALSE)</f>
        <v>158</v>
      </c>
      <c r="AD187">
        <f t="shared" si="10"/>
        <v>158</v>
      </c>
      <c r="AE187">
        <f t="shared" si="11"/>
        <v>5.9</v>
      </c>
    </row>
    <row r="188" spans="1:31">
      <c r="A188" t="s">
        <v>241</v>
      </c>
      <c r="B188" t="s">
        <v>6</v>
      </c>
      <c r="C188" t="s">
        <v>610</v>
      </c>
      <c r="D188">
        <v>8</v>
      </c>
      <c r="E188" t="s">
        <v>611</v>
      </c>
      <c r="M188">
        <v>0</v>
      </c>
      <c r="N188">
        <v>0</v>
      </c>
      <c r="O188">
        <v>0</v>
      </c>
      <c r="P188">
        <v>2</v>
      </c>
      <c r="Q188">
        <v>29</v>
      </c>
      <c r="R188">
        <v>0</v>
      </c>
      <c r="S188" s="3">
        <v>0</v>
      </c>
      <c r="T188">
        <v>29</v>
      </c>
      <c r="U188">
        <v>0</v>
      </c>
      <c r="V188">
        <v>0</v>
      </c>
      <c r="W188">
        <v>0</v>
      </c>
      <c r="X188">
        <v>2.9</v>
      </c>
      <c r="Y188" s="1">
        <v>0.16</v>
      </c>
      <c r="Z188">
        <f t="shared" si="8"/>
        <v>4.9000000000000004</v>
      </c>
      <c r="AA188" t="str">
        <f t="shared" si="9"/>
        <v>Allen Hurns</v>
      </c>
      <c r="AB188">
        <f>VLOOKUP(AA188,'[1]player index'!D:F,3,FALSE)</f>
        <v>204</v>
      </c>
      <c r="AC188">
        <f>VLOOKUP(AA188,'[1]player index'!E:F,2,FALSE)</f>
        <v>204</v>
      </c>
      <c r="AD188">
        <f t="shared" si="10"/>
        <v>204</v>
      </c>
      <c r="AE188">
        <f t="shared" si="11"/>
        <v>4.9000000000000004</v>
      </c>
    </row>
    <row r="189" spans="1:31">
      <c r="A189" t="s">
        <v>281</v>
      </c>
      <c r="B189" t="s">
        <v>6</v>
      </c>
      <c r="C189" t="s">
        <v>628</v>
      </c>
      <c r="D189">
        <v>4</v>
      </c>
      <c r="E189" t="s">
        <v>629</v>
      </c>
      <c r="M189">
        <v>0</v>
      </c>
      <c r="N189">
        <v>0</v>
      </c>
      <c r="O189">
        <v>0</v>
      </c>
      <c r="P189">
        <v>2</v>
      </c>
      <c r="Q189">
        <v>29</v>
      </c>
      <c r="R189">
        <v>0</v>
      </c>
      <c r="S189" s="3">
        <v>0</v>
      </c>
      <c r="T189">
        <v>29</v>
      </c>
      <c r="U189">
        <v>0</v>
      </c>
      <c r="V189">
        <v>0</v>
      </c>
      <c r="W189">
        <v>0</v>
      </c>
      <c r="X189">
        <v>2.9</v>
      </c>
      <c r="Y189" s="1">
        <v>0.43</v>
      </c>
      <c r="Z189">
        <f t="shared" si="8"/>
        <v>4.9000000000000004</v>
      </c>
      <c r="AA189" t="str">
        <f t="shared" si="9"/>
        <v>Dorial Green-Beckham</v>
      </c>
      <c r="AB189">
        <f>VLOOKUP(AA189,'[1]player index'!D:F,3,FALSE)</f>
        <v>315</v>
      </c>
      <c r="AC189">
        <f>VLOOKUP(AA189,'[1]player index'!E:F,2,FALSE)</f>
        <v>315</v>
      </c>
      <c r="AD189">
        <f t="shared" si="10"/>
        <v>315</v>
      </c>
      <c r="AE189">
        <f t="shared" si="11"/>
        <v>4.9000000000000004</v>
      </c>
    </row>
    <row r="190" spans="1:31">
      <c r="A190" t="s">
        <v>529</v>
      </c>
      <c r="B190" t="s">
        <v>45</v>
      </c>
      <c r="C190" t="s">
        <v>619</v>
      </c>
      <c r="D190">
        <v>6</v>
      </c>
      <c r="E190" t="s">
        <v>620</v>
      </c>
      <c r="M190">
        <v>0</v>
      </c>
      <c r="N190">
        <v>0</v>
      </c>
      <c r="O190">
        <v>0</v>
      </c>
      <c r="P190">
        <v>3</v>
      </c>
      <c r="Q190">
        <v>29</v>
      </c>
      <c r="R190">
        <v>0</v>
      </c>
      <c r="S190" s="3">
        <v>0</v>
      </c>
      <c r="T190">
        <v>29</v>
      </c>
      <c r="U190">
        <v>0</v>
      </c>
      <c r="V190">
        <v>0</v>
      </c>
      <c r="W190">
        <v>0</v>
      </c>
      <c r="X190">
        <v>2.9</v>
      </c>
      <c r="Y190" s="1">
        <v>0.1</v>
      </c>
      <c r="Z190">
        <f t="shared" si="8"/>
        <v>5.9</v>
      </c>
      <c r="AA190" t="str">
        <f t="shared" si="9"/>
        <v>Mychal Rivera</v>
      </c>
      <c r="AB190">
        <f>VLOOKUP(AA190,'[1]player index'!D:F,3,FALSE)</f>
        <v>279</v>
      </c>
      <c r="AC190">
        <f>VLOOKUP(AA190,'[1]player index'!E:F,2,FALSE)</f>
        <v>279</v>
      </c>
      <c r="AD190">
        <f t="shared" si="10"/>
        <v>279</v>
      </c>
      <c r="AE190">
        <f t="shared" si="11"/>
        <v>5.9</v>
      </c>
    </row>
    <row r="191" spans="1:31">
      <c r="A191" t="s">
        <v>649</v>
      </c>
      <c r="B191" t="s">
        <v>34</v>
      </c>
      <c r="C191" t="s">
        <v>580</v>
      </c>
      <c r="D191">
        <v>11</v>
      </c>
      <c r="E191" t="s">
        <v>581</v>
      </c>
      <c r="M191">
        <v>5</v>
      </c>
      <c r="N191">
        <v>24</v>
      </c>
      <c r="O191">
        <v>0</v>
      </c>
      <c r="P191">
        <v>1</v>
      </c>
      <c r="Q191">
        <v>4</v>
      </c>
      <c r="R191">
        <v>0</v>
      </c>
      <c r="S191" s="3">
        <v>0</v>
      </c>
      <c r="T191">
        <v>28</v>
      </c>
      <c r="U191">
        <v>0</v>
      </c>
      <c r="V191">
        <v>0</v>
      </c>
      <c r="W191">
        <v>0</v>
      </c>
      <c r="X191">
        <v>2.8</v>
      </c>
      <c r="Y191" s="1">
        <v>0.52</v>
      </c>
      <c r="Z191">
        <f t="shared" si="8"/>
        <v>3.8000000000000003</v>
      </c>
      <c r="AA191" t="str">
        <f t="shared" si="9"/>
        <v>Andre Williams</v>
      </c>
      <c r="AB191">
        <f>VLOOKUP(AA191,'[1]player index'!D:F,3,FALSE)</f>
        <v>257</v>
      </c>
      <c r="AC191">
        <f>VLOOKUP(AA191,'[1]player index'!E:F,2,FALSE)</f>
        <v>257</v>
      </c>
      <c r="AD191">
        <f t="shared" si="10"/>
        <v>257</v>
      </c>
      <c r="AE191">
        <f t="shared" si="11"/>
        <v>3.8000000000000003</v>
      </c>
    </row>
    <row r="192" spans="1:31">
      <c r="A192" t="s">
        <v>320</v>
      </c>
      <c r="B192" t="s">
        <v>34</v>
      </c>
      <c r="C192" t="s">
        <v>622</v>
      </c>
      <c r="D192">
        <v>5</v>
      </c>
      <c r="E192" t="s">
        <v>623</v>
      </c>
      <c r="M192">
        <v>4</v>
      </c>
      <c r="N192">
        <v>13</v>
      </c>
      <c r="O192">
        <v>0</v>
      </c>
      <c r="P192">
        <v>2</v>
      </c>
      <c r="Q192">
        <v>15</v>
      </c>
      <c r="R192">
        <v>0</v>
      </c>
      <c r="S192" s="3">
        <v>0</v>
      </c>
      <c r="T192">
        <v>28</v>
      </c>
      <c r="U192">
        <v>0</v>
      </c>
      <c r="V192">
        <v>0</v>
      </c>
      <c r="W192">
        <v>0</v>
      </c>
      <c r="X192">
        <v>2.8</v>
      </c>
      <c r="Y192" s="1">
        <v>0.02</v>
      </c>
      <c r="Z192">
        <f t="shared" si="8"/>
        <v>4.8</v>
      </c>
      <c r="AA192" t="str">
        <f t="shared" si="9"/>
        <v>Mike Tolbert</v>
      </c>
      <c r="AB192">
        <f>VLOOKUP(AA192,'[1]player index'!D:F,3,FALSE)</f>
        <v>334</v>
      </c>
      <c r="AC192">
        <f>VLOOKUP(AA192,'[1]player index'!E:F,2,FALSE)</f>
        <v>334</v>
      </c>
      <c r="AD192">
        <f t="shared" si="10"/>
        <v>334</v>
      </c>
      <c r="AE192">
        <f t="shared" si="11"/>
        <v>4.8</v>
      </c>
    </row>
    <row r="193" spans="1:31">
      <c r="A193" t="s">
        <v>311</v>
      </c>
      <c r="B193" t="s">
        <v>6</v>
      </c>
      <c r="C193" t="s">
        <v>589</v>
      </c>
      <c r="D193">
        <v>7</v>
      </c>
      <c r="E193" t="s">
        <v>590</v>
      </c>
      <c r="M193">
        <v>0</v>
      </c>
      <c r="N193">
        <v>0</v>
      </c>
      <c r="O193">
        <v>0</v>
      </c>
      <c r="P193">
        <v>3</v>
      </c>
      <c r="Q193">
        <v>28</v>
      </c>
      <c r="R193">
        <v>0</v>
      </c>
      <c r="S193" s="3">
        <v>0</v>
      </c>
      <c r="T193">
        <v>28</v>
      </c>
      <c r="U193">
        <v>0</v>
      </c>
      <c r="V193">
        <v>0</v>
      </c>
      <c r="W193">
        <v>0</v>
      </c>
      <c r="X193">
        <v>2.8</v>
      </c>
      <c r="Y193" s="1">
        <v>0.01</v>
      </c>
      <c r="Z193">
        <f t="shared" si="8"/>
        <v>5.8000000000000007</v>
      </c>
      <c r="AA193" t="str">
        <f t="shared" si="9"/>
        <v>Andre Caldwell</v>
      </c>
      <c r="AB193">
        <f>VLOOKUP(AA193,'[1]player index'!D:F,3,FALSE)</f>
        <v>418</v>
      </c>
      <c r="AC193">
        <f>VLOOKUP(AA193,'[1]player index'!E:F,2,FALSE)</f>
        <v>418</v>
      </c>
      <c r="AD193">
        <f t="shared" si="10"/>
        <v>418</v>
      </c>
      <c r="AE193">
        <f t="shared" si="11"/>
        <v>5.8000000000000007</v>
      </c>
    </row>
    <row r="194" spans="1:31">
      <c r="A194" t="s">
        <v>326</v>
      </c>
      <c r="B194" t="s">
        <v>6</v>
      </c>
      <c r="C194" t="s">
        <v>635</v>
      </c>
      <c r="D194">
        <v>11</v>
      </c>
      <c r="E194" t="s">
        <v>636</v>
      </c>
      <c r="M194">
        <v>0</v>
      </c>
      <c r="N194">
        <v>0</v>
      </c>
      <c r="O194">
        <v>0</v>
      </c>
      <c r="P194">
        <v>2</v>
      </c>
      <c r="Q194">
        <v>28</v>
      </c>
      <c r="R194">
        <v>0</v>
      </c>
      <c r="S194" s="3">
        <v>0</v>
      </c>
      <c r="T194">
        <v>28</v>
      </c>
      <c r="U194">
        <v>0</v>
      </c>
      <c r="V194">
        <v>0</v>
      </c>
      <c r="W194">
        <v>0</v>
      </c>
      <c r="X194">
        <v>2.8</v>
      </c>
      <c r="Y194" s="1">
        <v>0.09</v>
      </c>
      <c r="Z194">
        <f t="shared" si="8"/>
        <v>4.8000000000000007</v>
      </c>
      <c r="AA194" t="str">
        <f t="shared" si="9"/>
        <v>Brian Hartline</v>
      </c>
      <c r="AB194">
        <f>VLOOKUP(AA194,'[1]player index'!D:F,3,FALSE)</f>
        <v>278</v>
      </c>
      <c r="AC194">
        <f>VLOOKUP(AA194,'[1]player index'!E:F,2,FALSE)</f>
        <v>278</v>
      </c>
      <c r="AD194">
        <f t="shared" si="10"/>
        <v>278</v>
      </c>
      <c r="AE194">
        <f t="shared" si="11"/>
        <v>4.8000000000000007</v>
      </c>
    </row>
    <row r="195" spans="1:31">
      <c r="A195" t="s">
        <v>226</v>
      </c>
      <c r="B195" t="s">
        <v>6</v>
      </c>
      <c r="C195" t="s">
        <v>600</v>
      </c>
      <c r="D195">
        <v>9</v>
      </c>
      <c r="E195" t="s">
        <v>601</v>
      </c>
      <c r="M195">
        <v>0</v>
      </c>
      <c r="N195">
        <v>1</v>
      </c>
      <c r="O195">
        <v>0</v>
      </c>
      <c r="P195">
        <v>2</v>
      </c>
      <c r="Q195">
        <v>27</v>
      </c>
      <c r="R195">
        <v>0</v>
      </c>
      <c r="S195" s="3">
        <v>0</v>
      </c>
      <c r="T195">
        <v>28</v>
      </c>
      <c r="U195">
        <v>0</v>
      </c>
      <c r="V195">
        <v>0</v>
      </c>
      <c r="W195">
        <v>0</v>
      </c>
      <c r="X195">
        <v>2.8</v>
      </c>
      <c r="Y195" s="1">
        <v>0.35</v>
      </c>
      <c r="Z195">
        <f t="shared" si="8"/>
        <v>4.8000000000000007</v>
      </c>
      <c r="AA195" t="str">
        <f t="shared" si="9"/>
        <v>Doug Baldwin</v>
      </c>
      <c r="AB195">
        <f>VLOOKUP(AA195,'[1]player index'!D:F,3,FALSE)</f>
        <v>189</v>
      </c>
      <c r="AC195">
        <f>VLOOKUP(AA195,'[1]player index'!E:F,2,FALSE)</f>
        <v>189</v>
      </c>
      <c r="AD195">
        <f t="shared" si="10"/>
        <v>189</v>
      </c>
      <c r="AE195">
        <f t="shared" si="11"/>
        <v>4.8000000000000007</v>
      </c>
    </row>
    <row r="196" spans="1:31">
      <c r="A196" t="s">
        <v>401</v>
      </c>
      <c r="B196" t="s">
        <v>6</v>
      </c>
      <c r="C196" t="s">
        <v>640</v>
      </c>
      <c r="D196">
        <v>6</v>
      </c>
      <c r="E196" t="s">
        <v>641</v>
      </c>
      <c r="M196">
        <v>1</v>
      </c>
      <c r="N196">
        <v>2</v>
      </c>
      <c r="O196">
        <v>0</v>
      </c>
      <c r="P196">
        <v>3</v>
      </c>
      <c r="Q196">
        <v>26</v>
      </c>
      <c r="R196">
        <v>0</v>
      </c>
      <c r="S196" s="3">
        <v>0</v>
      </c>
      <c r="T196">
        <v>28</v>
      </c>
      <c r="U196">
        <v>0</v>
      </c>
      <c r="V196">
        <v>0</v>
      </c>
      <c r="W196">
        <v>0</v>
      </c>
      <c r="X196">
        <v>2.8</v>
      </c>
      <c r="Y196" s="1">
        <v>0.05</v>
      </c>
      <c r="Z196">
        <f t="shared" ref="Z196:Z259" si="12">I196*0.04+J196*4-K196+N196*0.1+O196*6+P196+Q196*0.1+R196*6-S196+V196*6+W196*6+IF(I196&gt;300,3,0)+IF(N196&gt;100,3,0)+IF(Q196&gt;100,3,0)</f>
        <v>5.8000000000000007</v>
      </c>
      <c r="AA196" t="str">
        <f t="shared" ref="AA196:AA259" si="13">A196</f>
        <v>Stedman Bailey</v>
      </c>
      <c r="AB196">
        <f>VLOOKUP(AA196,'[1]player index'!D:F,3,FALSE)</f>
        <v>245</v>
      </c>
      <c r="AC196">
        <f>VLOOKUP(AA196,'[1]player index'!E:F,2,FALSE)</f>
        <v>245</v>
      </c>
      <c r="AD196">
        <f t="shared" ref="AD196:AD259" si="14">IFERROR(AB196,AC196)</f>
        <v>245</v>
      </c>
      <c r="AE196">
        <f t="shared" ref="AE196:AE259" si="15">Z196</f>
        <v>5.8000000000000007</v>
      </c>
    </row>
    <row r="197" spans="1:31">
      <c r="A197" t="s">
        <v>259</v>
      </c>
      <c r="B197" t="s">
        <v>6</v>
      </c>
      <c r="C197" t="s">
        <v>628</v>
      </c>
      <c r="D197">
        <v>4</v>
      </c>
      <c r="E197" t="s">
        <v>629</v>
      </c>
      <c r="M197">
        <v>0</v>
      </c>
      <c r="N197">
        <v>0</v>
      </c>
      <c r="O197">
        <v>0</v>
      </c>
      <c r="P197">
        <v>2</v>
      </c>
      <c r="Q197">
        <v>28</v>
      </c>
      <c r="R197">
        <v>0</v>
      </c>
      <c r="S197" s="3">
        <v>0</v>
      </c>
      <c r="T197">
        <v>28</v>
      </c>
      <c r="U197">
        <v>0</v>
      </c>
      <c r="V197">
        <v>0</v>
      </c>
      <c r="W197">
        <v>0</v>
      </c>
      <c r="X197">
        <v>2.8</v>
      </c>
      <c r="Y197" s="1">
        <v>7.0000000000000007E-2</v>
      </c>
      <c r="Z197">
        <f t="shared" si="12"/>
        <v>4.8000000000000007</v>
      </c>
      <c r="AA197" t="str">
        <f t="shared" si="13"/>
        <v>Justin Hunter</v>
      </c>
      <c r="AB197">
        <f>VLOOKUP(AA197,'[1]player index'!D:F,3,FALSE)</f>
        <v>267</v>
      </c>
      <c r="AC197">
        <f>VLOOKUP(AA197,'[1]player index'!E:F,2,FALSE)</f>
        <v>267</v>
      </c>
      <c r="AD197">
        <f t="shared" si="14"/>
        <v>267</v>
      </c>
      <c r="AE197">
        <f t="shared" si="15"/>
        <v>4.8000000000000007</v>
      </c>
    </row>
    <row r="198" spans="1:31">
      <c r="A198" t="s">
        <v>337</v>
      </c>
      <c r="B198" t="s">
        <v>34</v>
      </c>
      <c r="C198" t="s">
        <v>610</v>
      </c>
      <c r="D198">
        <v>8</v>
      </c>
      <c r="E198" t="s">
        <v>611</v>
      </c>
      <c r="M198">
        <v>5</v>
      </c>
      <c r="N198">
        <v>19</v>
      </c>
      <c r="O198">
        <v>0</v>
      </c>
      <c r="P198">
        <v>1</v>
      </c>
      <c r="Q198">
        <v>8</v>
      </c>
      <c r="R198">
        <v>0</v>
      </c>
      <c r="S198" s="3">
        <v>0</v>
      </c>
      <c r="T198">
        <v>27</v>
      </c>
      <c r="U198">
        <v>0</v>
      </c>
      <c r="V198">
        <v>0</v>
      </c>
      <c r="W198">
        <v>0</v>
      </c>
      <c r="X198">
        <v>2.7</v>
      </c>
      <c r="Y198" s="1">
        <v>0.05</v>
      </c>
      <c r="Z198">
        <f t="shared" si="12"/>
        <v>3.7</v>
      </c>
      <c r="AA198" t="str">
        <f t="shared" si="13"/>
        <v>Toby Gerhart</v>
      </c>
      <c r="AB198">
        <f>VLOOKUP(AA198,'[1]player index'!D:F,3,FALSE)</f>
        <v>510</v>
      </c>
      <c r="AC198" t="e">
        <f>VLOOKUP(AA198,'[1]player index'!E:F,2,FALSE)</f>
        <v>#N/A</v>
      </c>
      <c r="AD198">
        <f t="shared" si="14"/>
        <v>510</v>
      </c>
      <c r="AE198">
        <f t="shared" si="15"/>
        <v>3.7</v>
      </c>
    </row>
    <row r="199" spans="1:31">
      <c r="A199" t="s">
        <v>489</v>
      </c>
      <c r="B199" t="s">
        <v>45</v>
      </c>
      <c r="C199" t="s">
        <v>640</v>
      </c>
      <c r="D199">
        <v>6</v>
      </c>
      <c r="E199" t="s">
        <v>641</v>
      </c>
      <c r="M199">
        <v>0</v>
      </c>
      <c r="N199">
        <v>0</v>
      </c>
      <c r="O199">
        <v>0</v>
      </c>
      <c r="P199">
        <v>3</v>
      </c>
      <c r="Q199">
        <v>27</v>
      </c>
      <c r="R199">
        <v>0</v>
      </c>
      <c r="S199" s="3">
        <v>0</v>
      </c>
      <c r="T199">
        <v>27</v>
      </c>
      <c r="U199">
        <v>0</v>
      </c>
      <c r="V199">
        <v>0</v>
      </c>
      <c r="W199">
        <v>0</v>
      </c>
      <c r="X199">
        <v>2.7</v>
      </c>
      <c r="Y199" s="1">
        <v>0.04</v>
      </c>
      <c r="Z199">
        <f t="shared" si="12"/>
        <v>5.7</v>
      </c>
      <c r="AA199" t="str">
        <f t="shared" si="13"/>
        <v>Lance Kendricks</v>
      </c>
      <c r="AB199">
        <f>VLOOKUP(AA199,'[1]player index'!D:F,3,FALSE)</f>
        <v>301</v>
      </c>
      <c r="AC199">
        <f>VLOOKUP(AA199,'[1]player index'!E:F,2,FALSE)</f>
        <v>301</v>
      </c>
      <c r="AD199">
        <f t="shared" si="14"/>
        <v>301</v>
      </c>
      <c r="AE199">
        <f t="shared" si="15"/>
        <v>5.7</v>
      </c>
    </row>
    <row r="200" spans="1:31">
      <c r="A200" t="s">
        <v>392</v>
      </c>
      <c r="B200" t="s">
        <v>34</v>
      </c>
      <c r="C200" t="s">
        <v>577</v>
      </c>
      <c r="D200">
        <v>6</v>
      </c>
      <c r="E200" t="s">
        <v>578</v>
      </c>
      <c r="M200">
        <v>6</v>
      </c>
      <c r="N200">
        <v>24</v>
      </c>
      <c r="O200">
        <v>0</v>
      </c>
      <c r="P200">
        <v>1</v>
      </c>
      <c r="Q200">
        <v>2</v>
      </c>
      <c r="R200">
        <v>0</v>
      </c>
      <c r="S200" s="3">
        <v>0</v>
      </c>
      <c r="T200">
        <v>26</v>
      </c>
      <c r="U200">
        <v>0</v>
      </c>
      <c r="V200">
        <v>0</v>
      </c>
      <c r="W200">
        <v>0</v>
      </c>
      <c r="X200">
        <v>2.6</v>
      </c>
      <c r="Y200" s="1">
        <v>0.23</v>
      </c>
      <c r="Z200">
        <f t="shared" si="12"/>
        <v>3.6000000000000005</v>
      </c>
      <c r="AA200" t="str">
        <f t="shared" si="13"/>
        <v>Christine Michael</v>
      </c>
      <c r="AB200">
        <f>VLOOKUP(AA200,'[1]player index'!D:F,3,FALSE)</f>
        <v>564</v>
      </c>
      <c r="AC200" t="e">
        <f>VLOOKUP(AA200,'[1]player index'!E:F,2,FALSE)</f>
        <v>#N/A</v>
      </c>
      <c r="AD200">
        <f t="shared" si="14"/>
        <v>564</v>
      </c>
      <c r="AE200">
        <f t="shared" si="15"/>
        <v>3.6000000000000005</v>
      </c>
    </row>
    <row r="201" spans="1:31">
      <c r="A201" t="s">
        <v>343</v>
      </c>
      <c r="B201" t="s">
        <v>34</v>
      </c>
      <c r="C201" t="s">
        <v>586</v>
      </c>
      <c r="D201">
        <v>5</v>
      </c>
      <c r="E201" t="s">
        <v>587</v>
      </c>
      <c r="M201">
        <v>5</v>
      </c>
      <c r="N201">
        <v>19</v>
      </c>
      <c r="O201">
        <v>0</v>
      </c>
      <c r="P201">
        <v>1</v>
      </c>
      <c r="Q201">
        <v>7</v>
      </c>
      <c r="R201">
        <v>0</v>
      </c>
      <c r="S201" s="3">
        <v>0</v>
      </c>
      <c r="T201">
        <v>26</v>
      </c>
      <c r="U201">
        <v>0</v>
      </c>
      <c r="V201">
        <v>0</v>
      </c>
      <c r="W201">
        <v>0</v>
      </c>
      <c r="X201">
        <v>2.6</v>
      </c>
      <c r="Y201" s="1">
        <v>0.14000000000000001</v>
      </c>
      <c r="Z201">
        <f t="shared" si="12"/>
        <v>3.6000000000000005</v>
      </c>
      <c r="AA201" t="str">
        <f t="shared" si="13"/>
        <v>Matt Asiata</v>
      </c>
      <c r="AB201">
        <f>VLOOKUP(AA201,'[1]player index'!D:F,3,FALSE)</f>
        <v>339</v>
      </c>
      <c r="AC201">
        <f>VLOOKUP(AA201,'[1]player index'!E:F,2,FALSE)</f>
        <v>339</v>
      </c>
      <c r="AD201">
        <f t="shared" si="14"/>
        <v>339</v>
      </c>
      <c r="AE201">
        <f t="shared" si="15"/>
        <v>3.6000000000000005</v>
      </c>
    </row>
    <row r="202" spans="1:31">
      <c r="A202" t="s">
        <v>244</v>
      </c>
      <c r="B202" t="s">
        <v>6</v>
      </c>
      <c r="C202" t="s">
        <v>593</v>
      </c>
      <c r="D202">
        <v>7</v>
      </c>
      <c r="E202" t="s">
        <v>594</v>
      </c>
      <c r="M202">
        <v>0</v>
      </c>
      <c r="N202">
        <v>0</v>
      </c>
      <c r="O202">
        <v>0</v>
      </c>
      <c r="P202">
        <v>2</v>
      </c>
      <c r="Q202">
        <v>26</v>
      </c>
      <c r="R202">
        <v>0</v>
      </c>
      <c r="S202" s="3">
        <v>0</v>
      </c>
      <c r="T202">
        <v>26</v>
      </c>
      <c r="U202">
        <v>0</v>
      </c>
      <c r="V202">
        <v>0</v>
      </c>
      <c r="W202">
        <v>0</v>
      </c>
      <c r="X202">
        <v>2.6</v>
      </c>
      <c r="Y202" s="1">
        <v>0.36</v>
      </c>
      <c r="Z202">
        <f t="shared" si="12"/>
        <v>4.5999999999999996</v>
      </c>
      <c r="AA202" t="str">
        <f t="shared" si="13"/>
        <v>Marvin Jones</v>
      </c>
      <c r="AB202">
        <f>VLOOKUP(AA202,'[1]player index'!D:F,3,FALSE)</f>
        <v>232</v>
      </c>
      <c r="AC202">
        <f>VLOOKUP(AA202,'[1]player index'!E:F,2,FALSE)</f>
        <v>232</v>
      </c>
      <c r="AD202">
        <f t="shared" si="14"/>
        <v>232</v>
      </c>
      <c r="AE202">
        <f t="shared" si="15"/>
        <v>4.5999999999999996</v>
      </c>
    </row>
    <row r="203" spans="1:31">
      <c r="A203" t="s">
        <v>500</v>
      </c>
      <c r="B203" t="s">
        <v>45</v>
      </c>
      <c r="C203" t="s">
        <v>617</v>
      </c>
      <c r="D203">
        <v>8</v>
      </c>
      <c r="E203" t="s">
        <v>618</v>
      </c>
      <c r="M203">
        <v>0</v>
      </c>
      <c r="N203">
        <v>0</v>
      </c>
      <c r="O203">
        <v>0</v>
      </c>
      <c r="P203">
        <v>3</v>
      </c>
      <c r="Q203">
        <v>26</v>
      </c>
      <c r="R203">
        <v>0</v>
      </c>
      <c r="S203" s="3">
        <v>0</v>
      </c>
      <c r="T203">
        <v>26</v>
      </c>
      <c r="U203">
        <v>0</v>
      </c>
      <c r="V203">
        <v>0</v>
      </c>
      <c r="W203">
        <v>0</v>
      </c>
      <c r="X203">
        <v>2.6</v>
      </c>
      <c r="Y203" s="1">
        <v>0.06</v>
      </c>
      <c r="Z203">
        <f t="shared" si="12"/>
        <v>5.6</v>
      </c>
      <c r="AA203" t="str">
        <f t="shared" si="13"/>
        <v>Brent Celek</v>
      </c>
      <c r="AB203">
        <f>VLOOKUP(AA203,'[1]player index'!D:F,3,FALSE)</f>
        <v>306</v>
      </c>
      <c r="AC203">
        <f>VLOOKUP(AA203,'[1]player index'!E:F,2,FALSE)</f>
        <v>306</v>
      </c>
      <c r="AD203">
        <f t="shared" si="14"/>
        <v>306</v>
      </c>
      <c r="AE203">
        <f t="shared" si="15"/>
        <v>5.6</v>
      </c>
    </row>
    <row r="204" spans="1:31">
      <c r="A204" t="s">
        <v>377</v>
      </c>
      <c r="B204" t="s">
        <v>34</v>
      </c>
      <c r="C204" t="s">
        <v>44</v>
      </c>
      <c r="D204">
        <v>9</v>
      </c>
      <c r="E204" t="s">
        <v>599</v>
      </c>
      <c r="M204">
        <v>5</v>
      </c>
      <c r="N204">
        <v>18</v>
      </c>
      <c r="O204">
        <v>0</v>
      </c>
      <c r="P204">
        <v>1</v>
      </c>
      <c r="Q204">
        <v>7</v>
      </c>
      <c r="R204">
        <v>0</v>
      </c>
      <c r="S204" s="3">
        <v>0</v>
      </c>
      <c r="T204">
        <v>25</v>
      </c>
      <c r="U204">
        <v>0</v>
      </c>
      <c r="V204">
        <v>0</v>
      </c>
      <c r="W204">
        <v>0</v>
      </c>
      <c r="X204">
        <v>2.5</v>
      </c>
      <c r="Y204" s="1">
        <v>0.5</v>
      </c>
      <c r="Z204">
        <f t="shared" si="12"/>
        <v>3.5</v>
      </c>
      <c r="AA204" t="str">
        <f t="shared" si="13"/>
        <v>Knile Davis</v>
      </c>
      <c r="AB204">
        <f>VLOOKUP(AA204,'[1]player index'!D:F,3,FALSE)</f>
        <v>294</v>
      </c>
      <c r="AC204">
        <f>VLOOKUP(AA204,'[1]player index'!E:F,2,FALSE)</f>
        <v>294</v>
      </c>
      <c r="AD204">
        <f t="shared" si="14"/>
        <v>294</v>
      </c>
      <c r="AE204">
        <f t="shared" si="15"/>
        <v>3.5</v>
      </c>
    </row>
    <row r="205" spans="1:31">
      <c r="A205" t="s">
        <v>399</v>
      </c>
      <c r="B205" t="s">
        <v>6</v>
      </c>
      <c r="C205" t="s">
        <v>29</v>
      </c>
      <c r="D205">
        <v>4</v>
      </c>
      <c r="E205" t="s">
        <v>627</v>
      </c>
      <c r="M205">
        <v>0</v>
      </c>
      <c r="N205">
        <v>0</v>
      </c>
      <c r="O205">
        <v>0</v>
      </c>
      <c r="P205">
        <v>2</v>
      </c>
      <c r="Q205">
        <v>25</v>
      </c>
      <c r="R205">
        <v>0</v>
      </c>
      <c r="S205" s="3">
        <v>0</v>
      </c>
      <c r="T205">
        <v>25</v>
      </c>
      <c r="U205">
        <v>0</v>
      </c>
      <c r="V205">
        <v>0</v>
      </c>
      <c r="W205">
        <v>0</v>
      </c>
      <c r="X205">
        <v>2.5</v>
      </c>
      <c r="Y205" s="1">
        <v>0.08</v>
      </c>
      <c r="Z205">
        <f t="shared" si="12"/>
        <v>4.5</v>
      </c>
      <c r="AA205" t="str">
        <f t="shared" si="13"/>
        <v>Aaron Dobson</v>
      </c>
      <c r="AB205">
        <f>VLOOKUP(AA205,'[1]player index'!D:F,3,FALSE)</f>
        <v>264</v>
      </c>
      <c r="AC205">
        <f>VLOOKUP(AA205,'[1]player index'!E:F,2,FALSE)</f>
        <v>264</v>
      </c>
      <c r="AD205">
        <f t="shared" si="14"/>
        <v>264</v>
      </c>
      <c r="AE205">
        <f t="shared" si="15"/>
        <v>4.5</v>
      </c>
    </row>
    <row r="206" spans="1:31">
      <c r="A206" t="s">
        <v>493</v>
      </c>
      <c r="B206" t="s">
        <v>45</v>
      </c>
      <c r="C206" t="s">
        <v>577</v>
      </c>
      <c r="D206">
        <v>6</v>
      </c>
      <c r="E206" t="s">
        <v>578</v>
      </c>
      <c r="M206">
        <v>0</v>
      </c>
      <c r="N206">
        <v>0</v>
      </c>
      <c r="O206">
        <v>0</v>
      </c>
      <c r="P206">
        <v>2</v>
      </c>
      <c r="Q206">
        <v>25</v>
      </c>
      <c r="R206">
        <v>0</v>
      </c>
      <c r="S206" s="3">
        <v>0</v>
      </c>
      <c r="T206">
        <v>25</v>
      </c>
      <c r="U206">
        <v>0</v>
      </c>
      <c r="V206">
        <v>0</v>
      </c>
      <c r="W206">
        <v>0</v>
      </c>
      <c r="X206">
        <v>2.5</v>
      </c>
      <c r="Y206" s="1">
        <v>0.05</v>
      </c>
      <c r="Z206">
        <f t="shared" si="12"/>
        <v>4.5</v>
      </c>
      <c r="AA206" t="str">
        <f t="shared" si="13"/>
        <v>Gavin Escobar</v>
      </c>
      <c r="AB206">
        <f>VLOOKUP(AA206,'[1]player index'!D:F,3,FALSE)</f>
        <v>292</v>
      </c>
      <c r="AC206">
        <f>VLOOKUP(AA206,'[1]player index'!E:F,2,FALSE)</f>
        <v>292</v>
      </c>
      <c r="AD206">
        <f t="shared" si="14"/>
        <v>292</v>
      </c>
      <c r="AE206">
        <f t="shared" si="15"/>
        <v>4.5</v>
      </c>
    </row>
    <row r="207" spans="1:31">
      <c r="A207" t="s">
        <v>650</v>
      </c>
      <c r="Z207">
        <f t="shared" si="12"/>
        <v>0</v>
      </c>
      <c r="AA207" t="str">
        <f t="shared" si="13"/>
        <v xml:space="preserve"> Previous6789101112Next </v>
      </c>
      <c r="AB207" t="e">
        <f>VLOOKUP(AA207,'[1]player index'!D:F,3,FALSE)</f>
        <v>#N/A</v>
      </c>
      <c r="AC207" t="e">
        <f>VLOOKUP(AA207,'[1]player index'!E:F,2,FALSE)</f>
        <v>#N/A</v>
      </c>
      <c r="AD207" t="e">
        <f t="shared" si="14"/>
        <v>#N/A</v>
      </c>
      <c r="AE207">
        <f t="shared" si="15"/>
        <v>0</v>
      </c>
    </row>
    <row r="208" spans="1:31">
      <c r="Z208">
        <f t="shared" si="12"/>
        <v>0</v>
      </c>
      <c r="AA208">
        <f t="shared" si="13"/>
        <v>0</v>
      </c>
      <c r="AB208" t="e">
        <f>VLOOKUP(AA208,'[1]player index'!D:F,3,FALSE)</f>
        <v>#N/A</v>
      </c>
      <c r="AC208" t="e">
        <f>VLOOKUP(AA208,'[1]player index'!E:F,2,FALSE)</f>
        <v>#N/A</v>
      </c>
      <c r="AD208" t="e">
        <f t="shared" si="14"/>
        <v>#N/A</v>
      </c>
      <c r="AE208">
        <f t="shared" si="15"/>
        <v>0</v>
      </c>
    </row>
    <row r="209" spans="1:31">
      <c r="Z209">
        <f t="shared" si="12"/>
        <v>0</v>
      </c>
      <c r="AA209">
        <f t="shared" si="13"/>
        <v>0</v>
      </c>
      <c r="AB209" t="e">
        <f>VLOOKUP(AA209,'[1]player index'!D:F,3,FALSE)</f>
        <v>#N/A</v>
      </c>
      <c r="AC209" t="e">
        <f>VLOOKUP(AA209,'[1]player index'!E:F,2,FALSE)</f>
        <v>#N/A</v>
      </c>
      <c r="AD209" t="e">
        <f t="shared" si="14"/>
        <v>#N/A</v>
      </c>
      <c r="AE209">
        <f t="shared" si="15"/>
        <v>0</v>
      </c>
    </row>
    <row r="210" spans="1:31">
      <c r="A210" t="s">
        <v>243</v>
      </c>
      <c r="B210" t="s">
        <v>6</v>
      </c>
      <c r="C210" t="s">
        <v>595</v>
      </c>
      <c r="D210">
        <v>9</v>
      </c>
      <c r="E210" t="s">
        <v>596</v>
      </c>
      <c r="M210">
        <v>0</v>
      </c>
      <c r="N210">
        <v>0</v>
      </c>
      <c r="O210">
        <v>0</v>
      </c>
      <c r="P210">
        <v>2</v>
      </c>
      <c r="Q210">
        <v>24</v>
      </c>
      <c r="R210">
        <v>0</v>
      </c>
      <c r="S210" s="3">
        <v>0</v>
      </c>
      <c r="T210">
        <v>24</v>
      </c>
      <c r="U210">
        <v>0</v>
      </c>
      <c r="V210">
        <v>0</v>
      </c>
      <c r="W210">
        <v>0</v>
      </c>
      <c r="X210">
        <v>2.4</v>
      </c>
      <c r="Y210" s="1">
        <v>0.15</v>
      </c>
      <c r="Z210">
        <f t="shared" si="12"/>
        <v>4.4000000000000004</v>
      </c>
      <c r="AA210" t="str">
        <f t="shared" si="13"/>
        <v>Nate Washington</v>
      </c>
      <c r="AB210">
        <f>VLOOKUP(AA210,'[1]player index'!D:F,3,FALSE)</f>
        <v>174</v>
      </c>
      <c r="AC210">
        <f>VLOOKUP(AA210,'[1]player index'!E:F,2,FALSE)</f>
        <v>174</v>
      </c>
      <c r="AD210">
        <f t="shared" si="14"/>
        <v>174</v>
      </c>
      <c r="AE210">
        <f t="shared" si="15"/>
        <v>4.4000000000000004</v>
      </c>
    </row>
    <row r="211" spans="1:31">
      <c r="A211" t="s">
        <v>309</v>
      </c>
      <c r="B211" t="s">
        <v>6</v>
      </c>
      <c r="C211" t="s">
        <v>44</v>
      </c>
      <c r="D211">
        <v>9</v>
      </c>
      <c r="E211" t="s">
        <v>599</v>
      </c>
      <c r="M211">
        <v>0</v>
      </c>
      <c r="N211">
        <v>0</v>
      </c>
      <c r="O211">
        <v>0</v>
      </c>
      <c r="P211">
        <v>3</v>
      </c>
      <c r="Q211">
        <v>24</v>
      </c>
      <c r="R211">
        <v>0</v>
      </c>
      <c r="S211" s="3">
        <v>0</v>
      </c>
      <c r="T211">
        <v>24</v>
      </c>
      <c r="U211">
        <v>0</v>
      </c>
      <c r="V211">
        <v>0</v>
      </c>
      <c r="W211">
        <v>0</v>
      </c>
      <c r="X211">
        <v>2.4</v>
      </c>
      <c r="Y211" s="1">
        <v>0.01</v>
      </c>
      <c r="Z211">
        <f t="shared" si="12"/>
        <v>5.4</v>
      </c>
      <c r="AA211" t="str">
        <f t="shared" si="13"/>
        <v>Jason Avant</v>
      </c>
      <c r="AB211">
        <f>VLOOKUP(AA211,'[1]player index'!D:F,3,FALSE)</f>
        <v>355</v>
      </c>
      <c r="AC211">
        <f>VLOOKUP(AA211,'[1]player index'!E:F,2,FALSE)</f>
        <v>355</v>
      </c>
      <c r="AD211">
        <f t="shared" si="14"/>
        <v>355</v>
      </c>
      <c r="AE211">
        <f t="shared" si="15"/>
        <v>5.4</v>
      </c>
    </row>
    <row r="212" spans="1:31">
      <c r="A212" t="s">
        <v>277</v>
      </c>
      <c r="B212" t="s">
        <v>6</v>
      </c>
      <c r="C212" t="s">
        <v>608</v>
      </c>
      <c r="D212">
        <v>8</v>
      </c>
      <c r="E212" t="s">
        <v>609</v>
      </c>
      <c r="M212">
        <v>0</v>
      </c>
      <c r="N212">
        <v>0</v>
      </c>
      <c r="O212">
        <v>0</v>
      </c>
      <c r="P212">
        <v>2</v>
      </c>
      <c r="Q212">
        <v>24</v>
      </c>
      <c r="R212">
        <v>0</v>
      </c>
      <c r="S212" s="3">
        <v>0</v>
      </c>
      <c r="T212">
        <v>24</v>
      </c>
      <c r="U212">
        <v>0</v>
      </c>
      <c r="V212">
        <v>0</v>
      </c>
      <c r="W212">
        <v>0</v>
      </c>
      <c r="X212">
        <v>2.4</v>
      </c>
      <c r="Y212" s="1">
        <v>0.14000000000000001</v>
      </c>
      <c r="Z212">
        <f t="shared" si="12"/>
        <v>4.4000000000000004</v>
      </c>
      <c r="AA212" t="str">
        <f t="shared" si="13"/>
        <v>Robert Woods</v>
      </c>
      <c r="AB212">
        <f>VLOOKUP(AA212,'[1]player index'!D:F,3,FALSE)</f>
        <v>268</v>
      </c>
      <c r="AC212">
        <f>VLOOKUP(AA212,'[1]player index'!E:F,2,FALSE)</f>
        <v>268</v>
      </c>
      <c r="AD212">
        <f t="shared" si="14"/>
        <v>268</v>
      </c>
      <c r="AE212">
        <f t="shared" si="15"/>
        <v>4.4000000000000004</v>
      </c>
    </row>
    <row r="213" spans="1:31">
      <c r="A213" t="s">
        <v>426</v>
      </c>
      <c r="B213" t="s">
        <v>34</v>
      </c>
      <c r="C213" t="s">
        <v>586</v>
      </c>
      <c r="D213">
        <v>5</v>
      </c>
      <c r="E213" t="s">
        <v>587</v>
      </c>
      <c r="M213">
        <v>3</v>
      </c>
      <c r="N213">
        <v>15</v>
      </c>
      <c r="O213">
        <v>0</v>
      </c>
      <c r="P213">
        <v>1</v>
      </c>
      <c r="Q213">
        <v>8</v>
      </c>
      <c r="R213">
        <v>0</v>
      </c>
      <c r="S213" s="3">
        <v>0</v>
      </c>
      <c r="T213">
        <v>23</v>
      </c>
      <c r="U213">
        <v>0</v>
      </c>
      <c r="V213">
        <v>0</v>
      </c>
      <c r="W213">
        <v>0</v>
      </c>
      <c r="X213">
        <v>2.2999999999999998</v>
      </c>
      <c r="Y213" s="1">
        <v>0.36</v>
      </c>
      <c r="Z213">
        <f t="shared" si="12"/>
        <v>3.3</v>
      </c>
      <c r="AA213" t="str">
        <f t="shared" si="13"/>
        <v>Jerick McKinnon</v>
      </c>
      <c r="AB213">
        <f>VLOOKUP(AA213,'[1]player index'!D:F,3,FALSE)</f>
        <v>283</v>
      </c>
      <c r="AC213">
        <f>VLOOKUP(AA213,'[1]player index'!E:F,2,FALSE)</f>
        <v>283</v>
      </c>
      <c r="AD213">
        <f t="shared" si="14"/>
        <v>283</v>
      </c>
      <c r="AE213">
        <f t="shared" si="15"/>
        <v>3.3</v>
      </c>
    </row>
    <row r="214" spans="1:31">
      <c r="A214" t="s">
        <v>480</v>
      </c>
      <c r="B214" t="s">
        <v>45</v>
      </c>
      <c r="C214" t="s">
        <v>628</v>
      </c>
      <c r="D214">
        <v>4</v>
      </c>
      <c r="E214" t="s">
        <v>629</v>
      </c>
      <c r="M214">
        <v>0</v>
      </c>
      <c r="N214">
        <v>0</v>
      </c>
      <c r="O214">
        <v>0</v>
      </c>
      <c r="P214">
        <v>2</v>
      </c>
      <c r="Q214">
        <v>23</v>
      </c>
      <c r="R214">
        <v>0</v>
      </c>
      <c r="S214" s="3">
        <v>0</v>
      </c>
      <c r="T214">
        <v>23</v>
      </c>
      <c r="U214">
        <v>0</v>
      </c>
      <c r="V214">
        <v>0</v>
      </c>
      <c r="W214">
        <v>0</v>
      </c>
      <c r="X214">
        <v>2.2999999999999998</v>
      </c>
      <c r="Y214" s="1">
        <v>0.05</v>
      </c>
      <c r="Z214">
        <f t="shared" si="12"/>
        <v>4.3000000000000007</v>
      </c>
      <c r="AA214" t="str">
        <f t="shared" si="13"/>
        <v>Anthony Fasano</v>
      </c>
      <c r="AB214">
        <f>VLOOKUP(AA214,'[1]player index'!D:F,3,FALSE)</f>
        <v>258</v>
      </c>
      <c r="AC214">
        <f>VLOOKUP(AA214,'[1]player index'!E:F,2,FALSE)</f>
        <v>258</v>
      </c>
      <c r="AD214">
        <f t="shared" si="14"/>
        <v>258</v>
      </c>
      <c r="AE214">
        <f t="shared" si="15"/>
        <v>4.3000000000000007</v>
      </c>
    </row>
    <row r="215" spans="1:31">
      <c r="A215" t="s">
        <v>346</v>
      </c>
      <c r="B215" t="s">
        <v>45</v>
      </c>
      <c r="C215" t="s">
        <v>605</v>
      </c>
      <c r="D215">
        <v>10</v>
      </c>
      <c r="E215" t="s">
        <v>606</v>
      </c>
      <c r="M215">
        <v>0</v>
      </c>
      <c r="N215">
        <v>0</v>
      </c>
      <c r="O215">
        <v>0</v>
      </c>
      <c r="P215">
        <v>2</v>
      </c>
      <c r="Q215">
        <v>23</v>
      </c>
      <c r="R215">
        <v>0</v>
      </c>
      <c r="S215" s="3">
        <v>0</v>
      </c>
      <c r="T215">
        <v>23</v>
      </c>
      <c r="U215">
        <v>0</v>
      </c>
      <c r="V215">
        <v>0</v>
      </c>
      <c r="W215">
        <v>0</v>
      </c>
      <c r="X215">
        <v>2.2999999999999998</v>
      </c>
      <c r="Y215" s="1">
        <v>0.65</v>
      </c>
      <c r="Z215">
        <f t="shared" si="12"/>
        <v>4.3000000000000007</v>
      </c>
      <c r="AA215" t="str">
        <f t="shared" si="13"/>
        <v>Coby Fleener</v>
      </c>
      <c r="AB215">
        <f>VLOOKUP(AA215,'[1]player index'!D:F,3,FALSE)</f>
        <v>250</v>
      </c>
      <c r="AC215">
        <f>VLOOKUP(AA215,'[1]player index'!E:F,2,FALSE)</f>
        <v>250</v>
      </c>
      <c r="AD215">
        <f t="shared" si="14"/>
        <v>250</v>
      </c>
      <c r="AE215">
        <f t="shared" si="15"/>
        <v>4.3000000000000007</v>
      </c>
    </row>
    <row r="216" spans="1:31">
      <c r="A216" t="s">
        <v>651</v>
      </c>
      <c r="B216" t="s">
        <v>45</v>
      </c>
      <c r="C216" t="s">
        <v>612</v>
      </c>
      <c r="D216">
        <v>9</v>
      </c>
      <c r="E216" t="s">
        <v>613</v>
      </c>
      <c r="M216">
        <v>0</v>
      </c>
      <c r="N216">
        <v>0</v>
      </c>
      <c r="O216">
        <v>0</v>
      </c>
      <c r="P216">
        <v>2</v>
      </c>
      <c r="Q216">
        <v>23</v>
      </c>
      <c r="R216">
        <v>0</v>
      </c>
      <c r="S216" s="3">
        <v>0</v>
      </c>
      <c r="T216">
        <v>23</v>
      </c>
      <c r="U216">
        <v>0</v>
      </c>
      <c r="V216">
        <v>0</v>
      </c>
      <c r="W216">
        <v>0</v>
      </c>
      <c r="X216">
        <v>2.2999999999999998</v>
      </c>
      <c r="Y216" s="1">
        <v>0.03</v>
      </c>
      <c r="Z216">
        <f t="shared" si="12"/>
        <v>4.3000000000000007</v>
      </c>
      <c r="AA216" t="str">
        <f t="shared" si="13"/>
        <v>Timothy Wright</v>
      </c>
      <c r="AB216">
        <f>VLOOKUP(AA216,'[1]player index'!D:F,3,FALSE)</f>
        <v>420</v>
      </c>
      <c r="AC216" t="e">
        <f>VLOOKUP(AA216,'[1]player index'!E:F,2,FALSE)</f>
        <v>#N/A</v>
      </c>
      <c r="AD216">
        <f t="shared" si="14"/>
        <v>420</v>
      </c>
      <c r="AE216">
        <f t="shared" si="15"/>
        <v>4.3000000000000007</v>
      </c>
    </row>
    <row r="217" spans="1:31">
      <c r="A217" t="s">
        <v>435</v>
      </c>
      <c r="B217" t="s">
        <v>34</v>
      </c>
      <c r="C217" t="s">
        <v>582</v>
      </c>
      <c r="D217">
        <v>7</v>
      </c>
      <c r="E217" t="s">
        <v>583</v>
      </c>
      <c r="M217">
        <v>4</v>
      </c>
      <c r="N217">
        <v>16</v>
      </c>
      <c r="O217">
        <v>0</v>
      </c>
      <c r="P217">
        <v>1</v>
      </c>
      <c r="Q217">
        <v>6</v>
      </c>
      <c r="R217">
        <v>0</v>
      </c>
      <c r="S217" s="3">
        <v>0</v>
      </c>
      <c r="T217">
        <v>22</v>
      </c>
      <c r="U217">
        <v>0</v>
      </c>
      <c r="V217">
        <v>0</v>
      </c>
      <c r="W217">
        <v>0</v>
      </c>
      <c r="X217">
        <v>2.2000000000000002</v>
      </c>
      <c r="Y217" s="1">
        <v>0.04</v>
      </c>
      <c r="Z217">
        <f t="shared" si="12"/>
        <v>3.2</v>
      </c>
      <c r="AA217" t="str">
        <f t="shared" si="13"/>
        <v>Ka'Deem Carey</v>
      </c>
      <c r="AB217">
        <f>VLOOKUP(AA217,'[1]player index'!D:F,3,FALSE)</f>
        <v>609</v>
      </c>
      <c r="AC217" t="e">
        <f>VLOOKUP(AA217,'[1]player index'!E:F,2,FALSE)</f>
        <v>#N/A</v>
      </c>
      <c r="AD217">
        <f t="shared" si="14"/>
        <v>609</v>
      </c>
      <c r="AE217">
        <f t="shared" si="15"/>
        <v>3.2</v>
      </c>
    </row>
    <row r="218" spans="1:31">
      <c r="A218" t="s">
        <v>385</v>
      </c>
      <c r="B218" t="s">
        <v>34</v>
      </c>
      <c r="C218" t="s">
        <v>71</v>
      </c>
      <c r="D218">
        <v>10</v>
      </c>
      <c r="E218" t="s">
        <v>630</v>
      </c>
      <c r="M218">
        <v>3</v>
      </c>
      <c r="N218">
        <v>12</v>
      </c>
      <c r="O218">
        <v>0</v>
      </c>
      <c r="P218">
        <v>1</v>
      </c>
      <c r="Q218">
        <v>10</v>
      </c>
      <c r="R218">
        <v>0</v>
      </c>
      <c r="S218" s="3">
        <v>0</v>
      </c>
      <c r="T218">
        <v>22</v>
      </c>
      <c r="U218">
        <v>0</v>
      </c>
      <c r="V218">
        <v>0</v>
      </c>
      <c r="W218">
        <v>0</v>
      </c>
      <c r="X218">
        <v>2.2000000000000002</v>
      </c>
      <c r="Y218" s="1">
        <v>0.11</v>
      </c>
      <c r="Z218">
        <f t="shared" si="12"/>
        <v>3.2</v>
      </c>
      <c r="AA218" t="str">
        <f t="shared" si="13"/>
        <v>Branden Oliver</v>
      </c>
      <c r="AB218">
        <f>VLOOKUP(AA218,'[1]player index'!D:F,3,FALSE)</f>
        <v>348</v>
      </c>
      <c r="AC218">
        <f>VLOOKUP(AA218,'[1]player index'!E:F,2,FALSE)</f>
        <v>348</v>
      </c>
      <c r="AD218">
        <f t="shared" si="14"/>
        <v>348</v>
      </c>
      <c r="AE218">
        <f t="shared" si="15"/>
        <v>3.2</v>
      </c>
    </row>
    <row r="219" spans="1:31">
      <c r="A219" t="s">
        <v>213</v>
      </c>
      <c r="B219" t="s">
        <v>34</v>
      </c>
      <c r="C219" t="s">
        <v>584</v>
      </c>
      <c r="D219">
        <v>11</v>
      </c>
      <c r="E219" t="s">
        <v>585</v>
      </c>
      <c r="M219">
        <v>6</v>
      </c>
      <c r="N219">
        <v>19</v>
      </c>
      <c r="O219">
        <v>0</v>
      </c>
      <c r="P219">
        <v>1</v>
      </c>
      <c r="Q219">
        <v>2</v>
      </c>
      <c r="R219">
        <v>0</v>
      </c>
      <c r="S219" s="3">
        <v>0</v>
      </c>
      <c r="T219">
        <v>21</v>
      </c>
      <c r="U219">
        <v>0</v>
      </c>
      <c r="V219">
        <v>0</v>
      </c>
      <c r="W219">
        <v>0</v>
      </c>
      <c r="X219">
        <v>2.1</v>
      </c>
      <c r="Y219" s="1">
        <v>0.77</v>
      </c>
      <c r="Z219">
        <f t="shared" si="12"/>
        <v>3.1000000000000005</v>
      </c>
      <c r="AA219" t="str">
        <f t="shared" si="13"/>
        <v>DeAngelo Williams</v>
      </c>
      <c r="AB219">
        <f>VLOOKUP(AA219,'[1]player index'!D:F,3,FALSE)</f>
        <v>49</v>
      </c>
      <c r="AC219">
        <f>VLOOKUP(AA219,'[1]player index'!E:F,2,FALSE)</f>
        <v>49</v>
      </c>
      <c r="AD219">
        <f t="shared" si="14"/>
        <v>49</v>
      </c>
      <c r="AE219">
        <f t="shared" si="15"/>
        <v>3.1000000000000005</v>
      </c>
    </row>
    <row r="220" spans="1:31">
      <c r="A220" t="s">
        <v>652</v>
      </c>
      <c r="B220" t="s">
        <v>34</v>
      </c>
      <c r="C220" t="s">
        <v>635</v>
      </c>
      <c r="D220">
        <v>11</v>
      </c>
      <c r="E220" t="s">
        <v>636</v>
      </c>
      <c r="M220">
        <v>4</v>
      </c>
      <c r="N220">
        <v>15</v>
      </c>
      <c r="O220">
        <v>0</v>
      </c>
      <c r="P220">
        <v>1</v>
      </c>
      <c r="Q220">
        <v>6</v>
      </c>
      <c r="R220">
        <v>0</v>
      </c>
      <c r="S220" s="3">
        <v>0</v>
      </c>
      <c r="T220">
        <v>21</v>
      </c>
      <c r="U220">
        <v>0</v>
      </c>
      <c r="V220">
        <v>0</v>
      </c>
      <c r="W220">
        <v>0</v>
      </c>
      <c r="X220">
        <v>2.1</v>
      </c>
      <c r="Y220" s="1">
        <v>0.52</v>
      </c>
      <c r="Z220">
        <f t="shared" si="12"/>
        <v>3.1</v>
      </c>
      <c r="AA220" t="str">
        <f t="shared" si="13"/>
        <v>Duke Johnson</v>
      </c>
      <c r="AB220" t="e">
        <f>VLOOKUP(AA220,'[1]player index'!D:F,3,FALSE)</f>
        <v>#N/A</v>
      </c>
      <c r="AC220">
        <f>VLOOKUP(AA220,'[1]player index'!E:F,2,FALSE)</f>
        <v>194</v>
      </c>
      <c r="AD220">
        <f t="shared" si="14"/>
        <v>194</v>
      </c>
      <c r="AE220">
        <f t="shared" si="15"/>
        <v>3.1</v>
      </c>
    </row>
    <row r="221" spans="1:31">
      <c r="A221" t="s">
        <v>519</v>
      </c>
      <c r="B221" t="s">
        <v>45</v>
      </c>
      <c r="C221" t="s">
        <v>92</v>
      </c>
      <c r="D221">
        <v>5</v>
      </c>
      <c r="E221" t="s">
        <v>614</v>
      </c>
      <c r="M221">
        <v>0</v>
      </c>
      <c r="N221">
        <v>0</v>
      </c>
      <c r="O221">
        <v>0</v>
      </c>
      <c r="P221">
        <v>2</v>
      </c>
      <c r="Q221">
        <v>21</v>
      </c>
      <c r="R221">
        <v>0</v>
      </c>
      <c r="S221" s="3">
        <v>0</v>
      </c>
      <c r="T221">
        <v>21</v>
      </c>
      <c r="U221">
        <v>0</v>
      </c>
      <c r="V221">
        <v>0</v>
      </c>
      <c r="W221">
        <v>0</v>
      </c>
      <c r="X221">
        <v>2.1</v>
      </c>
      <c r="Y221" s="1">
        <v>0.01</v>
      </c>
      <c r="Z221">
        <f t="shared" si="12"/>
        <v>4.0999999999999996</v>
      </c>
      <c r="AA221" t="str">
        <f t="shared" si="13"/>
        <v>Jeff Cumberland</v>
      </c>
      <c r="AB221">
        <f>VLOOKUP(AA221,'[1]player index'!D:F,3,FALSE)</f>
        <v>260</v>
      </c>
      <c r="AC221">
        <f>VLOOKUP(AA221,'[1]player index'!E:F,2,FALSE)</f>
        <v>260</v>
      </c>
      <c r="AD221">
        <f t="shared" si="14"/>
        <v>260</v>
      </c>
      <c r="AE221">
        <f t="shared" si="15"/>
        <v>4.0999999999999996</v>
      </c>
    </row>
    <row r="222" spans="1:31">
      <c r="A222" t="s">
        <v>515</v>
      </c>
      <c r="B222" t="s">
        <v>45</v>
      </c>
      <c r="C222" t="s">
        <v>635</v>
      </c>
      <c r="D222">
        <v>11</v>
      </c>
      <c r="E222" t="s">
        <v>636</v>
      </c>
      <c r="M222">
        <v>0</v>
      </c>
      <c r="N222">
        <v>0</v>
      </c>
      <c r="O222">
        <v>0</v>
      </c>
      <c r="P222">
        <v>2</v>
      </c>
      <c r="Q222">
        <v>21</v>
      </c>
      <c r="R222">
        <v>0</v>
      </c>
      <c r="S222" s="3">
        <v>0</v>
      </c>
      <c r="T222">
        <v>21</v>
      </c>
      <c r="U222">
        <v>0</v>
      </c>
      <c r="V222">
        <v>0</v>
      </c>
      <c r="W222">
        <v>0</v>
      </c>
      <c r="X222">
        <v>2.1</v>
      </c>
      <c r="Y222" s="1">
        <v>0.02</v>
      </c>
      <c r="Z222">
        <f t="shared" si="12"/>
        <v>4.0999999999999996</v>
      </c>
      <c r="AA222" t="str">
        <f t="shared" si="13"/>
        <v>Rob Housler</v>
      </c>
      <c r="AB222">
        <f>VLOOKUP(AA222,'[1]player index'!D:F,3,FALSE)</f>
        <v>387</v>
      </c>
      <c r="AC222" t="e">
        <f>VLOOKUP(AA222,'[1]player index'!E:F,2,FALSE)</f>
        <v>#N/A</v>
      </c>
      <c r="AD222">
        <f t="shared" si="14"/>
        <v>387</v>
      </c>
      <c r="AE222">
        <f t="shared" si="15"/>
        <v>4.0999999999999996</v>
      </c>
    </row>
    <row r="223" spans="1:31">
      <c r="A223" t="s">
        <v>278</v>
      </c>
      <c r="B223" t="s">
        <v>34</v>
      </c>
      <c r="C223" t="s">
        <v>29</v>
      </c>
      <c r="D223">
        <v>4</v>
      </c>
      <c r="E223" t="s">
        <v>627</v>
      </c>
      <c r="M223">
        <v>2</v>
      </c>
      <c r="N223">
        <v>9</v>
      </c>
      <c r="O223">
        <v>0</v>
      </c>
      <c r="P223">
        <v>1</v>
      </c>
      <c r="Q223">
        <v>11</v>
      </c>
      <c r="R223">
        <v>0</v>
      </c>
      <c r="S223" s="3">
        <v>0</v>
      </c>
      <c r="T223">
        <v>20</v>
      </c>
      <c r="U223">
        <v>0</v>
      </c>
      <c r="V223">
        <v>0</v>
      </c>
      <c r="W223">
        <v>0</v>
      </c>
      <c r="X223">
        <v>2</v>
      </c>
      <c r="Y223" s="1">
        <v>0.22</v>
      </c>
      <c r="Z223">
        <f t="shared" si="12"/>
        <v>3</v>
      </c>
      <c r="AA223" t="str">
        <f t="shared" si="13"/>
        <v>James White</v>
      </c>
      <c r="AB223">
        <f>VLOOKUP(AA223,'[1]player index'!D:F,3,FALSE)</f>
        <v>606</v>
      </c>
      <c r="AC223" t="e">
        <f>VLOOKUP(AA223,'[1]player index'!E:F,2,FALSE)</f>
        <v>#N/A</v>
      </c>
      <c r="AD223">
        <f t="shared" si="14"/>
        <v>606</v>
      </c>
      <c r="AE223">
        <f t="shared" si="15"/>
        <v>3</v>
      </c>
    </row>
    <row r="224" spans="1:31">
      <c r="A224" t="s">
        <v>447</v>
      </c>
      <c r="B224" t="s">
        <v>34</v>
      </c>
      <c r="C224" t="s">
        <v>605</v>
      </c>
      <c r="D224">
        <v>10</v>
      </c>
      <c r="E224" t="s">
        <v>606</v>
      </c>
      <c r="M224">
        <v>4</v>
      </c>
      <c r="N224">
        <v>18</v>
      </c>
      <c r="O224">
        <v>0</v>
      </c>
      <c r="P224">
        <v>1</v>
      </c>
      <c r="Q224">
        <v>2</v>
      </c>
      <c r="R224">
        <v>0</v>
      </c>
      <c r="S224" s="3">
        <v>0</v>
      </c>
      <c r="T224">
        <v>20</v>
      </c>
      <c r="U224">
        <v>0</v>
      </c>
      <c r="V224">
        <v>0</v>
      </c>
      <c r="W224">
        <v>0</v>
      </c>
      <c r="X224">
        <v>2</v>
      </c>
      <c r="Y224" s="1">
        <v>0.1</v>
      </c>
      <c r="Z224">
        <f t="shared" si="12"/>
        <v>3</v>
      </c>
      <c r="AA224" t="str">
        <f t="shared" si="13"/>
        <v>Josh Robinson</v>
      </c>
      <c r="AB224">
        <f>VLOOKUP(AA224,'[1]player index'!D:F,3,FALSE)</f>
        <v>221</v>
      </c>
      <c r="AC224">
        <f>VLOOKUP(AA224,'[1]player index'!E:F,2,FALSE)</f>
        <v>221</v>
      </c>
      <c r="AD224">
        <f t="shared" si="14"/>
        <v>221</v>
      </c>
      <c r="AE224">
        <f t="shared" si="15"/>
        <v>3</v>
      </c>
    </row>
    <row r="225" spans="1:31">
      <c r="A225" t="s">
        <v>288</v>
      </c>
      <c r="B225" t="s">
        <v>6</v>
      </c>
      <c r="C225" t="s">
        <v>582</v>
      </c>
      <c r="D225">
        <v>7</v>
      </c>
      <c r="E225" t="s">
        <v>583</v>
      </c>
      <c r="M225">
        <v>0</v>
      </c>
      <c r="N225">
        <v>0</v>
      </c>
      <c r="O225">
        <v>0</v>
      </c>
      <c r="P225">
        <v>2</v>
      </c>
      <c r="Q225">
        <v>20</v>
      </c>
      <c r="R225">
        <v>0</v>
      </c>
      <c r="S225" s="3">
        <v>0</v>
      </c>
      <c r="T225">
        <v>20</v>
      </c>
      <c r="U225">
        <v>0</v>
      </c>
      <c r="V225">
        <v>0</v>
      </c>
      <c r="W225">
        <v>0</v>
      </c>
      <c r="X225">
        <v>2</v>
      </c>
      <c r="Y225" s="1">
        <v>0.04</v>
      </c>
      <c r="Z225">
        <f t="shared" si="12"/>
        <v>4</v>
      </c>
      <c r="AA225" t="str">
        <f t="shared" si="13"/>
        <v>Marquess Wilson</v>
      </c>
      <c r="AB225">
        <f>VLOOKUP(AA225,'[1]player index'!D:F,3,FALSE)</f>
        <v>242</v>
      </c>
      <c r="AC225">
        <f>VLOOKUP(AA225,'[1]player index'!E:F,2,FALSE)</f>
        <v>242</v>
      </c>
      <c r="AD225">
        <f t="shared" si="14"/>
        <v>242</v>
      </c>
      <c r="AE225">
        <f t="shared" si="15"/>
        <v>4</v>
      </c>
    </row>
    <row r="226" spans="1:31">
      <c r="A226" t="s">
        <v>518</v>
      </c>
      <c r="B226" t="s">
        <v>45</v>
      </c>
      <c r="C226" t="s">
        <v>603</v>
      </c>
      <c r="D226">
        <v>9</v>
      </c>
      <c r="E226" t="s">
        <v>604</v>
      </c>
      <c r="M226">
        <v>0</v>
      </c>
      <c r="N226">
        <v>0</v>
      </c>
      <c r="O226">
        <v>0</v>
      </c>
      <c r="P226">
        <v>2</v>
      </c>
      <c r="Q226">
        <v>20</v>
      </c>
      <c r="R226">
        <v>0</v>
      </c>
      <c r="S226" s="3">
        <v>0</v>
      </c>
      <c r="T226">
        <v>20</v>
      </c>
      <c r="U226">
        <v>0</v>
      </c>
      <c r="V226">
        <v>0</v>
      </c>
      <c r="W226">
        <v>0</v>
      </c>
      <c r="X226">
        <v>2</v>
      </c>
      <c r="Y226" s="1">
        <v>0.06</v>
      </c>
      <c r="Z226">
        <f t="shared" si="12"/>
        <v>4</v>
      </c>
      <c r="AA226" t="str">
        <f t="shared" si="13"/>
        <v>Jermaine Gresham</v>
      </c>
      <c r="AB226">
        <f>VLOOKUP(AA226,'[1]player index'!D:F,3,FALSE)</f>
        <v>318</v>
      </c>
      <c r="AC226">
        <f>VLOOKUP(AA226,'[1]player index'!E:F,2,FALSE)</f>
        <v>318</v>
      </c>
      <c r="AD226">
        <f t="shared" si="14"/>
        <v>318</v>
      </c>
      <c r="AE226">
        <f t="shared" si="15"/>
        <v>4</v>
      </c>
    </row>
    <row r="227" spans="1:31">
      <c r="A227" t="s">
        <v>508</v>
      </c>
      <c r="B227" t="s">
        <v>45</v>
      </c>
      <c r="C227" t="s">
        <v>622</v>
      </c>
      <c r="D227">
        <v>5</v>
      </c>
      <c r="E227" t="s">
        <v>623</v>
      </c>
      <c r="M227">
        <v>0</v>
      </c>
      <c r="N227">
        <v>0</v>
      </c>
      <c r="O227">
        <v>0</v>
      </c>
      <c r="P227">
        <v>2</v>
      </c>
      <c r="Q227">
        <v>20</v>
      </c>
      <c r="R227">
        <v>0</v>
      </c>
      <c r="S227" s="3">
        <v>0</v>
      </c>
      <c r="T227">
        <v>20</v>
      </c>
      <c r="U227">
        <v>0</v>
      </c>
      <c r="V227">
        <v>0</v>
      </c>
      <c r="W227">
        <v>0</v>
      </c>
      <c r="X227">
        <v>2</v>
      </c>
      <c r="Y227" s="1">
        <v>0.01</v>
      </c>
      <c r="Z227">
        <f t="shared" si="12"/>
        <v>4</v>
      </c>
      <c r="AA227" t="str">
        <f t="shared" si="13"/>
        <v>Ed Dickson</v>
      </c>
      <c r="AB227">
        <f>VLOOKUP(AA227,'[1]player index'!D:F,3,FALSE)</f>
        <v>319</v>
      </c>
      <c r="AC227">
        <f>VLOOKUP(AA227,'[1]player index'!E:F,2,FALSE)</f>
        <v>319</v>
      </c>
      <c r="AD227">
        <f t="shared" si="14"/>
        <v>319</v>
      </c>
      <c r="AE227">
        <f t="shared" si="15"/>
        <v>4</v>
      </c>
    </row>
    <row r="228" spans="1:31">
      <c r="A228" t="s">
        <v>233</v>
      </c>
      <c r="B228" t="s">
        <v>34</v>
      </c>
      <c r="C228" t="s">
        <v>89</v>
      </c>
      <c r="D228">
        <v>10</v>
      </c>
      <c r="E228" t="s">
        <v>631</v>
      </c>
      <c r="M228">
        <v>8</v>
      </c>
      <c r="N228">
        <v>25</v>
      </c>
      <c r="O228">
        <v>0</v>
      </c>
      <c r="P228">
        <v>3</v>
      </c>
      <c r="Q228">
        <v>14</v>
      </c>
      <c r="R228">
        <v>0</v>
      </c>
      <c r="S228" s="3">
        <v>1</v>
      </c>
      <c r="T228">
        <v>39</v>
      </c>
      <c r="U228">
        <v>0</v>
      </c>
      <c r="V228">
        <v>0</v>
      </c>
      <c r="W228">
        <v>0</v>
      </c>
      <c r="X228">
        <v>1.9</v>
      </c>
      <c r="Y228" s="1">
        <v>0.49</v>
      </c>
      <c r="Z228">
        <f t="shared" si="12"/>
        <v>5.9</v>
      </c>
      <c r="AA228" t="str">
        <f t="shared" si="13"/>
        <v>Reggie Bush</v>
      </c>
      <c r="AB228">
        <f>VLOOKUP(AA228,'[1]player index'!D:F,3,FALSE)</f>
        <v>447</v>
      </c>
      <c r="AC228" t="e">
        <f>VLOOKUP(AA228,'[1]player index'!E:F,2,FALSE)</f>
        <v>#N/A</v>
      </c>
      <c r="AD228">
        <f t="shared" si="14"/>
        <v>447</v>
      </c>
      <c r="AE228">
        <f t="shared" si="15"/>
        <v>5.9</v>
      </c>
    </row>
    <row r="229" spans="1:31">
      <c r="A229" t="s">
        <v>324</v>
      </c>
      <c r="B229" t="s">
        <v>34</v>
      </c>
      <c r="C229" t="s">
        <v>18</v>
      </c>
      <c r="D229">
        <v>7</v>
      </c>
      <c r="E229" t="s">
        <v>576</v>
      </c>
      <c r="M229">
        <v>3</v>
      </c>
      <c r="N229">
        <v>14</v>
      </c>
      <c r="O229">
        <v>0</v>
      </c>
      <c r="P229">
        <v>1</v>
      </c>
      <c r="Q229">
        <v>5</v>
      </c>
      <c r="R229">
        <v>0</v>
      </c>
      <c r="S229" s="3">
        <v>0</v>
      </c>
      <c r="T229">
        <v>19</v>
      </c>
      <c r="U229">
        <v>0</v>
      </c>
      <c r="V229">
        <v>0</v>
      </c>
      <c r="W229">
        <v>0</v>
      </c>
      <c r="X229">
        <v>1.9</v>
      </c>
      <c r="Y229" s="1">
        <v>0.33</v>
      </c>
      <c r="Z229">
        <f t="shared" si="12"/>
        <v>2.9000000000000004</v>
      </c>
      <c r="AA229" t="str">
        <f t="shared" si="13"/>
        <v>James Starks</v>
      </c>
      <c r="AB229">
        <f>VLOOKUP(AA229,'[1]player index'!D:F,3,FALSE)</f>
        <v>310</v>
      </c>
      <c r="AC229">
        <f>VLOOKUP(AA229,'[1]player index'!E:F,2,FALSE)</f>
        <v>310</v>
      </c>
      <c r="AD229">
        <f t="shared" si="14"/>
        <v>310</v>
      </c>
      <c r="AE229">
        <f t="shared" si="15"/>
        <v>2.9000000000000004</v>
      </c>
    </row>
    <row r="230" spans="1:31">
      <c r="A230" t="s">
        <v>653</v>
      </c>
      <c r="Z230">
        <f t="shared" si="12"/>
        <v>0</v>
      </c>
      <c r="AA230" t="str">
        <f t="shared" si="13"/>
        <v xml:space="preserve"> Previous78910111213Next </v>
      </c>
      <c r="AB230" t="e">
        <f>VLOOKUP(AA230,'[1]player index'!D:F,3,FALSE)</f>
        <v>#N/A</v>
      </c>
      <c r="AC230" t="e">
        <f>VLOOKUP(AA230,'[1]player index'!E:F,2,FALSE)</f>
        <v>#N/A</v>
      </c>
      <c r="AD230" t="e">
        <f t="shared" si="14"/>
        <v>#N/A</v>
      </c>
      <c r="AE230">
        <f t="shared" si="15"/>
        <v>0</v>
      </c>
    </row>
    <row r="231" spans="1:31">
      <c r="Z231">
        <f t="shared" si="12"/>
        <v>0</v>
      </c>
      <c r="AA231">
        <f t="shared" si="13"/>
        <v>0</v>
      </c>
      <c r="AB231" t="e">
        <f>VLOOKUP(AA231,'[1]player index'!D:F,3,FALSE)</f>
        <v>#N/A</v>
      </c>
      <c r="AC231" t="e">
        <f>VLOOKUP(AA231,'[1]player index'!E:F,2,FALSE)</f>
        <v>#N/A</v>
      </c>
      <c r="AD231" t="e">
        <f t="shared" si="14"/>
        <v>#N/A</v>
      </c>
      <c r="AE231">
        <f t="shared" si="15"/>
        <v>0</v>
      </c>
    </row>
    <row r="232" spans="1:31">
      <c r="Z232">
        <f t="shared" si="12"/>
        <v>0</v>
      </c>
      <c r="AA232">
        <f t="shared" si="13"/>
        <v>0</v>
      </c>
      <c r="AB232" t="e">
        <f>VLOOKUP(AA232,'[1]player index'!D:F,3,FALSE)</f>
        <v>#N/A</v>
      </c>
      <c r="AC232" t="e">
        <f>VLOOKUP(AA232,'[1]player index'!E:F,2,FALSE)</f>
        <v>#N/A</v>
      </c>
      <c r="AD232" t="e">
        <f t="shared" si="14"/>
        <v>#N/A</v>
      </c>
      <c r="AE232">
        <f t="shared" si="15"/>
        <v>0</v>
      </c>
    </row>
    <row r="233" spans="1:31">
      <c r="A233" t="s">
        <v>329</v>
      </c>
      <c r="B233" t="s">
        <v>6</v>
      </c>
      <c r="C233" t="s">
        <v>589</v>
      </c>
      <c r="D233">
        <v>7</v>
      </c>
      <c r="E233" t="s">
        <v>590</v>
      </c>
      <c r="M233">
        <v>0</v>
      </c>
      <c r="N233">
        <v>0</v>
      </c>
      <c r="O233">
        <v>0</v>
      </c>
      <c r="P233">
        <v>2</v>
      </c>
      <c r="Q233">
        <v>19</v>
      </c>
      <c r="R233">
        <v>0</v>
      </c>
      <c r="S233" s="3">
        <v>0</v>
      </c>
      <c r="T233">
        <v>19</v>
      </c>
      <c r="U233">
        <v>0</v>
      </c>
      <c r="V233">
        <v>0</v>
      </c>
      <c r="W233">
        <v>0</v>
      </c>
      <c r="X233">
        <v>1.9</v>
      </c>
      <c r="Y233" s="1">
        <v>0.01</v>
      </c>
      <c r="Z233">
        <f t="shared" si="12"/>
        <v>3.9000000000000004</v>
      </c>
      <c r="AA233" t="str">
        <f t="shared" si="13"/>
        <v>Jordan Norwood</v>
      </c>
      <c r="AB233">
        <f>VLOOKUP(AA233,'[1]player index'!D:F,3,FALSE)</f>
        <v>196</v>
      </c>
      <c r="AC233">
        <f>VLOOKUP(AA233,'[1]player index'!E:F,2,FALSE)</f>
        <v>196</v>
      </c>
      <c r="AD233">
        <f t="shared" si="14"/>
        <v>196</v>
      </c>
      <c r="AE233">
        <f t="shared" si="15"/>
        <v>3.9000000000000004</v>
      </c>
    </row>
    <row r="234" spans="1:31">
      <c r="A234" t="s">
        <v>264</v>
      </c>
      <c r="B234" t="s">
        <v>6</v>
      </c>
      <c r="C234" t="s">
        <v>600</v>
      </c>
      <c r="D234">
        <v>9</v>
      </c>
      <c r="E234" t="s">
        <v>601</v>
      </c>
      <c r="M234">
        <v>0</v>
      </c>
      <c r="N234">
        <v>1</v>
      </c>
      <c r="O234">
        <v>0</v>
      </c>
      <c r="P234">
        <v>2</v>
      </c>
      <c r="Q234">
        <v>18</v>
      </c>
      <c r="R234">
        <v>0</v>
      </c>
      <c r="S234" s="3">
        <v>0</v>
      </c>
      <c r="T234">
        <v>19</v>
      </c>
      <c r="U234">
        <v>0</v>
      </c>
      <c r="V234">
        <v>0</v>
      </c>
      <c r="W234">
        <v>0</v>
      </c>
      <c r="X234">
        <v>1.9</v>
      </c>
      <c r="Y234" s="1">
        <v>0.23</v>
      </c>
      <c r="Z234">
        <f t="shared" si="12"/>
        <v>3.9000000000000004</v>
      </c>
      <c r="AA234" t="str">
        <f t="shared" si="13"/>
        <v>Tyler Lockett</v>
      </c>
      <c r="AB234">
        <f>VLOOKUP(AA234,'[1]player index'!D:F,3,FALSE)</f>
        <v>213</v>
      </c>
      <c r="AC234">
        <f>VLOOKUP(AA234,'[1]player index'!E:F,2,FALSE)</f>
        <v>213</v>
      </c>
      <c r="AD234">
        <f t="shared" si="14"/>
        <v>213</v>
      </c>
      <c r="AE234">
        <f t="shared" si="15"/>
        <v>3.9000000000000004</v>
      </c>
    </row>
    <row r="235" spans="1:31">
      <c r="A235" t="s">
        <v>280</v>
      </c>
      <c r="B235" t="s">
        <v>45</v>
      </c>
      <c r="C235" t="s">
        <v>612</v>
      </c>
      <c r="D235">
        <v>9</v>
      </c>
      <c r="E235" t="s">
        <v>613</v>
      </c>
      <c r="M235">
        <v>0</v>
      </c>
      <c r="N235">
        <v>0</v>
      </c>
      <c r="O235">
        <v>0</v>
      </c>
      <c r="P235">
        <v>2</v>
      </c>
      <c r="Q235">
        <v>19</v>
      </c>
      <c r="R235">
        <v>0</v>
      </c>
      <c r="S235" s="3">
        <v>0</v>
      </c>
      <c r="T235">
        <v>19</v>
      </c>
      <c r="U235">
        <v>0</v>
      </c>
      <c r="V235">
        <v>0</v>
      </c>
      <c r="W235">
        <v>0</v>
      </c>
      <c r="X235">
        <v>1.9</v>
      </c>
      <c r="Y235" s="1">
        <v>0.46</v>
      </c>
      <c r="Z235">
        <f t="shared" si="12"/>
        <v>3.9000000000000004</v>
      </c>
      <c r="AA235" t="str">
        <f t="shared" si="13"/>
        <v>Eric Ebron</v>
      </c>
      <c r="AB235">
        <f>VLOOKUP(AA235,'[1]player index'!D:F,3,FALSE)</f>
        <v>223</v>
      </c>
      <c r="AC235">
        <f>VLOOKUP(AA235,'[1]player index'!E:F,2,FALSE)</f>
        <v>223</v>
      </c>
      <c r="AD235">
        <f t="shared" si="14"/>
        <v>223</v>
      </c>
      <c r="AE235">
        <f t="shared" si="15"/>
        <v>3.9000000000000004</v>
      </c>
    </row>
    <row r="236" spans="1:31">
      <c r="A236" t="s">
        <v>349</v>
      </c>
      <c r="B236" t="s">
        <v>34</v>
      </c>
      <c r="C236" t="s">
        <v>29</v>
      </c>
      <c r="D236">
        <v>4</v>
      </c>
      <c r="E236" t="s">
        <v>627</v>
      </c>
      <c r="M236">
        <v>2</v>
      </c>
      <c r="N236">
        <v>8</v>
      </c>
      <c r="O236">
        <v>0</v>
      </c>
      <c r="P236">
        <v>2</v>
      </c>
      <c r="Q236">
        <v>10</v>
      </c>
      <c r="R236">
        <v>0</v>
      </c>
      <c r="S236" s="3">
        <v>0</v>
      </c>
      <c r="T236">
        <v>18</v>
      </c>
      <c r="U236">
        <v>0</v>
      </c>
      <c r="V236">
        <v>0</v>
      </c>
      <c r="W236">
        <v>0</v>
      </c>
      <c r="X236">
        <v>1.8</v>
      </c>
      <c r="Y236" s="1">
        <v>0.03</v>
      </c>
      <c r="Z236">
        <f t="shared" si="12"/>
        <v>3.8</v>
      </c>
      <c r="AA236" t="str">
        <f t="shared" si="13"/>
        <v>Travaris Cadet</v>
      </c>
      <c r="AB236">
        <f>VLOOKUP(AA236,'[1]player index'!D:F,3,FALSE)</f>
        <v>423</v>
      </c>
      <c r="AC236">
        <f>VLOOKUP(AA236,'[1]player index'!E:F,2,FALSE)</f>
        <v>423</v>
      </c>
      <c r="AD236">
        <f t="shared" si="14"/>
        <v>423</v>
      </c>
      <c r="AE236">
        <f t="shared" si="15"/>
        <v>3.8</v>
      </c>
    </row>
    <row r="237" spans="1:31">
      <c r="A237" t="s">
        <v>407</v>
      </c>
      <c r="B237" t="s">
        <v>6</v>
      </c>
      <c r="C237" t="s">
        <v>619</v>
      </c>
      <c r="D237">
        <v>6</v>
      </c>
      <c r="E237" t="s">
        <v>620</v>
      </c>
      <c r="M237">
        <v>0</v>
      </c>
      <c r="N237">
        <v>0</v>
      </c>
      <c r="O237">
        <v>0</v>
      </c>
      <c r="P237">
        <v>1</v>
      </c>
      <c r="Q237">
        <v>18</v>
      </c>
      <c r="R237">
        <v>0</v>
      </c>
      <c r="S237" s="3">
        <v>0</v>
      </c>
      <c r="T237">
        <v>18</v>
      </c>
      <c r="U237">
        <v>0</v>
      </c>
      <c r="V237">
        <v>0</v>
      </c>
      <c r="W237">
        <v>0</v>
      </c>
      <c r="X237">
        <v>1.8</v>
      </c>
      <c r="Y237" s="1">
        <v>0.02</v>
      </c>
      <c r="Z237">
        <f t="shared" si="12"/>
        <v>2.8</v>
      </c>
      <c r="AA237" t="str">
        <f t="shared" si="13"/>
        <v>Rod Streater</v>
      </c>
      <c r="AB237">
        <f>VLOOKUP(AA237,'[1]player index'!D:F,3,FALSE)</f>
        <v>333</v>
      </c>
      <c r="AC237" t="e">
        <f>VLOOKUP(AA237,'[1]player index'!E:F,2,FALSE)</f>
        <v>#N/A</v>
      </c>
      <c r="AD237">
        <f t="shared" si="14"/>
        <v>333</v>
      </c>
      <c r="AE237">
        <f t="shared" si="15"/>
        <v>2.8</v>
      </c>
    </row>
    <row r="238" spans="1:31">
      <c r="A238" t="s">
        <v>335</v>
      </c>
      <c r="B238" t="s">
        <v>34</v>
      </c>
      <c r="C238" t="s">
        <v>600</v>
      </c>
      <c r="D238">
        <v>9</v>
      </c>
      <c r="E238" t="s">
        <v>601</v>
      </c>
      <c r="M238">
        <v>2</v>
      </c>
      <c r="N238">
        <v>8</v>
      </c>
      <c r="O238">
        <v>0</v>
      </c>
      <c r="P238">
        <v>1</v>
      </c>
      <c r="Q238">
        <v>9</v>
      </c>
      <c r="R238">
        <v>0</v>
      </c>
      <c r="S238" s="3">
        <v>0</v>
      </c>
      <c r="T238">
        <v>17</v>
      </c>
      <c r="U238">
        <v>0</v>
      </c>
      <c r="V238">
        <v>0</v>
      </c>
      <c r="W238">
        <v>0</v>
      </c>
      <c r="X238">
        <v>1.7</v>
      </c>
      <c r="Y238" s="1">
        <v>0.31</v>
      </c>
      <c r="Z238">
        <f t="shared" si="12"/>
        <v>2.7</v>
      </c>
      <c r="AA238" t="str">
        <f t="shared" si="13"/>
        <v>Fred Jackson</v>
      </c>
      <c r="AB238">
        <f>VLOOKUP(AA238,'[1]player index'!D:F,3,FALSE)</f>
        <v>304</v>
      </c>
      <c r="AC238">
        <f>VLOOKUP(AA238,'[1]player index'!E:F,2,FALSE)</f>
        <v>304</v>
      </c>
      <c r="AD238">
        <f t="shared" si="14"/>
        <v>304</v>
      </c>
      <c r="AE238">
        <f t="shared" si="15"/>
        <v>2.7</v>
      </c>
    </row>
    <row r="239" spans="1:31">
      <c r="A239" t="s">
        <v>391</v>
      </c>
      <c r="B239" t="s">
        <v>6</v>
      </c>
      <c r="C239" t="s">
        <v>600</v>
      </c>
      <c r="D239">
        <v>9</v>
      </c>
      <c r="E239" t="s">
        <v>601</v>
      </c>
      <c r="M239">
        <v>0</v>
      </c>
      <c r="N239">
        <v>1</v>
      </c>
      <c r="O239">
        <v>0</v>
      </c>
      <c r="P239">
        <v>1</v>
      </c>
      <c r="Q239">
        <v>16</v>
      </c>
      <c r="R239">
        <v>0</v>
      </c>
      <c r="S239" s="3">
        <v>0</v>
      </c>
      <c r="T239">
        <v>17</v>
      </c>
      <c r="U239">
        <v>0</v>
      </c>
      <c r="V239">
        <v>0</v>
      </c>
      <c r="W239">
        <v>0</v>
      </c>
      <c r="X239">
        <v>1.7</v>
      </c>
      <c r="Y239" s="1">
        <v>0.01</v>
      </c>
      <c r="Z239">
        <f t="shared" si="12"/>
        <v>2.7</v>
      </c>
      <c r="AA239" t="str">
        <f t="shared" si="13"/>
        <v>Ricardo Lockette</v>
      </c>
      <c r="AB239">
        <f>VLOOKUP(AA239,'[1]player index'!D:F,3,FALSE)</f>
        <v>392</v>
      </c>
      <c r="AC239">
        <f>VLOOKUP(AA239,'[1]player index'!E:F,2,FALSE)</f>
        <v>392</v>
      </c>
      <c r="AD239">
        <f t="shared" si="14"/>
        <v>392</v>
      </c>
      <c r="AE239">
        <f t="shared" si="15"/>
        <v>2.7</v>
      </c>
    </row>
    <row r="240" spans="1:31">
      <c r="A240" t="s">
        <v>445</v>
      </c>
      <c r="B240" t="s">
        <v>6</v>
      </c>
      <c r="C240" t="s">
        <v>92</v>
      </c>
      <c r="D240">
        <v>5</v>
      </c>
      <c r="E240" t="s">
        <v>614</v>
      </c>
      <c r="M240">
        <v>0</v>
      </c>
      <c r="N240">
        <v>0</v>
      </c>
      <c r="O240">
        <v>0</v>
      </c>
      <c r="P240">
        <v>1</v>
      </c>
      <c r="Q240">
        <v>17</v>
      </c>
      <c r="R240">
        <v>0</v>
      </c>
      <c r="S240" s="3">
        <v>0</v>
      </c>
      <c r="T240">
        <v>17</v>
      </c>
      <c r="U240">
        <v>0</v>
      </c>
      <c r="V240">
        <v>0</v>
      </c>
      <c r="W240">
        <v>0</v>
      </c>
      <c r="X240">
        <v>1.7</v>
      </c>
      <c r="Y240" s="1">
        <v>0.06</v>
      </c>
      <c r="Z240">
        <f t="shared" si="12"/>
        <v>2.7</v>
      </c>
      <c r="AA240" t="str">
        <f t="shared" si="13"/>
        <v>Devin Smith</v>
      </c>
      <c r="AB240">
        <f>VLOOKUP(AA240,'[1]player index'!D:F,3,FALSE)</f>
        <v>277</v>
      </c>
      <c r="AC240">
        <f>VLOOKUP(AA240,'[1]player index'!E:F,2,FALSE)</f>
        <v>277</v>
      </c>
      <c r="AD240">
        <f t="shared" si="14"/>
        <v>277</v>
      </c>
      <c r="AE240">
        <f t="shared" si="15"/>
        <v>2.7</v>
      </c>
    </row>
    <row r="241" spans="1:31">
      <c r="A241" t="s">
        <v>543</v>
      </c>
      <c r="B241" t="s">
        <v>45</v>
      </c>
      <c r="C241" t="s">
        <v>597</v>
      </c>
      <c r="D241">
        <v>10</v>
      </c>
      <c r="E241" t="s">
        <v>598</v>
      </c>
      <c r="M241">
        <v>0</v>
      </c>
      <c r="N241">
        <v>0</v>
      </c>
      <c r="O241">
        <v>0</v>
      </c>
      <c r="P241">
        <v>2</v>
      </c>
      <c r="Q241">
        <v>17</v>
      </c>
      <c r="R241">
        <v>0</v>
      </c>
      <c r="S241" s="3">
        <v>0</v>
      </c>
      <c r="T241">
        <v>17</v>
      </c>
      <c r="U241">
        <v>0</v>
      </c>
      <c r="V241">
        <v>0</v>
      </c>
      <c r="W241">
        <v>0</v>
      </c>
      <c r="X241">
        <v>1.7</v>
      </c>
      <c r="Y241" s="1">
        <v>0.01</v>
      </c>
      <c r="Z241">
        <f t="shared" si="12"/>
        <v>3.7</v>
      </c>
      <c r="AA241" t="str">
        <f t="shared" si="13"/>
        <v>Levine Toilolo</v>
      </c>
      <c r="AB241">
        <f>VLOOKUP(AA241,'[1]player index'!D:F,3,FALSE)</f>
        <v>314</v>
      </c>
      <c r="AC241">
        <f>VLOOKUP(AA241,'[1]player index'!E:F,2,FALSE)</f>
        <v>314</v>
      </c>
      <c r="AD241">
        <f t="shared" si="14"/>
        <v>314</v>
      </c>
      <c r="AE241">
        <f t="shared" si="15"/>
        <v>3.7</v>
      </c>
    </row>
    <row r="242" spans="1:31">
      <c r="A242" t="s">
        <v>560</v>
      </c>
      <c r="B242" t="s">
        <v>45</v>
      </c>
      <c r="C242" t="s">
        <v>18</v>
      </c>
      <c r="D242">
        <v>7</v>
      </c>
      <c r="E242" t="s">
        <v>576</v>
      </c>
      <c r="M242">
        <v>0</v>
      </c>
      <c r="N242">
        <v>0</v>
      </c>
      <c r="O242">
        <v>0</v>
      </c>
      <c r="P242">
        <v>2</v>
      </c>
      <c r="Q242">
        <v>17</v>
      </c>
      <c r="R242">
        <v>0</v>
      </c>
      <c r="S242" s="3">
        <v>0</v>
      </c>
      <c r="T242">
        <v>17</v>
      </c>
      <c r="U242">
        <v>0</v>
      </c>
      <c r="V242">
        <v>0</v>
      </c>
      <c r="W242">
        <v>0</v>
      </c>
      <c r="X242">
        <v>1.7</v>
      </c>
      <c r="Y242" s="1">
        <v>0.24</v>
      </c>
      <c r="Z242">
        <f t="shared" si="12"/>
        <v>3.7</v>
      </c>
      <c r="AA242" t="str">
        <f t="shared" si="13"/>
        <v>Richard Rodgers</v>
      </c>
      <c r="AB242">
        <f>VLOOKUP(AA242,'[1]player index'!D:F,3,FALSE)</f>
        <v>212</v>
      </c>
      <c r="AC242">
        <f>VLOOKUP(AA242,'[1]player index'!E:F,2,FALSE)</f>
        <v>212</v>
      </c>
      <c r="AD242">
        <f t="shared" si="14"/>
        <v>212</v>
      </c>
      <c r="AE242">
        <f t="shared" si="15"/>
        <v>3.7</v>
      </c>
    </row>
    <row r="243" spans="1:31">
      <c r="A243" t="s">
        <v>458</v>
      </c>
      <c r="B243" t="s">
        <v>34</v>
      </c>
      <c r="C243" t="s">
        <v>622</v>
      </c>
      <c r="D243">
        <v>5</v>
      </c>
      <c r="E243" t="s">
        <v>623</v>
      </c>
      <c r="M243">
        <v>3</v>
      </c>
      <c r="N243">
        <v>12</v>
      </c>
      <c r="O243">
        <v>0</v>
      </c>
      <c r="P243">
        <v>1</v>
      </c>
      <c r="Q243">
        <v>4</v>
      </c>
      <c r="R243">
        <v>0</v>
      </c>
      <c r="S243" s="3">
        <v>0</v>
      </c>
      <c r="T243">
        <v>16</v>
      </c>
      <c r="U243">
        <v>0</v>
      </c>
      <c r="V243">
        <v>0</v>
      </c>
      <c r="W243">
        <v>0</v>
      </c>
      <c r="X243">
        <v>1.6</v>
      </c>
      <c r="Y243" s="1">
        <v>0.12</v>
      </c>
      <c r="Z243">
        <f t="shared" si="12"/>
        <v>2.6</v>
      </c>
      <c r="AA243" t="str">
        <f t="shared" si="13"/>
        <v>Cameron Artis-Payne</v>
      </c>
      <c r="AB243">
        <f>VLOOKUP(AA243,'[1]player index'!D:F,3,FALSE)</f>
        <v>680</v>
      </c>
      <c r="AC243" t="e">
        <f>VLOOKUP(AA243,'[1]player index'!E:F,2,FALSE)</f>
        <v>#N/A</v>
      </c>
      <c r="AD243">
        <f t="shared" si="14"/>
        <v>680</v>
      </c>
      <c r="AE243">
        <f t="shared" si="15"/>
        <v>2.6</v>
      </c>
    </row>
    <row r="244" spans="1:31">
      <c r="A244" t="s">
        <v>654</v>
      </c>
      <c r="B244" t="s">
        <v>6</v>
      </c>
      <c r="C244" t="s">
        <v>622</v>
      </c>
      <c r="D244">
        <v>5</v>
      </c>
      <c r="E244" t="s">
        <v>623</v>
      </c>
      <c r="M244">
        <v>0</v>
      </c>
      <c r="N244">
        <v>0</v>
      </c>
      <c r="O244">
        <v>0</v>
      </c>
      <c r="P244">
        <v>1</v>
      </c>
      <c r="Q244">
        <v>16</v>
      </c>
      <c r="R244">
        <v>0</v>
      </c>
      <c r="S244" s="3">
        <v>0</v>
      </c>
      <c r="T244">
        <v>16</v>
      </c>
      <c r="U244">
        <v>0</v>
      </c>
      <c r="V244">
        <v>0</v>
      </c>
      <c r="W244">
        <v>0</v>
      </c>
      <c r="X244">
        <v>1.6</v>
      </c>
      <c r="Y244" s="1">
        <v>0.06</v>
      </c>
      <c r="Z244">
        <f t="shared" si="12"/>
        <v>2.6</v>
      </c>
      <c r="AA244" t="str">
        <f t="shared" si="13"/>
        <v>Ted Ginn</v>
      </c>
      <c r="AB244" t="e">
        <f>VLOOKUP(AA244,'[1]player index'!D:F,3,FALSE)</f>
        <v>#N/A</v>
      </c>
      <c r="AC244">
        <f>VLOOKUP(AA244,'[1]player index'!E:F,2,FALSE)</f>
        <v>226</v>
      </c>
      <c r="AD244">
        <f t="shared" si="14"/>
        <v>226</v>
      </c>
      <c r="AE244">
        <f t="shared" si="15"/>
        <v>2.6</v>
      </c>
    </row>
    <row r="245" spans="1:31">
      <c r="A245" t="s">
        <v>422</v>
      </c>
      <c r="B245" t="s">
        <v>6</v>
      </c>
      <c r="C245" t="s">
        <v>619</v>
      </c>
      <c r="D245">
        <v>6</v>
      </c>
      <c r="E245" t="s">
        <v>620</v>
      </c>
      <c r="M245">
        <v>0</v>
      </c>
      <c r="N245">
        <v>0</v>
      </c>
      <c r="O245">
        <v>0</v>
      </c>
      <c r="P245">
        <v>1</v>
      </c>
      <c r="Q245">
        <v>16</v>
      </c>
      <c r="R245">
        <v>0</v>
      </c>
      <c r="S245" s="3">
        <v>0</v>
      </c>
      <c r="T245">
        <v>16</v>
      </c>
      <c r="U245">
        <v>0</v>
      </c>
      <c r="V245">
        <v>0</v>
      </c>
      <c r="W245">
        <v>0</v>
      </c>
      <c r="X245">
        <v>1.6</v>
      </c>
      <c r="Y245" s="1">
        <v>0.03</v>
      </c>
      <c r="Z245">
        <f t="shared" si="12"/>
        <v>2.6</v>
      </c>
      <c r="AA245" t="str">
        <f t="shared" si="13"/>
        <v>Andre Holmes</v>
      </c>
      <c r="AB245">
        <f>VLOOKUP(AA245,'[1]player index'!D:F,3,FALSE)</f>
        <v>389</v>
      </c>
      <c r="AC245">
        <f>VLOOKUP(AA245,'[1]player index'!E:F,2,FALSE)</f>
        <v>389</v>
      </c>
      <c r="AD245">
        <f t="shared" si="14"/>
        <v>389</v>
      </c>
      <c r="AE245">
        <f t="shared" si="15"/>
        <v>2.6</v>
      </c>
    </row>
    <row r="246" spans="1:31">
      <c r="A246" t="s">
        <v>481</v>
      </c>
      <c r="B246" t="s">
        <v>45</v>
      </c>
      <c r="C246" t="s">
        <v>597</v>
      </c>
      <c r="D246">
        <v>10</v>
      </c>
      <c r="E246" t="s">
        <v>598</v>
      </c>
      <c r="M246">
        <v>0</v>
      </c>
      <c r="N246">
        <v>0</v>
      </c>
      <c r="O246">
        <v>0</v>
      </c>
      <c r="P246">
        <v>2</v>
      </c>
      <c r="Q246">
        <v>16</v>
      </c>
      <c r="R246">
        <v>0</v>
      </c>
      <c r="S246" s="3">
        <v>0</v>
      </c>
      <c r="T246">
        <v>16</v>
      </c>
      <c r="U246">
        <v>0</v>
      </c>
      <c r="V246">
        <v>0</v>
      </c>
      <c r="W246">
        <v>0</v>
      </c>
      <c r="X246">
        <v>1.6</v>
      </c>
      <c r="Y246" s="1">
        <v>7.0000000000000007E-2</v>
      </c>
      <c r="Z246">
        <f t="shared" si="12"/>
        <v>3.6</v>
      </c>
      <c r="AA246" t="str">
        <f t="shared" si="13"/>
        <v>Jacob Tamme</v>
      </c>
      <c r="AB246">
        <f>VLOOKUP(AA246,'[1]player index'!D:F,3,FALSE)</f>
        <v>237</v>
      </c>
      <c r="AC246">
        <f>VLOOKUP(AA246,'[1]player index'!E:F,2,FALSE)</f>
        <v>237</v>
      </c>
      <c r="AD246">
        <f t="shared" si="14"/>
        <v>237</v>
      </c>
      <c r="AE246">
        <f t="shared" si="15"/>
        <v>3.6</v>
      </c>
    </row>
    <row r="247" spans="1:31">
      <c r="A247" t="s">
        <v>383</v>
      </c>
      <c r="B247" t="s">
        <v>34</v>
      </c>
      <c r="C247" t="s">
        <v>603</v>
      </c>
      <c r="D247">
        <v>9</v>
      </c>
      <c r="E247" t="s">
        <v>604</v>
      </c>
      <c r="M247">
        <v>2</v>
      </c>
      <c r="N247">
        <v>9</v>
      </c>
      <c r="O247">
        <v>0</v>
      </c>
      <c r="P247">
        <v>1</v>
      </c>
      <c r="Q247">
        <v>6</v>
      </c>
      <c r="R247">
        <v>0</v>
      </c>
      <c r="S247" s="3">
        <v>0</v>
      </c>
      <c r="T247">
        <v>15</v>
      </c>
      <c r="U247">
        <v>0</v>
      </c>
      <c r="V247">
        <v>0</v>
      </c>
      <c r="W247">
        <v>0</v>
      </c>
      <c r="X247">
        <v>1.5</v>
      </c>
      <c r="Y247" s="1">
        <v>0.02</v>
      </c>
      <c r="Z247">
        <f t="shared" si="12"/>
        <v>2.5</v>
      </c>
      <c r="AA247" t="str">
        <f t="shared" si="13"/>
        <v>Stepfan Taylor</v>
      </c>
      <c r="AB247">
        <f>VLOOKUP(AA247,'[1]player index'!D:F,3,FALSE)</f>
        <v>409</v>
      </c>
      <c r="AC247">
        <f>VLOOKUP(AA247,'[1]player index'!E:F,2,FALSE)</f>
        <v>409</v>
      </c>
      <c r="AD247">
        <f t="shared" si="14"/>
        <v>409</v>
      </c>
      <c r="AE247">
        <f t="shared" si="15"/>
        <v>2.5</v>
      </c>
    </row>
    <row r="248" spans="1:31">
      <c r="A248" t="s">
        <v>235</v>
      </c>
      <c r="B248" t="s">
        <v>6</v>
      </c>
      <c r="C248" t="s">
        <v>597</v>
      </c>
      <c r="D248">
        <v>10</v>
      </c>
      <c r="E248" t="s">
        <v>598</v>
      </c>
      <c r="M248">
        <v>0</v>
      </c>
      <c r="N248">
        <v>0</v>
      </c>
      <c r="O248">
        <v>0</v>
      </c>
      <c r="P248">
        <v>1</v>
      </c>
      <c r="Q248">
        <v>15</v>
      </c>
      <c r="R248">
        <v>0</v>
      </c>
      <c r="S248" s="3">
        <v>0</v>
      </c>
      <c r="T248">
        <v>15</v>
      </c>
      <c r="U248">
        <v>0</v>
      </c>
      <c r="V248">
        <v>0</v>
      </c>
      <c r="W248">
        <v>0</v>
      </c>
      <c r="X248">
        <v>1.5</v>
      </c>
      <c r="Y248" s="1">
        <v>0.11</v>
      </c>
      <c r="Z248">
        <f t="shared" si="12"/>
        <v>2.5</v>
      </c>
      <c r="AA248" t="str">
        <f t="shared" si="13"/>
        <v>Leonard Hankerson</v>
      </c>
      <c r="AB248">
        <f>VLOOKUP(AA248,'[1]player index'!D:F,3,FALSE)</f>
        <v>201</v>
      </c>
      <c r="AC248">
        <f>VLOOKUP(AA248,'[1]player index'!E:F,2,FALSE)</f>
        <v>201</v>
      </c>
      <c r="AD248">
        <f t="shared" si="14"/>
        <v>201</v>
      </c>
      <c r="AE248">
        <f t="shared" si="15"/>
        <v>2.5</v>
      </c>
    </row>
    <row r="249" spans="1:31">
      <c r="A249" t="s">
        <v>290</v>
      </c>
      <c r="B249" t="s">
        <v>6</v>
      </c>
      <c r="C249" t="s">
        <v>591</v>
      </c>
      <c r="D249">
        <v>5</v>
      </c>
      <c r="E249" t="s">
        <v>592</v>
      </c>
      <c r="M249">
        <v>0</v>
      </c>
      <c r="N249">
        <v>0</v>
      </c>
      <c r="O249">
        <v>0</v>
      </c>
      <c r="P249">
        <v>1</v>
      </c>
      <c r="Q249">
        <v>15</v>
      </c>
      <c r="R249">
        <v>0</v>
      </c>
      <c r="S249" s="3">
        <v>0</v>
      </c>
      <c r="T249">
        <v>15</v>
      </c>
      <c r="U249">
        <v>0</v>
      </c>
      <c r="V249">
        <v>0</v>
      </c>
      <c r="W249">
        <v>0</v>
      </c>
      <c r="X249">
        <v>1.5</v>
      </c>
      <c r="Y249" s="1">
        <v>0.27</v>
      </c>
      <c r="Z249">
        <f t="shared" si="12"/>
        <v>2.5</v>
      </c>
      <c r="AA249" t="str">
        <f t="shared" si="13"/>
        <v>DeVante Parker</v>
      </c>
      <c r="AB249">
        <f>VLOOKUP(AA249,'[1]player index'!D:F,3,FALSE)</f>
        <v>240</v>
      </c>
      <c r="AC249">
        <f>VLOOKUP(AA249,'[1]player index'!E:F,2,FALSE)</f>
        <v>240</v>
      </c>
      <c r="AD249">
        <f t="shared" si="14"/>
        <v>240</v>
      </c>
      <c r="AE249">
        <f t="shared" si="15"/>
        <v>2.5</v>
      </c>
    </row>
    <row r="250" spans="1:31">
      <c r="A250" t="s">
        <v>316</v>
      </c>
      <c r="B250" t="s">
        <v>45</v>
      </c>
      <c r="C250" t="s">
        <v>33</v>
      </c>
      <c r="D250">
        <v>11</v>
      </c>
      <c r="E250" t="s">
        <v>602</v>
      </c>
      <c r="M250">
        <v>0</v>
      </c>
      <c r="N250">
        <v>0</v>
      </c>
      <c r="O250">
        <v>0</v>
      </c>
      <c r="P250">
        <v>2</v>
      </c>
      <c r="Q250">
        <v>15</v>
      </c>
      <c r="R250">
        <v>0</v>
      </c>
      <c r="S250" s="3">
        <v>0</v>
      </c>
      <c r="T250">
        <v>15</v>
      </c>
      <c r="U250">
        <v>0</v>
      </c>
      <c r="V250">
        <v>0</v>
      </c>
      <c r="W250">
        <v>0</v>
      </c>
      <c r="X250">
        <v>1.5</v>
      </c>
      <c r="Y250" s="1">
        <v>0.1</v>
      </c>
      <c r="Z250">
        <f t="shared" si="12"/>
        <v>3.5</v>
      </c>
      <c r="AA250" t="str">
        <f t="shared" si="13"/>
        <v>Benjamin Watson</v>
      </c>
      <c r="AB250">
        <f>VLOOKUP(AA250,'[1]player index'!D:F,3,FALSE)</f>
        <v>254</v>
      </c>
      <c r="AC250" t="e">
        <f>VLOOKUP(AA250,'[1]player index'!E:F,2,FALSE)</f>
        <v>#N/A</v>
      </c>
      <c r="AD250">
        <f t="shared" si="14"/>
        <v>254</v>
      </c>
      <c r="AE250">
        <f t="shared" si="15"/>
        <v>3.5</v>
      </c>
    </row>
    <row r="251" spans="1:31">
      <c r="A251" t="s">
        <v>537</v>
      </c>
      <c r="B251" t="s">
        <v>45</v>
      </c>
      <c r="C251" t="s">
        <v>600</v>
      </c>
      <c r="D251">
        <v>9</v>
      </c>
      <c r="E251" t="s">
        <v>601</v>
      </c>
      <c r="M251">
        <v>0</v>
      </c>
      <c r="N251">
        <v>0</v>
      </c>
      <c r="O251">
        <v>0</v>
      </c>
      <c r="P251">
        <v>2</v>
      </c>
      <c r="Q251">
        <v>15</v>
      </c>
      <c r="R251">
        <v>0</v>
      </c>
      <c r="S251" s="3">
        <v>0</v>
      </c>
      <c r="T251">
        <v>15</v>
      </c>
      <c r="U251">
        <v>0</v>
      </c>
      <c r="V251">
        <v>0</v>
      </c>
      <c r="W251">
        <v>0</v>
      </c>
      <c r="X251">
        <v>1.5</v>
      </c>
      <c r="Y251" s="1">
        <v>0.02</v>
      </c>
      <c r="Z251">
        <f t="shared" si="12"/>
        <v>3.5</v>
      </c>
      <c r="AA251" t="str">
        <f t="shared" si="13"/>
        <v>Luke Willson</v>
      </c>
      <c r="AB251">
        <f>VLOOKUP(AA251,'[1]player index'!D:F,3,FALSE)</f>
        <v>357</v>
      </c>
      <c r="AC251">
        <f>VLOOKUP(AA251,'[1]player index'!E:F,2,FALSE)</f>
        <v>357</v>
      </c>
      <c r="AD251">
        <f t="shared" si="14"/>
        <v>357</v>
      </c>
      <c r="AE251">
        <f t="shared" si="15"/>
        <v>3.5</v>
      </c>
    </row>
    <row r="252" spans="1:31">
      <c r="A252" t="s">
        <v>291</v>
      </c>
      <c r="B252" t="s">
        <v>34</v>
      </c>
      <c r="C252" t="s">
        <v>608</v>
      </c>
      <c r="D252">
        <v>8</v>
      </c>
      <c r="E252" t="s">
        <v>609</v>
      </c>
      <c r="M252">
        <v>3</v>
      </c>
      <c r="N252">
        <v>12</v>
      </c>
      <c r="O252">
        <v>0</v>
      </c>
      <c r="P252">
        <v>1</v>
      </c>
      <c r="Q252">
        <v>2</v>
      </c>
      <c r="R252">
        <v>0</v>
      </c>
      <c r="S252" s="3">
        <v>0</v>
      </c>
      <c r="T252">
        <v>14</v>
      </c>
      <c r="U252">
        <v>0</v>
      </c>
      <c r="V252">
        <v>0</v>
      </c>
      <c r="W252">
        <v>0</v>
      </c>
      <c r="X252">
        <v>1.4</v>
      </c>
      <c r="Y252" s="1">
        <v>0.28999999999999998</v>
      </c>
      <c r="Z252">
        <f t="shared" si="12"/>
        <v>2.4000000000000004</v>
      </c>
      <c r="AA252" t="str">
        <f t="shared" si="13"/>
        <v>Karlos Williams</v>
      </c>
      <c r="AB252">
        <f>VLOOKUP(AA252,'[1]player index'!D:F,3,FALSE)</f>
        <v>256</v>
      </c>
      <c r="AC252">
        <f>VLOOKUP(AA252,'[1]player index'!E:F,2,FALSE)</f>
        <v>256</v>
      </c>
      <c r="AD252">
        <f t="shared" si="14"/>
        <v>256</v>
      </c>
      <c r="AE252">
        <f t="shared" si="15"/>
        <v>2.4000000000000004</v>
      </c>
    </row>
    <row r="253" spans="1:31">
      <c r="A253" t="s">
        <v>655</v>
      </c>
      <c r="Z253">
        <f t="shared" si="12"/>
        <v>0</v>
      </c>
      <c r="AA253" t="str">
        <f t="shared" si="13"/>
        <v xml:space="preserve"> Previous891011121314Next </v>
      </c>
      <c r="AB253" t="e">
        <f>VLOOKUP(AA253,'[1]player index'!D:F,3,FALSE)</f>
        <v>#N/A</v>
      </c>
      <c r="AC253" t="e">
        <f>VLOOKUP(AA253,'[1]player index'!E:F,2,FALSE)</f>
        <v>#N/A</v>
      </c>
      <c r="AD253" t="e">
        <f t="shared" si="14"/>
        <v>#N/A</v>
      </c>
      <c r="AE253">
        <f t="shared" si="15"/>
        <v>0</v>
      </c>
    </row>
    <row r="254" spans="1:31">
      <c r="Z254">
        <f t="shared" si="12"/>
        <v>0</v>
      </c>
      <c r="AA254">
        <f t="shared" si="13"/>
        <v>0</v>
      </c>
      <c r="AB254" t="e">
        <f>VLOOKUP(AA254,'[1]player index'!D:F,3,FALSE)</f>
        <v>#N/A</v>
      </c>
      <c r="AC254" t="e">
        <f>VLOOKUP(AA254,'[1]player index'!E:F,2,FALSE)</f>
        <v>#N/A</v>
      </c>
      <c r="AD254" t="e">
        <f t="shared" si="14"/>
        <v>#N/A</v>
      </c>
      <c r="AE254">
        <f t="shared" si="15"/>
        <v>0</v>
      </c>
    </row>
    <row r="255" spans="1:31">
      <c r="Z255">
        <f t="shared" si="12"/>
        <v>0</v>
      </c>
      <c r="AA255">
        <f t="shared" si="13"/>
        <v>0</v>
      </c>
      <c r="AB255" t="e">
        <f>VLOOKUP(AA255,'[1]player index'!D:F,3,FALSE)</f>
        <v>#N/A</v>
      </c>
      <c r="AC255" t="e">
        <f>VLOOKUP(AA255,'[1]player index'!E:F,2,FALSE)</f>
        <v>#N/A</v>
      </c>
      <c r="AD255" t="e">
        <f t="shared" si="14"/>
        <v>#N/A</v>
      </c>
      <c r="AE255">
        <f t="shared" si="15"/>
        <v>0</v>
      </c>
    </row>
    <row r="256" spans="1:31">
      <c r="A256" t="s">
        <v>353</v>
      </c>
      <c r="B256" t="s">
        <v>34</v>
      </c>
      <c r="C256" t="s">
        <v>92</v>
      </c>
      <c r="D256">
        <v>5</v>
      </c>
      <c r="E256" t="s">
        <v>614</v>
      </c>
      <c r="M256">
        <v>2</v>
      </c>
      <c r="N256">
        <v>9</v>
      </c>
      <c r="O256">
        <v>0</v>
      </c>
      <c r="P256">
        <v>1</v>
      </c>
      <c r="Q256">
        <v>5</v>
      </c>
      <c r="R256">
        <v>0</v>
      </c>
      <c r="S256" s="3">
        <v>0</v>
      </c>
      <c r="T256">
        <v>14</v>
      </c>
      <c r="U256">
        <v>0</v>
      </c>
      <c r="V256">
        <v>0</v>
      </c>
      <c r="W256">
        <v>0</v>
      </c>
      <c r="X256">
        <v>1.4</v>
      </c>
      <c r="Y256" s="1">
        <v>0.26</v>
      </c>
      <c r="Z256">
        <f t="shared" si="12"/>
        <v>2.4</v>
      </c>
      <c r="AA256" t="str">
        <f t="shared" si="13"/>
        <v>Bilal Powell</v>
      </c>
      <c r="AB256">
        <f>VLOOKUP(AA256,'[1]player index'!D:F,3,FALSE)</f>
        <v>203</v>
      </c>
      <c r="AC256">
        <f>VLOOKUP(AA256,'[1]player index'!E:F,2,FALSE)</f>
        <v>203</v>
      </c>
      <c r="AD256">
        <f t="shared" si="14"/>
        <v>203</v>
      </c>
      <c r="AE256">
        <f t="shared" si="15"/>
        <v>2.4</v>
      </c>
    </row>
    <row r="257" spans="1:31">
      <c r="A257" t="s">
        <v>454</v>
      </c>
      <c r="B257" t="s">
        <v>34</v>
      </c>
      <c r="C257" t="s">
        <v>591</v>
      </c>
      <c r="D257">
        <v>5</v>
      </c>
      <c r="E257" t="s">
        <v>592</v>
      </c>
      <c r="M257">
        <v>2</v>
      </c>
      <c r="N257">
        <v>9</v>
      </c>
      <c r="O257">
        <v>0</v>
      </c>
      <c r="P257">
        <v>1</v>
      </c>
      <c r="Q257">
        <v>5</v>
      </c>
      <c r="R257">
        <v>0</v>
      </c>
      <c r="S257" s="3">
        <v>0</v>
      </c>
      <c r="T257">
        <v>14</v>
      </c>
      <c r="U257">
        <v>0</v>
      </c>
      <c r="V257">
        <v>0</v>
      </c>
      <c r="W257">
        <v>0</v>
      </c>
      <c r="X257">
        <v>1.4</v>
      </c>
      <c r="Y257" s="1">
        <v>0.23</v>
      </c>
      <c r="Z257">
        <f t="shared" si="12"/>
        <v>2.4</v>
      </c>
      <c r="AA257" t="str">
        <f t="shared" si="13"/>
        <v>Damien Williams</v>
      </c>
      <c r="AB257">
        <f>VLOOKUP(AA257,'[1]player index'!D:F,3,FALSE)</f>
        <v>297</v>
      </c>
      <c r="AC257">
        <f>VLOOKUP(AA257,'[1]player index'!E:F,2,FALSE)</f>
        <v>297</v>
      </c>
      <c r="AD257">
        <f t="shared" si="14"/>
        <v>297</v>
      </c>
      <c r="AE257">
        <f t="shared" si="15"/>
        <v>2.4</v>
      </c>
    </row>
    <row r="258" spans="1:31">
      <c r="A258" t="s">
        <v>656</v>
      </c>
      <c r="B258" t="s">
        <v>6</v>
      </c>
      <c r="C258" t="s">
        <v>580</v>
      </c>
      <c r="D258">
        <v>11</v>
      </c>
      <c r="E258" t="s">
        <v>581</v>
      </c>
      <c r="M258">
        <v>0</v>
      </c>
      <c r="N258">
        <v>0</v>
      </c>
      <c r="O258">
        <v>0</v>
      </c>
      <c r="P258">
        <v>1</v>
      </c>
      <c r="Q258">
        <v>14</v>
      </c>
      <c r="R258">
        <v>0</v>
      </c>
      <c r="S258" s="3">
        <v>0</v>
      </c>
      <c r="T258">
        <v>14</v>
      </c>
      <c r="U258">
        <v>0</v>
      </c>
      <c r="V258">
        <v>0</v>
      </c>
      <c r="W258">
        <v>0</v>
      </c>
      <c r="X258">
        <v>1.4</v>
      </c>
      <c r="Y258" s="1">
        <v>0.01</v>
      </c>
      <c r="Z258">
        <f t="shared" si="12"/>
        <v>2.4000000000000004</v>
      </c>
      <c r="AA258" t="str">
        <f t="shared" si="13"/>
        <v>Dwayne Harris</v>
      </c>
      <c r="AB258">
        <f>VLOOKUP(AA258,'[1]player index'!D:F,3,FALSE)</f>
        <v>296</v>
      </c>
      <c r="AC258">
        <f>VLOOKUP(AA258,'[1]player index'!E:F,2,FALSE)</f>
        <v>296</v>
      </c>
      <c r="AD258">
        <f t="shared" si="14"/>
        <v>296</v>
      </c>
      <c r="AE258">
        <f t="shared" si="15"/>
        <v>2.4000000000000004</v>
      </c>
    </row>
    <row r="259" spans="1:31">
      <c r="A259" t="s">
        <v>398</v>
      </c>
      <c r="B259" t="s">
        <v>6</v>
      </c>
      <c r="C259" t="s">
        <v>600</v>
      </c>
      <c r="D259">
        <v>9</v>
      </c>
      <c r="E259" t="s">
        <v>601</v>
      </c>
      <c r="M259">
        <v>0</v>
      </c>
      <c r="N259">
        <v>0</v>
      </c>
      <c r="O259">
        <v>0</v>
      </c>
      <c r="P259">
        <v>2</v>
      </c>
      <c r="Q259">
        <v>14</v>
      </c>
      <c r="R259">
        <v>0</v>
      </c>
      <c r="S259" s="3">
        <v>0</v>
      </c>
      <c r="T259">
        <v>14</v>
      </c>
      <c r="U259">
        <v>0</v>
      </c>
      <c r="V259">
        <v>0</v>
      </c>
      <c r="W259">
        <v>0</v>
      </c>
      <c r="X259">
        <v>1.4</v>
      </c>
      <c r="Y259" s="1">
        <v>0.03</v>
      </c>
      <c r="Z259">
        <f t="shared" si="12"/>
        <v>3.4000000000000004</v>
      </c>
      <c r="AA259" t="str">
        <f t="shared" si="13"/>
        <v>Chris Matthews</v>
      </c>
      <c r="AB259">
        <f>VLOOKUP(AA259,'[1]player index'!D:F,3,FALSE)</f>
        <v>382</v>
      </c>
      <c r="AC259" t="e">
        <f>VLOOKUP(AA259,'[1]player index'!E:F,2,FALSE)</f>
        <v>#N/A</v>
      </c>
      <c r="AD259">
        <f t="shared" si="14"/>
        <v>382</v>
      </c>
      <c r="AE259">
        <f t="shared" si="15"/>
        <v>3.4000000000000004</v>
      </c>
    </row>
    <row r="260" spans="1:31">
      <c r="A260" t="s">
        <v>428</v>
      </c>
      <c r="B260" t="s">
        <v>6</v>
      </c>
      <c r="C260" t="s">
        <v>608</v>
      </c>
      <c r="D260">
        <v>8</v>
      </c>
      <c r="E260" t="s">
        <v>609</v>
      </c>
      <c r="M260">
        <v>0</v>
      </c>
      <c r="N260">
        <v>0</v>
      </c>
      <c r="O260">
        <v>0</v>
      </c>
      <c r="P260">
        <v>1</v>
      </c>
      <c r="Q260">
        <v>14</v>
      </c>
      <c r="R260">
        <v>0</v>
      </c>
      <c r="S260" s="3">
        <v>0</v>
      </c>
      <c r="T260">
        <v>14</v>
      </c>
      <c r="U260">
        <v>0</v>
      </c>
      <c r="V260">
        <v>0</v>
      </c>
      <c r="W260">
        <v>0</v>
      </c>
      <c r="X260">
        <v>1.4</v>
      </c>
      <c r="Y260" s="1">
        <v>0.01</v>
      </c>
      <c r="Z260">
        <f t="shared" ref="Z260:Z301" si="16">I260*0.04+J260*4-K260+N260*0.1+O260*6+P260+Q260*0.1+R260*6-S260+V260*6+W260*6+IF(I260&gt;300,3,0)+IF(N260&gt;100,3,0)+IF(Q260&gt;100,3,0)</f>
        <v>2.4000000000000004</v>
      </c>
      <c r="AA260" t="str">
        <f t="shared" ref="AA260:AA301" si="17">A260</f>
        <v>Chris Hogan</v>
      </c>
      <c r="AB260">
        <f>VLOOKUP(AA260,'[1]player index'!D:F,3,FALSE)</f>
        <v>408</v>
      </c>
      <c r="AC260">
        <f>VLOOKUP(AA260,'[1]player index'!E:F,2,FALSE)</f>
        <v>408</v>
      </c>
      <c r="AD260">
        <f t="shared" ref="AD260:AD323" si="18">IFERROR(AB260,AC260)</f>
        <v>408</v>
      </c>
      <c r="AE260">
        <f t="shared" ref="AE260:AE323" si="19">Z260</f>
        <v>2.4000000000000004</v>
      </c>
    </row>
    <row r="261" spans="1:31">
      <c r="A261" t="s">
        <v>440</v>
      </c>
      <c r="B261" t="s">
        <v>6</v>
      </c>
      <c r="C261" t="s">
        <v>89</v>
      </c>
      <c r="D261">
        <v>10</v>
      </c>
      <c r="E261" t="s">
        <v>631</v>
      </c>
      <c r="M261">
        <v>0</v>
      </c>
      <c r="N261">
        <v>1</v>
      </c>
      <c r="O261">
        <v>0</v>
      </c>
      <c r="P261">
        <v>1</v>
      </c>
      <c r="Q261">
        <v>13</v>
      </c>
      <c r="R261">
        <v>0</v>
      </c>
      <c r="S261" s="3">
        <v>0</v>
      </c>
      <c r="T261">
        <v>14</v>
      </c>
      <c r="U261">
        <v>0</v>
      </c>
      <c r="V261">
        <v>0</v>
      </c>
      <c r="W261">
        <v>0</v>
      </c>
      <c r="X261">
        <v>1.4</v>
      </c>
      <c r="Y261" s="1">
        <v>0.02</v>
      </c>
      <c r="Z261">
        <f t="shared" si="16"/>
        <v>2.4000000000000004</v>
      </c>
      <c r="AA261" t="str">
        <f t="shared" si="17"/>
        <v>Bruce Ellington</v>
      </c>
      <c r="AB261">
        <f>VLOOKUP(AA261,'[1]player index'!D:F,3,FALSE)</f>
        <v>449</v>
      </c>
      <c r="AC261" t="e">
        <f>VLOOKUP(AA261,'[1]player index'!E:F,2,FALSE)</f>
        <v>#N/A</v>
      </c>
      <c r="AD261">
        <f t="shared" si="18"/>
        <v>449</v>
      </c>
      <c r="AE261">
        <f t="shared" si="19"/>
        <v>2.4000000000000004</v>
      </c>
    </row>
    <row r="262" spans="1:31">
      <c r="A262" t="s">
        <v>657</v>
      </c>
      <c r="B262" t="s">
        <v>6</v>
      </c>
      <c r="C262" t="s">
        <v>581</v>
      </c>
      <c r="D262">
        <v>8</v>
      </c>
      <c r="E262" t="s">
        <v>616</v>
      </c>
      <c r="M262">
        <v>0</v>
      </c>
      <c r="N262">
        <v>1</v>
      </c>
      <c r="O262">
        <v>0</v>
      </c>
      <c r="P262">
        <v>1</v>
      </c>
      <c r="Q262">
        <v>13</v>
      </c>
      <c r="R262">
        <v>0</v>
      </c>
      <c r="S262" s="3">
        <v>0</v>
      </c>
      <c r="T262">
        <v>14</v>
      </c>
      <c r="U262">
        <v>0</v>
      </c>
      <c r="V262">
        <v>0</v>
      </c>
      <c r="W262">
        <v>0</v>
      </c>
      <c r="X262">
        <v>1.4</v>
      </c>
      <c r="Y262" s="1">
        <v>0.02</v>
      </c>
      <c r="Z262">
        <f t="shared" si="16"/>
        <v>2.4000000000000004</v>
      </c>
      <c r="AA262" t="str">
        <f t="shared" si="17"/>
        <v>Jamison Crowder</v>
      </c>
      <c r="AB262">
        <f>VLOOKUP(AA262,'[1]player index'!D:F,3,FALSE)</f>
        <v>325</v>
      </c>
      <c r="AC262">
        <f>VLOOKUP(AA262,'[1]player index'!E:F,2,FALSE)</f>
        <v>325</v>
      </c>
      <c r="AD262">
        <f t="shared" si="18"/>
        <v>325</v>
      </c>
      <c r="AE262">
        <f t="shared" si="19"/>
        <v>2.4000000000000004</v>
      </c>
    </row>
    <row r="263" spans="1:31">
      <c r="A263" t="s">
        <v>507</v>
      </c>
      <c r="B263" t="s">
        <v>45</v>
      </c>
      <c r="C263" t="s">
        <v>610</v>
      </c>
      <c r="D263">
        <v>8</v>
      </c>
      <c r="E263" t="s">
        <v>611</v>
      </c>
      <c r="M263">
        <v>0</v>
      </c>
      <c r="N263">
        <v>0</v>
      </c>
      <c r="O263">
        <v>0</v>
      </c>
      <c r="P263">
        <v>2</v>
      </c>
      <c r="Q263">
        <v>14</v>
      </c>
      <c r="R263">
        <v>0</v>
      </c>
      <c r="S263" s="3">
        <v>0</v>
      </c>
      <c r="T263">
        <v>14</v>
      </c>
      <c r="U263">
        <v>0</v>
      </c>
      <c r="V263">
        <v>0</v>
      </c>
      <c r="W263">
        <v>0</v>
      </c>
      <c r="X263">
        <v>1.4</v>
      </c>
      <c r="Y263" s="1">
        <v>0.01</v>
      </c>
      <c r="Z263">
        <f t="shared" si="16"/>
        <v>3.4000000000000004</v>
      </c>
      <c r="AA263" t="str">
        <f t="shared" si="17"/>
        <v>Clay Harbor</v>
      </c>
      <c r="AB263">
        <f>VLOOKUP(AA263,'[1]player index'!D:F,3,FALSE)</f>
        <v>324</v>
      </c>
      <c r="AC263">
        <f>VLOOKUP(AA263,'[1]player index'!E:F,2,FALSE)</f>
        <v>324</v>
      </c>
      <c r="AD263">
        <f t="shared" si="18"/>
        <v>324</v>
      </c>
      <c r="AE263">
        <f t="shared" si="19"/>
        <v>3.4000000000000004</v>
      </c>
    </row>
    <row r="264" spans="1:31">
      <c r="A264" t="s">
        <v>276</v>
      </c>
      <c r="B264" t="s">
        <v>45</v>
      </c>
      <c r="C264" t="s">
        <v>625</v>
      </c>
      <c r="D264">
        <v>9</v>
      </c>
      <c r="E264" t="s">
        <v>626</v>
      </c>
      <c r="M264">
        <v>0</v>
      </c>
      <c r="N264">
        <v>0</v>
      </c>
      <c r="O264">
        <v>0</v>
      </c>
      <c r="P264">
        <v>1</v>
      </c>
      <c r="Q264">
        <v>14</v>
      </c>
      <c r="R264">
        <v>0</v>
      </c>
      <c r="S264" s="3">
        <v>0</v>
      </c>
      <c r="T264">
        <v>14</v>
      </c>
      <c r="U264">
        <v>0</v>
      </c>
      <c r="V264">
        <v>0</v>
      </c>
      <c r="W264">
        <v>0</v>
      </c>
      <c r="X264">
        <v>1.4</v>
      </c>
      <c r="Y264" s="1">
        <v>0.34</v>
      </c>
      <c r="Z264">
        <f t="shared" si="16"/>
        <v>2.4000000000000004</v>
      </c>
      <c r="AA264" t="str">
        <f t="shared" si="17"/>
        <v>Crockett Gillmore</v>
      </c>
      <c r="AB264">
        <f>VLOOKUP(AA264,'[1]player index'!D:F,3,FALSE)</f>
        <v>209</v>
      </c>
      <c r="AC264">
        <f>VLOOKUP(AA264,'[1]player index'!E:F,2,FALSE)</f>
        <v>209</v>
      </c>
      <c r="AD264">
        <f t="shared" si="18"/>
        <v>209</v>
      </c>
      <c r="AE264">
        <f t="shared" si="19"/>
        <v>2.4000000000000004</v>
      </c>
    </row>
    <row r="265" spans="1:31">
      <c r="A265" t="s">
        <v>554</v>
      </c>
      <c r="B265" t="s">
        <v>45</v>
      </c>
      <c r="C265" t="s">
        <v>595</v>
      </c>
      <c r="D265">
        <v>9</v>
      </c>
      <c r="E265" t="s">
        <v>596</v>
      </c>
      <c r="M265">
        <v>0</v>
      </c>
      <c r="N265">
        <v>0</v>
      </c>
      <c r="O265">
        <v>0</v>
      </c>
      <c r="P265">
        <v>1</v>
      </c>
      <c r="Q265">
        <v>13</v>
      </c>
      <c r="R265">
        <v>0</v>
      </c>
      <c r="S265" s="3">
        <v>0</v>
      </c>
      <c r="T265">
        <v>13</v>
      </c>
      <c r="U265">
        <v>0</v>
      </c>
      <c r="V265">
        <v>0</v>
      </c>
      <c r="W265">
        <v>0</v>
      </c>
      <c r="X265">
        <v>1.3</v>
      </c>
      <c r="Y265" s="1">
        <v>0.01</v>
      </c>
      <c r="Z265">
        <f t="shared" si="16"/>
        <v>2.2999999999999998</v>
      </c>
      <c r="AA265" t="str">
        <f t="shared" si="17"/>
        <v>C.J. Fiedorowicz</v>
      </c>
      <c r="AB265">
        <f>VLOOKUP(AA265,'[1]player index'!D:F,3,FALSE)</f>
        <v>331</v>
      </c>
      <c r="AC265" t="e">
        <f>VLOOKUP(AA265,'[1]player index'!E:F,2,FALSE)</f>
        <v>#N/A</v>
      </c>
      <c r="AD265">
        <f t="shared" si="18"/>
        <v>331</v>
      </c>
      <c r="AE265">
        <f t="shared" si="19"/>
        <v>2.2999999999999998</v>
      </c>
    </row>
    <row r="266" spans="1:31">
      <c r="A266" t="s">
        <v>504</v>
      </c>
      <c r="B266" t="s">
        <v>45</v>
      </c>
      <c r="C266" t="s">
        <v>81</v>
      </c>
      <c r="D266">
        <v>6</v>
      </c>
      <c r="E266" t="s">
        <v>588</v>
      </c>
      <c r="M266">
        <v>0</v>
      </c>
      <c r="N266">
        <v>0</v>
      </c>
      <c r="O266">
        <v>0</v>
      </c>
      <c r="P266">
        <v>2</v>
      </c>
      <c r="Q266">
        <v>12</v>
      </c>
      <c r="R266">
        <v>0</v>
      </c>
      <c r="S266" s="3">
        <v>0</v>
      </c>
      <c r="T266">
        <v>12</v>
      </c>
      <c r="U266">
        <v>0</v>
      </c>
      <c r="V266">
        <v>0</v>
      </c>
      <c r="W266">
        <v>0</v>
      </c>
      <c r="X266">
        <v>1.2</v>
      </c>
      <c r="Y266" s="1">
        <v>0.02</v>
      </c>
      <c r="Z266">
        <f t="shared" si="16"/>
        <v>3.2</v>
      </c>
      <c r="AA266" t="str">
        <f t="shared" si="17"/>
        <v>Brandon Myers</v>
      </c>
      <c r="AB266">
        <f>VLOOKUP(AA266,'[1]player index'!D:F,3,FALSE)</f>
        <v>451</v>
      </c>
      <c r="AC266">
        <f>VLOOKUP(AA266,'[1]player index'!E:F,2,FALSE)</f>
        <v>451</v>
      </c>
      <c r="AD266">
        <f t="shared" si="18"/>
        <v>451</v>
      </c>
      <c r="AE266">
        <f t="shared" si="19"/>
        <v>3.2</v>
      </c>
    </row>
    <row r="267" spans="1:31">
      <c r="A267" t="s">
        <v>462</v>
      </c>
      <c r="B267" t="s">
        <v>34</v>
      </c>
      <c r="C267" t="s">
        <v>33</v>
      </c>
      <c r="D267">
        <v>11</v>
      </c>
      <c r="E267" t="s">
        <v>602</v>
      </c>
      <c r="M267">
        <v>2</v>
      </c>
      <c r="N267">
        <v>9</v>
      </c>
      <c r="O267">
        <v>0</v>
      </c>
      <c r="P267">
        <v>0</v>
      </c>
      <c r="Q267">
        <v>2</v>
      </c>
      <c r="R267">
        <v>0</v>
      </c>
      <c r="S267" s="3">
        <v>0</v>
      </c>
      <c r="T267">
        <v>11</v>
      </c>
      <c r="U267">
        <v>0</v>
      </c>
      <c r="V267">
        <v>0</v>
      </c>
      <c r="W267">
        <v>0</v>
      </c>
      <c r="X267">
        <v>1.1000000000000001</v>
      </c>
      <c r="Y267" s="1">
        <v>0.16</v>
      </c>
      <c r="Z267">
        <f t="shared" si="16"/>
        <v>1.1000000000000001</v>
      </c>
      <c r="AA267" t="str">
        <f t="shared" si="17"/>
        <v>Khiry Robinson</v>
      </c>
      <c r="AB267">
        <f>VLOOKUP(AA267,'[1]player index'!D:F,3,FALSE)</f>
        <v>176</v>
      </c>
      <c r="AC267">
        <f>VLOOKUP(AA267,'[1]player index'!E:F,2,FALSE)</f>
        <v>176</v>
      </c>
      <c r="AD267">
        <f t="shared" si="18"/>
        <v>176</v>
      </c>
      <c r="AE267">
        <f t="shared" si="19"/>
        <v>1.1000000000000001</v>
      </c>
    </row>
    <row r="268" spans="1:31">
      <c r="A268" t="s">
        <v>523</v>
      </c>
      <c r="B268" t="s">
        <v>45</v>
      </c>
      <c r="C268" t="s">
        <v>18</v>
      </c>
      <c r="D268">
        <v>7</v>
      </c>
      <c r="E268" t="s">
        <v>576</v>
      </c>
      <c r="M268">
        <v>0</v>
      </c>
      <c r="N268">
        <v>0</v>
      </c>
      <c r="O268">
        <v>0</v>
      </c>
      <c r="P268">
        <v>2</v>
      </c>
      <c r="Q268">
        <v>11</v>
      </c>
      <c r="R268">
        <v>0</v>
      </c>
      <c r="S268" s="3">
        <v>0</v>
      </c>
      <c r="T268">
        <v>11</v>
      </c>
      <c r="U268">
        <v>0</v>
      </c>
      <c r="V268">
        <v>0</v>
      </c>
      <c r="W268">
        <v>0</v>
      </c>
      <c r="X268">
        <v>1.1000000000000001</v>
      </c>
      <c r="Y268" s="1">
        <v>0.03</v>
      </c>
      <c r="Z268">
        <f t="shared" si="16"/>
        <v>3.1</v>
      </c>
      <c r="AA268" t="str">
        <f t="shared" si="17"/>
        <v>Andrew Quarless</v>
      </c>
      <c r="AB268">
        <f>VLOOKUP(AA268,'[1]player index'!D:F,3,FALSE)</f>
        <v>298</v>
      </c>
      <c r="AC268">
        <f>VLOOKUP(AA268,'[1]player index'!E:F,2,FALSE)</f>
        <v>298</v>
      </c>
      <c r="AD268">
        <f t="shared" si="18"/>
        <v>298</v>
      </c>
      <c r="AE268">
        <f t="shared" si="19"/>
        <v>3.1</v>
      </c>
    </row>
    <row r="269" spans="1:31">
      <c r="A269" t="s">
        <v>286</v>
      </c>
      <c r="B269" t="s">
        <v>34</v>
      </c>
      <c r="C269" t="s">
        <v>619</v>
      </c>
      <c r="D269">
        <v>6</v>
      </c>
      <c r="E269" t="s">
        <v>620</v>
      </c>
      <c r="M269">
        <v>1</v>
      </c>
      <c r="N269">
        <v>4</v>
      </c>
      <c r="O269">
        <v>0</v>
      </c>
      <c r="P269">
        <v>1</v>
      </c>
      <c r="Q269">
        <v>6</v>
      </c>
      <c r="R269">
        <v>0</v>
      </c>
      <c r="S269" s="3">
        <v>0</v>
      </c>
      <c r="T269">
        <v>10</v>
      </c>
      <c r="U269">
        <v>0</v>
      </c>
      <c r="V269">
        <v>0</v>
      </c>
      <c r="W269">
        <v>0</v>
      </c>
      <c r="X269">
        <v>1</v>
      </c>
      <c r="Y269" s="1">
        <v>0.11</v>
      </c>
      <c r="Z269">
        <f t="shared" si="16"/>
        <v>2</v>
      </c>
      <c r="AA269" t="str">
        <f t="shared" si="17"/>
        <v>Marcel Reece</v>
      </c>
      <c r="AB269">
        <f>VLOOKUP(AA269,'[1]player index'!D:F,3,FALSE)</f>
        <v>320</v>
      </c>
      <c r="AC269">
        <f>VLOOKUP(AA269,'[1]player index'!E:F,2,FALSE)</f>
        <v>320</v>
      </c>
      <c r="AD269">
        <f t="shared" si="18"/>
        <v>320</v>
      </c>
      <c r="AE269">
        <f t="shared" si="19"/>
        <v>2</v>
      </c>
    </row>
    <row r="270" spans="1:31">
      <c r="A270" t="s">
        <v>658</v>
      </c>
      <c r="B270" t="s">
        <v>34</v>
      </c>
      <c r="C270" t="s">
        <v>619</v>
      </c>
      <c r="D270">
        <v>6</v>
      </c>
      <c r="E270" t="s">
        <v>620</v>
      </c>
      <c r="M270">
        <v>1</v>
      </c>
      <c r="N270">
        <v>5</v>
      </c>
      <c r="O270">
        <v>0</v>
      </c>
      <c r="P270">
        <v>1</v>
      </c>
      <c r="Q270">
        <v>5</v>
      </c>
      <c r="R270">
        <v>0</v>
      </c>
      <c r="S270" s="3">
        <v>0</v>
      </c>
      <c r="T270">
        <v>10</v>
      </c>
      <c r="U270">
        <v>0</v>
      </c>
      <c r="V270">
        <v>0</v>
      </c>
      <c r="W270">
        <v>0</v>
      </c>
      <c r="X270">
        <v>1</v>
      </c>
      <c r="Y270" s="1">
        <v>0.16</v>
      </c>
      <c r="Z270">
        <f t="shared" si="16"/>
        <v>2</v>
      </c>
      <c r="AA270" t="str">
        <f t="shared" si="17"/>
        <v>Roy Helu</v>
      </c>
      <c r="AB270">
        <f>VLOOKUP(AA270,'[1]player index'!D:F,3,FALSE)</f>
        <v>249</v>
      </c>
      <c r="AC270">
        <f>VLOOKUP(AA270,'[1]player index'!E:F,2,FALSE)</f>
        <v>249</v>
      </c>
      <c r="AD270">
        <f t="shared" si="18"/>
        <v>249</v>
      </c>
      <c r="AE270">
        <f t="shared" si="19"/>
        <v>2</v>
      </c>
    </row>
    <row r="271" spans="1:31">
      <c r="A271" t="s">
        <v>432</v>
      </c>
      <c r="B271" t="s">
        <v>6</v>
      </c>
      <c r="C271" t="s">
        <v>33</v>
      </c>
      <c r="D271">
        <v>11</v>
      </c>
      <c r="E271" t="s">
        <v>602</v>
      </c>
      <c r="M271">
        <v>0</v>
      </c>
      <c r="N271">
        <v>0</v>
      </c>
      <c r="O271">
        <v>0</v>
      </c>
      <c r="P271">
        <v>1</v>
      </c>
      <c r="Q271">
        <v>10</v>
      </c>
      <c r="R271">
        <v>0</v>
      </c>
      <c r="S271" s="3">
        <v>0</v>
      </c>
      <c r="T271">
        <v>10</v>
      </c>
      <c r="U271">
        <v>0</v>
      </c>
      <c r="V271">
        <v>0</v>
      </c>
      <c r="W271">
        <v>0</v>
      </c>
      <c r="X271">
        <v>1</v>
      </c>
      <c r="Y271" s="1">
        <v>0.02</v>
      </c>
      <c r="Z271">
        <f t="shared" si="16"/>
        <v>2</v>
      </c>
      <c r="AA271" t="str">
        <f t="shared" si="17"/>
        <v>Willie Snead</v>
      </c>
      <c r="AB271">
        <f>VLOOKUP(AA271,'[1]player index'!D:F,3,FALSE)</f>
        <v>281</v>
      </c>
      <c r="AC271">
        <f>VLOOKUP(AA271,'[1]player index'!E:F,2,FALSE)</f>
        <v>281</v>
      </c>
      <c r="AD271">
        <f t="shared" si="18"/>
        <v>281</v>
      </c>
      <c r="AE271">
        <f t="shared" si="19"/>
        <v>2</v>
      </c>
    </row>
    <row r="272" spans="1:31">
      <c r="A272" t="s">
        <v>505</v>
      </c>
      <c r="B272" t="s">
        <v>45</v>
      </c>
      <c r="C272" t="s">
        <v>603</v>
      </c>
      <c r="D272">
        <v>9</v>
      </c>
      <c r="E272" t="s">
        <v>604</v>
      </c>
      <c r="M272">
        <v>0</v>
      </c>
      <c r="N272">
        <v>0</v>
      </c>
      <c r="O272">
        <v>0</v>
      </c>
      <c r="P272">
        <v>1</v>
      </c>
      <c r="Q272">
        <v>10</v>
      </c>
      <c r="R272">
        <v>0</v>
      </c>
      <c r="S272" s="3">
        <v>0</v>
      </c>
      <c r="T272">
        <v>10</v>
      </c>
      <c r="U272">
        <v>0</v>
      </c>
      <c r="V272">
        <v>0</v>
      </c>
      <c r="W272">
        <v>0</v>
      </c>
      <c r="X272">
        <v>1</v>
      </c>
      <c r="Y272" s="1">
        <v>0.14000000000000001</v>
      </c>
      <c r="Z272">
        <f t="shared" si="16"/>
        <v>2</v>
      </c>
      <c r="AA272" t="str">
        <f t="shared" si="17"/>
        <v>Darren Fells</v>
      </c>
      <c r="AB272">
        <f>VLOOKUP(AA272,'[1]player index'!D:F,3,FALSE)</f>
        <v>215</v>
      </c>
      <c r="AC272">
        <f>VLOOKUP(AA272,'[1]player index'!E:F,2,FALSE)</f>
        <v>215</v>
      </c>
      <c r="AD272">
        <f t="shared" si="18"/>
        <v>215</v>
      </c>
      <c r="AE272">
        <f t="shared" si="19"/>
        <v>2</v>
      </c>
    </row>
    <row r="273" spans="1:31">
      <c r="A273" t="s">
        <v>464</v>
      </c>
      <c r="B273" t="s">
        <v>6</v>
      </c>
      <c r="C273" t="s">
        <v>635</v>
      </c>
      <c r="D273">
        <v>11</v>
      </c>
      <c r="E273" t="s">
        <v>636</v>
      </c>
      <c r="M273">
        <v>0</v>
      </c>
      <c r="N273">
        <v>0</v>
      </c>
      <c r="O273">
        <v>0</v>
      </c>
      <c r="P273">
        <v>1</v>
      </c>
      <c r="Q273">
        <v>9</v>
      </c>
      <c r="R273">
        <v>0</v>
      </c>
      <c r="S273" s="3">
        <v>0</v>
      </c>
      <c r="T273">
        <v>9</v>
      </c>
      <c r="U273">
        <v>0</v>
      </c>
      <c r="V273">
        <v>0</v>
      </c>
      <c r="W273">
        <v>0</v>
      </c>
      <c r="X273">
        <v>0.9</v>
      </c>
      <c r="Y273" s="1">
        <v>0.02</v>
      </c>
      <c r="Z273">
        <f t="shared" si="16"/>
        <v>1.9</v>
      </c>
      <c r="AA273" t="str">
        <f t="shared" si="17"/>
        <v>Taylor Gabriel</v>
      </c>
      <c r="AB273">
        <f>VLOOKUP(AA273,'[1]player index'!D:F,3,FALSE)</f>
        <v>358</v>
      </c>
      <c r="AC273">
        <f>VLOOKUP(AA273,'[1]player index'!E:F,2,FALSE)</f>
        <v>358</v>
      </c>
      <c r="AD273">
        <f t="shared" si="18"/>
        <v>358</v>
      </c>
      <c r="AE273">
        <f t="shared" si="19"/>
        <v>1.9</v>
      </c>
    </row>
    <row r="274" spans="1:31">
      <c r="A274" t="s">
        <v>413</v>
      </c>
      <c r="B274" t="s">
        <v>6</v>
      </c>
      <c r="C274" t="s">
        <v>44</v>
      </c>
      <c r="D274">
        <v>9</v>
      </c>
      <c r="E274" t="s">
        <v>599</v>
      </c>
      <c r="M274">
        <v>0</v>
      </c>
      <c r="N274">
        <v>0</v>
      </c>
      <c r="O274">
        <v>0</v>
      </c>
      <c r="P274">
        <v>1</v>
      </c>
      <c r="Q274">
        <v>9</v>
      </c>
      <c r="R274">
        <v>0</v>
      </c>
      <c r="S274" s="3">
        <v>0</v>
      </c>
      <c r="T274">
        <v>9</v>
      </c>
      <c r="U274">
        <v>0</v>
      </c>
      <c r="V274">
        <v>0</v>
      </c>
      <c r="W274">
        <v>0</v>
      </c>
      <c r="X274">
        <v>0.9</v>
      </c>
      <c r="Y274" s="1">
        <v>0.03</v>
      </c>
      <c r="Z274">
        <f t="shared" si="16"/>
        <v>1.9</v>
      </c>
      <c r="AA274" t="str">
        <f t="shared" si="17"/>
        <v>Albert Wilson</v>
      </c>
      <c r="AB274">
        <f>VLOOKUP(AA274,'[1]player index'!D:F,3,FALSE)</f>
        <v>274</v>
      </c>
      <c r="AC274">
        <f>VLOOKUP(AA274,'[1]player index'!E:F,2,FALSE)</f>
        <v>274</v>
      </c>
      <c r="AD274">
        <f t="shared" si="18"/>
        <v>274</v>
      </c>
      <c r="AE274">
        <f t="shared" si="19"/>
        <v>1.9</v>
      </c>
    </row>
    <row r="275" spans="1:31">
      <c r="A275" t="s">
        <v>327</v>
      </c>
      <c r="B275" t="s">
        <v>34</v>
      </c>
      <c r="C275" t="s">
        <v>71</v>
      </c>
      <c r="D275">
        <v>10</v>
      </c>
      <c r="E275" t="s">
        <v>630</v>
      </c>
      <c r="M275">
        <v>1</v>
      </c>
      <c r="N275">
        <v>5</v>
      </c>
      <c r="O275">
        <v>0</v>
      </c>
      <c r="P275">
        <v>1</v>
      </c>
      <c r="Q275">
        <v>3</v>
      </c>
      <c r="R275">
        <v>0</v>
      </c>
      <c r="S275" s="3">
        <v>0</v>
      </c>
      <c r="T275">
        <v>8</v>
      </c>
      <c r="U275">
        <v>0</v>
      </c>
      <c r="V275">
        <v>0</v>
      </c>
      <c r="W275">
        <v>0</v>
      </c>
      <c r="X275">
        <v>0.8</v>
      </c>
      <c r="Y275" s="1">
        <v>0.03</v>
      </c>
      <c r="Z275">
        <f t="shared" si="16"/>
        <v>1.8</v>
      </c>
      <c r="AA275" t="str">
        <f t="shared" si="17"/>
        <v>Donald Brown</v>
      </c>
      <c r="AB275">
        <f>VLOOKUP(AA275,'[1]player index'!D:F,3,FALSE)</f>
        <v>504</v>
      </c>
      <c r="AC275" t="e">
        <f>VLOOKUP(AA275,'[1]player index'!E:F,2,FALSE)</f>
        <v>#N/A</v>
      </c>
      <c r="AD275">
        <f t="shared" si="18"/>
        <v>504</v>
      </c>
      <c r="AE275">
        <f t="shared" si="19"/>
        <v>1.8</v>
      </c>
    </row>
    <row r="276" spans="1:31">
      <c r="A276" t="s">
        <v>659</v>
      </c>
      <c r="Z276">
        <f t="shared" si="16"/>
        <v>0</v>
      </c>
      <c r="AA276" t="str">
        <f t="shared" si="17"/>
        <v xml:space="preserve"> Previous91011121314Next </v>
      </c>
      <c r="AB276" t="e">
        <f>VLOOKUP(AA276,'[1]player index'!D:F,3,FALSE)</f>
        <v>#N/A</v>
      </c>
      <c r="AC276" t="e">
        <f>VLOOKUP(AA276,'[1]player index'!E:F,2,FALSE)</f>
        <v>#N/A</v>
      </c>
      <c r="AD276" t="e">
        <f t="shared" si="18"/>
        <v>#N/A</v>
      </c>
      <c r="AE276">
        <f t="shared" si="19"/>
        <v>0</v>
      </c>
    </row>
    <row r="277" spans="1:31">
      <c r="Z277">
        <f t="shared" si="16"/>
        <v>0</v>
      </c>
      <c r="AA277">
        <f t="shared" si="17"/>
        <v>0</v>
      </c>
      <c r="AB277" t="e">
        <f>VLOOKUP(AA277,'[1]player index'!D:F,3,FALSE)</f>
        <v>#N/A</v>
      </c>
      <c r="AC277" t="e">
        <f>VLOOKUP(AA277,'[1]player index'!E:F,2,FALSE)</f>
        <v>#N/A</v>
      </c>
      <c r="AD277" t="e">
        <f t="shared" si="18"/>
        <v>#N/A</v>
      </c>
      <c r="AE277">
        <f t="shared" si="19"/>
        <v>0</v>
      </c>
    </row>
    <row r="278" spans="1:31">
      <c r="Z278">
        <f t="shared" si="16"/>
        <v>0</v>
      </c>
      <c r="AA278">
        <f t="shared" si="17"/>
        <v>0</v>
      </c>
      <c r="AB278" t="e">
        <f>VLOOKUP(AA278,'[1]player index'!D:F,3,FALSE)</f>
        <v>#N/A</v>
      </c>
      <c r="AC278" t="e">
        <f>VLOOKUP(AA278,'[1]player index'!E:F,2,FALSE)</f>
        <v>#N/A</v>
      </c>
      <c r="AD278" t="e">
        <f t="shared" si="18"/>
        <v>#N/A</v>
      </c>
      <c r="AE278">
        <f t="shared" si="19"/>
        <v>0</v>
      </c>
    </row>
    <row r="279" spans="1:31">
      <c r="A279" t="s">
        <v>310</v>
      </c>
      <c r="B279" t="s">
        <v>6</v>
      </c>
      <c r="C279" t="s">
        <v>617</v>
      </c>
      <c r="D279">
        <v>8</v>
      </c>
      <c r="E279" t="s">
        <v>618</v>
      </c>
      <c r="M279">
        <v>0</v>
      </c>
      <c r="N279">
        <v>0</v>
      </c>
      <c r="O279">
        <v>0</v>
      </c>
      <c r="P279">
        <v>1</v>
      </c>
      <c r="Q279">
        <v>8</v>
      </c>
      <c r="R279">
        <v>0</v>
      </c>
      <c r="S279" s="3">
        <v>0</v>
      </c>
      <c r="T279">
        <v>8</v>
      </c>
      <c r="U279">
        <v>0</v>
      </c>
      <c r="V279">
        <v>0</v>
      </c>
      <c r="W279">
        <v>0</v>
      </c>
      <c r="X279">
        <v>0.8</v>
      </c>
      <c r="Y279" s="1">
        <v>7.0000000000000007E-2</v>
      </c>
      <c r="Z279">
        <f t="shared" si="16"/>
        <v>1.8</v>
      </c>
      <c r="AA279" t="str">
        <f t="shared" si="17"/>
        <v>Miles Austin</v>
      </c>
      <c r="AB279">
        <f>VLOOKUP(AA279,'[1]player index'!D:F,3,FALSE)</f>
        <v>349</v>
      </c>
      <c r="AC279">
        <f>VLOOKUP(AA279,'[1]player index'!E:F,2,FALSE)</f>
        <v>349</v>
      </c>
      <c r="AD279">
        <f t="shared" si="18"/>
        <v>349</v>
      </c>
      <c r="AE279">
        <f t="shared" si="19"/>
        <v>1.8</v>
      </c>
    </row>
    <row r="280" spans="1:31">
      <c r="A280" t="s">
        <v>334</v>
      </c>
      <c r="B280" t="s">
        <v>6</v>
      </c>
      <c r="C280" t="s">
        <v>617</v>
      </c>
      <c r="D280">
        <v>8</v>
      </c>
      <c r="E280" t="s">
        <v>618</v>
      </c>
      <c r="M280">
        <v>0</v>
      </c>
      <c r="N280">
        <v>0</v>
      </c>
      <c r="O280">
        <v>0</v>
      </c>
      <c r="P280">
        <v>1</v>
      </c>
      <c r="Q280">
        <v>8</v>
      </c>
      <c r="R280">
        <v>0</v>
      </c>
      <c r="S280" s="3">
        <v>0</v>
      </c>
      <c r="T280">
        <v>8</v>
      </c>
      <c r="U280">
        <v>0</v>
      </c>
      <c r="V280">
        <v>0</v>
      </c>
      <c r="W280">
        <v>0</v>
      </c>
      <c r="X280">
        <v>0.8</v>
      </c>
      <c r="Y280" s="1">
        <v>7.0000000000000007E-2</v>
      </c>
      <c r="Z280">
        <f t="shared" si="16"/>
        <v>1.8</v>
      </c>
      <c r="AA280" t="str">
        <f t="shared" si="17"/>
        <v>Riley Cooper</v>
      </c>
      <c r="AB280">
        <f>VLOOKUP(AA280,'[1]player index'!D:F,3,FALSE)</f>
        <v>263</v>
      </c>
      <c r="AC280">
        <f>VLOOKUP(AA280,'[1]player index'!E:F,2,FALSE)</f>
        <v>263</v>
      </c>
      <c r="AD280">
        <f t="shared" si="18"/>
        <v>263</v>
      </c>
      <c r="AE280">
        <f t="shared" si="19"/>
        <v>1.8</v>
      </c>
    </row>
    <row r="281" spans="1:31">
      <c r="A281" t="s">
        <v>449</v>
      </c>
      <c r="B281" t="s">
        <v>6</v>
      </c>
      <c r="C281" t="s">
        <v>589</v>
      </c>
      <c r="D281">
        <v>7</v>
      </c>
      <c r="E281" t="s">
        <v>590</v>
      </c>
      <c r="M281">
        <v>0</v>
      </c>
      <c r="N281">
        <v>0</v>
      </c>
      <c r="O281">
        <v>0</v>
      </c>
      <c r="P281">
        <v>1</v>
      </c>
      <c r="Q281">
        <v>8</v>
      </c>
      <c r="R281">
        <v>0</v>
      </c>
      <c r="S281" s="3">
        <v>0</v>
      </c>
      <c r="T281">
        <v>8</v>
      </c>
      <c r="U281">
        <v>0</v>
      </c>
      <c r="V281">
        <v>0</v>
      </c>
      <c r="W281">
        <v>0</v>
      </c>
      <c r="X281">
        <v>0.8</v>
      </c>
      <c r="Y281" s="1">
        <v>0.43</v>
      </c>
      <c r="Z281">
        <f t="shared" si="16"/>
        <v>1.8</v>
      </c>
      <c r="AA281" t="str">
        <f t="shared" si="17"/>
        <v>Cody Latimer</v>
      </c>
      <c r="AB281">
        <f>VLOOKUP(AA281,'[1]player index'!D:F,3,FALSE)</f>
        <v>388</v>
      </c>
      <c r="AC281">
        <f>VLOOKUP(AA281,'[1]player index'!E:F,2,FALSE)</f>
        <v>388</v>
      </c>
      <c r="AD281">
        <f t="shared" si="18"/>
        <v>388</v>
      </c>
      <c r="AE281">
        <f t="shared" si="19"/>
        <v>1.8</v>
      </c>
    </row>
    <row r="282" spans="1:31">
      <c r="A282" t="s">
        <v>434</v>
      </c>
      <c r="B282" t="s">
        <v>6</v>
      </c>
      <c r="C282" t="s">
        <v>584</v>
      </c>
      <c r="D282">
        <v>11</v>
      </c>
      <c r="E282" t="s">
        <v>585</v>
      </c>
      <c r="M282">
        <v>0</v>
      </c>
      <c r="N282">
        <v>0</v>
      </c>
      <c r="O282">
        <v>0</v>
      </c>
      <c r="P282">
        <v>1</v>
      </c>
      <c r="Q282">
        <v>8</v>
      </c>
      <c r="R282">
        <v>0</v>
      </c>
      <c r="S282" s="3">
        <v>0</v>
      </c>
      <c r="T282">
        <v>8</v>
      </c>
      <c r="U282">
        <v>0</v>
      </c>
      <c r="V282">
        <v>0</v>
      </c>
      <c r="W282">
        <v>0</v>
      </c>
      <c r="X282">
        <v>0.8</v>
      </c>
      <c r="Y282" s="1">
        <v>0.05</v>
      </c>
      <c r="Z282">
        <f t="shared" si="16"/>
        <v>1.8</v>
      </c>
      <c r="AA282" t="str">
        <f t="shared" si="17"/>
        <v>Sammie Coates</v>
      </c>
      <c r="AB282">
        <f>VLOOKUP(AA282,'[1]player index'!D:F,3,FALSE)</f>
        <v>664</v>
      </c>
      <c r="AC282" t="e">
        <f>VLOOKUP(AA282,'[1]player index'!E:F,2,FALSE)</f>
        <v>#N/A</v>
      </c>
      <c r="AD282">
        <f t="shared" si="18"/>
        <v>664</v>
      </c>
      <c r="AE282">
        <f t="shared" si="19"/>
        <v>1.8</v>
      </c>
    </row>
    <row r="283" spans="1:31">
      <c r="A283" t="s">
        <v>420</v>
      </c>
      <c r="B283" t="s">
        <v>6</v>
      </c>
      <c r="C283" t="s">
        <v>597</v>
      </c>
      <c r="D283">
        <v>10</v>
      </c>
      <c r="E283" t="s">
        <v>598</v>
      </c>
      <c r="M283">
        <v>0</v>
      </c>
      <c r="N283">
        <v>0</v>
      </c>
      <c r="O283">
        <v>0</v>
      </c>
      <c r="P283">
        <v>1</v>
      </c>
      <c r="Q283">
        <v>8</v>
      </c>
      <c r="R283">
        <v>0</v>
      </c>
      <c r="S283" s="3">
        <v>0</v>
      </c>
      <c r="T283">
        <v>8</v>
      </c>
      <c r="U283">
        <v>0</v>
      </c>
      <c r="V283">
        <v>0</v>
      </c>
      <c r="W283">
        <v>0</v>
      </c>
      <c r="X283">
        <v>0.8</v>
      </c>
      <c r="Y283" s="1">
        <v>0.04</v>
      </c>
      <c r="Z283">
        <f t="shared" si="16"/>
        <v>1.8</v>
      </c>
      <c r="AA283" t="str">
        <f t="shared" si="17"/>
        <v>Justin Hardy</v>
      </c>
      <c r="AB283">
        <f>VLOOKUP(AA283,'[1]player index'!D:F,3,FALSE)</f>
        <v>658</v>
      </c>
      <c r="AC283" t="e">
        <f>VLOOKUP(AA283,'[1]player index'!E:F,2,FALSE)</f>
        <v>#N/A</v>
      </c>
      <c r="AD283">
        <f t="shared" si="18"/>
        <v>658</v>
      </c>
      <c r="AE283">
        <f t="shared" si="19"/>
        <v>1.8</v>
      </c>
    </row>
    <row r="284" spans="1:31">
      <c r="A284" t="s">
        <v>552</v>
      </c>
      <c r="B284" t="s">
        <v>45</v>
      </c>
      <c r="C284" t="s">
        <v>586</v>
      </c>
      <c r="D284">
        <v>5</v>
      </c>
      <c r="E284" t="s">
        <v>587</v>
      </c>
      <c r="M284">
        <v>0</v>
      </c>
      <c r="N284">
        <v>0</v>
      </c>
      <c r="O284">
        <v>0</v>
      </c>
      <c r="P284">
        <v>1</v>
      </c>
      <c r="Q284">
        <v>8</v>
      </c>
      <c r="R284">
        <v>0</v>
      </c>
      <c r="S284" s="3">
        <v>0</v>
      </c>
      <c r="T284">
        <v>8</v>
      </c>
      <c r="U284">
        <v>0</v>
      </c>
      <c r="V284">
        <v>0</v>
      </c>
      <c r="W284">
        <v>0</v>
      </c>
      <c r="X284">
        <v>0.8</v>
      </c>
      <c r="Y284" s="1">
        <v>0</v>
      </c>
      <c r="Z284">
        <f t="shared" si="16"/>
        <v>1.8</v>
      </c>
      <c r="AA284" t="str">
        <f t="shared" si="17"/>
        <v>Chase Ford</v>
      </c>
      <c r="AB284">
        <f>VLOOKUP(AA284,'[1]player index'!D:F,3,FALSE)</f>
        <v>556</v>
      </c>
      <c r="AC284" t="e">
        <f>VLOOKUP(AA284,'[1]player index'!E:F,2,FALSE)</f>
        <v>#N/A</v>
      </c>
      <c r="AD284">
        <f t="shared" si="18"/>
        <v>556</v>
      </c>
      <c r="AE284">
        <f t="shared" si="19"/>
        <v>1.8</v>
      </c>
    </row>
    <row r="285" spans="1:31">
      <c r="A285" t="s">
        <v>308</v>
      </c>
      <c r="B285" t="s">
        <v>6</v>
      </c>
      <c r="C285" t="s">
        <v>612</v>
      </c>
      <c r="D285">
        <v>9</v>
      </c>
      <c r="E285" t="s">
        <v>613</v>
      </c>
      <c r="M285">
        <v>0</v>
      </c>
      <c r="N285">
        <v>0</v>
      </c>
      <c r="O285">
        <v>0</v>
      </c>
      <c r="P285">
        <v>1</v>
      </c>
      <c r="Q285">
        <v>7</v>
      </c>
      <c r="R285">
        <v>0</v>
      </c>
      <c r="S285" s="3">
        <v>0</v>
      </c>
      <c r="T285">
        <v>7</v>
      </c>
      <c r="U285">
        <v>0</v>
      </c>
      <c r="V285">
        <v>0</v>
      </c>
      <c r="W285">
        <v>0</v>
      </c>
      <c r="X285">
        <v>0.7</v>
      </c>
      <c r="Y285" s="1">
        <v>0.02</v>
      </c>
      <c r="Z285">
        <f t="shared" si="16"/>
        <v>1.7000000000000002</v>
      </c>
      <c r="AA285" t="str">
        <f t="shared" si="17"/>
        <v>Lance Moore</v>
      </c>
      <c r="AB285">
        <f>VLOOKUP(AA285,'[1]player index'!D:F,3,FALSE)</f>
        <v>284</v>
      </c>
      <c r="AC285">
        <f>VLOOKUP(AA285,'[1]player index'!E:F,2,FALSE)</f>
        <v>284</v>
      </c>
      <c r="AD285">
        <f t="shared" si="18"/>
        <v>284</v>
      </c>
      <c r="AE285">
        <f t="shared" si="19"/>
        <v>1.7000000000000002</v>
      </c>
    </row>
    <row r="286" spans="1:31">
      <c r="A286" t="s">
        <v>660</v>
      </c>
      <c r="B286" t="s">
        <v>6</v>
      </c>
      <c r="C286" t="s">
        <v>600</v>
      </c>
      <c r="D286">
        <v>9</v>
      </c>
      <c r="E286" t="s">
        <v>601</v>
      </c>
      <c r="M286">
        <v>0</v>
      </c>
      <c r="N286">
        <v>0</v>
      </c>
      <c r="O286">
        <v>0</v>
      </c>
      <c r="P286">
        <v>1</v>
      </c>
      <c r="Q286">
        <v>7</v>
      </c>
      <c r="R286">
        <v>0</v>
      </c>
      <c r="S286" s="3">
        <v>0</v>
      </c>
      <c r="T286">
        <v>7</v>
      </c>
      <c r="U286">
        <v>0</v>
      </c>
      <c r="V286">
        <v>0</v>
      </c>
      <c r="W286">
        <v>0</v>
      </c>
      <c r="X286">
        <v>0.7</v>
      </c>
      <c r="Y286" s="1">
        <v>0.02</v>
      </c>
      <c r="Z286">
        <f t="shared" si="16"/>
        <v>1.7000000000000002</v>
      </c>
      <c r="AA286" t="str">
        <f t="shared" si="17"/>
        <v>Paul Richardson</v>
      </c>
      <c r="AB286">
        <f>VLOOKUP(AA286,'[1]player index'!D:F,3,FALSE)</f>
        <v>598</v>
      </c>
      <c r="AC286">
        <f>VLOOKUP(AA286,'[1]player index'!E:F,2,FALSE)</f>
        <v>598</v>
      </c>
      <c r="AD286">
        <f t="shared" si="18"/>
        <v>598</v>
      </c>
      <c r="AE286">
        <f t="shared" si="19"/>
        <v>1.7000000000000002</v>
      </c>
    </row>
    <row r="287" spans="1:31">
      <c r="A287" t="s">
        <v>661</v>
      </c>
      <c r="B287" t="s">
        <v>6</v>
      </c>
      <c r="C287" t="s">
        <v>581</v>
      </c>
      <c r="D287">
        <v>8</v>
      </c>
      <c r="E287" t="s">
        <v>616</v>
      </c>
      <c r="M287">
        <v>0</v>
      </c>
      <c r="N287">
        <v>0</v>
      </c>
      <c r="O287">
        <v>0</v>
      </c>
      <c r="P287">
        <v>1</v>
      </c>
      <c r="Q287">
        <v>7</v>
      </c>
      <c r="R287">
        <v>0</v>
      </c>
      <c r="S287" s="3">
        <v>0</v>
      </c>
      <c r="T287">
        <v>7</v>
      </c>
      <c r="U287">
        <v>0</v>
      </c>
      <c r="V287">
        <v>0</v>
      </c>
      <c r="W287">
        <v>0</v>
      </c>
      <c r="X287">
        <v>0.7</v>
      </c>
      <c r="Y287" s="1">
        <v>0.01</v>
      </c>
      <c r="Z287">
        <f t="shared" si="16"/>
        <v>1.7000000000000002</v>
      </c>
      <c r="AA287" t="str">
        <f t="shared" si="17"/>
        <v>Ryan Grant</v>
      </c>
      <c r="AB287">
        <f>VLOOKUP(AA287,'[1]player index'!D:F,3,FALSE)</f>
        <v>252</v>
      </c>
      <c r="AC287">
        <f>VLOOKUP(AA287,'[1]player index'!E:F,2,FALSE)</f>
        <v>252</v>
      </c>
      <c r="AD287">
        <f t="shared" si="18"/>
        <v>252</v>
      </c>
      <c r="AE287">
        <f t="shared" si="19"/>
        <v>1.7000000000000002</v>
      </c>
    </row>
    <row r="288" spans="1:31">
      <c r="A288" t="s">
        <v>289</v>
      </c>
      <c r="B288" t="s">
        <v>6</v>
      </c>
      <c r="C288" t="s">
        <v>44</v>
      </c>
      <c r="D288">
        <v>9</v>
      </c>
      <c r="E288" t="s">
        <v>599</v>
      </c>
      <c r="M288">
        <v>0</v>
      </c>
      <c r="N288">
        <v>0</v>
      </c>
      <c r="O288">
        <v>0</v>
      </c>
      <c r="P288">
        <v>1</v>
      </c>
      <c r="Q288">
        <v>7</v>
      </c>
      <c r="R288">
        <v>0</v>
      </c>
      <c r="S288" s="3">
        <v>0</v>
      </c>
      <c r="T288">
        <v>7</v>
      </c>
      <c r="U288">
        <v>0</v>
      </c>
      <c r="V288">
        <v>0</v>
      </c>
      <c r="W288">
        <v>0</v>
      </c>
      <c r="X288">
        <v>0.7</v>
      </c>
      <c r="Y288" s="1">
        <v>0.06</v>
      </c>
      <c r="Z288">
        <f t="shared" si="16"/>
        <v>1.7000000000000002</v>
      </c>
      <c r="AA288" t="str">
        <f t="shared" si="17"/>
        <v>Chris Conley</v>
      </c>
      <c r="AB288">
        <f>VLOOKUP(AA288,'[1]player index'!D:F,3,FALSE)</f>
        <v>400</v>
      </c>
      <c r="AC288">
        <f>VLOOKUP(AA288,'[1]player index'!E:F,2,FALSE)</f>
        <v>400</v>
      </c>
      <c r="AD288">
        <f t="shared" si="18"/>
        <v>400</v>
      </c>
      <c r="AE288">
        <f t="shared" si="19"/>
        <v>1.7000000000000002</v>
      </c>
    </row>
    <row r="289" spans="1:31">
      <c r="A289" t="s">
        <v>501</v>
      </c>
      <c r="B289" t="s">
        <v>45</v>
      </c>
      <c r="C289" t="s">
        <v>582</v>
      </c>
      <c r="D289">
        <v>7</v>
      </c>
      <c r="E289" t="s">
        <v>583</v>
      </c>
      <c r="M289">
        <v>0</v>
      </c>
      <c r="N289">
        <v>0</v>
      </c>
      <c r="O289">
        <v>0</v>
      </c>
      <c r="P289">
        <v>1</v>
      </c>
      <c r="Q289">
        <v>7</v>
      </c>
      <c r="R289">
        <v>0</v>
      </c>
      <c r="S289" s="3">
        <v>0</v>
      </c>
      <c r="T289">
        <v>7</v>
      </c>
      <c r="U289">
        <v>0</v>
      </c>
      <c r="V289">
        <v>0</v>
      </c>
      <c r="W289">
        <v>0</v>
      </c>
      <c r="X289">
        <v>0.7</v>
      </c>
      <c r="Y289" s="1">
        <v>0</v>
      </c>
      <c r="Z289">
        <f t="shared" si="16"/>
        <v>1.7000000000000002</v>
      </c>
      <c r="AA289" t="str">
        <f t="shared" si="17"/>
        <v>Zach Miller</v>
      </c>
      <c r="AB289">
        <f>VLOOKUP(AA289,'[1]player index'!D:F,3,FALSE)</f>
        <v>347</v>
      </c>
      <c r="AC289">
        <f>VLOOKUP(AA289,'[1]player index'!E:F,2,FALSE)</f>
        <v>347</v>
      </c>
      <c r="AD289">
        <f t="shared" si="18"/>
        <v>347</v>
      </c>
      <c r="AE289">
        <f t="shared" si="19"/>
        <v>1.7000000000000002</v>
      </c>
    </row>
    <row r="290" spans="1:31">
      <c r="A290" t="s">
        <v>544</v>
      </c>
      <c r="B290" t="s">
        <v>45</v>
      </c>
      <c r="C290" t="s">
        <v>591</v>
      </c>
      <c r="D290">
        <v>5</v>
      </c>
      <c r="E290" t="s">
        <v>592</v>
      </c>
      <c r="M290">
        <v>0</v>
      </c>
      <c r="N290">
        <v>0</v>
      </c>
      <c r="O290">
        <v>0</v>
      </c>
      <c r="P290">
        <v>1</v>
      </c>
      <c r="Q290">
        <v>7</v>
      </c>
      <c r="R290">
        <v>0</v>
      </c>
      <c r="S290" s="3">
        <v>0</v>
      </c>
      <c r="T290">
        <v>7</v>
      </c>
      <c r="U290">
        <v>0</v>
      </c>
      <c r="V290">
        <v>0</v>
      </c>
      <c r="W290">
        <v>0</v>
      </c>
      <c r="X290">
        <v>0.7</v>
      </c>
      <c r="Y290" s="1">
        <v>0.01</v>
      </c>
      <c r="Z290">
        <f t="shared" si="16"/>
        <v>1.7000000000000002</v>
      </c>
      <c r="AA290" t="str">
        <f t="shared" si="17"/>
        <v>Dion Sims</v>
      </c>
      <c r="AB290">
        <f>VLOOKUP(AA290,'[1]player index'!D:F,3,FALSE)</f>
        <v>576</v>
      </c>
      <c r="AC290" t="e">
        <f>VLOOKUP(AA290,'[1]player index'!E:F,2,FALSE)</f>
        <v>#N/A</v>
      </c>
      <c r="AD290">
        <f t="shared" si="18"/>
        <v>576</v>
      </c>
      <c r="AE290">
        <f t="shared" si="19"/>
        <v>1.7000000000000002</v>
      </c>
    </row>
    <row r="291" spans="1:31">
      <c r="A291" t="s">
        <v>538</v>
      </c>
      <c r="B291" t="s">
        <v>45</v>
      </c>
      <c r="C291" t="s">
        <v>33</v>
      </c>
      <c r="D291">
        <v>11</v>
      </c>
      <c r="E291" t="s">
        <v>602</v>
      </c>
      <c r="M291">
        <v>0</v>
      </c>
      <c r="N291">
        <v>0</v>
      </c>
      <c r="O291">
        <v>0</v>
      </c>
      <c r="P291">
        <v>1</v>
      </c>
      <c r="Q291">
        <v>7</v>
      </c>
      <c r="R291">
        <v>0</v>
      </c>
      <c r="S291" s="3">
        <v>0</v>
      </c>
      <c r="T291">
        <v>7</v>
      </c>
      <c r="U291">
        <v>0</v>
      </c>
      <c r="V291">
        <v>0</v>
      </c>
      <c r="W291">
        <v>0</v>
      </c>
      <c r="X291">
        <v>0.7</v>
      </c>
      <c r="Y291" s="1">
        <v>0.17</v>
      </c>
      <c r="Z291">
        <f t="shared" si="16"/>
        <v>1.7000000000000002</v>
      </c>
      <c r="AA291" t="str">
        <f t="shared" si="17"/>
        <v>Josh Hill</v>
      </c>
      <c r="AB291">
        <f>VLOOKUP(AA291,'[1]player index'!D:F,3,FALSE)</f>
        <v>305</v>
      </c>
      <c r="AC291">
        <f>VLOOKUP(AA291,'[1]player index'!E:F,2,FALSE)</f>
        <v>305</v>
      </c>
      <c r="AD291">
        <f t="shared" si="18"/>
        <v>305</v>
      </c>
      <c r="AE291">
        <f t="shared" si="19"/>
        <v>1.7000000000000002</v>
      </c>
    </row>
    <row r="292" spans="1:31">
      <c r="A292" t="s">
        <v>556</v>
      </c>
      <c r="B292" t="s">
        <v>45</v>
      </c>
      <c r="C292" t="s">
        <v>593</v>
      </c>
      <c r="D292">
        <v>7</v>
      </c>
      <c r="E292" t="s">
        <v>594</v>
      </c>
      <c r="M292">
        <v>0</v>
      </c>
      <c r="N292">
        <v>0</v>
      </c>
      <c r="O292">
        <v>0</v>
      </c>
      <c r="P292">
        <v>1</v>
      </c>
      <c r="Q292">
        <v>7</v>
      </c>
      <c r="R292">
        <v>0</v>
      </c>
      <c r="S292" s="3">
        <v>0</v>
      </c>
      <c r="T292">
        <v>7</v>
      </c>
      <c r="U292">
        <v>0</v>
      </c>
      <c r="V292">
        <v>0</v>
      </c>
      <c r="W292">
        <v>0</v>
      </c>
      <c r="X292">
        <v>0.7</v>
      </c>
      <c r="Y292" s="1">
        <v>0.02</v>
      </c>
      <c r="Z292">
        <f t="shared" si="16"/>
        <v>1.7000000000000002</v>
      </c>
      <c r="AA292" t="str">
        <f t="shared" si="17"/>
        <v>Tyler Kroft</v>
      </c>
      <c r="AB292">
        <f>VLOOKUP(AA292,'[1]player index'!D:F,3,FALSE)</f>
        <v>427</v>
      </c>
      <c r="AC292">
        <f>VLOOKUP(AA292,'[1]player index'!E:F,2,FALSE)</f>
        <v>427</v>
      </c>
      <c r="AD292">
        <f t="shared" si="18"/>
        <v>427</v>
      </c>
      <c r="AE292">
        <f t="shared" si="19"/>
        <v>1.7000000000000002</v>
      </c>
    </row>
    <row r="293" spans="1:31">
      <c r="A293" t="s">
        <v>553</v>
      </c>
      <c r="B293" t="s">
        <v>45</v>
      </c>
      <c r="C293" t="s">
        <v>619</v>
      </c>
      <c r="D293">
        <v>6</v>
      </c>
      <c r="E293" t="s">
        <v>620</v>
      </c>
      <c r="M293">
        <v>0</v>
      </c>
      <c r="N293">
        <v>0</v>
      </c>
      <c r="O293">
        <v>0</v>
      </c>
      <c r="P293">
        <v>1</v>
      </c>
      <c r="Q293">
        <v>7</v>
      </c>
      <c r="R293">
        <v>0</v>
      </c>
      <c r="S293" s="3">
        <v>0</v>
      </c>
      <c r="T293">
        <v>7</v>
      </c>
      <c r="U293">
        <v>0</v>
      </c>
      <c r="V293">
        <v>0</v>
      </c>
      <c r="W293">
        <v>0</v>
      </c>
      <c r="X293">
        <v>0.7</v>
      </c>
      <c r="Y293" s="1">
        <v>0.06</v>
      </c>
      <c r="Z293">
        <f t="shared" si="16"/>
        <v>1.7000000000000002</v>
      </c>
      <c r="AA293" t="str">
        <f t="shared" si="17"/>
        <v>Clive Walford</v>
      </c>
      <c r="AB293">
        <f>VLOOKUP(AA293,'[1]player index'!D:F,3,FALSE)</f>
        <v>317</v>
      </c>
      <c r="AC293">
        <f>VLOOKUP(AA293,'[1]player index'!E:F,2,FALSE)</f>
        <v>317</v>
      </c>
      <c r="AD293">
        <f t="shared" si="18"/>
        <v>317</v>
      </c>
      <c r="AE293">
        <f t="shared" si="19"/>
        <v>1.7000000000000002</v>
      </c>
    </row>
    <row r="294" spans="1:31">
      <c r="A294" t="s">
        <v>298</v>
      </c>
      <c r="B294" t="s">
        <v>34</v>
      </c>
      <c r="C294" t="s">
        <v>595</v>
      </c>
      <c r="D294">
        <v>9</v>
      </c>
      <c r="E294" t="s">
        <v>596</v>
      </c>
      <c r="M294">
        <v>1</v>
      </c>
      <c r="N294">
        <v>4</v>
      </c>
      <c r="O294">
        <v>0</v>
      </c>
      <c r="P294">
        <v>0</v>
      </c>
      <c r="Q294">
        <v>2</v>
      </c>
      <c r="R294">
        <v>0</v>
      </c>
      <c r="S294" s="3">
        <v>0</v>
      </c>
      <c r="T294">
        <v>6</v>
      </c>
      <c r="U294">
        <v>0</v>
      </c>
      <c r="V294">
        <v>0</v>
      </c>
      <c r="W294">
        <v>0</v>
      </c>
      <c r="X294">
        <v>0.6</v>
      </c>
      <c r="Y294" s="1">
        <v>0.16</v>
      </c>
      <c r="Z294">
        <f t="shared" si="16"/>
        <v>0.60000000000000009</v>
      </c>
      <c r="AA294" t="str">
        <f t="shared" si="17"/>
        <v>Jonathan Grimes</v>
      </c>
      <c r="AB294">
        <f>VLOOKUP(AA294,'[1]player index'!D:F,3,FALSE)</f>
        <v>247</v>
      </c>
      <c r="AC294">
        <f>VLOOKUP(AA294,'[1]player index'!E:F,2,FALSE)</f>
        <v>247</v>
      </c>
      <c r="AD294">
        <f t="shared" si="18"/>
        <v>247</v>
      </c>
      <c r="AE294">
        <f t="shared" si="19"/>
        <v>0.60000000000000009</v>
      </c>
    </row>
    <row r="295" spans="1:31">
      <c r="A295" t="s">
        <v>456</v>
      </c>
      <c r="B295" t="s">
        <v>34</v>
      </c>
      <c r="C295" t="s">
        <v>625</v>
      </c>
      <c r="D295">
        <v>9</v>
      </c>
      <c r="E295" t="s">
        <v>626</v>
      </c>
      <c r="M295">
        <v>1</v>
      </c>
      <c r="N295">
        <v>5</v>
      </c>
      <c r="O295">
        <v>0</v>
      </c>
      <c r="P295">
        <v>0</v>
      </c>
      <c r="Q295">
        <v>1</v>
      </c>
      <c r="R295">
        <v>0</v>
      </c>
      <c r="S295" s="3">
        <v>0</v>
      </c>
      <c r="T295">
        <v>6</v>
      </c>
      <c r="U295">
        <v>0</v>
      </c>
      <c r="V295">
        <v>0</v>
      </c>
      <c r="W295">
        <v>0</v>
      </c>
      <c r="X295">
        <v>0.6</v>
      </c>
      <c r="Y295" s="1">
        <v>0.24</v>
      </c>
      <c r="Z295">
        <f t="shared" si="16"/>
        <v>0.6</v>
      </c>
      <c r="AA295" t="str">
        <f t="shared" si="17"/>
        <v>Lorenzo Taliaferro</v>
      </c>
      <c r="AB295">
        <f>VLOOKUP(AA295,'[1]player index'!D:F,3,FALSE)</f>
        <v>248</v>
      </c>
      <c r="AC295">
        <f>VLOOKUP(AA295,'[1]player index'!E:F,2,FALSE)</f>
        <v>248</v>
      </c>
      <c r="AD295">
        <f t="shared" si="18"/>
        <v>248</v>
      </c>
      <c r="AE295">
        <f t="shared" si="19"/>
        <v>0.6</v>
      </c>
    </row>
    <row r="296" spans="1:31">
      <c r="A296" t="s">
        <v>301</v>
      </c>
      <c r="B296" t="s">
        <v>34</v>
      </c>
      <c r="C296" t="s">
        <v>625</v>
      </c>
      <c r="D296">
        <v>9</v>
      </c>
      <c r="E296" t="s">
        <v>626</v>
      </c>
      <c r="M296">
        <v>1</v>
      </c>
      <c r="N296">
        <v>4</v>
      </c>
      <c r="O296">
        <v>0</v>
      </c>
      <c r="P296">
        <v>0</v>
      </c>
      <c r="Q296">
        <v>2</v>
      </c>
      <c r="R296">
        <v>0</v>
      </c>
      <c r="S296" s="3">
        <v>0</v>
      </c>
      <c r="T296">
        <v>6</v>
      </c>
      <c r="U296">
        <v>0</v>
      </c>
      <c r="V296">
        <v>0</v>
      </c>
      <c r="W296">
        <v>0</v>
      </c>
      <c r="X296">
        <v>0.6</v>
      </c>
      <c r="Y296" s="1">
        <v>0.09</v>
      </c>
      <c r="Z296">
        <f t="shared" si="16"/>
        <v>0.60000000000000009</v>
      </c>
      <c r="AA296" t="str">
        <f t="shared" si="17"/>
        <v>Javorius Allen</v>
      </c>
      <c r="AB296">
        <f>VLOOKUP(AA296,'[1]player index'!D:F,3,FALSE)</f>
        <v>340</v>
      </c>
      <c r="AC296">
        <f>VLOOKUP(AA296,'[1]player index'!E:F,2,FALSE)</f>
        <v>340</v>
      </c>
      <c r="AD296">
        <f t="shared" si="18"/>
        <v>340</v>
      </c>
      <c r="AE296">
        <f t="shared" si="19"/>
        <v>0.60000000000000009</v>
      </c>
    </row>
    <row r="297" spans="1:31">
      <c r="A297" t="s">
        <v>381</v>
      </c>
      <c r="B297" t="s">
        <v>6</v>
      </c>
      <c r="C297" t="s">
        <v>625</v>
      </c>
      <c r="D297">
        <v>9</v>
      </c>
      <c r="E297" t="s">
        <v>626</v>
      </c>
      <c r="M297">
        <v>0</v>
      </c>
      <c r="N297">
        <v>0</v>
      </c>
      <c r="O297">
        <v>0</v>
      </c>
      <c r="P297">
        <v>1</v>
      </c>
      <c r="Q297">
        <v>6</v>
      </c>
      <c r="R297">
        <v>0</v>
      </c>
      <c r="S297" s="3">
        <v>0</v>
      </c>
      <c r="T297">
        <v>6</v>
      </c>
      <c r="U297">
        <v>0</v>
      </c>
      <c r="V297">
        <v>0</v>
      </c>
      <c r="W297">
        <v>0</v>
      </c>
      <c r="X297">
        <v>0.6</v>
      </c>
      <c r="Y297" s="1">
        <v>0.01</v>
      </c>
      <c r="Z297">
        <f t="shared" si="16"/>
        <v>1.6</v>
      </c>
      <c r="AA297" t="str">
        <f t="shared" si="17"/>
        <v>Michael Campanaro</v>
      </c>
      <c r="AB297">
        <f>VLOOKUP(AA297,'[1]player index'!D:F,3,FALSE)</f>
        <v>302</v>
      </c>
      <c r="AC297">
        <f>VLOOKUP(AA297,'[1]player index'!E:F,2,FALSE)</f>
        <v>302</v>
      </c>
      <c r="AD297">
        <f t="shared" si="18"/>
        <v>302</v>
      </c>
      <c r="AE297">
        <f t="shared" si="19"/>
        <v>1.6</v>
      </c>
    </row>
    <row r="298" spans="1:31">
      <c r="A298" t="s">
        <v>551</v>
      </c>
      <c r="B298" t="s">
        <v>45</v>
      </c>
      <c r="C298" t="s">
        <v>586</v>
      </c>
      <c r="D298">
        <v>5</v>
      </c>
      <c r="E298" t="s">
        <v>587</v>
      </c>
      <c r="M298">
        <v>0</v>
      </c>
      <c r="N298">
        <v>0</v>
      </c>
      <c r="O298">
        <v>0</v>
      </c>
      <c r="P298">
        <v>1</v>
      </c>
      <c r="Q298">
        <v>6</v>
      </c>
      <c r="R298">
        <v>0</v>
      </c>
      <c r="S298" s="3">
        <v>0</v>
      </c>
      <c r="T298">
        <v>6</v>
      </c>
      <c r="U298">
        <v>0</v>
      </c>
      <c r="V298">
        <v>0</v>
      </c>
      <c r="W298">
        <v>0</v>
      </c>
      <c r="X298">
        <v>0.6</v>
      </c>
      <c r="Y298" s="1">
        <v>0.02</v>
      </c>
      <c r="Z298">
        <f t="shared" si="16"/>
        <v>1.6</v>
      </c>
      <c r="AA298" t="str">
        <f t="shared" si="17"/>
        <v>MyCole Pruitt</v>
      </c>
      <c r="AB298">
        <f>VLOOKUP(AA298,'[1]player index'!D:F,3,FALSE)</f>
        <v>428</v>
      </c>
      <c r="AC298">
        <f>VLOOKUP(AA298,'[1]player index'!E:F,2,FALSE)</f>
        <v>428</v>
      </c>
      <c r="AD298">
        <f t="shared" si="18"/>
        <v>428</v>
      </c>
      <c r="AE298">
        <f t="shared" si="19"/>
        <v>1.6</v>
      </c>
    </row>
    <row r="299" spans="1:31">
      <c r="A299" t="s">
        <v>662</v>
      </c>
      <c r="Z299">
        <f t="shared" si="16"/>
        <v>0</v>
      </c>
      <c r="AA299" t="str">
        <f t="shared" si="17"/>
        <v xml:space="preserve"> Previous1011121314Next </v>
      </c>
      <c r="AB299" t="e">
        <f>VLOOKUP(AA299,'[1]player index'!D:F,3,FALSE)</f>
        <v>#N/A</v>
      </c>
      <c r="AC299" t="e">
        <f>VLOOKUP(AA299,'[1]player index'!E:F,2,FALSE)</f>
        <v>#N/A</v>
      </c>
      <c r="AD299" t="e">
        <f t="shared" si="18"/>
        <v>#N/A</v>
      </c>
      <c r="AE299">
        <f t="shared" si="19"/>
        <v>0</v>
      </c>
    </row>
    <row r="300" spans="1:31">
      <c r="Z300">
        <f t="shared" si="16"/>
        <v>0</v>
      </c>
      <c r="AA300">
        <f t="shared" si="17"/>
        <v>0</v>
      </c>
      <c r="AB300" t="e">
        <f>VLOOKUP(AA300,'[1]player index'!D:F,3,FALSE)</f>
        <v>#N/A</v>
      </c>
      <c r="AC300" t="e">
        <f>VLOOKUP(AA300,'[1]player index'!E:F,2,FALSE)</f>
        <v>#N/A</v>
      </c>
      <c r="AD300" t="e">
        <f t="shared" si="18"/>
        <v>#N/A</v>
      </c>
      <c r="AE300">
        <f t="shared" si="19"/>
        <v>0</v>
      </c>
    </row>
    <row r="301" spans="1:31">
      <c r="F301" t="s">
        <v>2798</v>
      </c>
      <c r="G301" t="s">
        <v>2799</v>
      </c>
      <c r="I301" t="s">
        <v>2785</v>
      </c>
      <c r="J301" t="s">
        <v>2786</v>
      </c>
      <c r="K301" t="s">
        <v>2787</v>
      </c>
      <c r="L301" t="s">
        <v>2800</v>
      </c>
      <c r="M301" t="s">
        <v>2801</v>
      </c>
      <c r="N301" t="s">
        <v>2788</v>
      </c>
      <c r="O301" t="s">
        <v>2802</v>
      </c>
      <c r="P301" t="s">
        <v>765</v>
      </c>
      <c r="Q301" t="s">
        <v>2790</v>
      </c>
      <c r="R301" t="s">
        <v>2803</v>
      </c>
      <c r="S301" s="3" t="s">
        <v>2243</v>
      </c>
      <c r="T301" t="s">
        <v>2804</v>
      </c>
      <c r="U301" t="s">
        <v>2805</v>
      </c>
      <c r="W301" t="s">
        <v>2806</v>
      </c>
      <c r="Z301" t="e">
        <f t="shared" si="16"/>
        <v>#VALUE!</v>
      </c>
      <c r="AA301">
        <f t="shared" si="17"/>
        <v>0</v>
      </c>
      <c r="AB301" t="e">
        <f>VLOOKUP(AA301,'[1]player index'!D:F,3,FALSE)</f>
        <v>#N/A</v>
      </c>
      <c r="AC301" t="e">
        <f>VLOOKUP(AA301,'[1]player index'!E:F,2,FALSE)</f>
        <v>#N/A</v>
      </c>
      <c r="AD301" t="e">
        <f t="shared" si="18"/>
        <v>#N/A</v>
      </c>
      <c r="AE301" t="e">
        <f t="shared" si="19"/>
        <v>#VALUE!</v>
      </c>
    </row>
    <row r="302" spans="1:31">
      <c r="A302" t="s">
        <v>16</v>
      </c>
      <c r="B302" t="s">
        <v>15</v>
      </c>
      <c r="C302" t="s">
        <v>18</v>
      </c>
      <c r="D302">
        <v>7</v>
      </c>
      <c r="E302" t="s">
        <v>576</v>
      </c>
      <c r="F302">
        <v>25</v>
      </c>
      <c r="G302">
        <v>38</v>
      </c>
      <c r="H302" t="s">
        <v>663</v>
      </c>
      <c r="I302">
        <v>314</v>
      </c>
      <c r="J302">
        <v>3</v>
      </c>
      <c r="K302">
        <v>0</v>
      </c>
      <c r="L302">
        <v>117.7</v>
      </c>
      <c r="M302">
        <v>3</v>
      </c>
      <c r="N302">
        <v>17</v>
      </c>
      <c r="O302">
        <v>0</v>
      </c>
      <c r="X302">
        <v>32.4</v>
      </c>
      <c r="Y302" s="1">
        <v>0.99</v>
      </c>
      <c r="Z302">
        <f>I302*0.04+J302*4-K302+N302*0.1+O302*6+P302+Q302*0.1+R302*6-S302+V302*6+W302*6+IF(I302&gt;300,3,0)+IF(N302&gt;100,3,0)+IF(Q302&gt;100,3,0)</f>
        <v>29.26</v>
      </c>
      <c r="AA302" t="str">
        <f>A302</f>
        <v>Aaron Rodgers</v>
      </c>
      <c r="AB302">
        <f>VLOOKUP(AA302,'[1]player index'!D:F,3,FALSE)</f>
        <v>7</v>
      </c>
      <c r="AC302">
        <f>VLOOKUP(AA302,'[1]player index'!E:F,2,FALSE)</f>
        <v>7</v>
      </c>
      <c r="AD302">
        <f t="shared" si="18"/>
        <v>7</v>
      </c>
      <c r="AE302">
        <f t="shared" si="19"/>
        <v>29.26</v>
      </c>
    </row>
    <row r="303" spans="1:31">
      <c r="A303" t="s">
        <v>39</v>
      </c>
      <c r="B303" t="s">
        <v>15</v>
      </c>
      <c r="C303" t="s">
        <v>589</v>
      </c>
      <c r="D303">
        <v>7</v>
      </c>
      <c r="E303" t="s">
        <v>590</v>
      </c>
      <c r="F303">
        <v>32</v>
      </c>
      <c r="G303">
        <v>48</v>
      </c>
      <c r="H303" t="s">
        <v>664</v>
      </c>
      <c r="I303">
        <v>306</v>
      </c>
      <c r="J303">
        <v>3</v>
      </c>
      <c r="K303">
        <v>0</v>
      </c>
      <c r="L303">
        <v>105</v>
      </c>
      <c r="M303">
        <v>1</v>
      </c>
      <c r="N303">
        <v>-1</v>
      </c>
      <c r="O303">
        <v>0</v>
      </c>
      <c r="X303">
        <v>30.2</v>
      </c>
      <c r="Y303" s="1">
        <v>0.98</v>
      </c>
      <c r="Z303">
        <f t="shared" ref="Z303:Z339" si="20">I303*0.04+J303*4-K303+N303*0.1+O303*6+P303+Q303*0.1+R303*6-S303+V303*6+W303*6+IF(I303&gt;300,3,0)+IF(N303&gt;100,3,0)+IF(Q303&gt;100,3,0)</f>
        <v>27.14</v>
      </c>
      <c r="AA303" t="str">
        <f t="shared" ref="AA303:AA339" si="21">A303</f>
        <v>Peyton Manning</v>
      </c>
      <c r="AB303">
        <f>VLOOKUP(AA303,'[1]player index'!D:F,3,FALSE)</f>
        <v>9</v>
      </c>
      <c r="AC303">
        <f>VLOOKUP(AA303,'[1]player index'!E:F,2,FALSE)</f>
        <v>9</v>
      </c>
      <c r="AD303">
        <f t="shared" si="18"/>
        <v>9</v>
      </c>
      <c r="AE303">
        <f t="shared" si="19"/>
        <v>27.14</v>
      </c>
    </row>
    <row r="304" spans="1:31">
      <c r="A304" t="s">
        <v>63</v>
      </c>
      <c r="B304" t="s">
        <v>15</v>
      </c>
      <c r="C304" t="s">
        <v>600</v>
      </c>
      <c r="D304">
        <v>9</v>
      </c>
      <c r="E304" t="s">
        <v>601</v>
      </c>
      <c r="F304">
        <v>20</v>
      </c>
      <c r="G304">
        <v>30</v>
      </c>
      <c r="H304" t="s">
        <v>665</v>
      </c>
      <c r="I304">
        <v>236</v>
      </c>
      <c r="J304">
        <v>2</v>
      </c>
      <c r="K304">
        <v>0</v>
      </c>
      <c r="L304">
        <v>112.6</v>
      </c>
      <c r="M304">
        <v>6</v>
      </c>
      <c r="N304">
        <v>42</v>
      </c>
      <c r="O304">
        <v>1</v>
      </c>
      <c r="X304">
        <v>30</v>
      </c>
      <c r="Y304" s="1">
        <v>0.96</v>
      </c>
      <c r="Z304">
        <f t="shared" si="20"/>
        <v>27.639999999999997</v>
      </c>
      <c r="AA304" t="str">
        <f t="shared" si="21"/>
        <v>Russell Wilson</v>
      </c>
      <c r="AB304">
        <f>VLOOKUP(AA304,'[1]player index'!D:F,3,FALSE)</f>
        <v>4</v>
      </c>
      <c r="AC304">
        <f>VLOOKUP(AA304,'[1]player index'!E:F,2,FALSE)</f>
        <v>4</v>
      </c>
      <c r="AD304">
        <f t="shared" si="18"/>
        <v>4</v>
      </c>
      <c r="AE304">
        <f t="shared" si="19"/>
        <v>27.639999999999997</v>
      </c>
    </row>
    <row r="305" spans="1:31">
      <c r="A305" t="s">
        <v>68</v>
      </c>
      <c r="B305" t="s">
        <v>15</v>
      </c>
      <c r="C305" t="s">
        <v>622</v>
      </c>
      <c r="D305">
        <v>5</v>
      </c>
      <c r="E305" t="s">
        <v>623</v>
      </c>
      <c r="F305">
        <v>19</v>
      </c>
      <c r="G305">
        <v>31</v>
      </c>
      <c r="H305" t="s">
        <v>666</v>
      </c>
      <c r="I305">
        <v>213</v>
      </c>
      <c r="J305">
        <v>2</v>
      </c>
      <c r="K305">
        <v>0</v>
      </c>
      <c r="L305">
        <v>103.3</v>
      </c>
      <c r="M305">
        <v>6</v>
      </c>
      <c r="N305">
        <v>34</v>
      </c>
      <c r="O305">
        <v>1</v>
      </c>
      <c r="X305">
        <v>28.05</v>
      </c>
      <c r="Y305" s="1">
        <v>0.94</v>
      </c>
      <c r="Z305">
        <f t="shared" si="20"/>
        <v>25.92</v>
      </c>
      <c r="AA305" t="str">
        <f t="shared" si="21"/>
        <v>Cam Newton</v>
      </c>
      <c r="AB305">
        <f>VLOOKUP(AA305,'[1]player index'!D:F,3,FALSE)</f>
        <v>11</v>
      </c>
      <c r="AC305">
        <f>VLOOKUP(AA305,'[1]player index'!E:F,2,FALSE)</f>
        <v>11</v>
      </c>
      <c r="AD305">
        <f t="shared" si="18"/>
        <v>11</v>
      </c>
      <c r="AE305">
        <f t="shared" si="19"/>
        <v>25.92</v>
      </c>
    </row>
    <row r="306" spans="1:31">
      <c r="A306" t="s">
        <v>125</v>
      </c>
      <c r="B306" t="s">
        <v>15</v>
      </c>
      <c r="C306" t="s">
        <v>577</v>
      </c>
      <c r="D306">
        <v>6</v>
      </c>
      <c r="E306" t="s">
        <v>578</v>
      </c>
      <c r="F306">
        <v>18</v>
      </c>
      <c r="G306">
        <v>29</v>
      </c>
      <c r="H306" t="s">
        <v>667</v>
      </c>
      <c r="I306">
        <v>331</v>
      </c>
      <c r="J306">
        <v>2</v>
      </c>
      <c r="K306">
        <v>0</v>
      </c>
      <c r="L306">
        <v>124.4</v>
      </c>
      <c r="M306">
        <v>1</v>
      </c>
      <c r="N306">
        <v>3</v>
      </c>
      <c r="O306">
        <v>0</v>
      </c>
      <c r="X306">
        <v>27.85</v>
      </c>
      <c r="Y306" s="1">
        <v>0.11</v>
      </c>
      <c r="Z306">
        <f t="shared" si="20"/>
        <v>24.540000000000003</v>
      </c>
      <c r="AA306" t="str">
        <f t="shared" si="21"/>
        <v>Brandon Weeden</v>
      </c>
      <c r="AB306">
        <f>VLOOKUP(AA306,'[1]player index'!D:F,3,FALSE)</f>
        <v>459</v>
      </c>
      <c r="AC306" t="e">
        <f>VLOOKUP(AA306,'[1]player index'!E:F,2,FALSE)</f>
        <v>#N/A</v>
      </c>
      <c r="AD306">
        <f t="shared" si="18"/>
        <v>459</v>
      </c>
      <c r="AE306">
        <f t="shared" si="19"/>
        <v>24.540000000000003</v>
      </c>
    </row>
    <row r="307" spans="1:31">
      <c r="A307" t="s">
        <v>59</v>
      </c>
      <c r="B307" t="s">
        <v>15</v>
      </c>
      <c r="C307" t="s">
        <v>597</v>
      </c>
      <c r="D307">
        <v>10</v>
      </c>
      <c r="E307" t="s">
        <v>598</v>
      </c>
      <c r="F307">
        <v>29</v>
      </c>
      <c r="G307">
        <v>42</v>
      </c>
      <c r="H307" t="s">
        <v>668</v>
      </c>
      <c r="I307">
        <v>305</v>
      </c>
      <c r="J307">
        <v>2</v>
      </c>
      <c r="K307">
        <v>0</v>
      </c>
      <c r="L307">
        <v>105.8</v>
      </c>
      <c r="M307">
        <v>1</v>
      </c>
      <c r="N307">
        <v>7</v>
      </c>
      <c r="O307">
        <v>0</v>
      </c>
      <c r="X307">
        <v>26.95</v>
      </c>
      <c r="Y307" s="1">
        <v>0.97</v>
      </c>
      <c r="Z307">
        <f t="shared" si="20"/>
        <v>23.900000000000002</v>
      </c>
      <c r="AA307" t="str">
        <f t="shared" si="21"/>
        <v>Matt Ryan</v>
      </c>
      <c r="AB307">
        <f>VLOOKUP(AA307,'[1]player index'!D:F,3,FALSE)</f>
        <v>12</v>
      </c>
      <c r="AC307">
        <f>VLOOKUP(AA307,'[1]player index'!E:F,2,FALSE)</f>
        <v>12</v>
      </c>
      <c r="AD307">
        <f t="shared" si="18"/>
        <v>12</v>
      </c>
      <c r="AE307">
        <f t="shared" si="19"/>
        <v>23.900000000000002</v>
      </c>
    </row>
    <row r="308" spans="1:31">
      <c r="A308" t="s">
        <v>87</v>
      </c>
      <c r="B308" t="s">
        <v>15</v>
      </c>
      <c r="C308" t="s">
        <v>612</v>
      </c>
      <c r="D308">
        <v>9</v>
      </c>
      <c r="E308" t="s">
        <v>613</v>
      </c>
      <c r="F308">
        <v>27</v>
      </c>
      <c r="G308">
        <v>44</v>
      </c>
      <c r="H308" t="s">
        <v>669</v>
      </c>
      <c r="I308">
        <v>294</v>
      </c>
      <c r="J308">
        <v>2</v>
      </c>
      <c r="K308">
        <v>0</v>
      </c>
      <c r="L308">
        <v>96.2</v>
      </c>
      <c r="M308">
        <v>1</v>
      </c>
      <c r="N308">
        <v>6</v>
      </c>
      <c r="O308">
        <v>0</v>
      </c>
      <c r="X308">
        <v>25.3</v>
      </c>
      <c r="Y308" s="1">
        <v>0.92</v>
      </c>
      <c r="Z308">
        <f t="shared" si="20"/>
        <v>20.36</v>
      </c>
      <c r="AA308" t="str">
        <f t="shared" si="21"/>
        <v>Matthew Stafford</v>
      </c>
      <c r="AB308">
        <f>VLOOKUP(AA308,'[1]player index'!D:F,3,FALSE)</f>
        <v>24</v>
      </c>
      <c r="AC308">
        <f>VLOOKUP(AA308,'[1]player index'!E:F,2,FALSE)</f>
        <v>24</v>
      </c>
      <c r="AD308">
        <f t="shared" si="18"/>
        <v>24</v>
      </c>
      <c r="AE308">
        <f t="shared" si="19"/>
        <v>20.36</v>
      </c>
    </row>
    <row r="309" spans="1:31">
      <c r="A309" t="s">
        <v>27</v>
      </c>
      <c r="B309" t="s">
        <v>15</v>
      </c>
      <c r="C309" t="s">
        <v>29</v>
      </c>
      <c r="D309">
        <v>4</v>
      </c>
      <c r="E309" t="s">
        <v>627</v>
      </c>
      <c r="F309">
        <v>23</v>
      </c>
      <c r="G309">
        <v>33</v>
      </c>
      <c r="H309" t="s">
        <v>670</v>
      </c>
      <c r="I309">
        <v>303</v>
      </c>
      <c r="J309">
        <v>2</v>
      </c>
      <c r="K309">
        <v>0</v>
      </c>
      <c r="L309">
        <v>118.6</v>
      </c>
      <c r="M309">
        <v>1</v>
      </c>
      <c r="N309">
        <v>3</v>
      </c>
      <c r="O309">
        <v>0</v>
      </c>
      <c r="X309">
        <v>24.45</v>
      </c>
      <c r="Y309" s="1">
        <v>0.98</v>
      </c>
      <c r="Z309">
        <f t="shared" si="20"/>
        <v>23.42</v>
      </c>
      <c r="AA309" t="str">
        <f t="shared" si="21"/>
        <v>Tom Brady</v>
      </c>
      <c r="AB309">
        <f>VLOOKUP(AA309,'[1]player index'!D:F,3,FALSE)</f>
        <v>14</v>
      </c>
      <c r="AC309">
        <f>VLOOKUP(AA309,'[1]player index'!E:F,2,FALSE)</f>
        <v>14</v>
      </c>
      <c r="AD309">
        <f t="shared" si="18"/>
        <v>14</v>
      </c>
      <c r="AE309">
        <f t="shared" si="19"/>
        <v>23.42</v>
      </c>
    </row>
    <row r="310" spans="1:31">
      <c r="A310" t="s">
        <v>88</v>
      </c>
      <c r="B310" t="s">
        <v>15</v>
      </c>
      <c r="C310" t="s">
        <v>89</v>
      </c>
      <c r="D310">
        <v>10</v>
      </c>
      <c r="E310" t="s">
        <v>631</v>
      </c>
      <c r="F310">
        <v>22</v>
      </c>
      <c r="G310">
        <v>36</v>
      </c>
      <c r="H310" t="s">
        <v>671</v>
      </c>
      <c r="I310">
        <v>232</v>
      </c>
      <c r="J310">
        <v>2</v>
      </c>
      <c r="K310">
        <v>0</v>
      </c>
      <c r="L310">
        <v>98.4</v>
      </c>
      <c r="M310">
        <v>6</v>
      </c>
      <c r="N310">
        <v>39</v>
      </c>
      <c r="O310">
        <v>0</v>
      </c>
      <c r="X310">
        <v>23.5</v>
      </c>
      <c r="Y310" s="1">
        <v>0.57999999999999996</v>
      </c>
      <c r="Z310">
        <f t="shared" si="20"/>
        <v>21.18</v>
      </c>
      <c r="AA310" t="str">
        <f t="shared" si="21"/>
        <v>Colin Kaepernick</v>
      </c>
      <c r="AB310">
        <f>VLOOKUP(AA310,'[1]player index'!D:F,3,FALSE)</f>
        <v>8</v>
      </c>
      <c r="AC310">
        <f>VLOOKUP(AA310,'[1]player index'!E:F,2,FALSE)</f>
        <v>8</v>
      </c>
      <c r="AD310">
        <f t="shared" si="18"/>
        <v>8</v>
      </c>
      <c r="AE310">
        <f t="shared" si="19"/>
        <v>21.18</v>
      </c>
    </row>
    <row r="311" spans="1:31">
      <c r="A311" t="s">
        <v>24</v>
      </c>
      <c r="B311" t="s">
        <v>15</v>
      </c>
      <c r="C311" t="s">
        <v>605</v>
      </c>
      <c r="D311">
        <v>10</v>
      </c>
      <c r="E311" t="s">
        <v>606</v>
      </c>
      <c r="F311">
        <v>20</v>
      </c>
      <c r="G311">
        <v>34</v>
      </c>
      <c r="H311" t="s">
        <v>672</v>
      </c>
      <c r="I311">
        <v>268</v>
      </c>
      <c r="J311">
        <v>2</v>
      </c>
      <c r="K311">
        <v>0</v>
      </c>
      <c r="L311">
        <v>103.6</v>
      </c>
      <c r="M311">
        <v>4</v>
      </c>
      <c r="N311">
        <v>15</v>
      </c>
      <c r="O311">
        <v>0</v>
      </c>
      <c r="X311">
        <v>22.9</v>
      </c>
      <c r="Y311" s="1">
        <v>0.98</v>
      </c>
      <c r="Z311">
        <f t="shared" si="20"/>
        <v>20.22</v>
      </c>
      <c r="AA311" t="str">
        <f t="shared" si="21"/>
        <v>Andrew Luck</v>
      </c>
      <c r="AB311">
        <f>VLOOKUP(AA311,'[1]player index'!D:F,3,FALSE)</f>
        <v>2</v>
      </c>
      <c r="AC311">
        <f>VLOOKUP(AA311,'[1]player index'!E:F,2,FALSE)</f>
        <v>2</v>
      </c>
      <c r="AD311">
        <f t="shared" si="18"/>
        <v>2</v>
      </c>
      <c r="AE311">
        <f t="shared" si="19"/>
        <v>20.22</v>
      </c>
    </row>
    <row r="312" spans="1:31">
      <c r="A312" t="s">
        <v>102</v>
      </c>
      <c r="B312" t="s">
        <v>15</v>
      </c>
      <c r="C312" t="s">
        <v>628</v>
      </c>
      <c r="D312">
        <v>4</v>
      </c>
      <c r="E312" t="s">
        <v>629</v>
      </c>
      <c r="F312">
        <v>22</v>
      </c>
      <c r="G312">
        <v>35</v>
      </c>
      <c r="H312" t="s">
        <v>673</v>
      </c>
      <c r="I312">
        <v>234</v>
      </c>
      <c r="J312">
        <v>2</v>
      </c>
      <c r="K312">
        <v>0</v>
      </c>
      <c r="L312">
        <v>101.4</v>
      </c>
      <c r="M312">
        <v>5</v>
      </c>
      <c r="N312">
        <v>28</v>
      </c>
      <c r="O312">
        <v>0</v>
      </c>
      <c r="X312">
        <v>22.5</v>
      </c>
      <c r="Y312" s="1">
        <v>0.63</v>
      </c>
      <c r="Z312">
        <f t="shared" si="20"/>
        <v>20.16</v>
      </c>
      <c r="AA312" t="str">
        <f t="shared" si="21"/>
        <v>Marcus Mariota</v>
      </c>
      <c r="AB312">
        <f>VLOOKUP(AA312,'[1]player index'!D:F,3,FALSE)</f>
        <v>22</v>
      </c>
      <c r="AC312">
        <f>VLOOKUP(AA312,'[1]player index'!E:F,2,FALSE)</f>
        <v>22</v>
      </c>
      <c r="AD312">
        <f t="shared" si="18"/>
        <v>22</v>
      </c>
      <c r="AE312">
        <f t="shared" si="19"/>
        <v>20.16</v>
      </c>
    </row>
    <row r="313" spans="1:31">
      <c r="A313" t="s">
        <v>76</v>
      </c>
      <c r="B313" t="s">
        <v>15</v>
      </c>
      <c r="C313" t="s">
        <v>603</v>
      </c>
      <c r="D313">
        <v>9</v>
      </c>
      <c r="E313" t="s">
        <v>604</v>
      </c>
      <c r="F313">
        <v>21</v>
      </c>
      <c r="G313">
        <v>33</v>
      </c>
      <c r="H313" t="s">
        <v>674</v>
      </c>
      <c r="I313">
        <v>267</v>
      </c>
      <c r="J313">
        <v>2</v>
      </c>
      <c r="K313">
        <v>0</v>
      </c>
      <c r="L313">
        <v>109</v>
      </c>
      <c r="M313">
        <v>1</v>
      </c>
      <c r="N313">
        <v>3</v>
      </c>
      <c r="O313">
        <v>0</v>
      </c>
      <c r="X313">
        <v>21.65</v>
      </c>
      <c r="Y313" s="1">
        <v>0.82</v>
      </c>
      <c r="Z313">
        <f t="shared" si="20"/>
        <v>18.98</v>
      </c>
      <c r="AA313" t="str">
        <f t="shared" si="21"/>
        <v>Carson Palmer</v>
      </c>
      <c r="AB313">
        <f>VLOOKUP(AA313,'[1]player index'!D:F,3,FALSE)</f>
        <v>16</v>
      </c>
      <c r="AC313">
        <f>VLOOKUP(AA313,'[1]player index'!E:F,2,FALSE)</f>
        <v>16</v>
      </c>
      <c r="AD313">
        <f t="shared" si="18"/>
        <v>16</v>
      </c>
      <c r="AE313">
        <f t="shared" si="19"/>
        <v>18.98</v>
      </c>
    </row>
    <row r="314" spans="1:31">
      <c r="A314" t="s">
        <v>56</v>
      </c>
      <c r="B314" t="s">
        <v>15</v>
      </c>
      <c r="C314" t="s">
        <v>584</v>
      </c>
      <c r="D314">
        <v>11</v>
      </c>
      <c r="E314" t="s">
        <v>585</v>
      </c>
      <c r="F314">
        <v>24</v>
      </c>
      <c r="G314">
        <v>35</v>
      </c>
      <c r="H314" t="s">
        <v>675</v>
      </c>
      <c r="I314">
        <v>265</v>
      </c>
      <c r="J314">
        <v>2</v>
      </c>
      <c r="K314">
        <v>0</v>
      </c>
      <c r="L314">
        <v>109.8</v>
      </c>
      <c r="M314">
        <v>1</v>
      </c>
      <c r="N314">
        <v>2</v>
      </c>
      <c r="O314">
        <v>0</v>
      </c>
      <c r="X314">
        <v>21.45</v>
      </c>
      <c r="Y314" s="1">
        <v>0.98</v>
      </c>
      <c r="Z314">
        <f t="shared" si="20"/>
        <v>18.8</v>
      </c>
      <c r="AA314" t="str">
        <f t="shared" si="21"/>
        <v>Ben Roethlisberger</v>
      </c>
      <c r="AB314">
        <f>VLOOKUP(AA314,'[1]player index'!D:F,3,FALSE)</f>
        <v>5</v>
      </c>
      <c r="AC314">
        <f>VLOOKUP(AA314,'[1]player index'!E:F,2,FALSE)</f>
        <v>5</v>
      </c>
      <c r="AD314">
        <f t="shared" si="18"/>
        <v>5</v>
      </c>
      <c r="AE314">
        <f t="shared" si="19"/>
        <v>18.8</v>
      </c>
    </row>
    <row r="315" spans="1:31">
      <c r="A315" t="s">
        <v>126</v>
      </c>
      <c r="B315" t="s">
        <v>15</v>
      </c>
      <c r="C315" t="s">
        <v>640</v>
      </c>
      <c r="D315">
        <v>6</v>
      </c>
      <c r="E315" t="s">
        <v>641</v>
      </c>
      <c r="F315">
        <v>21</v>
      </c>
      <c r="G315">
        <v>34</v>
      </c>
      <c r="H315" t="s">
        <v>676</v>
      </c>
      <c r="I315">
        <v>254</v>
      </c>
      <c r="J315">
        <v>2</v>
      </c>
      <c r="K315">
        <v>0</v>
      </c>
      <c r="L315">
        <v>104.3</v>
      </c>
      <c r="M315">
        <v>1</v>
      </c>
      <c r="N315">
        <v>2</v>
      </c>
      <c r="O315">
        <v>0</v>
      </c>
      <c r="X315">
        <v>20.9</v>
      </c>
      <c r="Y315" s="1">
        <v>0.38</v>
      </c>
      <c r="Z315">
        <f t="shared" si="20"/>
        <v>18.36</v>
      </c>
      <c r="AA315" t="str">
        <f t="shared" si="21"/>
        <v>Nick Foles</v>
      </c>
      <c r="AB315">
        <f>VLOOKUP(AA315,'[1]player index'!D:F,3,FALSE)</f>
        <v>47</v>
      </c>
      <c r="AC315">
        <f>VLOOKUP(AA315,'[1]player index'!E:F,2,FALSE)</f>
        <v>47</v>
      </c>
      <c r="AD315">
        <f t="shared" si="18"/>
        <v>47</v>
      </c>
      <c r="AE315">
        <f t="shared" si="19"/>
        <v>18.36</v>
      </c>
    </row>
    <row r="316" spans="1:31">
      <c r="A316" t="s">
        <v>93</v>
      </c>
      <c r="B316" t="s">
        <v>15</v>
      </c>
      <c r="C316" t="s">
        <v>625</v>
      </c>
      <c r="D316">
        <v>9</v>
      </c>
      <c r="E316" t="s">
        <v>626</v>
      </c>
      <c r="F316">
        <v>22</v>
      </c>
      <c r="G316">
        <v>36</v>
      </c>
      <c r="H316" t="s">
        <v>671</v>
      </c>
      <c r="I316">
        <v>248</v>
      </c>
      <c r="J316">
        <v>2</v>
      </c>
      <c r="K316">
        <v>0</v>
      </c>
      <c r="L316">
        <v>100.2</v>
      </c>
      <c r="M316">
        <v>2</v>
      </c>
      <c r="N316">
        <v>5</v>
      </c>
      <c r="O316">
        <v>0</v>
      </c>
      <c r="X316">
        <v>20.9</v>
      </c>
      <c r="Y316" s="1">
        <v>0.56000000000000005</v>
      </c>
      <c r="Z316">
        <f t="shared" si="20"/>
        <v>18.420000000000002</v>
      </c>
      <c r="AA316" t="str">
        <f t="shared" si="21"/>
        <v>Joe Flacco</v>
      </c>
      <c r="AB316">
        <f>VLOOKUP(AA316,'[1]player index'!D:F,3,FALSE)</f>
        <v>20</v>
      </c>
      <c r="AC316">
        <f>VLOOKUP(AA316,'[1]player index'!E:F,2,FALSE)</f>
        <v>20</v>
      </c>
      <c r="AD316">
        <f t="shared" si="18"/>
        <v>20</v>
      </c>
      <c r="AE316">
        <f t="shared" si="19"/>
        <v>18.420000000000002</v>
      </c>
    </row>
    <row r="317" spans="1:31">
      <c r="A317" t="s">
        <v>83</v>
      </c>
      <c r="B317" t="s">
        <v>15</v>
      </c>
      <c r="C317" t="s">
        <v>71</v>
      </c>
      <c r="D317">
        <v>10</v>
      </c>
      <c r="E317" t="s">
        <v>630</v>
      </c>
      <c r="F317">
        <v>22</v>
      </c>
      <c r="G317">
        <v>33</v>
      </c>
      <c r="H317" t="s">
        <v>677</v>
      </c>
      <c r="I317">
        <v>251</v>
      </c>
      <c r="J317">
        <v>2</v>
      </c>
      <c r="K317">
        <v>0</v>
      </c>
      <c r="L317">
        <v>109.5</v>
      </c>
      <c r="M317">
        <v>1</v>
      </c>
      <c r="N317">
        <v>2</v>
      </c>
      <c r="O317">
        <v>0</v>
      </c>
      <c r="X317">
        <v>20.75</v>
      </c>
      <c r="Y317" s="1">
        <v>0.92</v>
      </c>
      <c r="Z317">
        <f t="shared" si="20"/>
        <v>18.239999999999998</v>
      </c>
      <c r="AA317" t="str">
        <f t="shared" si="21"/>
        <v>Philip Rivers</v>
      </c>
      <c r="AB317">
        <f>VLOOKUP(AA317,'[1]player index'!D:F,3,FALSE)</f>
        <v>17</v>
      </c>
      <c r="AC317">
        <f>VLOOKUP(AA317,'[1]player index'!E:F,2,FALSE)</f>
        <v>17</v>
      </c>
      <c r="AD317">
        <f t="shared" si="18"/>
        <v>17</v>
      </c>
      <c r="AE317">
        <f t="shared" si="19"/>
        <v>18.239999999999998</v>
      </c>
    </row>
    <row r="318" spans="1:31">
      <c r="A318" t="s">
        <v>90</v>
      </c>
      <c r="B318" t="s">
        <v>15</v>
      </c>
      <c r="C318" t="s">
        <v>617</v>
      </c>
      <c r="D318">
        <v>8</v>
      </c>
      <c r="E318" t="s">
        <v>618</v>
      </c>
      <c r="F318">
        <v>23</v>
      </c>
      <c r="G318">
        <v>35</v>
      </c>
      <c r="H318" t="s">
        <v>678</v>
      </c>
      <c r="I318">
        <v>249</v>
      </c>
      <c r="J318">
        <v>2</v>
      </c>
      <c r="K318">
        <v>0</v>
      </c>
      <c r="L318">
        <v>105.5</v>
      </c>
      <c r="M318">
        <v>2</v>
      </c>
      <c r="N318">
        <v>3</v>
      </c>
      <c r="O318">
        <v>0</v>
      </c>
      <c r="X318">
        <v>20.75</v>
      </c>
      <c r="Y318" s="1">
        <v>0.67</v>
      </c>
      <c r="Z318">
        <f t="shared" si="20"/>
        <v>18.260000000000002</v>
      </c>
      <c r="AA318" t="str">
        <f t="shared" si="21"/>
        <v>Sam Bradford</v>
      </c>
      <c r="AB318">
        <f>VLOOKUP(AA318,'[1]player index'!D:F,3,FALSE)</f>
        <v>15</v>
      </c>
      <c r="AC318">
        <f>VLOOKUP(AA318,'[1]player index'!E:F,2,FALSE)</f>
        <v>15</v>
      </c>
      <c r="AD318">
        <f t="shared" si="18"/>
        <v>15</v>
      </c>
      <c r="AE318">
        <f t="shared" si="19"/>
        <v>18.260000000000002</v>
      </c>
    </row>
    <row r="319" spans="1:31">
      <c r="A319" t="s">
        <v>94</v>
      </c>
      <c r="B319" t="s">
        <v>15</v>
      </c>
      <c r="C319" t="s">
        <v>586</v>
      </c>
      <c r="D319">
        <v>5</v>
      </c>
      <c r="E319" t="s">
        <v>587</v>
      </c>
      <c r="F319">
        <v>19</v>
      </c>
      <c r="G319">
        <v>30</v>
      </c>
      <c r="H319" t="s">
        <v>679</v>
      </c>
      <c r="I319">
        <v>210</v>
      </c>
      <c r="J319">
        <v>2</v>
      </c>
      <c r="K319">
        <v>0</v>
      </c>
      <c r="L319">
        <v>106.3</v>
      </c>
      <c r="M319">
        <v>3</v>
      </c>
      <c r="N319">
        <v>17</v>
      </c>
      <c r="O319">
        <v>0</v>
      </c>
      <c r="X319">
        <v>20.2</v>
      </c>
      <c r="Y319" s="1">
        <v>0.5</v>
      </c>
      <c r="Z319">
        <f t="shared" si="20"/>
        <v>18.099999999999998</v>
      </c>
      <c r="AA319" t="str">
        <f t="shared" si="21"/>
        <v>Teddy Bridgewater</v>
      </c>
      <c r="AB319">
        <f>VLOOKUP(AA319,'[1]player index'!D:F,3,FALSE)</f>
        <v>21</v>
      </c>
      <c r="AC319">
        <f>VLOOKUP(AA319,'[1]player index'!E:F,2,FALSE)</f>
        <v>21</v>
      </c>
      <c r="AD319">
        <f t="shared" si="18"/>
        <v>21</v>
      </c>
      <c r="AE319">
        <f t="shared" si="19"/>
        <v>18.099999999999998</v>
      </c>
    </row>
    <row r="320" spans="1:31">
      <c r="A320" t="s">
        <v>680</v>
      </c>
      <c r="B320" t="s">
        <v>15</v>
      </c>
      <c r="C320" t="s">
        <v>580</v>
      </c>
      <c r="D320">
        <v>11</v>
      </c>
      <c r="E320" t="s">
        <v>581</v>
      </c>
      <c r="F320">
        <v>20</v>
      </c>
      <c r="G320">
        <v>32</v>
      </c>
      <c r="H320" t="s">
        <v>681</v>
      </c>
      <c r="I320">
        <v>238</v>
      </c>
      <c r="J320">
        <v>2</v>
      </c>
      <c r="K320">
        <v>0</v>
      </c>
      <c r="L320">
        <v>106</v>
      </c>
      <c r="M320">
        <v>1</v>
      </c>
      <c r="N320">
        <v>1</v>
      </c>
      <c r="O320">
        <v>0</v>
      </c>
      <c r="X320">
        <v>20</v>
      </c>
      <c r="Y320" s="1">
        <v>0.86</v>
      </c>
      <c r="Z320">
        <f t="shared" si="20"/>
        <v>17.62</v>
      </c>
      <c r="AA320" t="str">
        <f t="shared" si="21"/>
        <v>Eli Manning</v>
      </c>
      <c r="AB320">
        <f>VLOOKUP(AA320,'[1]player index'!D:F,3,FALSE)</f>
        <v>6</v>
      </c>
      <c r="AC320">
        <f>VLOOKUP(AA320,'[1]player index'!E:F,2,FALSE)</f>
        <v>6</v>
      </c>
      <c r="AD320">
        <f t="shared" si="18"/>
        <v>6</v>
      </c>
      <c r="AE320">
        <f t="shared" si="19"/>
        <v>17.62</v>
      </c>
    </row>
    <row r="321" spans="1:31">
      <c r="A321" t="s">
        <v>72</v>
      </c>
      <c r="B321" t="s">
        <v>15</v>
      </c>
      <c r="C321" t="s">
        <v>591</v>
      </c>
      <c r="D321">
        <v>5</v>
      </c>
      <c r="E321" t="s">
        <v>592</v>
      </c>
      <c r="F321">
        <v>22</v>
      </c>
      <c r="G321">
        <v>33</v>
      </c>
      <c r="H321" t="s">
        <v>677</v>
      </c>
      <c r="I321">
        <v>208</v>
      </c>
      <c r="J321">
        <v>2</v>
      </c>
      <c r="K321">
        <v>0</v>
      </c>
      <c r="L321">
        <v>104.1</v>
      </c>
      <c r="M321">
        <v>3</v>
      </c>
      <c r="N321">
        <v>16</v>
      </c>
      <c r="O321">
        <v>0</v>
      </c>
      <c r="X321">
        <v>20</v>
      </c>
      <c r="Y321" s="1">
        <v>0.88</v>
      </c>
      <c r="Z321">
        <f t="shared" si="20"/>
        <v>17.920000000000002</v>
      </c>
      <c r="AA321" t="str">
        <f t="shared" si="21"/>
        <v>Ryan Tannehill</v>
      </c>
      <c r="AB321">
        <f>VLOOKUP(AA321,'[1]player index'!D:F,3,FALSE)</f>
        <v>10</v>
      </c>
      <c r="AC321">
        <f>VLOOKUP(AA321,'[1]player index'!E:F,2,FALSE)</f>
        <v>10</v>
      </c>
      <c r="AD321">
        <f t="shared" si="18"/>
        <v>10</v>
      </c>
      <c r="AE321">
        <f t="shared" si="19"/>
        <v>17.920000000000002</v>
      </c>
    </row>
    <row r="322" spans="1:31">
      <c r="A322" t="s">
        <v>682</v>
      </c>
      <c r="Z322">
        <f t="shared" si="20"/>
        <v>0</v>
      </c>
      <c r="AA322" t="str">
        <f t="shared" si="21"/>
        <v xml:space="preserve"> Previous12Next </v>
      </c>
      <c r="AB322" t="e">
        <f>VLOOKUP(AA322,'[1]player index'!D:F,3,FALSE)</f>
        <v>#N/A</v>
      </c>
      <c r="AC322" t="e">
        <f>VLOOKUP(AA322,'[1]player index'!E:F,2,FALSE)</f>
        <v>#N/A</v>
      </c>
      <c r="AD322" t="e">
        <f t="shared" si="18"/>
        <v>#N/A</v>
      </c>
      <c r="AE322">
        <f t="shared" si="19"/>
        <v>0</v>
      </c>
    </row>
    <row r="323" spans="1:31">
      <c r="Z323">
        <f t="shared" si="20"/>
        <v>0</v>
      </c>
      <c r="AA323">
        <f t="shared" si="21"/>
        <v>0</v>
      </c>
      <c r="AB323" t="e">
        <f>VLOOKUP(AA323,'[1]player index'!D:F,3,FALSE)</f>
        <v>#N/A</v>
      </c>
      <c r="AC323" t="e">
        <f>VLOOKUP(AA323,'[1]player index'!E:F,2,FALSE)</f>
        <v>#N/A</v>
      </c>
      <c r="AD323" t="e">
        <f t="shared" si="18"/>
        <v>#N/A</v>
      </c>
      <c r="AE323">
        <f t="shared" si="19"/>
        <v>0</v>
      </c>
    </row>
    <row r="324" spans="1:31">
      <c r="Z324">
        <f t="shared" si="20"/>
        <v>0</v>
      </c>
      <c r="AA324">
        <f t="shared" si="21"/>
        <v>0</v>
      </c>
      <c r="AB324" t="e">
        <f>VLOOKUP(AA324,'[1]player index'!D:F,3,FALSE)</f>
        <v>#N/A</v>
      </c>
      <c r="AC324" t="e">
        <f>VLOOKUP(AA324,'[1]player index'!E:F,2,FALSE)</f>
        <v>#N/A</v>
      </c>
      <c r="AD324" t="e">
        <f t="shared" ref="AD324:AD374" si="22">IFERROR(AB324,AC324)</f>
        <v>#N/A</v>
      </c>
      <c r="AE324">
        <f t="shared" ref="AE324:AE374" si="23">Z324</f>
        <v>0</v>
      </c>
    </row>
    <row r="325" spans="1:31">
      <c r="A325" t="s">
        <v>152</v>
      </c>
      <c r="B325" t="s">
        <v>15</v>
      </c>
      <c r="C325" t="s">
        <v>33</v>
      </c>
      <c r="D325">
        <v>11</v>
      </c>
      <c r="E325" t="s">
        <v>602</v>
      </c>
      <c r="F325">
        <v>17</v>
      </c>
      <c r="G325">
        <v>29</v>
      </c>
      <c r="H325" t="s">
        <v>683</v>
      </c>
      <c r="I325">
        <v>230</v>
      </c>
      <c r="J325">
        <v>2</v>
      </c>
      <c r="K325">
        <v>0</v>
      </c>
      <c r="L325">
        <v>107</v>
      </c>
      <c r="M325">
        <v>1</v>
      </c>
      <c r="N325">
        <v>2</v>
      </c>
      <c r="O325">
        <v>0</v>
      </c>
      <c r="X325">
        <v>19.7</v>
      </c>
      <c r="Y325" s="1">
        <v>0.01</v>
      </c>
      <c r="Z325">
        <f t="shared" si="20"/>
        <v>17.400000000000002</v>
      </c>
      <c r="AA325" t="str">
        <f t="shared" si="21"/>
        <v>Luke McCown</v>
      </c>
      <c r="AB325">
        <f>VLOOKUP(AA325,'[1]player index'!D:F,3,FALSE)</f>
        <v>461</v>
      </c>
      <c r="AC325" t="e">
        <f>VLOOKUP(AA325,'[1]player index'!E:F,2,FALSE)</f>
        <v>#N/A</v>
      </c>
      <c r="AD325">
        <f t="shared" si="22"/>
        <v>461</v>
      </c>
      <c r="AE325">
        <f t="shared" si="23"/>
        <v>17.400000000000002</v>
      </c>
    </row>
    <row r="326" spans="1:31">
      <c r="A326" t="s">
        <v>131</v>
      </c>
      <c r="B326" t="s">
        <v>15</v>
      </c>
      <c r="C326" t="s">
        <v>92</v>
      </c>
      <c r="D326">
        <v>5</v>
      </c>
      <c r="E326" t="s">
        <v>614</v>
      </c>
      <c r="F326">
        <v>14</v>
      </c>
      <c r="G326">
        <v>28</v>
      </c>
      <c r="H326" t="s">
        <v>684</v>
      </c>
      <c r="I326">
        <v>217</v>
      </c>
      <c r="J326">
        <v>2</v>
      </c>
      <c r="K326">
        <v>0</v>
      </c>
      <c r="L326">
        <v>99.9</v>
      </c>
      <c r="M326">
        <v>2</v>
      </c>
      <c r="N326">
        <v>8</v>
      </c>
      <c r="O326">
        <v>0</v>
      </c>
      <c r="X326">
        <v>19.649999999999999</v>
      </c>
      <c r="Y326" s="1">
        <v>0.18</v>
      </c>
      <c r="Z326">
        <f t="shared" si="20"/>
        <v>17.48</v>
      </c>
      <c r="AA326" t="str">
        <f t="shared" si="21"/>
        <v>Ryan Fitzpatrick</v>
      </c>
      <c r="AB326">
        <f>VLOOKUP(AA326,'[1]player index'!D:F,3,FALSE)</f>
        <v>13</v>
      </c>
      <c r="AC326">
        <f>VLOOKUP(AA326,'[1]player index'!E:F,2,FALSE)</f>
        <v>13</v>
      </c>
      <c r="AD326">
        <f t="shared" si="22"/>
        <v>13</v>
      </c>
      <c r="AE326">
        <f t="shared" si="23"/>
        <v>17.48</v>
      </c>
    </row>
    <row r="327" spans="1:31">
      <c r="A327" t="s">
        <v>104</v>
      </c>
      <c r="B327" t="s">
        <v>15</v>
      </c>
      <c r="C327" t="s">
        <v>44</v>
      </c>
      <c r="D327">
        <v>9</v>
      </c>
      <c r="E327" t="s">
        <v>599</v>
      </c>
      <c r="F327">
        <v>21</v>
      </c>
      <c r="G327">
        <v>31</v>
      </c>
      <c r="H327" t="s">
        <v>685</v>
      </c>
      <c r="I327">
        <v>200</v>
      </c>
      <c r="J327">
        <v>2</v>
      </c>
      <c r="K327">
        <v>0</v>
      </c>
      <c r="L327">
        <v>106.9</v>
      </c>
      <c r="M327">
        <v>3</v>
      </c>
      <c r="N327">
        <v>13</v>
      </c>
      <c r="O327">
        <v>0</v>
      </c>
      <c r="X327">
        <v>19.3</v>
      </c>
      <c r="Y327" s="1">
        <v>0.37</v>
      </c>
      <c r="Z327">
        <f t="shared" si="20"/>
        <v>17.3</v>
      </c>
      <c r="AA327" t="str">
        <f t="shared" si="21"/>
        <v>Alex Smith</v>
      </c>
      <c r="AB327">
        <f>VLOOKUP(AA327,'[1]player index'!D:F,3,FALSE)</f>
        <v>18</v>
      </c>
      <c r="AC327">
        <f>VLOOKUP(AA327,'[1]player index'!E:F,2,FALSE)</f>
        <v>18</v>
      </c>
      <c r="AD327">
        <f t="shared" si="22"/>
        <v>18</v>
      </c>
      <c r="AE327">
        <f t="shared" si="23"/>
        <v>17.3</v>
      </c>
    </row>
    <row r="328" spans="1:31">
      <c r="A328" t="s">
        <v>121</v>
      </c>
      <c r="B328" t="s">
        <v>15</v>
      </c>
      <c r="C328" t="s">
        <v>81</v>
      </c>
      <c r="D328">
        <v>6</v>
      </c>
      <c r="E328" t="s">
        <v>588</v>
      </c>
      <c r="F328">
        <v>19</v>
      </c>
      <c r="G328">
        <v>31</v>
      </c>
      <c r="H328" t="s">
        <v>666</v>
      </c>
      <c r="I328">
        <v>197</v>
      </c>
      <c r="J328">
        <v>2</v>
      </c>
      <c r="K328">
        <v>0</v>
      </c>
      <c r="L328">
        <v>101.1</v>
      </c>
      <c r="M328">
        <v>2</v>
      </c>
      <c r="N328">
        <v>6</v>
      </c>
      <c r="O328">
        <v>0</v>
      </c>
      <c r="X328">
        <v>18.45</v>
      </c>
      <c r="Y328" s="1">
        <v>0.33</v>
      </c>
      <c r="Z328">
        <f t="shared" si="20"/>
        <v>16.48</v>
      </c>
      <c r="AA328" t="str">
        <f t="shared" si="21"/>
        <v>Jameis Winston</v>
      </c>
      <c r="AB328">
        <f>VLOOKUP(AA328,'[1]player index'!D:F,3,FALSE)</f>
        <v>25</v>
      </c>
      <c r="AC328">
        <f>VLOOKUP(AA328,'[1]player index'!E:F,2,FALSE)</f>
        <v>25</v>
      </c>
      <c r="AD328">
        <f t="shared" si="22"/>
        <v>25</v>
      </c>
      <c r="AE328">
        <f t="shared" si="23"/>
        <v>16.48</v>
      </c>
    </row>
    <row r="329" spans="1:31">
      <c r="A329" t="s">
        <v>112</v>
      </c>
      <c r="B329" t="s">
        <v>15</v>
      </c>
      <c r="C329" t="s">
        <v>593</v>
      </c>
      <c r="D329">
        <v>7</v>
      </c>
      <c r="E329" t="s">
        <v>594</v>
      </c>
      <c r="F329">
        <v>22</v>
      </c>
      <c r="G329">
        <v>35</v>
      </c>
      <c r="H329" t="s">
        <v>673</v>
      </c>
      <c r="I329">
        <v>242</v>
      </c>
      <c r="J329">
        <v>1</v>
      </c>
      <c r="K329">
        <v>0</v>
      </c>
      <c r="L329">
        <v>92.8</v>
      </c>
      <c r="M329">
        <v>3</v>
      </c>
      <c r="N329">
        <v>9</v>
      </c>
      <c r="O329">
        <v>0</v>
      </c>
      <c r="X329">
        <v>17</v>
      </c>
      <c r="Y329" s="1">
        <v>0.57999999999999996</v>
      </c>
      <c r="Z329">
        <f t="shared" si="20"/>
        <v>14.58</v>
      </c>
      <c r="AA329" t="str">
        <f t="shared" si="21"/>
        <v>Andy Dalton</v>
      </c>
      <c r="AB329">
        <f>VLOOKUP(AA329,'[1]player index'!D:F,3,FALSE)</f>
        <v>31</v>
      </c>
      <c r="AC329">
        <f>VLOOKUP(AA329,'[1]player index'!E:F,2,FALSE)</f>
        <v>31</v>
      </c>
      <c r="AD329">
        <f t="shared" si="22"/>
        <v>31</v>
      </c>
      <c r="AE329">
        <f t="shared" si="23"/>
        <v>14.58</v>
      </c>
    </row>
    <row r="330" spans="1:31">
      <c r="A330" t="s">
        <v>140</v>
      </c>
      <c r="B330" t="s">
        <v>15</v>
      </c>
      <c r="C330" t="s">
        <v>635</v>
      </c>
      <c r="D330">
        <v>11</v>
      </c>
      <c r="E330" t="s">
        <v>636</v>
      </c>
      <c r="F330">
        <v>19</v>
      </c>
      <c r="G330">
        <v>32</v>
      </c>
      <c r="H330" t="s">
        <v>686</v>
      </c>
      <c r="I330">
        <v>225</v>
      </c>
      <c r="J330">
        <v>1</v>
      </c>
      <c r="K330">
        <v>0</v>
      </c>
      <c r="L330">
        <v>91.3</v>
      </c>
      <c r="M330">
        <v>2</v>
      </c>
      <c r="N330">
        <v>12</v>
      </c>
      <c r="O330">
        <v>0</v>
      </c>
      <c r="X330">
        <v>16.45</v>
      </c>
      <c r="Y330" s="1">
        <v>0.09</v>
      </c>
      <c r="Z330">
        <f t="shared" si="20"/>
        <v>14.2</v>
      </c>
      <c r="AA330" t="str">
        <f t="shared" si="21"/>
        <v>Josh McCown</v>
      </c>
      <c r="AB330">
        <f>VLOOKUP(AA330,'[1]player index'!D:F,3,FALSE)</f>
        <v>493</v>
      </c>
      <c r="AC330" t="e">
        <f>VLOOKUP(AA330,'[1]player index'!E:F,2,FALSE)</f>
        <v>#N/A</v>
      </c>
      <c r="AD330">
        <f t="shared" si="22"/>
        <v>493</v>
      </c>
      <c r="AE330">
        <f t="shared" si="23"/>
        <v>14.2</v>
      </c>
    </row>
    <row r="331" spans="1:31">
      <c r="A331" t="s">
        <v>135</v>
      </c>
      <c r="B331" t="s">
        <v>15</v>
      </c>
      <c r="C331" t="s">
        <v>610</v>
      </c>
      <c r="D331">
        <v>8</v>
      </c>
      <c r="E331" t="s">
        <v>611</v>
      </c>
      <c r="F331">
        <v>20</v>
      </c>
      <c r="G331">
        <v>33</v>
      </c>
      <c r="H331" t="s">
        <v>687</v>
      </c>
      <c r="I331">
        <v>198</v>
      </c>
      <c r="J331">
        <v>1</v>
      </c>
      <c r="K331">
        <v>0</v>
      </c>
      <c r="L331">
        <v>87.7</v>
      </c>
      <c r="M331">
        <v>3</v>
      </c>
      <c r="N331">
        <v>20</v>
      </c>
      <c r="O331">
        <v>0</v>
      </c>
      <c r="X331">
        <v>15.9</v>
      </c>
      <c r="Y331" s="1">
        <v>0.23</v>
      </c>
      <c r="Z331">
        <f t="shared" si="20"/>
        <v>13.92</v>
      </c>
      <c r="AA331" t="str">
        <f t="shared" si="21"/>
        <v>Blake Bortles</v>
      </c>
      <c r="AB331">
        <f>VLOOKUP(AA331,'[1]player index'!D:F,3,FALSE)</f>
        <v>27</v>
      </c>
      <c r="AC331">
        <f>VLOOKUP(AA331,'[1]player index'!E:F,2,FALSE)</f>
        <v>27</v>
      </c>
      <c r="AD331">
        <f t="shared" si="22"/>
        <v>27</v>
      </c>
      <c r="AE331">
        <f t="shared" si="23"/>
        <v>13.92</v>
      </c>
    </row>
    <row r="332" spans="1:31">
      <c r="A332" t="s">
        <v>110</v>
      </c>
      <c r="B332" t="s">
        <v>15</v>
      </c>
      <c r="C332" t="s">
        <v>608</v>
      </c>
      <c r="D332">
        <v>8</v>
      </c>
      <c r="E332" t="s">
        <v>609</v>
      </c>
      <c r="F332">
        <v>17</v>
      </c>
      <c r="G332">
        <v>27</v>
      </c>
      <c r="H332" t="s">
        <v>688</v>
      </c>
      <c r="I332">
        <v>169</v>
      </c>
      <c r="J332">
        <v>1</v>
      </c>
      <c r="K332">
        <v>0</v>
      </c>
      <c r="L332">
        <v>93</v>
      </c>
      <c r="M332">
        <v>5</v>
      </c>
      <c r="N332">
        <v>24</v>
      </c>
      <c r="O332">
        <v>0</v>
      </c>
      <c r="X332">
        <v>14.85</v>
      </c>
      <c r="Y332" s="1">
        <v>0.41</v>
      </c>
      <c r="Z332">
        <f t="shared" si="20"/>
        <v>13.16</v>
      </c>
      <c r="AA332" t="str">
        <f t="shared" si="21"/>
        <v>Tyrod Taylor</v>
      </c>
      <c r="AB332">
        <f>VLOOKUP(AA332,'[1]player index'!D:F,3,FALSE)</f>
        <v>34</v>
      </c>
      <c r="AC332">
        <f>VLOOKUP(AA332,'[1]player index'!E:F,2,FALSE)</f>
        <v>34</v>
      </c>
      <c r="AD332">
        <f t="shared" si="22"/>
        <v>34</v>
      </c>
      <c r="AE332">
        <f t="shared" si="23"/>
        <v>13.16</v>
      </c>
    </row>
    <row r="333" spans="1:31">
      <c r="A333" t="s">
        <v>162</v>
      </c>
      <c r="B333" t="s">
        <v>15</v>
      </c>
      <c r="C333" t="s">
        <v>595</v>
      </c>
      <c r="D333">
        <v>9</v>
      </c>
      <c r="E333" t="s">
        <v>596</v>
      </c>
      <c r="F333">
        <v>18</v>
      </c>
      <c r="G333">
        <v>33</v>
      </c>
      <c r="H333" t="s">
        <v>689</v>
      </c>
      <c r="I333">
        <v>185</v>
      </c>
      <c r="J333">
        <v>1</v>
      </c>
      <c r="K333">
        <v>0</v>
      </c>
      <c r="L333">
        <v>81</v>
      </c>
      <c r="M333">
        <v>1</v>
      </c>
      <c r="N333">
        <v>5</v>
      </c>
      <c r="O333">
        <v>0</v>
      </c>
      <c r="X333">
        <v>13.75</v>
      </c>
      <c r="Y333" s="1">
        <v>0.1</v>
      </c>
      <c r="Z333">
        <f t="shared" si="20"/>
        <v>11.9</v>
      </c>
      <c r="AA333" t="str">
        <f t="shared" si="21"/>
        <v>Ryan Mallett</v>
      </c>
      <c r="AB333">
        <f>VLOOKUP(AA333,'[1]player index'!D:F,3,FALSE)</f>
        <v>40</v>
      </c>
      <c r="AC333">
        <f>VLOOKUP(AA333,'[1]player index'!E:F,2,FALSE)</f>
        <v>40</v>
      </c>
      <c r="AD333">
        <f t="shared" si="22"/>
        <v>40</v>
      </c>
      <c r="AE333">
        <f t="shared" si="23"/>
        <v>11.9</v>
      </c>
    </row>
    <row r="334" spans="1:31">
      <c r="A334" t="s">
        <v>123</v>
      </c>
      <c r="B334" t="s">
        <v>15</v>
      </c>
      <c r="C334" t="s">
        <v>619</v>
      </c>
      <c r="D334">
        <v>6</v>
      </c>
      <c r="E334" t="s">
        <v>620</v>
      </c>
      <c r="F334">
        <v>16</v>
      </c>
      <c r="G334">
        <v>28</v>
      </c>
      <c r="H334" t="s">
        <v>690</v>
      </c>
      <c r="I334">
        <v>177</v>
      </c>
      <c r="J334">
        <v>1</v>
      </c>
      <c r="K334">
        <v>0</v>
      </c>
      <c r="L334">
        <v>87.9</v>
      </c>
      <c r="M334">
        <v>1</v>
      </c>
      <c r="N334">
        <v>4</v>
      </c>
      <c r="O334">
        <v>0</v>
      </c>
      <c r="X334">
        <v>13.25</v>
      </c>
      <c r="Y334" s="1">
        <v>0.34</v>
      </c>
      <c r="Z334">
        <f t="shared" si="20"/>
        <v>11.48</v>
      </c>
      <c r="AA334" t="str">
        <f t="shared" si="21"/>
        <v>Derek Carr</v>
      </c>
      <c r="AB334">
        <f>VLOOKUP(AA334,'[1]player index'!D:F,3,FALSE)</f>
        <v>32</v>
      </c>
      <c r="AC334">
        <f>VLOOKUP(AA334,'[1]player index'!E:F,2,FALSE)</f>
        <v>32</v>
      </c>
      <c r="AD334">
        <f t="shared" si="22"/>
        <v>32</v>
      </c>
      <c r="AE334">
        <f t="shared" si="23"/>
        <v>11.48</v>
      </c>
    </row>
    <row r="335" spans="1:31">
      <c r="A335" t="s">
        <v>691</v>
      </c>
      <c r="B335" t="s">
        <v>15</v>
      </c>
      <c r="C335" t="s">
        <v>581</v>
      </c>
      <c r="D335">
        <v>8</v>
      </c>
      <c r="E335" t="s">
        <v>616</v>
      </c>
      <c r="F335">
        <v>15</v>
      </c>
      <c r="G335">
        <v>23</v>
      </c>
      <c r="H335" t="s">
        <v>692</v>
      </c>
      <c r="I335">
        <v>171</v>
      </c>
      <c r="J335">
        <v>1</v>
      </c>
      <c r="K335">
        <v>0</v>
      </c>
      <c r="L335">
        <v>101.9</v>
      </c>
      <c r="M335">
        <v>2</v>
      </c>
      <c r="N335">
        <v>4</v>
      </c>
      <c r="O335">
        <v>0</v>
      </c>
      <c r="X335">
        <v>12.95</v>
      </c>
      <c r="Y335" s="1">
        <v>0.14000000000000001</v>
      </c>
      <c r="Z335">
        <f t="shared" si="20"/>
        <v>11.24</v>
      </c>
      <c r="AA335" t="str">
        <f t="shared" si="21"/>
        <v>Kirk Cousins</v>
      </c>
      <c r="AB335">
        <f>VLOOKUP(AA335,'[1]player index'!D:F,3,FALSE)</f>
        <v>42</v>
      </c>
      <c r="AC335">
        <f>VLOOKUP(AA335,'[1]player index'!E:F,2,FALSE)</f>
        <v>42</v>
      </c>
      <c r="AD335">
        <f t="shared" si="22"/>
        <v>42</v>
      </c>
      <c r="AE335">
        <f t="shared" si="23"/>
        <v>11.24</v>
      </c>
    </row>
    <row r="336" spans="1:31">
      <c r="A336" t="s">
        <v>161</v>
      </c>
      <c r="B336" t="s">
        <v>15</v>
      </c>
      <c r="C336" t="s">
        <v>582</v>
      </c>
      <c r="D336">
        <v>7</v>
      </c>
      <c r="E336" t="s">
        <v>583</v>
      </c>
      <c r="F336">
        <v>22</v>
      </c>
      <c r="G336">
        <v>36</v>
      </c>
      <c r="H336" t="s">
        <v>671</v>
      </c>
      <c r="I336">
        <v>165</v>
      </c>
      <c r="J336">
        <v>1</v>
      </c>
      <c r="K336">
        <v>0</v>
      </c>
      <c r="L336">
        <v>81.400000000000006</v>
      </c>
      <c r="M336">
        <v>1</v>
      </c>
      <c r="N336">
        <v>2</v>
      </c>
      <c r="O336">
        <v>0</v>
      </c>
      <c r="X336">
        <v>12.45</v>
      </c>
      <c r="Y336" s="1">
        <v>0.02</v>
      </c>
      <c r="Z336">
        <f t="shared" si="20"/>
        <v>10.8</v>
      </c>
      <c r="AA336" t="str">
        <f t="shared" si="21"/>
        <v>Jimmy Clausen</v>
      </c>
      <c r="AB336">
        <f>VLOOKUP(AA336,'[1]player index'!D:F,3,FALSE)</f>
        <v>473</v>
      </c>
      <c r="AC336" t="e">
        <f>VLOOKUP(AA336,'[1]player index'!E:F,2,FALSE)</f>
        <v>#N/A</v>
      </c>
      <c r="AD336">
        <f t="shared" si="22"/>
        <v>473</v>
      </c>
      <c r="AE336">
        <f t="shared" si="23"/>
        <v>10.8</v>
      </c>
    </row>
    <row r="337" spans="1:31">
      <c r="A337" t="s">
        <v>682</v>
      </c>
      <c r="Z337">
        <f t="shared" si="20"/>
        <v>0</v>
      </c>
      <c r="AA337" t="str">
        <f t="shared" si="21"/>
        <v xml:space="preserve"> Previous12Next </v>
      </c>
      <c r="AB337" t="e">
        <f>VLOOKUP(AA337,'[1]player index'!D:F,3,FALSE)</f>
        <v>#N/A</v>
      </c>
      <c r="AC337" t="e">
        <f>VLOOKUP(AA337,'[1]player index'!E:F,2,FALSE)</f>
        <v>#N/A</v>
      </c>
      <c r="AD337" t="e">
        <f t="shared" si="22"/>
        <v>#N/A</v>
      </c>
      <c r="AE337">
        <f t="shared" si="23"/>
        <v>0</v>
      </c>
    </row>
    <row r="338" spans="1:31">
      <c r="Z338">
        <f t="shared" si="20"/>
        <v>0</v>
      </c>
      <c r="AA338">
        <f t="shared" si="21"/>
        <v>0</v>
      </c>
      <c r="AB338" t="e">
        <f>VLOOKUP(AA338,'[1]player index'!D:F,3,FALSE)</f>
        <v>#N/A</v>
      </c>
      <c r="AC338" t="e">
        <f>VLOOKUP(AA338,'[1]player index'!E:F,2,FALSE)</f>
        <v>#N/A</v>
      </c>
      <c r="AD338" t="e">
        <f t="shared" si="22"/>
        <v>#N/A</v>
      </c>
      <c r="AE338">
        <f t="shared" si="23"/>
        <v>0</v>
      </c>
    </row>
    <row r="339" spans="1:31">
      <c r="Z339">
        <f t="shared" si="20"/>
        <v>0</v>
      </c>
      <c r="AA339">
        <f t="shared" si="21"/>
        <v>0</v>
      </c>
      <c r="AB339" t="e">
        <f>VLOOKUP(AA339,'[1]player index'!D:F,3,FALSE)</f>
        <v>#N/A</v>
      </c>
      <c r="AC339" t="e">
        <f>VLOOKUP(AA339,'[1]player index'!E:F,2,FALSE)</f>
        <v>#N/A</v>
      </c>
      <c r="AD339" t="e">
        <f t="shared" si="22"/>
        <v>#N/A</v>
      </c>
      <c r="AE339">
        <f t="shared" si="23"/>
        <v>0</v>
      </c>
    </row>
    <row r="340" spans="1:31">
      <c r="A340" t="s">
        <v>693</v>
      </c>
      <c r="B340" t="s">
        <v>694</v>
      </c>
      <c r="C340" t="s">
        <v>640</v>
      </c>
      <c r="D340">
        <v>6</v>
      </c>
      <c r="E340" t="s">
        <v>641</v>
      </c>
      <c r="F340">
        <v>0</v>
      </c>
      <c r="G340">
        <v>0</v>
      </c>
      <c r="H340">
        <v>0</v>
      </c>
      <c r="I340">
        <v>1</v>
      </c>
      <c r="J340">
        <v>4</v>
      </c>
      <c r="K340">
        <v>2</v>
      </c>
      <c r="L340">
        <v>1</v>
      </c>
      <c r="M340">
        <v>0</v>
      </c>
      <c r="N340">
        <v>24</v>
      </c>
      <c r="O340">
        <v>321</v>
      </c>
      <c r="P340">
        <v>15</v>
      </c>
      <c r="Q340" s="1">
        <v>0.9</v>
      </c>
      <c r="Z340">
        <f t="shared" ref="Z340:Z374" si="24">I340*2+L340+K340+J340+M340*6+IF(N340&gt;34,-4,IF(N340&gt;27,-1,IF(N340&gt;20,0,IF(N340&gt;13,1,IF(N340&gt;6,4,IF(N340&gt;0,7,10))))))</f>
        <v>9</v>
      </c>
      <c r="AA340" t="str">
        <f t="shared" ref="AA340:AA374" si="25">A340</f>
        <v>St. Louis Rams</v>
      </c>
      <c r="AB340" t="e">
        <f>VLOOKUP(AA340,'[1]player index'!D:F,3,FALSE)</f>
        <v>#N/A</v>
      </c>
      <c r="AC340">
        <f>VLOOKUP(AA340,'[1]player index'!E:F,2,FALSE)</f>
        <v>48</v>
      </c>
      <c r="AD340">
        <f t="shared" si="22"/>
        <v>48</v>
      </c>
      <c r="AE340">
        <f t="shared" si="23"/>
        <v>9</v>
      </c>
    </row>
    <row r="341" spans="1:31">
      <c r="A341" t="s">
        <v>695</v>
      </c>
      <c r="B341" t="s">
        <v>694</v>
      </c>
      <c r="C341" t="s">
        <v>622</v>
      </c>
      <c r="D341">
        <v>5</v>
      </c>
      <c r="E341" t="s">
        <v>623</v>
      </c>
      <c r="F341">
        <v>0</v>
      </c>
      <c r="G341">
        <v>0</v>
      </c>
      <c r="H341">
        <v>0</v>
      </c>
      <c r="I341">
        <v>2</v>
      </c>
      <c r="J341">
        <v>2</v>
      </c>
      <c r="K341">
        <v>1</v>
      </c>
      <c r="L341">
        <v>1</v>
      </c>
      <c r="M341">
        <v>0</v>
      </c>
      <c r="N341">
        <v>24</v>
      </c>
      <c r="O341">
        <v>306</v>
      </c>
      <c r="P341">
        <v>11</v>
      </c>
      <c r="Q341" s="1">
        <v>0.81</v>
      </c>
      <c r="Z341">
        <f t="shared" si="24"/>
        <v>8</v>
      </c>
      <c r="AA341" t="str">
        <f t="shared" si="25"/>
        <v>Carolina Panthers</v>
      </c>
      <c r="AB341" t="e">
        <f>VLOOKUP(AA341,'[1]player index'!D:F,3,FALSE)</f>
        <v>#N/A</v>
      </c>
      <c r="AC341">
        <f>VLOOKUP(AA341,'[1]player index'!E:F,2,FALSE)</f>
        <v>173</v>
      </c>
      <c r="AD341">
        <f t="shared" si="22"/>
        <v>173</v>
      </c>
      <c r="AE341">
        <f t="shared" si="23"/>
        <v>8</v>
      </c>
    </row>
    <row r="342" spans="1:31">
      <c r="A342" t="s">
        <v>696</v>
      </c>
      <c r="B342" t="s">
        <v>694</v>
      </c>
      <c r="C342" t="s">
        <v>593</v>
      </c>
      <c r="D342">
        <v>7</v>
      </c>
      <c r="E342" t="s">
        <v>594</v>
      </c>
      <c r="F342">
        <v>0</v>
      </c>
      <c r="G342">
        <v>0</v>
      </c>
      <c r="H342">
        <v>0</v>
      </c>
      <c r="I342">
        <v>1</v>
      </c>
      <c r="J342">
        <v>3</v>
      </c>
      <c r="K342">
        <v>1</v>
      </c>
      <c r="L342">
        <v>1</v>
      </c>
      <c r="M342">
        <v>0</v>
      </c>
      <c r="N342">
        <v>19</v>
      </c>
      <c r="O342">
        <v>266</v>
      </c>
      <c r="P342">
        <v>11</v>
      </c>
      <c r="Q342" s="1">
        <v>0.3</v>
      </c>
      <c r="Z342">
        <f t="shared" si="24"/>
        <v>8</v>
      </c>
      <c r="AA342" t="str">
        <f t="shared" si="25"/>
        <v>Cincinnati Bengals</v>
      </c>
      <c r="AB342" t="e">
        <f>VLOOKUP(AA342,'[1]player index'!D:F,3,FALSE)</f>
        <v>#N/A</v>
      </c>
      <c r="AC342">
        <f>VLOOKUP(AA342,'[1]player index'!E:F,2,FALSE)</f>
        <v>172</v>
      </c>
      <c r="AD342">
        <f t="shared" si="22"/>
        <v>172</v>
      </c>
      <c r="AE342">
        <f t="shared" si="23"/>
        <v>8</v>
      </c>
    </row>
    <row r="343" spans="1:31">
      <c r="A343" t="s">
        <v>697</v>
      </c>
      <c r="B343" t="s">
        <v>694</v>
      </c>
      <c r="C343" t="s">
        <v>586</v>
      </c>
      <c r="D343">
        <v>5</v>
      </c>
      <c r="E343" t="s">
        <v>587</v>
      </c>
      <c r="F343">
        <v>0</v>
      </c>
      <c r="G343">
        <v>0</v>
      </c>
      <c r="H343">
        <v>0</v>
      </c>
      <c r="I343">
        <v>1</v>
      </c>
      <c r="J343">
        <v>3</v>
      </c>
      <c r="K343">
        <v>1</v>
      </c>
      <c r="L343">
        <v>1</v>
      </c>
      <c r="M343">
        <v>0</v>
      </c>
      <c r="N343">
        <v>24</v>
      </c>
      <c r="O343">
        <v>297</v>
      </c>
      <c r="P343">
        <v>11</v>
      </c>
      <c r="Q343" s="1">
        <v>0.21</v>
      </c>
      <c r="Z343">
        <f t="shared" si="24"/>
        <v>7</v>
      </c>
      <c r="AA343" t="str">
        <f t="shared" si="25"/>
        <v>Minnesota Vikings</v>
      </c>
      <c r="AB343" t="e">
        <f>VLOOKUP(AA343,'[1]player index'!D:F,3,FALSE)</f>
        <v>#N/A</v>
      </c>
      <c r="AC343">
        <f>VLOOKUP(AA343,'[1]player index'!E:F,2,FALSE)</f>
        <v>139</v>
      </c>
      <c r="AD343">
        <f t="shared" si="22"/>
        <v>139</v>
      </c>
      <c r="AE343">
        <f t="shared" si="23"/>
        <v>7</v>
      </c>
    </row>
    <row r="344" spans="1:31">
      <c r="A344" t="s">
        <v>698</v>
      </c>
      <c r="B344" t="s">
        <v>694</v>
      </c>
      <c r="C344" t="s">
        <v>44</v>
      </c>
      <c r="D344">
        <v>9</v>
      </c>
      <c r="E344" t="s">
        <v>599</v>
      </c>
      <c r="F344">
        <v>0</v>
      </c>
      <c r="G344">
        <v>0</v>
      </c>
      <c r="H344">
        <v>0</v>
      </c>
      <c r="I344">
        <v>1</v>
      </c>
      <c r="J344">
        <v>3</v>
      </c>
      <c r="K344">
        <v>1</v>
      </c>
      <c r="L344">
        <v>0</v>
      </c>
      <c r="M344">
        <v>0</v>
      </c>
      <c r="N344">
        <v>31</v>
      </c>
      <c r="O344">
        <v>405</v>
      </c>
      <c r="P344">
        <v>10</v>
      </c>
      <c r="Q344" s="1">
        <v>0.56000000000000005</v>
      </c>
      <c r="Z344">
        <f t="shared" si="24"/>
        <v>5</v>
      </c>
      <c r="AA344" t="str">
        <f t="shared" si="25"/>
        <v>Kansas City Chiefs</v>
      </c>
      <c r="AB344" t="e">
        <f>VLOOKUP(AA344,'[1]player index'!D:F,3,FALSE)</f>
        <v>#N/A</v>
      </c>
      <c r="AC344">
        <f>VLOOKUP(AA344,'[1]player index'!E:F,2,FALSE)</f>
        <v>266</v>
      </c>
      <c r="AD344">
        <f t="shared" si="22"/>
        <v>266</v>
      </c>
      <c r="AE344">
        <f t="shared" si="23"/>
        <v>5</v>
      </c>
    </row>
    <row r="345" spans="1:31">
      <c r="A345" t="s">
        <v>699</v>
      </c>
      <c r="B345" t="s">
        <v>694</v>
      </c>
      <c r="C345" t="s">
        <v>92</v>
      </c>
      <c r="D345">
        <v>5</v>
      </c>
      <c r="E345" t="s">
        <v>614</v>
      </c>
      <c r="F345">
        <v>0</v>
      </c>
      <c r="G345">
        <v>0</v>
      </c>
      <c r="H345">
        <v>0</v>
      </c>
      <c r="I345">
        <v>1</v>
      </c>
      <c r="J345">
        <v>3</v>
      </c>
      <c r="K345">
        <v>1</v>
      </c>
      <c r="L345">
        <v>0</v>
      </c>
      <c r="M345">
        <v>0</v>
      </c>
      <c r="N345">
        <v>28</v>
      </c>
      <c r="O345">
        <v>330</v>
      </c>
      <c r="P345">
        <v>10</v>
      </c>
      <c r="Q345" s="1">
        <v>0.8</v>
      </c>
      <c r="Z345">
        <f t="shared" si="24"/>
        <v>5</v>
      </c>
      <c r="AA345" t="str">
        <f t="shared" si="25"/>
        <v>New York Jets</v>
      </c>
      <c r="AB345" t="e">
        <f>VLOOKUP(AA345,'[1]player index'!D:F,3,FALSE)</f>
        <v>#N/A</v>
      </c>
      <c r="AC345">
        <f>VLOOKUP(AA345,'[1]player index'!E:F,2,FALSE)</f>
        <v>168</v>
      </c>
      <c r="AD345">
        <f t="shared" si="22"/>
        <v>168</v>
      </c>
      <c r="AE345">
        <f t="shared" si="23"/>
        <v>5</v>
      </c>
    </row>
    <row r="346" spans="1:31">
      <c r="A346" t="s">
        <v>700</v>
      </c>
      <c r="B346" t="s">
        <v>694</v>
      </c>
      <c r="C346" t="s">
        <v>612</v>
      </c>
      <c r="D346">
        <v>9</v>
      </c>
      <c r="E346" t="s">
        <v>613</v>
      </c>
      <c r="F346">
        <v>0</v>
      </c>
      <c r="G346">
        <v>0</v>
      </c>
      <c r="H346">
        <v>0</v>
      </c>
      <c r="I346">
        <v>1</v>
      </c>
      <c r="J346">
        <v>2</v>
      </c>
      <c r="K346">
        <v>1</v>
      </c>
      <c r="L346">
        <v>1</v>
      </c>
      <c r="M346">
        <v>0</v>
      </c>
      <c r="N346">
        <v>28</v>
      </c>
      <c r="O346">
        <v>341</v>
      </c>
      <c r="P346">
        <v>9</v>
      </c>
      <c r="Q346" s="1">
        <v>0.69</v>
      </c>
      <c r="Z346">
        <f t="shared" si="24"/>
        <v>5</v>
      </c>
      <c r="AA346" t="str">
        <f t="shared" si="25"/>
        <v>Detroit Lions</v>
      </c>
      <c r="AB346" t="e">
        <f>VLOOKUP(AA346,'[1]player index'!D:F,3,FALSE)</f>
        <v>#N/A</v>
      </c>
      <c r="AC346">
        <f>VLOOKUP(AA346,'[1]player index'!E:F,2,FALSE)</f>
        <v>53</v>
      </c>
      <c r="AD346">
        <f t="shared" si="22"/>
        <v>53</v>
      </c>
      <c r="AE346">
        <f t="shared" si="23"/>
        <v>5</v>
      </c>
    </row>
    <row r="347" spans="1:31">
      <c r="A347" t="s">
        <v>701</v>
      </c>
      <c r="B347" t="s">
        <v>694</v>
      </c>
      <c r="C347" t="s">
        <v>595</v>
      </c>
      <c r="D347">
        <v>9</v>
      </c>
      <c r="E347" t="s">
        <v>596</v>
      </c>
      <c r="F347">
        <v>0</v>
      </c>
      <c r="G347">
        <v>0</v>
      </c>
      <c r="H347">
        <v>0</v>
      </c>
      <c r="I347">
        <v>1</v>
      </c>
      <c r="J347">
        <v>2</v>
      </c>
      <c r="K347">
        <v>1</v>
      </c>
      <c r="L347">
        <v>1</v>
      </c>
      <c r="M347">
        <v>0</v>
      </c>
      <c r="N347">
        <v>20</v>
      </c>
      <c r="O347">
        <v>259</v>
      </c>
      <c r="P347">
        <v>9</v>
      </c>
      <c r="Q347" s="1">
        <v>0.9</v>
      </c>
      <c r="Z347">
        <f t="shared" si="24"/>
        <v>7</v>
      </c>
      <c r="AA347" t="str">
        <f t="shared" si="25"/>
        <v>Houston Texans</v>
      </c>
      <c r="AB347" t="e">
        <f>VLOOKUP(AA347,'[1]player index'!D:F,3,FALSE)</f>
        <v>#N/A</v>
      </c>
      <c r="AC347">
        <f>VLOOKUP(AA347,'[1]player index'!E:F,2,FALSE)</f>
        <v>90</v>
      </c>
      <c r="AD347">
        <f t="shared" si="22"/>
        <v>90</v>
      </c>
      <c r="AE347">
        <f t="shared" si="23"/>
        <v>7</v>
      </c>
    </row>
    <row r="348" spans="1:31">
      <c r="A348" t="s">
        <v>702</v>
      </c>
      <c r="B348" t="s">
        <v>694</v>
      </c>
      <c r="C348" t="s">
        <v>628</v>
      </c>
      <c r="D348">
        <v>4</v>
      </c>
      <c r="E348" t="s">
        <v>629</v>
      </c>
      <c r="F348">
        <v>0</v>
      </c>
      <c r="G348">
        <v>0</v>
      </c>
      <c r="H348">
        <v>0</v>
      </c>
      <c r="I348">
        <v>1</v>
      </c>
      <c r="J348">
        <v>2</v>
      </c>
      <c r="K348">
        <v>1</v>
      </c>
      <c r="L348">
        <v>1</v>
      </c>
      <c r="M348">
        <v>0</v>
      </c>
      <c r="N348">
        <v>27</v>
      </c>
      <c r="O348">
        <v>319</v>
      </c>
      <c r="P348">
        <v>9</v>
      </c>
      <c r="Q348" s="1">
        <v>0.19</v>
      </c>
      <c r="Z348">
        <f t="shared" si="24"/>
        <v>6</v>
      </c>
      <c r="AA348" t="str">
        <f t="shared" si="25"/>
        <v>Tennessee Titans</v>
      </c>
      <c r="AB348" t="e">
        <f>VLOOKUP(AA348,'[1]player index'!D:F,3,FALSE)</f>
        <v>#N/A</v>
      </c>
      <c r="AC348">
        <f>VLOOKUP(AA348,'[1]player index'!E:F,2,FALSE)</f>
        <v>187</v>
      </c>
      <c r="AD348">
        <f t="shared" si="22"/>
        <v>187</v>
      </c>
      <c r="AE348">
        <f t="shared" si="23"/>
        <v>6</v>
      </c>
    </row>
    <row r="349" spans="1:31">
      <c r="A349" t="s">
        <v>703</v>
      </c>
      <c r="B349" t="s">
        <v>694</v>
      </c>
      <c r="C349" t="s">
        <v>597</v>
      </c>
      <c r="D349">
        <v>10</v>
      </c>
      <c r="E349" t="s">
        <v>598</v>
      </c>
      <c r="F349">
        <v>0</v>
      </c>
      <c r="G349">
        <v>0</v>
      </c>
      <c r="H349">
        <v>0</v>
      </c>
      <c r="I349">
        <v>1</v>
      </c>
      <c r="J349">
        <v>2</v>
      </c>
      <c r="K349">
        <v>1</v>
      </c>
      <c r="L349">
        <v>0</v>
      </c>
      <c r="M349">
        <v>0</v>
      </c>
      <c r="N349">
        <v>25</v>
      </c>
      <c r="O349">
        <v>390</v>
      </c>
      <c r="P349">
        <v>8</v>
      </c>
      <c r="Q349" s="1">
        <v>0.08</v>
      </c>
      <c r="Z349">
        <f t="shared" si="24"/>
        <v>5</v>
      </c>
      <c r="AA349" t="str">
        <f t="shared" si="25"/>
        <v>Atlanta Falcons</v>
      </c>
      <c r="AB349" t="e">
        <f>VLOOKUP(AA349,'[1]player index'!D:F,3,FALSE)</f>
        <v>#N/A</v>
      </c>
      <c r="AC349">
        <f>VLOOKUP(AA349,'[1]player index'!E:F,2,FALSE)</f>
        <v>276</v>
      </c>
      <c r="AD349">
        <f t="shared" si="22"/>
        <v>276</v>
      </c>
      <c r="AE349">
        <f t="shared" si="23"/>
        <v>5</v>
      </c>
    </row>
    <row r="350" spans="1:31">
      <c r="A350" t="s">
        <v>704</v>
      </c>
      <c r="B350" t="s">
        <v>694</v>
      </c>
      <c r="C350" t="s">
        <v>608</v>
      </c>
      <c r="D350">
        <v>8</v>
      </c>
      <c r="E350" t="s">
        <v>609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1</v>
      </c>
      <c r="L350">
        <v>0</v>
      </c>
      <c r="M350">
        <v>0</v>
      </c>
      <c r="N350">
        <v>20</v>
      </c>
      <c r="O350">
        <v>280</v>
      </c>
      <c r="P350">
        <v>8</v>
      </c>
      <c r="Q350" s="1">
        <v>0.92</v>
      </c>
      <c r="Z350">
        <f t="shared" si="24"/>
        <v>5</v>
      </c>
      <c r="AA350" t="str">
        <f t="shared" si="25"/>
        <v>Buffalo Bills</v>
      </c>
      <c r="AB350" t="e">
        <f>VLOOKUP(AA350,'[1]player index'!D:F,3,FALSE)</f>
        <v>#N/A</v>
      </c>
      <c r="AC350">
        <f>VLOOKUP(AA350,'[1]player index'!E:F,2,FALSE)</f>
        <v>175</v>
      </c>
      <c r="AD350">
        <f t="shared" si="22"/>
        <v>175</v>
      </c>
      <c r="AE350">
        <f t="shared" si="23"/>
        <v>5</v>
      </c>
    </row>
    <row r="351" spans="1:31">
      <c r="A351" t="s">
        <v>705</v>
      </c>
      <c r="B351" t="s">
        <v>694</v>
      </c>
      <c r="C351" t="s">
        <v>582</v>
      </c>
      <c r="D351">
        <v>7</v>
      </c>
      <c r="E351" t="s">
        <v>583</v>
      </c>
      <c r="F351">
        <v>0</v>
      </c>
      <c r="G351">
        <v>0</v>
      </c>
      <c r="H351">
        <v>0</v>
      </c>
      <c r="I351">
        <v>1</v>
      </c>
      <c r="J351">
        <v>2</v>
      </c>
      <c r="K351">
        <v>1</v>
      </c>
      <c r="L351">
        <v>0</v>
      </c>
      <c r="M351">
        <v>0</v>
      </c>
      <c r="N351">
        <v>24</v>
      </c>
      <c r="O351">
        <v>297</v>
      </c>
      <c r="P351">
        <v>8</v>
      </c>
      <c r="Q351" s="1">
        <v>0.1</v>
      </c>
      <c r="Z351">
        <f t="shared" si="24"/>
        <v>5</v>
      </c>
      <c r="AA351" t="str">
        <f t="shared" si="25"/>
        <v>Chicago Bears</v>
      </c>
      <c r="AB351" t="e">
        <f>VLOOKUP(AA351,'[1]player index'!D:F,3,FALSE)</f>
        <v>#N/A</v>
      </c>
      <c r="AC351">
        <f>VLOOKUP(AA351,'[1]player index'!E:F,2,FALSE)</f>
        <v>184</v>
      </c>
      <c r="AD351">
        <f t="shared" si="22"/>
        <v>184</v>
      </c>
      <c r="AE351">
        <f t="shared" si="23"/>
        <v>5</v>
      </c>
    </row>
    <row r="352" spans="1:31">
      <c r="A352" t="s">
        <v>706</v>
      </c>
      <c r="B352" t="s">
        <v>694</v>
      </c>
      <c r="C352" t="s">
        <v>635</v>
      </c>
      <c r="D352">
        <v>11</v>
      </c>
      <c r="E352" t="s">
        <v>636</v>
      </c>
      <c r="F352">
        <v>0</v>
      </c>
      <c r="G352">
        <v>0</v>
      </c>
      <c r="H352">
        <v>0</v>
      </c>
      <c r="I352">
        <v>1</v>
      </c>
      <c r="J352">
        <v>2</v>
      </c>
      <c r="K352">
        <v>1</v>
      </c>
      <c r="L352">
        <v>0</v>
      </c>
      <c r="M352">
        <v>0</v>
      </c>
      <c r="N352">
        <v>16</v>
      </c>
      <c r="O352">
        <v>211</v>
      </c>
      <c r="P352">
        <v>8</v>
      </c>
      <c r="Q352" s="1">
        <v>0.27</v>
      </c>
      <c r="Z352">
        <f t="shared" si="24"/>
        <v>6</v>
      </c>
      <c r="AA352" t="str">
        <f t="shared" si="25"/>
        <v>Cleveland Browns</v>
      </c>
      <c r="AB352" t="e">
        <f>VLOOKUP(AA352,'[1]player index'!D:F,3,FALSE)</f>
        <v>#N/A</v>
      </c>
      <c r="AC352">
        <f>VLOOKUP(AA352,'[1]player index'!E:F,2,FALSE)</f>
        <v>68</v>
      </c>
      <c r="AD352">
        <f t="shared" si="22"/>
        <v>68</v>
      </c>
      <c r="AE352">
        <f t="shared" si="23"/>
        <v>6</v>
      </c>
    </row>
    <row r="353" spans="1:31">
      <c r="A353" t="s">
        <v>575</v>
      </c>
      <c r="B353" t="s">
        <v>694</v>
      </c>
      <c r="C353" t="s">
        <v>589</v>
      </c>
      <c r="D353">
        <v>7</v>
      </c>
      <c r="E353" t="s">
        <v>590</v>
      </c>
      <c r="F353">
        <v>0</v>
      </c>
      <c r="G353">
        <v>0</v>
      </c>
      <c r="H353">
        <v>0</v>
      </c>
      <c r="I353">
        <v>1</v>
      </c>
      <c r="J353">
        <v>2</v>
      </c>
      <c r="K353">
        <v>1</v>
      </c>
      <c r="L353">
        <v>0</v>
      </c>
      <c r="M353">
        <v>0</v>
      </c>
      <c r="N353">
        <v>23</v>
      </c>
      <c r="O353">
        <v>322</v>
      </c>
      <c r="P353">
        <v>8</v>
      </c>
      <c r="Q353" s="1">
        <v>0.78</v>
      </c>
      <c r="Z353">
        <f t="shared" si="24"/>
        <v>5</v>
      </c>
      <c r="AA353" t="str">
        <f t="shared" si="25"/>
        <v>Denver Broncos</v>
      </c>
      <c r="AB353" t="e">
        <f>VLOOKUP(AA353,'[1]player index'!D:F,3,FALSE)</f>
        <v>#N/A</v>
      </c>
      <c r="AC353">
        <f>VLOOKUP(AA353,'[1]player index'!E:F,2,FALSE)</f>
        <v>62</v>
      </c>
      <c r="AD353">
        <f t="shared" si="22"/>
        <v>62</v>
      </c>
      <c r="AE353">
        <f t="shared" si="23"/>
        <v>5</v>
      </c>
    </row>
    <row r="354" spans="1:31">
      <c r="A354" t="s">
        <v>707</v>
      </c>
      <c r="B354" t="s">
        <v>694</v>
      </c>
      <c r="C354" t="s">
        <v>18</v>
      </c>
      <c r="D354">
        <v>7</v>
      </c>
      <c r="E354" t="s">
        <v>576</v>
      </c>
      <c r="F354">
        <v>0</v>
      </c>
      <c r="G354">
        <v>0</v>
      </c>
      <c r="H354">
        <v>0</v>
      </c>
      <c r="I354">
        <v>1</v>
      </c>
      <c r="J354">
        <v>2</v>
      </c>
      <c r="K354">
        <v>1</v>
      </c>
      <c r="L354">
        <v>0</v>
      </c>
      <c r="M354">
        <v>0</v>
      </c>
      <c r="N354">
        <v>21</v>
      </c>
      <c r="O354">
        <v>270</v>
      </c>
      <c r="P354">
        <v>8</v>
      </c>
      <c r="Q354" s="1">
        <v>0.77</v>
      </c>
      <c r="Z354">
        <f t="shared" si="24"/>
        <v>5</v>
      </c>
      <c r="AA354" t="str">
        <f t="shared" si="25"/>
        <v>Green Bay Packers</v>
      </c>
      <c r="AB354" t="e">
        <f>VLOOKUP(AA354,'[1]player index'!D:F,3,FALSE)</f>
        <v>#N/A</v>
      </c>
      <c r="AC354">
        <f>VLOOKUP(AA354,'[1]player index'!E:F,2,FALSE)</f>
        <v>211</v>
      </c>
      <c r="AD354">
        <f t="shared" si="22"/>
        <v>211</v>
      </c>
      <c r="AE354">
        <f t="shared" si="23"/>
        <v>5</v>
      </c>
    </row>
    <row r="355" spans="1:31">
      <c r="A355" t="s">
        <v>708</v>
      </c>
      <c r="B355" t="s">
        <v>694</v>
      </c>
      <c r="C355" t="s">
        <v>605</v>
      </c>
      <c r="D355">
        <v>10</v>
      </c>
      <c r="E355" t="s">
        <v>606</v>
      </c>
      <c r="F355">
        <v>0</v>
      </c>
      <c r="G355">
        <v>0</v>
      </c>
      <c r="H355">
        <v>0</v>
      </c>
      <c r="I355">
        <v>1</v>
      </c>
      <c r="J355">
        <v>2</v>
      </c>
      <c r="K355">
        <v>1</v>
      </c>
      <c r="L355">
        <v>0</v>
      </c>
      <c r="M355">
        <v>0</v>
      </c>
      <c r="N355">
        <v>26</v>
      </c>
      <c r="O355">
        <v>321</v>
      </c>
      <c r="P355">
        <v>8</v>
      </c>
      <c r="Q355" s="1">
        <v>0.17</v>
      </c>
      <c r="Z355">
        <f t="shared" si="24"/>
        <v>5</v>
      </c>
      <c r="AA355" t="str">
        <f t="shared" si="25"/>
        <v>Indianapolis Colts</v>
      </c>
      <c r="AB355" t="e">
        <f>VLOOKUP(AA355,'[1]player index'!D:F,3,FALSE)</f>
        <v>#N/A</v>
      </c>
      <c r="AC355">
        <f>VLOOKUP(AA355,'[1]player index'!E:F,2,FALSE)</f>
        <v>135</v>
      </c>
      <c r="AD355">
        <f t="shared" si="22"/>
        <v>135</v>
      </c>
      <c r="AE355">
        <f t="shared" si="23"/>
        <v>5</v>
      </c>
    </row>
    <row r="356" spans="1:31">
      <c r="A356" t="s">
        <v>709</v>
      </c>
      <c r="B356" t="s">
        <v>694</v>
      </c>
      <c r="C356" t="s">
        <v>610</v>
      </c>
      <c r="D356">
        <v>8</v>
      </c>
      <c r="E356" t="s">
        <v>611</v>
      </c>
      <c r="F356">
        <v>0</v>
      </c>
      <c r="G356">
        <v>0</v>
      </c>
      <c r="H356">
        <v>0</v>
      </c>
      <c r="I356">
        <v>1</v>
      </c>
      <c r="J356">
        <v>2</v>
      </c>
      <c r="K356">
        <v>1</v>
      </c>
      <c r="L356">
        <v>0</v>
      </c>
      <c r="M356">
        <v>0</v>
      </c>
      <c r="N356">
        <v>26</v>
      </c>
      <c r="O356">
        <v>349</v>
      </c>
      <c r="P356">
        <v>8</v>
      </c>
      <c r="Q356" s="1">
        <v>0.04</v>
      </c>
      <c r="Z356">
        <f t="shared" si="24"/>
        <v>5</v>
      </c>
      <c r="AA356" t="str">
        <f t="shared" si="25"/>
        <v>Jacksonville Jaguars</v>
      </c>
      <c r="AB356" t="e">
        <f>VLOOKUP(AA356,'[1]player index'!D:F,3,FALSE)</f>
        <v>#N/A</v>
      </c>
      <c r="AC356">
        <f>VLOOKUP(AA356,'[1]player index'!E:F,2,FALSE)</f>
        <v>123</v>
      </c>
      <c r="AD356">
        <f t="shared" si="22"/>
        <v>123</v>
      </c>
      <c r="AE356">
        <f t="shared" si="23"/>
        <v>5</v>
      </c>
    </row>
    <row r="357" spans="1:31">
      <c r="A357" t="s">
        <v>710</v>
      </c>
      <c r="B357" t="s">
        <v>694</v>
      </c>
      <c r="C357" t="s">
        <v>591</v>
      </c>
      <c r="D357">
        <v>5</v>
      </c>
      <c r="E357" t="s">
        <v>592</v>
      </c>
      <c r="F357">
        <v>0</v>
      </c>
      <c r="G357">
        <v>0</v>
      </c>
      <c r="H357">
        <v>0</v>
      </c>
      <c r="I357">
        <v>1</v>
      </c>
      <c r="J357">
        <v>2</v>
      </c>
      <c r="K357">
        <v>1</v>
      </c>
      <c r="L357">
        <v>0</v>
      </c>
      <c r="M357">
        <v>0</v>
      </c>
      <c r="N357">
        <v>18</v>
      </c>
      <c r="O357">
        <v>249</v>
      </c>
      <c r="P357">
        <v>8</v>
      </c>
      <c r="Q357" s="1">
        <v>0.55000000000000004</v>
      </c>
      <c r="Z357">
        <f t="shared" si="24"/>
        <v>6</v>
      </c>
      <c r="AA357" t="str">
        <f t="shared" si="25"/>
        <v>Miami Dolphins</v>
      </c>
      <c r="AB357" t="e">
        <f>VLOOKUP(AA357,'[1]player index'!D:F,3,FALSE)</f>
        <v>#N/A</v>
      </c>
      <c r="AC357">
        <f>VLOOKUP(AA357,'[1]player index'!E:F,2,FALSE)</f>
        <v>30</v>
      </c>
      <c r="AD357">
        <f t="shared" si="22"/>
        <v>30</v>
      </c>
      <c r="AE357">
        <f t="shared" si="23"/>
        <v>6</v>
      </c>
    </row>
    <row r="358" spans="1:31">
      <c r="A358" t="s">
        <v>711</v>
      </c>
      <c r="B358" t="s">
        <v>694</v>
      </c>
      <c r="C358" t="s">
        <v>619</v>
      </c>
      <c r="D358">
        <v>6</v>
      </c>
      <c r="E358" t="s">
        <v>620</v>
      </c>
      <c r="F358">
        <v>0</v>
      </c>
      <c r="G358">
        <v>0</v>
      </c>
      <c r="H358">
        <v>0</v>
      </c>
      <c r="I358">
        <v>1</v>
      </c>
      <c r="J358">
        <v>2</v>
      </c>
      <c r="K358">
        <v>1</v>
      </c>
      <c r="L358">
        <v>0</v>
      </c>
      <c r="M358">
        <v>0</v>
      </c>
      <c r="N358">
        <v>17</v>
      </c>
      <c r="O358">
        <v>259</v>
      </c>
      <c r="P358">
        <v>8</v>
      </c>
      <c r="Q358" s="1">
        <v>0.03</v>
      </c>
      <c r="Z358">
        <f t="shared" si="24"/>
        <v>6</v>
      </c>
      <c r="AA358" t="str">
        <f t="shared" si="25"/>
        <v>Oakland Raiders</v>
      </c>
      <c r="AB358" t="e">
        <f>VLOOKUP(AA358,'[1]player index'!D:F,3,FALSE)</f>
        <v>#N/A</v>
      </c>
      <c r="AC358">
        <f>VLOOKUP(AA358,'[1]player index'!E:F,2,FALSE)</f>
        <v>307</v>
      </c>
      <c r="AD358">
        <f t="shared" si="22"/>
        <v>307</v>
      </c>
      <c r="AE358">
        <f t="shared" si="23"/>
        <v>6</v>
      </c>
    </row>
    <row r="359" spans="1:31">
      <c r="A359" t="s">
        <v>712</v>
      </c>
      <c r="B359" t="s">
        <v>694</v>
      </c>
      <c r="C359" t="s">
        <v>617</v>
      </c>
      <c r="D359">
        <v>8</v>
      </c>
      <c r="E359" t="s">
        <v>618</v>
      </c>
      <c r="F359">
        <v>0</v>
      </c>
      <c r="G359">
        <v>0</v>
      </c>
      <c r="H359">
        <v>0</v>
      </c>
      <c r="I359">
        <v>1</v>
      </c>
      <c r="J359">
        <v>2</v>
      </c>
      <c r="K359">
        <v>1</v>
      </c>
      <c r="L359">
        <v>0</v>
      </c>
      <c r="M359">
        <v>0</v>
      </c>
      <c r="N359">
        <v>20</v>
      </c>
      <c r="O359">
        <v>272</v>
      </c>
      <c r="P359">
        <v>8</v>
      </c>
      <c r="Q359" s="1">
        <v>0.56000000000000005</v>
      </c>
      <c r="Z359">
        <f t="shared" si="24"/>
        <v>6</v>
      </c>
      <c r="AA359" t="str">
        <f t="shared" si="25"/>
        <v>Philadelphia Eagles</v>
      </c>
      <c r="AB359" t="e">
        <f>VLOOKUP(AA359,'[1]player index'!D:F,3,FALSE)</f>
        <v>#N/A</v>
      </c>
      <c r="AC359">
        <f>VLOOKUP(AA359,'[1]player index'!E:F,2,FALSE)</f>
        <v>253</v>
      </c>
      <c r="AD359">
        <f t="shared" si="22"/>
        <v>253</v>
      </c>
      <c r="AE359">
        <f t="shared" si="23"/>
        <v>6</v>
      </c>
    </row>
    <row r="360" spans="1:31">
      <c r="A360" t="s">
        <v>682</v>
      </c>
      <c r="Z360">
        <f t="shared" si="24"/>
        <v>10</v>
      </c>
      <c r="AA360" t="str">
        <f t="shared" si="25"/>
        <v xml:space="preserve"> Previous12Next </v>
      </c>
      <c r="AB360" t="e">
        <f>VLOOKUP(AA360,'[1]player index'!D:F,3,FALSE)</f>
        <v>#N/A</v>
      </c>
      <c r="AC360" t="e">
        <f>VLOOKUP(AA360,'[1]player index'!E:F,2,FALSE)</f>
        <v>#N/A</v>
      </c>
      <c r="AD360" t="e">
        <f t="shared" si="22"/>
        <v>#N/A</v>
      </c>
      <c r="AE360">
        <f t="shared" si="23"/>
        <v>10</v>
      </c>
    </row>
    <row r="361" spans="1:31">
      <c r="Z361">
        <f t="shared" si="24"/>
        <v>10</v>
      </c>
      <c r="AA361">
        <f t="shared" si="25"/>
        <v>0</v>
      </c>
      <c r="AB361" t="e">
        <f>VLOOKUP(AA361,'[1]player index'!D:F,3,FALSE)</f>
        <v>#N/A</v>
      </c>
      <c r="AC361" t="e">
        <f>VLOOKUP(AA361,'[1]player index'!E:F,2,FALSE)</f>
        <v>#N/A</v>
      </c>
      <c r="AD361" t="e">
        <f t="shared" si="22"/>
        <v>#N/A</v>
      </c>
      <c r="AE361">
        <f t="shared" si="23"/>
        <v>10</v>
      </c>
    </row>
    <row r="362" spans="1:31">
      <c r="Z362">
        <f t="shared" si="24"/>
        <v>10</v>
      </c>
      <c r="AA362">
        <f t="shared" si="25"/>
        <v>0</v>
      </c>
      <c r="AB362" t="e">
        <f>VLOOKUP(AA362,'[1]player index'!D:F,3,FALSE)</f>
        <v>#N/A</v>
      </c>
      <c r="AC362" t="e">
        <f>VLOOKUP(AA362,'[1]player index'!E:F,2,FALSE)</f>
        <v>#N/A</v>
      </c>
      <c r="AD362" t="e">
        <f t="shared" si="22"/>
        <v>#N/A</v>
      </c>
      <c r="AE362">
        <f t="shared" si="23"/>
        <v>10</v>
      </c>
    </row>
    <row r="363" spans="1:31">
      <c r="A363" t="s">
        <v>713</v>
      </c>
      <c r="B363" t="s">
        <v>694</v>
      </c>
      <c r="C363" t="s">
        <v>600</v>
      </c>
      <c r="D363">
        <v>9</v>
      </c>
      <c r="E363" t="s">
        <v>601</v>
      </c>
      <c r="F363">
        <v>0</v>
      </c>
      <c r="G363">
        <v>0</v>
      </c>
      <c r="H363">
        <v>0</v>
      </c>
      <c r="I363">
        <v>1</v>
      </c>
      <c r="J363">
        <v>2</v>
      </c>
      <c r="K363">
        <v>1</v>
      </c>
      <c r="L363">
        <v>0</v>
      </c>
      <c r="M363">
        <v>0</v>
      </c>
      <c r="N363">
        <v>21</v>
      </c>
      <c r="O363">
        <v>267</v>
      </c>
      <c r="P363">
        <v>8</v>
      </c>
      <c r="Q363" s="1">
        <v>0.97</v>
      </c>
      <c r="Z363">
        <f t="shared" si="24"/>
        <v>5</v>
      </c>
      <c r="AA363" t="str">
        <f t="shared" si="25"/>
        <v>Seattle Seahawks</v>
      </c>
      <c r="AB363" t="e">
        <f>VLOOKUP(AA363,'[1]player index'!D:F,3,FALSE)</f>
        <v>#N/A</v>
      </c>
      <c r="AC363">
        <f>VLOOKUP(AA363,'[1]player index'!E:F,2,FALSE)</f>
        <v>85</v>
      </c>
      <c r="AD363">
        <f t="shared" si="22"/>
        <v>85</v>
      </c>
      <c r="AE363">
        <f t="shared" si="23"/>
        <v>5</v>
      </c>
    </row>
    <row r="364" spans="1:31">
      <c r="A364" t="s">
        <v>714</v>
      </c>
      <c r="B364" t="s">
        <v>694</v>
      </c>
      <c r="C364" t="s">
        <v>29</v>
      </c>
      <c r="D364">
        <v>4</v>
      </c>
      <c r="E364" t="s">
        <v>627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1</v>
      </c>
      <c r="L364">
        <v>1</v>
      </c>
      <c r="M364">
        <v>0</v>
      </c>
      <c r="N364">
        <v>21</v>
      </c>
      <c r="O364">
        <v>299</v>
      </c>
      <c r="P364">
        <v>7</v>
      </c>
      <c r="Q364" s="1">
        <v>0.91</v>
      </c>
      <c r="Z364">
        <f t="shared" si="24"/>
        <v>4</v>
      </c>
      <c r="AA364" t="str">
        <f t="shared" si="25"/>
        <v>New England Patriots</v>
      </c>
      <c r="AB364" t="e">
        <f>VLOOKUP(AA364,'[1]player index'!D:F,3,FALSE)</f>
        <v>#N/A</v>
      </c>
      <c r="AC364">
        <f>VLOOKUP(AA364,'[1]player index'!E:F,2,FALSE)</f>
        <v>112</v>
      </c>
      <c r="AD364">
        <f t="shared" si="22"/>
        <v>112</v>
      </c>
      <c r="AE364">
        <f t="shared" si="23"/>
        <v>4</v>
      </c>
    </row>
    <row r="365" spans="1:31">
      <c r="A365" t="s">
        <v>715</v>
      </c>
      <c r="B365" t="s">
        <v>694</v>
      </c>
      <c r="C365" t="s">
        <v>603</v>
      </c>
      <c r="D365">
        <v>9</v>
      </c>
      <c r="E365" t="s">
        <v>604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23</v>
      </c>
      <c r="O365">
        <v>301</v>
      </c>
      <c r="P365">
        <v>6</v>
      </c>
      <c r="Q365" s="1">
        <v>0.74</v>
      </c>
      <c r="Z365">
        <f t="shared" si="24"/>
        <v>4</v>
      </c>
      <c r="AA365" t="str">
        <f t="shared" si="25"/>
        <v>Arizona Cardinals</v>
      </c>
      <c r="AB365" t="e">
        <f>VLOOKUP(AA365,'[1]player index'!D:F,3,FALSE)</f>
        <v>#N/A</v>
      </c>
      <c r="AC365">
        <f>VLOOKUP(AA365,'[1]player index'!E:F,2,FALSE)</f>
        <v>63</v>
      </c>
      <c r="AD365">
        <f t="shared" si="22"/>
        <v>63</v>
      </c>
      <c r="AE365">
        <f t="shared" si="23"/>
        <v>4</v>
      </c>
    </row>
    <row r="366" spans="1:31">
      <c r="A366" t="s">
        <v>716</v>
      </c>
      <c r="B366" t="s">
        <v>694</v>
      </c>
      <c r="C366" t="s">
        <v>625</v>
      </c>
      <c r="D366">
        <v>9</v>
      </c>
      <c r="E366" t="s">
        <v>626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0</v>
      </c>
      <c r="M366">
        <v>0</v>
      </c>
      <c r="N366">
        <v>19</v>
      </c>
      <c r="O366">
        <v>304</v>
      </c>
      <c r="P366">
        <v>6</v>
      </c>
      <c r="Q366" s="1">
        <v>0.68</v>
      </c>
      <c r="Z366">
        <f t="shared" si="24"/>
        <v>5</v>
      </c>
      <c r="AA366" t="str">
        <f t="shared" si="25"/>
        <v>Baltimore Ravens</v>
      </c>
      <c r="AB366" t="e">
        <f>VLOOKUP(AA366,'[1]player index'!D:F,3,FALSE)</f>
        <v>#N/A</v>
      </c>
      <c r="AC366">
        <f>VLOOKUP(AA366,'[1]player index'!E:F,2,FALSE)</f>
        <v>36</v>
      </c>
      <c r="AD366">
        <f t="shared" si="22"/>
        <v>36</v>
      </c>
      <c r="AE366">
        <f t="shared" si="23"/>
        <v>5</v>
      </c>
    </row>
    <row r="367" spans="1:31">
      <c r="A367" t="s">
        <v>717</v>
      </c>
      <c r="B367" t="s">
        <v>694</v>
      </c>
      <c r="C367" t="s">
        <v>577</v>
      </c>
      <c r="D367">
        <v>6</v>
      </c>
      <c r="E367" t="s">
        <v>578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22</v>
      </c>
      <c r="O367">
        <v>300</v>
      </c>
      <c r="P367">
        <v>6</v>
      </c>
      <c r="Q367" s="1">
        <v>0.18</v>
      </c>
      <c r="Z367">
        <f t="shared" si="24"/>
        <v>4</v>
      </c>
      <c r="AA367" t="str">
        <f t="shared" si="25"/>
        <v>Dallas Cowboys</v>
      </c>
      <c r="AB367" t="e">
        <f>VLOOKUP(AA367,'[1]player index'!D:F,3,FALSE)</f>
        <v>#N/A</v>
      </c>
      <c r="AC367">
        <f>VLOOKUP(AA367,'[1]player index'!E:F,2,FALSE)</f>
        <v>261</v>
      </c>
      <c r="AD367">
        <f t="shared" si="22"/>
        <v>261</v>
      </c>
      <c r="AE367">
        <f t="shared" si="23"/>
        <v>4</v>
      </c>
    </row>
    <row r="368" spans="1:31">
      <c r="A368" t="s">
        <v>718</v>
      </c>
      <c r="B368" t="s">
        <v>694</v>
      </c>
      <c r="C368" t="s">
        <v>33</v>
      </c>
      <c r="D368">
        <v>11</v>
      </c>
      <c r="E368" t="s">
        <v>602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22</v>
      </c>
      <c r="O368">
        <v>306</v>
      </c>
      <c r="P368">
        <v>6</v>
      </c>
      <c r="Q368" s="1">
        <v>7.0000000000000007E-2</v>
      </c>
      <c r="Z368">
        <f t="shared" si="24"/>
        <v>4</v>
      </c>
      <c r="AA368" t="str">
        <f t="shared" si="25"/>
        <v>New Orleans Saints</v>
      </c>
      <c r="AB368" t="e">
        <f>VLOOKUP(AA368,'[1]player index'!D:F,3,FALSE)</f>
        <v>#N/A</v>
      </c>
      <c r="AC368">
        <f>VLOOKUP(AA368,'[1]player index'!E:F,2,FALSE)</f>
        <v>161</v>
      </c>
      <c r="AD368">
        <f t="shared" si="22"/>
        <v>161</v>
      </c>
      <c r="AE368">
        <f t="shared" si="23"/>
        <v>4</v>
      </c>
    </row>
    <row r="369" spans="1:31">
      <c r="A369" t="s">
        <v>719</v>
      </c>
      <c r="B369" t="s">
        <v>694</v>
      </c>
      <c r="C369" t="s">
        <v>584</v>
      </c>
      <c r="D369">
        <v>11</v>
      </c>
      <c r="E369" t="s">
        <v>585</v>
      </c>
      <c r="F369">
        <v>0</v>
      </c>
      <c r="G369">
        <v>0</v>
      </c>
      <c r="H369">
        <v>0</v>
      </c>
      <c r="I369">
        <v>0</v>
      </c>
      <c r="J369">
        <v>2</v>
      </c>
      <c r="K369">
        <v>1</v>
      </c>
      <c r="L369">
        <v>0</v>
      </c>
      <c r="M369">
        <v>0</v>
      </c>
      <c r="N369">
        <v>20</v>
      </c>
      <c r="O369">
        <v>303</v>
      </c>
      <c r="P369">
        <v>6</v>
      </c>
      <c r="Q369" s="1">
        <v>0.2</v>
      </c>
      <c r="Z369">
        <f t="shared" si="24"/>
        <v>4</v>
      </c>
      <c r="AA369" t="str">
        <f t="shared" si="25"/>
        <v>Pittsburgh Steelers</v>
      </c>
      <c r="AB369" t="e">
        <f>VLOOKUP(AA369,'[1]player index'!D:F,3,FALSE)</f>
        <v>#N/A</v>
      </c>
      <c r="AC369">
        <f>VLOOKUP(AA369,'[1]player index'!E:F,2,FALSE)</f>
        <v>153</v>
      </c>
      <c r="AD369">
        <f t="shared" si="22"/>
        <v>153</v>
      </c>
      <c r="AE369">
        <f t="shared" si="23"/>
        <v>4</v>
      </c>
    </row>
    <row r="370" spans="1:31">
      <c r="A370" t="s">
        <v>720</v>
      </c>
      <c r="B370" t="s">
        <v>694</v>
      </c>
      <c r="C370" t="s">
        <v>71</v>
      </c>
      <c r="D370">
        <v>10</v>
      </c>
      <c r="E370" t="s">
        <v>630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0</v>
      </c>
      <c r="M370">
        <v>0</v>
      </c>
      <c r="N370">
        <v>25</v>
      </c>
      <c r="O370">
        <v>331</v>
      </c>
      <c r="P370">
        <v>6</v>
      </c>
      <c r="Q370" s="1">
        <v>0.06</v>
      </c>
      <c r="Z370">
        <f t="shared" si="24"/>
        <v>4</v>
      </c>
      <c r="AA370" t="str">
        <f t="shared" si="25"/>
        <v>San Diego Chargers</v>
      </c>
      <c r="AB370" t="e">
        <f>VLOOKUP(AA370,'[1]player index'!D:F,3,FALSE)</f>
        <v>#N/A</v>
      </c>
      <c r="AC370">
        <f>VLOOKUP(AA370,'[1]player index'!E:F,2,FALSE)</f>
        <v>222</v>
      </c>
      <c r="AD370">
        <f t="shared" si="22"/>
        <v>222</v>
      </c>
      <c r="AE370">
        <f t="shared" si="23"/>
        <v>4</v>
      </c>
    </row>
    <row r="371" spans="1:31">
      <c r="A371" t="s">
        <v>721</v>
      </c>
      <c r="B371" t="s">
        <v>694</v>
      </c>
      <c r="C371" t="s">
        <v>89</v>
      </c>
      <c r="D371">
        <v>10</v>
      </c>
      <c r="E371" t="s">
        <v>631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0</v>
      </c>
      <c r="N371">
        <v>23</v>
      </c>
      <c r="O371">
        <v>314</v>
      </c>
      <c r="P371">
        <v>6</v>
      </c>
      <c r="Q371" s="1">
        <v>0.22</v>
      </c>
      <c r="Z371">
        <f t="shared" si="24"/>
        <v>4</v>
      </c>
      <c r="AA371" t="str">
        <f t="shared" si="25"/>
        <v>San Francisco 49ers</v>
      </c>
      <c r="AB371" t="e">
        <f>VLOOKUP(AA371,'[1]player index'!D:F,3,FALSE)</f>
        <v>#N/A</v>
      </c>
      <c r="AC371">
        <f>VLOOKUP(AA371,'[1]player index'!E:F,2,FALSE)</f>
        <v>202</v>
      </c>
      <c r="AD371">
        <f t="shared" si="22"/>
        <v>202</v>
      </c>
      <c r="AE371">
        <f t="shared" si="23"/>
        <v>4</v>
      </c>
    </row>
    <row r="372" spans="1:31">
      <c r="A372" t="s">
        <v>722</v>
      </c>
      <c r="B372" t="s">
        <v>694</v>
      </c>
      <c r="C372" t="s">
        <v>81</v>
      </c>
      <c r="D372">
        <v>6</v>
      </c>
      <c r="E372" t="s">
        <v>588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1</v>
      </c>
      <c r="L372">
        <v>0</v>
      </c>
      <c r="M372">
        <v>0</v>
      </c>
      <c r="N372">
        <v>18</v>
      </c>
      <c r="O372">
        <v>241</v>
      </c>
      <c r="P372">
        <v>6</v>
      </c>
      <c r="Q372" s="1">
        <v>0.08</v>
      </c>
      <c r="Z372">
        <f t="shared" si="24"/>
        <v>5</v>
      </c>
      <c r="AA372" t="str">
        <f t="shared" si="25"/>
        <v>Tampa Bay Buccaneers</v>
      </c>
      <c r="AB372" t="e">
        <f>VLOOKUP(AA372,'[1]player index'!D:F,3,FALSE)</f>
        <v>#N/A</v>
      </c>
      <c r="AC372">
        <f>VLOOKUP(AA372,'[1]player index'!E:F,2,FALSE)</f>
        <v>243</v>
      </c>
      <c r="AD372">
        <f t="shared" si="22"/>
        <v>243</v>
      </c>
      <c r="AE372">
        <f t="shared" si="23"/>
        <v>5</v>
      </c>
    </row>
    <row r="373" spans="1:31">
      <c r="A373" t="s">
        <v>723</v>
      </c>
      <c r="B373" t="s">
        <v>694</v>
      </c>
      <c r="C373" t="s">
        <v>581</v>
      </c>
      <c r="D373">
        <v>8</v>
      </c>
      <c r="E373" t="s">
        <v>616</v>
      </c>
      <c r="F373">
        <v>0</v>
      </c>
      <c r="G373">
        <v>0</v>
      </c>
      <c r="H373">
        <v>0</v>
      </c>
      <c r="I373">
        <v>0</v>
      </c>
      <c r="J373">
        <v>2</v>
      </c>
      <c r="K373">
        <v>1</v>
      </c>
      <c r="L373">
        <v>0</v>
      </c>
      <c r="M373">
        <v>0</v>
      </c>
      <c r="N373">
        <v>25</v>
      </c>
      <c r="O373">
        <v>299</v>
      </c>
      <c r="P373">
        <v>6</v>
      </c>
      <c r="Q373" s="1">
        <v>0.04</v>
      </c>
      <c r="Z373">
        <f t="shared" si="24"/>
        <v>3</v>
      </c>
      <c r="AA373" t="str">
        <f t="shared" si="25"/>
        <v>Washington Redskins</v>
      </c>
      <c r="AB373" t="e">
        <f>VLOOKUP(AA373,'[1]player index'!D:F,3,FALSE)</f>
        <v>#N/A</v>
      </c>
      <c r="AC373">
        <f>VLOOKUP(AA373,'[1]player index'!E:F,2,FALSE)</f>
        <v>181</v>
      </c>
      <c r="AD373">
        <f t="shared" si="22"/>
        <v>181</v>
      </c>
      <c r="AE373">
        <f t="shared" si="23"/>
        <v>3</v>
      </c>
    </row>
    <row r="374" spans="1:31">
      <c r="A374" t="s">
        <v>724</v>
      </c>
      <c r="B374" t="s">
        <v>694</v>
      </c>
      <c r="C374" t="s">
        <v>580</v>
      </c>
      <c r="D374">
        <v>11</v>
      </c>
      <c r="E374" t="s">
        <v>581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23</v>
      </c>
      <c r="O374">
        <v>227</v>
      </c>
      <c r="P374">
        <v>2</v>
      </c>
      <c r="Q374" s="1">
        <v>0.11</v>
      </c>
      <c r="Z374">
        <f t="shared" si="24"/>
        <v>1</v>
      </c>
      <c r="AA374" t="str">
        <f t="shared" si="25"/>
        <v>New York Giants</v>
      </c>
      <c r="AB374" t="e">
        <f>VLOOKUP(AA374,'[1]player index'!D:F,3,FALSE)</f>
        <v>#N/A</v>
      </c>
      <c r="AC374">
        <f>VLOOKUP(AA374,'[1]player index'!E:F,2,FALSE)</f>
        <v>272</v>
      </c>
      <c r="AD374">
        <f t="shared" si="22"/>
        <v>272</v>
      </c>
      <c r="AE374">
        <f t="shared" si="23"/>
        <v>1</v>
      </c>
    </row>
    <row r="375" spans="1:31">
      <c r="A375" t="s">
        <v>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S264"/>
  <sheetViews>
    <sheetView topLeftCell="H2" workbookViewId="0">
      <selection activeCell="S2" sqref="S2"/>
    </sheetView>
  </sheetViews>
  <sheetFormatPr baseColWidth="10" defaultRowHeight="15" x14ac:dyDescent="0"/>
  <sheetData>
    <row r="1" spans="1:19">
      <c r="A1" t="s">
        <v>2808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735</v>
      </c>
      <c r="H1" t="s">
        <v>736</v>
      </c>
      <c r="I1" t="s">
        <v>733</v>
      </c>
      <c r="J1" t="s">
        <v>734</v>
      </c>
      <c r="K1" t="s">
        <v>735</v>
      </c>
      <c r="L1" t="s">
        <v>754</v>
      </c>
      <c r="M1" t="s">
        <v>734</v>
      </c>
      <c r="N1" t="s">
        <v>735</v>
      </c>
      <c r="O1" t="s">
        <v>737</v>
      </c>
      <c r="P1" t="s">
        <v>2809</v>
      </c>
    </row>
    <row r="2" spans="1:19">
      <c r="A2" t="s">
        <v>729</v>
      </c>
      <c r="B2" t="s">
        <v>730</v>
      </c>
      <c r="C2" t="s">
        <v>731</v>
      </c>
      <c r="D2" t="s">
        <v>732</v>
      </c>
      <c r="E2" t="s">
        <v>733</v>
      </c>
      <c r="F2" t="s">
        <v>734</v>
      </c>
      <c r="G2" t="s">
        <v>735</v>
      </c>
      <c r="H2" t="s">
        <v>736</v>
      </c>
      <c r="I2" t="s">
        <v>733</v>
      </c>
      <c r="J2" t="s">
        <v>734</v>
      </c>
      <c r="K2" t="s">
        <v>735</v>
      </c>
      <c r="O2" t="s">
        <v>737</v>
      </c>
      <c r="P2" t="s">
        <v>2809</v>
      </c>
      <c r="R2" t="s">
        <v>1724</v>
      </c>
      <c r="S2" t="s">
        <v>2783</v>
      </c>
    </row>
    <row r="3" spans="1:19">
      <c r="A3" t="s">
        <v>27</v>
      </c>
      <c r="B3" t="s">
        <v>29</v>
      </c>
      <c r="C3" t="s">
        <v>610</v>
      </c>
      <c r="D3">
        <v>25</v>
      </c>
      <c r="E3">
        <v>37</v>
      </c>
      <c r="F3">
        <v>275</v>
      </c>
      <c r="G3">
        <v>3</v>
      </c>
      <c r="H3">
        <v>0</v>
      </c>
      <c r="I3">
        <v>0</v>
      </c>
      <c r="J3">
        <v>0</v>
      </c>
      <c r="K3">
        <v>0</v>
      </c>
      <c r="O3">
        <v>25.8</v>
      </c>
      <c r="P3">
        <f>F3*0.04+G3*4-H3+J3*0.1+K3*6+L3+M3*0.1+N3*6+IF(F3&gt;300,3,0)+IF(J3&gt;100,3,0)+IF(M3&gt;100,3,0)</f>
        <v>23</v>
      </c>
      <c r="Q3" t="str">
        <f>A3</f>
        <v>Tom Brady</v>
      </c>
      <c r="R3">
        <f>IFERROR(VLOOKUP(Q3,'[1]player index'!D:F,3,FALSE),VLOOKUP(Q3,'[1]player index'!E:F,2,FALSE))</f>
        <v>14</v>
      </c>
      <c r="S3">
        <f>P3</f>
        <v>23</v>
      </c>
    </row>
    <row r="4" spans="1:19">
      <c r="A4" t="s">
        <v>63</v>
      </c>
      <c r="B4" t="s">
        <v>600</v>
      </c>
      <c r="C4" t="s">
        <v>582</v>
      </c>
      <c r="D4">
        <v>20</v>
      </c>
      <c r="E4">
        <v>31</v>
      </c>
      <c r="F4">
        <v>240</v>
      </c>
      <c r="G4">
        <v>1</v>
      </c>
      <c r="H4">
        <v>0</v>
      </c>
      <c r="I4">
        <v>7</v>
      </c>
      <c r="J4">
        <v>35</v>
      </c>
      <c r="K4">
        <v>1</v>
      </c>
      <c r="O4">
        <v>25.5</v>
      </c>
      <c r="P4">
        <f t="shared" ref="P4:P67" si="0">F4*0.04+G4*4-H4+J4*0.1+K4*6+L4+M4*0.1+N4*6+IF(F4&gt;300,3,0)+IF(J4&gt;100,3,0)+IF(M4&gt;100,3,0)</f>
        <v>23.1</v>
      </c>
      <c r="Q4" t="str">
        <f t="shared" ref="Q4:Q67" si="1">A4</f>
        <v>Russell Wilson</v>
      </c>
      <c r="R4">
        <f>IFERROR(VLOOKUP(Q4,'[1]player index'!D:F,3,FALSE),VLOOKUP(Q4,'[1]player index'!E:F,2,FALSE))</f>
        <v>4</v>
      </c>
      <c r="S4">
        <f t="shared" ref="S4:S67" si="2">P4</f>
        <v>23.1</v>
      </c>
    </row>
    <row r="5" spans="1:19">
      <c r="A5" t="s">
        <v>16</v>
      </c>
      <c r="B5" t="s">
        <v>18</v>
      </c>
      <c r="C5" t="s">
        <v>44</v>
      </c>
      <c r="D5">
        <v>22</v>
      </c>
      <c r="E5">
        <v>35</v>
      </c>
      <c r="F5">
        <v>280</v>
      </c>
      <c r="G5">
        <v>2</v>
      </c>
      <c r="H5">
        <v>0</v>
      </c>
      <c r="I5">
        <v>4</v>
      </c>
      <c r="J5">
        <v>25</v>
      </c>
      <c r="K5">
        <v>0</v>
      </c>
      <c r="O5">
        <v>24.5</v>
      </c>
      <c r="P5">
        <f t="shared" si="0"/>
        <v>21.700000000000003</v>
      </c>
      <c r="Q5" t="str">
        <f t="shared" si="1"/>
        <v>Aaron Rodgers</v>
      </c>
      <c r="R5">
        <f>IFERROR(VLOOKUP(Q5,'[1]player index'!D:F,3,FALSE),VLOOKUP(Q5,'[1]player index'!E:F,2,FALSE))</f>
        <v>7</v>
      </c>
      <c r="S5">
        <f t="shared" si="2"/>
        <v>21.700000000000003</v>
      </c>
    </row>
    <row r="6" spans="1:19">
      <c r="A6" t="s">
        <v>24</v>
      </c>
      <c r="B6" t="s">
        <v>605</v>
      </c>
      <c r="C6" t="s">
        <v>738</v>
      </c>
      <c r="D6">
        <v>24</v>
      </c>
      <c r="E6">
        <v>40</v>
      </c>
      <c r="F6">
        <v>285</v>
      </c>
      <c r="G6">
        <v>2</v>
      </c>
      <c r="H6">
        <v>0</v>
      </c>
      <c r="I6">
        <v>5</v>
      </c>
      <c r="J6">
        <v>20</v>
      </c>
      <c r="K6">
        <v>0</v>
      </c>
      <c r="O6">
        <v>24.3</v>
      </c>
      <c r="P6">
        <f t="shared" si="0"/>
        <v>21.4</v>
      </c>
      <c r="Q6" t="str">
        <f t="shared" si="1"/>
        <v>Andrew Luck</v>
      </c>
      <c r="R6">
        <f>IFERROR(VLOOKUP(Q6,'[1]player index'!D:F,3,FALSE),VLOOKUP(Q6,'[1]player index'!E:F,2,FALSE))</f>
        <v>2</v>
      </c>
      <c r="S6">
        <f t="shared" si="2"/>
        <v>21.4</v>
      </c>
    </row>
    <row r="7" spans="1:19">
      <c r="A7" t="s">
        <v>68</v>
      </c>
      <c r="B7" t="s">
        <v>622</v>
      </c>
      <c r="C7" t="s">
        <v>33</v>
      </c>
      <c r="D7">
        <v>20</v>
      </c>
      <c r="E7">
        <v>31</v>
      </c>
      <c r="F7">
        <v>230</v>
      </c>
      <c r="G7">
        <v>2</v>
      </c>
      <c r="H7">
        <v>1</v>
      </c>
      <c r="I7">
        <v>7</v>
      </c>
      <c r="J7">
        <v>40</v>
      </c>
      <c r="K7">
        <v>0</v>
      </c>
      <c r="O7">
        <v>23.5</v>
      </c>
      <c r="P7">
        <f t="shared" si="0"/>
        <v>20.200000000000003</v>
      </c>
      <c r="Q7" t="str">
        <f t="shared" si="1"/>
        <v>Cam Newton</v>
      </c>
      <c r="R7">
        <f>IFERROR(VLOOKUP(Q7,'[1]player index'!D:F,3,FALSE),VLOOKUP(Q7,'[1]player index'!E:F,2,FALSE))</f>
        <v>11</v>
      </c>
      <c r="S7">
        <f t="shared" si="2"/>
        <v>20.200000000000003</v>
      </c>
    </row>
    <row r="8" spans="1:19">
      <c r="A8" t="s">
        <v>72</v>
      </c>
      <c r="B8" t="s">
        <v>591</v>
      </c>
      <c r="C8" t="s">
        <v>608</v>
      </c>
      <c r="D8">
        <v>24</v>
      </c>
      <c r="E8">
        <v>37</v>
      </c>
      <c r="F8">
        <v>275</v>
      </c>
      <c r="G8">
        <v>2</v>
      </c>
      <c r="H8">
        <v>0</v>
      </c>
      <c r="I8">
        <v>4</v>
      </c>
      <c r="J8">
        <v>15</v>
      </c>
      <c r="K8">
        <v>0</v>
      </c>
      <c r="O8">
        <v>23.3</v>
      </c>
      <c r="P8">
        <f t="shared" si="0"/>
        <v>20.5</v>
      </c>
      <c r="Q8" t="str">
        <f t="shared" si="1"/>
        <v>Ryan Tannehill</v>
      </c>
      <c r="R8">
        <f>IFERROR(VLOOKUP(Q8,'[1]player index'!D:F,3,FALSE),VLOOKUP(Q8,'[1]player index'!E:F,2,FALSE))</f>
        <v>10</v>
      </c>
      <c r="S8">
        <f t="shared" si="2"/>
        <v>20.5</v>
      </c>
    </row>
    <row r="9" spans="1:19">
      <c r="A9" t="s">
        <v>56</v>
      </c>
      <c r="B9" t="s">
        <v>584</v>
      </c>
      <c r="C9" t="s">
        <v>739</v>
      </c>
      <c r="D9">
        <v>24</v>
      </c>
      <c r="E9">
        <v>35</v>
      </c>
      <c r="F9">
        <v>300</v>
      </c>
      <c r="G9">
        <v>2</v>
      </c>
      <c r="H9">
        <v>0</v>
      </c>
      <c r="I9">
        <v>0</v>
      </c>
      <c r="J9">
        <v>0</v>
      </c>
      <c r="K9">
        <v>0</v>
      </c>
      <c r="O9">
        <v>23</v>
      </c>
      <c r="P9">
        <f t="shared" si="0"/>
        <v>20</v>
      </c>
      <c r="Q9" t="str">
        <f t="shared" si="1"/>
        <v>Ben Roethlisberger</v>
      </c>
      <c r="R9">
        <f>IFERROR(VLOOKUP(Q9,'[1]player index'!D:F,3,FALSE),VLOOKUP(Q9,'[1]player index'!E:F,2,FALSE))</f>
        <v>5</v>
      </c>
      <c r="S9">
        <f t="shared" si="2"/>
        <v>20</v>
      </c>
    </row>
    <row r="10" spans="1:19">
      <c r="A10" t="s">
        <v>126</v>
      </c>
      <c r="B10" t="s">
        <v>640</v>
      </c>
      <c r="C10" t="s">
        <v>584</v>
      </c>
      <c r="D10">
        <v>22</v>
      </c>
      <c r="E10">
        <v>37</v>
      </c>
      <c r="F10">
        <v>265</v>
      </c>
      <c r="G10">
        <v>2</v>
      </c>
      <c r="H10">
        <v>0</v>
      </c>
      <c r="I10">
        <v>2</v>
      </c>
      <c r="J10">
        <v>10</v>
      </c>
      <c r="K10">
        <v>0</v>
      </c>
      <c r="O10">
        <v>22.3</v>
      </c>
      <c r="P10">
        <f t="shared" si="0"/>
        <v>19.600000000000001</v>
      </c>
      <c r="Q10" t="str">
        <f t="shared" si="1"/>
        <v>Nick Foles</v>
      </c>
      <c r="R10">
        <f>IFERROR(VLOOKUP(Q10,'[1]player index'!D:F,3,FALSE),VLOOKUP(Q10,'[1]player index'!E:F,2,FALSE))</f>
        <v>47</v>
      </c>
      <c r="S10">
        <f t="shared" si="2"/>
        <v>19.600000000000001</v>
      </c>
    </row>
    <row r="11" spans="1:19">
      <c r="A11" t="s">
        <v>76</v>
      </c>
      <c r="B11" t="s">
        <v>603</v>
      </c>
      <c r="C11" t="s">
        <v>89</v>
      </c>
      <c r="D11">
        <v>22</v>
      </c>
      <c r="E11">
        <v>36</v>
      </c>
      <c r="F11">
        <v>275</v>
      </c>
      <c r="G11">
        <v>2</v>
      </c>
      <c r="H11">
        <v>0</v>
      </c>
      <c r="I11">
        <v>1</v>
      </c>
      <c r="J11">
        <v>5</v>
      </c>
      <c r="K11">
        <v>0</v>
      </c>
      <c r="O11">
        <v>22.3</v>
      </c>
      <c r="P11">
        <f t="shared" si="0"/>
        <v>19.5</v>
      </c>
      <c r="Q11" t="str">
        <f t="shared" si="1"/>
        <v>Carson Palmer</v>
      </c>
      <c r="R11">
        <f>IFERROR(VLOOKUP(Q11,'[1]player index'!D:F,3,FALSE),VLOOKUP(Q11,'[1]player index'!E:F,2,FALSE))</f>
        <v>16</v>
      </c>
      <c r="S11">
        <f t="shared" si="2"/>
        <v>19.5</v>
      </c>
    </row>
    <row r="12" spans="1:19">
      <c r="A12" t="s">
        <v>59</v>
      </c>
      <c r="B12" t="s">
        <v>597</v>
      </c>
      <c r="C12" t="s">
        <v>740</v>
      </c>
      <c r="D12">
        <v>23</v>
      </c>
      <c r="E12">
        <v>36</v>
      </c>
      <c r="F12">
        <v>275</v>
      </c>
      <c r="G12">
        <v>2</v>
      </c>
      <c r="H12">
        <v>0</v>
      </c>
      <c r="I12">
        <v>1</v>
      </c>
      <c r="J12">
        <v>5</v>
      </c>
      <c r="K12">
        <v>0</v>
      </c>
      <c r="O12">
        <v>22.3</v>
      </c>
      <c r="P12">
        <f t="shared" si="0"/>
        <v>19.5</v>
      </c>
      <c r="Q12" t="str">
        <f t="shared" si="1"/>
        <v>Matt Ryan</v>
      </c>
      <c r="R12">
        <f>IFERROR(VLOOKUP(Q12,'[1]player index'!D:F,3,FALSE),VLOOKUP(Q12,'[1]player index'!E:F,2,FALSE))</f>
        <v>12</v>
      </c>
      <c r="S12">
        <f t="shared" si="2"/>
        <v>19.5</v>
      </c>
    </row>
    <row r="13" spans="1:19">
      <c r="A13" t="s">
        <v>135</v>
      </c>
      <c r="B13" t="s">
        <v>610</v>
      </c>
      <c r="C13" t="s">
        <v>741</v>
      </c>
      <c r="D13">
        <v>20</v>
      </c>
      <c r="E13">
        <v>32</v>
      </c>
      <c r="F13">
        <v>240</v>
      </c>
      <c r="G13">
        <v>2</v>
      </c>
      <c r="H13">
        <v>1</v>
      </c>
      <c r="I13">
        <v>3</v>
      </c>
      <c r="J13">
        <v>20</v>
      </c>
      <c r="K13">
        <v>0</v>
      </c>
      <c r="O13">
        <v>22</v>
      </c>
      <c r="P13">
        <f t="shared" si="0"/>
        <v>18.600000000000001</v>
      </c>
      <c r="Q13" t="str">
        <f t="shared" si="1"/>
        <v>Blake Bortles</v>
      </c>
      <c r="R13">
        <f>IFERROR(VLOOKUP(Q13,'[1]player index'!D:F,3,FALSE),VLOOKUP(Q13,'[1]player index'!E:F,2,FALSE))</f>
        <v>27</v>
      </c>
      <c r="S13">
        <f t="shared" si="2"/>
        <v>18.600000000000001</v>
      </c>
    </row>
    <row r="14" spans="1:19">
      <c r="A14" t="s">
        <v>102</v>
      </c>
      <c r="B14" t="s">
        <v>628</v>
      </c>
      <c r="C14" t="s">
        <v>605</v>
      </c>
      <c r="D14">
        <v>20</v>
      </c>
      <c r="E14">
        <v>32</v>
      </c>
      <c r="F14">
        <v>230</v>
      </c>
      <c r="G14">
        <v>2</v>
      </c>
      <c r="H14">
        <v>0</v>
      </c>
      <c r="I14">
        <v>5</v>
      </c>
      <c r="J14">
        <v>25</v>
      </c>
      <c r="K14">
        <v>0</v>
      </c>
      <c r="O14">
        <v>22</v>
      </c>
      <c r="P14">
        <f t="shared" si="0"/>
        <v>19.700000000000003</v>
      </c>
      <c r="Q14" t="str">
        <f t="shared" si="1"/>
        <v>Marcus Mariota</v>
      </c>
      <c r="R14">
        <f>IFERROR(VLOOKUP(Q14,'[1]player index'!D:F,3,FALSE),VLOOKUP(Q14,'[1]player index'!E:F,2,FALSE))</f>
        <v>22</v>
      </c>
      <c r="S14">
        <f t="shared" si="2"/>
        <v>19.700000000000003</v>
      </c>
    </row>
    <row r="15" spans="1:19">
      <c r="A15" t="s">
        <v>83</v>
      </c>
      <c r="B15" t="s">
        <v>71</v>
      </c>
      <c r="C15" t="s">
        <v>742</v>
      </c>
      <c r="D15">
        <v>22</v>
      </c>
      <c r="E15">
        <v>35</v>
      </c>
      <c r="F15">
        <v>280</v>
      </c>
      <c r="G15">
        <v>2</v>
      </c>
      <c r="H15">
        <v>0</v>
      </c>
      <c r="I15">
        <v>0</v>
      </c>
      <c r="J15">
        <v>0</v>
      </c>
      <c r="K15">
        <v>0</v>
      </c>
      <c r="O15">
        <v>22</v>
      </c>
      <c r="P15">
        <f t="shared" si="0"/>
        <v>19.200000000000003</v>
      </c>
      <c r="Q15" t="str">
        <f t="shared" si="1"/>
        <v>Philip Rivers</v>
      </c>
      <c r="R15">
        <f>IFERROR(VLOOKUP(Q15,'[1]player index'!D:F,3,FALSE),VLOOKUP(Q15,'[1]player index'!E:F,2,FALSE))</f>
        <v>17</v>
      </c>
      <c r="S15">
        <f t="shared" si="2"/>
        <v>19.200000000000003</v>
      </c>
    </row>
    <row r="16" spans="1:19">
      <c r="A16" t="s">
        <v>39</v>
      </c>
      <c r="B16" t="s">
        <v>589</v>
      </c>
      <c r="C16" t="s">
        <v>743</v>
      </c>
      <c r="D16">
        <v>22</v>
      </c>
      <c r="E16">
        <v>34</v>
      </c>
      <c r="F16">
        <v>270</v>
      </c>
      <c r="G16">
        <v>2</v>
      </c>
      <c r="H16">
        <v>1</v>
      </c>
      <c r="I16">
        <v>0</v>
      </c>
      <c r="J16">
        <v>0</v>
      </c>
      <c r="K16">
        <v>0</v>
      </c>
      <c r="O16">
        <v>21.5</v>
      </c>
      <c r="P16">
        <f t="shared" si="0"/>
        <v>17.8</v>
      </c>
      <c r="Q16" t="str">
        <f t="shared" si="1"/>
        <v>Peyton Manning</v>
      </c>
      <c r="R16">
        <f>IFERROR(VLOOKUP(Q16,'[1]player index'!D:F,3,FALSE),VLOOKUP(Q16,'[1]player index'!E:F,2,FALSE))</f>
        <v>9</v>
      </c>
      <c r="S16">
        <f t="shared" si="2"/>
        <v>17.8</v>
      </c>
    </row>
    <row r="17" spans="1:19">
      <c r="A17" t="s">
        <v>162</v>
      </c>
      <c r="B17" t="s">
        <v>595</v>
      </c>
      <c r="C17" t="s">
        <v>81</v>
      </c>
      <c r="D17">
        <v>22</v>
      </c>
      <c r="E17">
        <v>37</v>
      </c>
      <c r="F17">
        <v>255</v>
      </c>
      <c r="G17">
        <v>2</v>
      </c>
      <c r="H17">
        <v>1</v>
      </c>
      <c r="I17">
        <v>2</v>
      </c>
      <c r="J17">
        <v>5</v>
      </c>
      <c r="K17">
        <v>0</v>
      </c>
      <c r="O17">
        <v>21.3</v>
      </c>
      <c r="P17">
        <f t="shared" si="0"/>
        <v>17.700000000000003</v>
      </c>
      <c r="Q17" t="str">
        <f t="shared" si="1"/>
        <v>Ryan Mallett</v>
      </c>
      <c r="R17">
        <f>IFERROR(VLOOKUP(Q17,'[1]player index'!D:F,3,FALSE),VLOOKUP(Q17,'[1]player index'!E:F,2,FALSE))</f>
        <v>40</v>
      </c>
      <c r="S17">
        <f t="shared" si="2"/>
        <v>17.700000000000003</v>
      </c>
    </row>
    <row r="18" spans="1:19">
      <c r="A18" t="s">
        <v>680</v>
      </c>
      <c r="B18" t="s">
        <v>580</v>
      </c>
      <c r="C18" t="s">
        <v>581</v>
      </c>
      <c r="D18">
        <v>22</v>
      </c>
      <c r="E18">
        <v>34</v>
      </c>
      <c r="F18">
        <v>265</v>
      </c>
      <c r="G18">
        <v>2</v>
      </c>
      <c r="H18">
        <v>1</v>
      </c>
      <c r="I18">
        <v>0</v>
      </c>
      <c r="J18">
        <v>0</v>
      </c>
      <c r="K18">
        <v>0</v>
      </c>
      <c r="O18">
        <v>21.3</v>
      </c>
      <c r="P18">
        <f t="shared" si="0"/>
        <v>17.600000000000001</v>
      </c>
      <c r="Q18" t="str">
        <f t="shared" si="1"/>
        <v>Eli Manning</v>
      </c>
      <c r="R18">
        <f>IFERROR(VLOOKUP(Q18,'[1]player index'!D:F,3,FALSE),VLOOKUP(Q18,'[1]player index'!E:F,2,FALSE))</f>
        <v>6</v>
      </c>
      <c r="S18">
        <f t="shared" si="2"/>
        <v>17.600000000000001</v>
      </c>
    </row>
    <row r="19" spans="1:19">
      <c r="A19" t="s">
        <v>121</v>
      </c>
      <c r="B19" t="s">
        <v>81</v>
      </c>
      <c r="C19" t="s">
        <v>744</v>
      </c>
      <c r="D19">
        <v>19</v>
      </c>
      <c r="E19">
        <v>33</v>
      </c>
      <c r="F19">
        <v>240</v>
      </c>
      <c r="G19">
        <v>2</v>
      </c>
      <c r="H19">
        <v>1</v>
      </c>
      <c r="I19">
        <v>2</v>
      </c>
      <c r="J19">
        <v>10</v>
      </c>
      <c r="K19">
        <v>0</v>
      </c>
      <c r="O19">
        <v>21</v>
      </c>
      <c r="P19">
        <f t="shared" si="0"/>
        <v>17.600000000000001</v>
      </c>
      <c r="Q19" t="str">
        <f t="shared" si="1"/>
        <v>Jameis Winston</v>
      </c>
      <c r="R19">
        <f>IFERROR(VLOOKUP(Q19,'[1]player index'!D:F,3,FALSE),VLOOKUP(Q19,'[1]player index'!E:F,2,FALSE))</f>
        <v>25</v>
      </c>
      <c r="S19">
        <f t="shared" si="2"/>
        <v>17.600000000000001</v>
      </c>
    </row>
    <row r="20" spans="1:19">
      <c r="A20" t="s">
        <v>93</v>
      </c>
      <c r="B20" t="s">
        <v>625</v>
      </c>
      <c r="C20" t="s">
        <v>593</v>
      </c>
      <c r="D20">
        <v>23</v>
      </c>
      <c r="E20">
        <v>38</v>
      </c>
      <c r="F20">
        <v>240</v>
      </c>
      <c r="G20">
        <v>2</v>
      </c>
      <c r="H20">
        <v>1</v>
      </c>
      <c r="I20">
        <v>2</v>
      </c>
      <c r="J20">
        <v>5</v>
      </c>
      <c r="K20">
        <v>0</v>
      </c>
      <c r="O20">
        <v>20.5</v>
      </c>
      <c r="P20">
        <f t="shared" si="0"/>
        <v>17.100000000000001</v>
      </c>
      <c r="Q20" t="str">
        <f t="shared" si="1"/>
        <v>Joe Flacco</v>
      </c>
      <c r="R20">
        <f>IFERROR(VLOOKUP(Q20,'[1]player index'!D:F,3,FALSE),VLOOKUP(Q20,'[1]player index'!E:F,2,FALSE))</f>
        <v>20</v>
      </c>
      <c r="S20">
        <f t="shared" si="2"/>
        <v>17.100000000000001</v>
      </c>
    </row>
    <row r="21" spans="1:19">
      <c r="A21" t="s">
        <v>88</v>
      </c>
      <c r="B21" t="s">
        <v>89</v>
      </c>
      <c r="C21" t="s">
        <v>745</v>
      </c>
      <c r="D21">
        <v>21</v>
      </c>
      <c r="E21">
        <v>36</v>
      </c>
      <c r="F21">
        <v>240</v>
      </c>
      <c r="G21">
        <v>1</v>
      </c>
      <c r="H21">
        <v>0</v>
      </c>
      <c r="I21">
        <v>8</v>
      </c>
      <c r="J21">
        <v>30</v>
      </c>
      <c r="K21">
        <v>0</v>
      </c>
      <c r="O21">
        <v>19</v>
      </c>
      <c r="P21">
        <f t="shared" si="0"/>
        <v>16.600000000000001</v>
      </c>
      <c r="Q21" t="str">
        <f t="shared" si="1"/>
        <v>Colin Kaepernick</v>
      </c>
      <c r="R21">
        <f>IFERROR(VLOOKUP(Q21,'[1]player index'!D:F,3,FALSE),VLOOKUP(Q21,'[1]player index'!E:F,2,FALSE))</f>
        <v>8</v>
      </c>
      <c r="S21">
        <f t="shared" si="2"/>
        <v>16.600000000000001</v>
      </c>
    </row>
    <row r="22" spans="1:19">
      <c r="A22" t="s">
        <v>104</v>
      </c>
      <c r="B22" t="s">
        <v>44</v>
      </c>
      <c r="C22" t="s">
        <v>746</v>
      </c>
      <c r="D22">
        <v>24</v>
      </c>
      <c r="E22">
        <v>36</v>
      </c>
      <c r="F22">
        <v>255</v>
      </c>
      <c r="G22">
        <v>1</v>
      </c>
      <c r="H22">
        <v>0</v>
      </c>
      <c r="I22">
        <v>3</v>
      </c>
      <c r="J22">
        <v>15</v>
      </c>
      <c r="K22">
        <v>0</v>
      </c>
      <c r="O22">
        <v>18.3</v>
      </c>
      <c r="P22">
        <f t="shared" si="0"/>
        <v>15.700000000000001</v>
      </c>
      <c r="Q22" t="str">
        <f t="shared" si="1"/>
        <v>Alex Smith</v>
      </c>
      <c r="R22">
        <f>IFERROR(VLOOKUP(Q22,'[1]player index'!D:F,3,FALSE),VLOOKUP(Q22,'[1]player index'!E:F,2,FALSE))</f>
        <v>18</v>
      </c>
      <c r="S22">
        <f t="shared" si="2"/>
        <v>15.700000000000001</v>
      </c>
    </row>
    <row r="23" spans="1:19">
      <c r="A23" t="s">
        <v>110</v>
      </c>
      <c r="B23" t="s">
        <v>608</v>
      </c>
      <c r="C23" t="s">
        <v>747</v>
      </c>
      <c r="D23">
        <v>17</v>
      </c>
      <c r="E23">
        <v>30</v>
      </c>
      <c r="F23">
        <v>210</v>
      </c>
      <c r="G23">
        <v>1</v>
      </c>
      <c r="H23">
        <v>1</v>
      </c>
      <c r="I23">
        <v>7</v>
      </c>
      <c r="J23">
        <v>35</v>
      </c>
      <c r="K23">
        <v>0</v>
      </c>
      <c r="O23">
        <v>18</v>
      </c>
      <c r="P23">
        <f t="shared" si="0"/>
        <v>14.9</v>
      </c>
      <c r="Q23" t="str">
        <f t="shared" si="1"/>
        <v>Tyrod Taylor</v>
      </c>
      <c r="R23">
        <f>IFERROR(VLOOKUP(Q23,'[1]player index'!D:F,3,FALSE),VLOOKUP(Q23,'[1]player index'!E:F,2,FALSE))</f>
        <v>34</v>
      </c>
      <c r="S23">
        <f t="shared" si="2"/>
        <v>14.9</v>
      </c>
    </row>
    <row r="24" spans="1:19">
      <c r="A24" t="s">
        <v>123</v>
      </c>
      <c r="B24" t="s">
        <v>619</v>
      </c>
      <c r="C24" t="s">
        <v>748</v>
      </c>
      <c r="D24">
        <v>20</v>
      </c>
      <c r="E24">
        <v>34</v>
      </c>
      <c r="F24">
        <v>255</v>
      </c>
      <c r="G24">
        <v>1</v>
      </c>
      <c r="H24">
        <v>1</v>
      </c>
      <c r="I24">
        <v>3</v>
      </c>
      <c r="J24">
        <v>10</v>
      </c>
      <c r="K24">
        <v>0</v>
      </c>
      <c r="O24">
        <v>17.8</v>
      </c>
      <c r="P24">
        <f t="shared" si="0"/>
        <v>14.200000000000001</v>
      </c>
      <c r="Q24" t="str">
        <f t="shared" si="1"/>
        <v>Derek Carr</v>
      </c>
      <c r="R24">
        <f>IFERROR(VLOOKUP(Q24,'[1]player index'!D:F,3,FALSE),VLOOKUP(Q24,'[1]player index'!E:F,2,FALSE))</f>
        <v>32</v>
      </c>
      <c r="S24">
        <f t="shared" si="2"/>
        <v>14.200000000000001</v>
      </c>
    </row>
    <row r="25" spans="1:19">
      <c r="A25" t="s">
        <v>90</v>
      </c>
      <c r="B25" t="s">
        <v>617</v>
      </c>
      <c r="C25" t="s">
        <v>749</v>
      </c>
      <c r="D25">
        <v>21</v>
      </c>
      <c r="E25">
        <v>35</v>
      </c>
      <c r="F25">
        <v>260</v>
      </c>
      <c r="G25">
        <v>1</v>
      </c>
      <c r="H25">
        <v>1</v>
      </c>
      <c r="I25">
        <v>1</v>
      </c>
      <c r="J25">
        <v>5</v>
      </c>
      <c r="K25">
        <v>0</v>
      </c>
      <c r="O25">
        <v>17.5</v>
      </c>
      <c r="P25">
        <f t="shared" si="0"/>
        <v>13.9</v>
      </c>
      <c r="Q25" t="str">
        <f t="shared" si="1"/>
        <v>Sam Bradford</v>
      </c>
      <c r="R25">
        <f>IFERROR(VLOOKUP(Q25,'[1]player index'!D:F,3,FALSE),VLOOKUP(Q25,'[1]player index'!E:F,2,FALSE))</f>
        <v>15</v>
      </c>
      <c r="S25">
        <f t="shared" si="2"/>
        <v>13.9</v>
      </c>
    </row>
    <row r="26" spans="1:19">
      <c r="A26" t="s">
        <v>94</v>
      </c>
      <c r="B26" t="s">
        <v>586</v>
      </c>
      <c r="C26" t="s">
        <v>71</v>
      </c>
      <c r="D26">
        <v>20</v>
      </c>
      <c r="E26">
        <v>31</v>
      </c>
      <c r="F26">
        <v>235</v>
      </c>
      <c r="G26">
        <v>1</v>
      </c>
      <c r="H26">
        <v>1</v>
      </c>
      <c r="I26">
        <v>3</v>
      </c>
      <c r="J26">
        <v>15</v>
      </c>
      <c r="K26">
        <v>0</v>
      </c>
      <c r="O26">
        <v>17.3</v>
      </c>
      <c r="P26">
        <f t="shared" si="0"/>
        <v>13.9</v>
      </c>
      <c r="Q26" t="str">
        <f t="shared" si="1"/>
        <v>Teddy Bridgewater</v>
      </c>
      <c r="R26">
        <f>IFERROR(VLOOKUP(Q26,'[1]player index'!D:F,3,FALSE),VLOOKUP(Q26,'[1]player index'!E:F,2,FALSE))</f>
        <v>21</v>
      </c>
      <c r="S26">
        <f t="shared" si="2"/>
        <v>13.9</v>
      </c>
    </row>
    <row r="27" spans="1:19">
      <c r="A27" t="s">
        <v>140</v>
      </c>
      <c r="B27" t="s">
        <v>635</v>
      </c>
      <c r="C27" t="s">
        <v>619</v>
      </c>
      <c r="D27">
        <v>20</v>
      </c>
      <c r="E27">
        <v>33</v>
      </c>
      <c r="F27">
        <v>245</v>
      </c>
      <c r="G27">
        <v>1</v>
      </c>
      <c r="H27">
        <v>1</v>
      </c>
      <c r="I27">
        <v>2</v>
      </c>
      <c r="J27">
        <v>10</v>
      </c>
      <c r="K27">
        <v>0</v>
      </c>
      <c r="O27">
        <v>17.3</v>
      </c>
      <c r="P27">
        <f t="shared" si="0"/>
        <v>13.8</v>
      </c>
      <c r="Q27" t="str">
        <f t="shared" si="1"/>
        <v>Josh McCown</v>
      </c>
      <c r="R27">
        <f>IFERROR(VLOOKUP(Q27,'[1]player index'!D:F,3,FALSE),VLOOKUP(Q27,'[1]player index'!E:F,2,FALSE))</f>
        <v>493</v>
      </c>
      <c r="S27">
        <f t="shared" si="2"/>
        <v>13.8</v>
      </c>
    </row>
    <row r="28" spans="1:19">
      <c r="A28" t="s">
        <v>125</v>
      </c>
      <c r="B28" t="s">
        <v>577</v>
      </c>
      <c r="C28" t="s">
        <v>597</v>
      </c>
      <c r="D28">
        <v>22</v>
      </c>
      <c r="E28">
        <v>35</v>
      </c>
      <c r="F28">
        <v>245</v>
      </c>
      <c r="G28">
        <v>1</v>
      </c>
      <c r="H28">
        <v>1</v>
      </c>
      <c r="I28">
        <v>2</v>
      </c>
      <c r="J28">
        <v>10</v>
      </c>
      <c r="K28">
        <v>0</v>
      </c>
      <c r="O28">
        <v>17.3</v>
      </c>
      <c r="P28">
        <f t="shared" si="0"/>
        <v>13.8</v>
      </c>
      <c r="Q28" t="str">
        <f t="shared" si="1"/>
        <v>Brandon Weeden</v>
      </c>
      <c r="R28">
        <f>IFERROR(VLOOKUP(Q28,'[1]player index'!D:F,3,FALSE),VLOOKUP(Q28,'[1]player index'!E:F,2,FALSE))</f>
        <v>459</v>
      </c>
      <c r="S28">
        <f t="shared" si="2"/>
        <v>13.8</v>
      </c>
    </row>
    <row r="29" spans="1:19">
      <c r="A29" t="s">
        <v>31</v>
      </c>
      <c r="B29" t="s">
        <v>33</v>
      </c>
      <c r="C29" t="s">
        <v>750</v>
      </c>
      <c r="D29">
        <v>21</v>
      </c>
      <c r="E29">
        <v>33</v>
      </c>
      <c r="F29">
        <v>250</v>
      </c>
      <c r="G29">
        <v>1</v>
      </c>
      <c r="H29">
        <v>1</v>
      </c>
      <c r="I29">
        <v>2</v>
      </c>
      <c r="J29">
        <v>5</v>
      </c>
      <c r="K29">
        <v>0</v>
      </c>
      <c r="O29">
        <v>17</v>
      </c>
      <c r="P29">
        <f t="shared" si="0"/>
        <v>13.5</v>
      </c>
      <c r="Q29" t="str">
        <f t="shared" si="1"/>
        <v>Drew Brees</v>
      </c>
      <c r="R29">
        <f>IFERROR(VLOOKUP(Q29,'[1]player index'!D:F,3,FALSE),VLOOKUP(Q29,'[1]player index'!E:F,2,FALSE))</f>
        <v>1</v>
      </c>
      <c r="S29">
        <f t="shared" si="2"/>
        <v>13.5</v>
      </c>
    </row>
    <row r="30" spans="1:19">
      <c r="A30" t="s">
        <v>112</v>
      </c>
      <c r="B30" t="s">
        <v>593</v>
      </c>
      <c r="C30" t="s">
        <v>751</v>
      </c>
      <c r="D30">
        <v>22</v>
      </c>
      <c r="E30">
        <v>35</v>
      </c>
      <c r="F30">
        <v>240</v>
      </c>
      <c r="G30">
        <v>1</v>
      </c>
      <c r="H30">
        <v>1</v>
      </c>
      <c r="I30">
        <v>3</v>
      </c>
      <c r="J30">
        <v>10</v>
      </c>
      <c r="K30">
        <v>0</v>
      </c>
      <c r="O30">
        <v>17</v>
      </c>
      <c r="P30">
        <f t="shared" si="0"/>
        <v>13.6</v>
      </c>
      <c r="Q30" t="str">
        <f t="shared" si="1"/>
        <v>Andy Dalton</v>
      </c>
      <c r="R30">
        <f>IFERROR(VLOOKUP(Q30,'[1]player index'!D:F,3,FALSE),VLOOKUP(Q30,'[1]player index'!E:F,2,FALSE))</f>
        <v>31</v>
      </c>
      <c r="S30">
        <f t="shared" si="2"/>
        <v>13.6</v>
      </c>
    </row>
    <row r="31" spans="1:19">
      <c r="A31" t="s">
        <v>87</v>
      </c>
      <c r="B31" t="s">
        <v>612</v>
      </c>
      <c r="C31" t="s">
        <v>589</v>
      </c>
      <c r="D31">
        <v>19</v>
      </c>
      <c r="E31">
        <v>32</v>
      </c>
      <c r="F31">
        <v>245</v>
      </c>
      <c r="G31">
        <v>1</v>
      </c>
      <c r="H31">
        <v>1</v>
      </c>
      <c r="I31">
        <v>1</v>
      </c>
      <c r="J31">
        <v>5</v>
      </c>
      <c r="K31">
        <v>0</v>
      </c>
      <c r="O31">
        <v>16.8</v>
      </c>
      <c r="P31">
        <f t="shared" si="0"/>
        <v>13.3</v>
      </c>
      <c r="Q31" t="str">
        <f t="shared" si="1"/>
        <v>Matthew Stafford</v>
      </c>
      <c r="R31">
        <f>IFERROR(VLOOKUP(Q31,'[1]player index'!D:F,3,FALSE),VLOOKUP(Q31,'[1]player index'!E:F,2,FALSE))</f>
        <v>24</v>
      </c>
      <c r="S31">
        <f t="shared" si="2"/>
        <v>13.3</v>
      </c>
    </row>
    <row r="32" spans="1:19">
      <c r="A32" t="s">
        <v>691</v>
      </c>
      <c r="B32" t="s">
        <v>581</v>
      </c>
      <c r="C32" t="s">
        <v>616</v>
      </c>
      <c r="D32">
        <v>19</v>
      </c>
      <c r="E32">
        <v>31</v>
      </c>
      <c r="F32">
        <v>230</v>
      </c>
      <c r="G32">
        <v>1</v>
      </c>
      <c r="H32">
        <v>1</v>
      </c>
      <c r="I32">
        <v>2</v>
      </c>
      <c r="J32">
        <v>10</v>
      </c>
      <c r="K32">
        <v>0</v>
      </c>
      <c r="O32">
        <v>16.5</v>
      </c>
      <c r="P32">
        <f t="shared" si="0"/>
        <v>13.200000000000001</v>
      </c>
      <c r="Q32" t="str">
        <f t="shared" si="1"/>
        <v>Kirk Cousins</v>
      </c>
      <c r="R32">
        <f>IFERROR(VLOOKUP(Q32,'[1]player index'!D:F,3,FALSE),VLOOKUP(Q32,'[1]player index'!E:F,2,FALSE))</f>
        <v>42</v>
      </c>
      <c r="S32">
        <f t="shared" si="2"/>
        <v>13.200000000000001</v>
      </c>
    </row>
    <row r="33" spans="1:19">
      <c r="A33" t="s">
        <v>161</v>
      </c>
      <c r="B33" t="s">
        <v>582</v>
      </c>
      <c r="C33" t="s">
        <v>752</v>
      </c>
      <c r="D33">
        <v>20</v>
      </c>
      <c r="E33">
        <v>34</v>
      </c>
      <c r="F33">
        <v>225</v>
      </c>
      <c r="G33">
        <v>1</v>
      </c>
      <c r="H33">
        <v>2</v>
      </c>
      <c r="I33">
        <v>3</v>
      </c>
      <c r="J33">
        <v>10</v>
      </c>
      <c r="K33">
        <v>0</v>
      </c>
      <c r="O33">
        <v>16.3</v>
      </c>
      <c r="P33">
        <f t="shared" si="0"/>
        <v>12</v>
      </c>
      <c r="Q33" t="str">
        <f t="shared" si="1"/>
        <v>Jimmy Clausen</v>
      </c>
      <c r="R33">
        <f>IFERROR(VLOOKUP(Q33,'[1]player index'!D:F,3,FALSE),VLOOKUP(Q33,'[1]player index'!E:F,2,FALSE))</f>
        <v>473</v>
      </c>
      <c r="S33">
        <f t="shared" si="2"/>
        <v>12</v>
      </c>
    </row>
    <row r="34" spans="1:19">
      <c r="A34" t="s">
        <v>131</v>
      </c>
      <c r="B34" t="s">
        <v>92</v>
      </c>
      <c r="C34" t="s">
        <v>617</v>
      </c>
      <c r="D34">
        <v>19</v>
      </c>
      <c r="E34">
        <v>31</v>
      </c>
      <c r="F34">
        <v>215</v>
      </c>
      <c r="G34">
        <v>1</v>
      </c>
      <c r="H34">
        <v>1</v>
      </c>
      <c r="I34">
        <v>2</v>
      </c>
      <c r="J34">
        <v>10</v>
      </c>
      <c r="K34">
        <v>0</v>
      </c>
      <c r="O34">
        <v>15.8</v>
      </c>
      <c r="P34">
        <f t="shared" si="0"/>
        <v>12.6</v>
      </c>
      <c r="Q34" t="str">
        <f t="shared" si="1"/>
        <v>Ryan Fitzpatrick</v>
      </c>
      <c r="R34">
        <f>IFERROR(VLOOKUP(Q34,'[1]player index'!D:F,3,FALSE),VLOOKUP(Q34,'[1]player index'!E:F,2,FALSE))</f>
        <v>13</v>
      </c>
      <c r="S34">
        <f t="shared" si="2"/>
        <v>12.6</v>
      </c>
    </row>
    <row r="35" spans="1:19">
      <c r="A35" t="s">
        <v>726</v>
      </c>
      <c r="B35" t="s">
        <v>753</v>
      </c>
      <c r="C35" t="s">
        <v>727</v>
      </c>
      <c r="I35" t="s">
        <v>2801</v>
      </c>
      <c r="P35">
        <f t="shared" si="0"/>
        <v>0</v>
      </c>
      <c r="Q35" t="str">
        <f t="shared" si="1"/>
        <v>Rushing</v>
      </c>
      <c r="R35" t="e">
        <f>IFERROR(VLOOKUP(Q35,'[1]player index'!D:F,3,FALSE),VLOOKUP(Q35,'[1]player index'!E:F,2,FALSE))</f>
        <v>#N/A</v>
      </c>
      <c r="S35">
        <f t="shared" si="2"/>
        <v>0</v>
      </c>
    </row>
    <row r="36" spans="1:19">
      <c r="A36" t="s">
        <v>729</v>
      </c>
      <c r="B36" t="s">
        <v>730</v>
      </c>
      <c r="C36" t="s">
        <v>731</v>
      </c>
      <c r="I36" t="s">
        <v>733</v>
      </c>
      <c r="J36" t="s">
        <v>734</v>
      </c>
      <c r="K36" t="s">
        <v>735</v>
      </c>
      <c r="L36" t="s">
        <v>754</v>
      </c>
      <c r="M36" t="s">
        <v>734</v>
      </c>
      <c r="N36" t="s">
        <v>735</v>
      </c>
      <c r="O36" t="s">
        <v>737</v>
      </c>
      <c r="P36" t="e">
        <f t="shared" si="0"/>
        <v>#VALUE!</v>
      </c>
      <c r="Q36" t="str">
        <f t="shared" si="1"/>
        <v>Player_x000D_Sort First: _x000D__x000D__x000D__x000D_		Last:</v>
      </c>
      <c r="R36" t="e">
        <f>IFERROR(VLOOKUP(Q36,'[1]player index'!D:F,3,FALSE),VLOOKUP(Q36,'[1]player index'!E:F,2,FALSE))</f>
        <v>#N/A</v>
      </c>
      <c r="S36" t="e">
        <f t="shared" si="2"/>
        <v>#VALUE!</v>
      </c>
    </row>
    <row r="37" spans="1:19">
      <c r="A37" t="s">
        <v>40</v>
      </c>
      <c r="B37" t="s">
        <v>600</v>
      </c>
      <c r="C37" t="s">
        <v>582</v>
      </c>
      <c r="I37">
        <v>26</v>
      </c>
      <c r="J37">
        <v>100</v>
      </c>
      <c r="K37">
        <v>1</v>
      </c>
      <c r="L37">
        <v>2</v>
      </c>
      <c r="M37">
        <v>20</v>
      </c>
      <c r="N37">
        <v>0</v>
      </c>
      <c r="O37">
        <v>18</v>
      </c>
      <c r="P37">
        <f t="shared" si="0"/>
        <v>20</v>
      </c>
      <c r="Q37" t="str">
        <f t="shared" si="1"/>
        <v>Marshawn Lynch</v>
      </c>
      <c r="R37">
        <f>IFERROR(VLOOKUP(Q37,'[1]player index'!D:F,3,FALSE),VLOOKUP(Q37,'[1]player index'!E:F,2,FALSE))</f>
        <v>45</v>
      </c>
      <c r="S37">
        <f t="shared" si="2"/>
        <v>20</v>
      </c>
    </row>
    <row r="38" spans="1:19">
      <c r="A38" t="s">
        <v>38</v>
      </c>
      <c r="B38" t="s">
        <v>584</v>
      </c>
      <c r="C38" t="s">
        <v>739</v>
      </c>
      <c r="I38">
        <v>22</v>
      </c>
      <c r="J38">
        <v>85</v>
      </c>
      <c r="K38">
        <v>1</v>
      </c>
      <c r="L38">
        <v>3</v>
      </c>
      <c r="M38">
        <v>25</v>
      </c>
      <c r="N38">
        <v>0</v>
      </c>
      <c r="O38">
        <v>17</v>
      </c>
      <c r="P38">
        <f t="shared" si="0"/>
        <v>20</v>
      </c>
      <c r="Q38" t="str">
        <f t="shared" si="1"/>
        <v>Le'Veon Bell</v>
      </c>
      <c r="R38">
        <f>IFERROR(VLOOKUP(Q38,'[1]player index'!D:F,3,FALSE),VLOOKUP(Q38,'[1]player index'!E:F,2,FALSE))</f>
        <v>562</v>
      </c>
      <c r="S38">
        <f t="shared" si="2"/>
        <v>20</v>
      </c>
    </row>
    <row r="39" spans="1:19">
      <c r="A39" t="s">
        <v>35</v>
      </c>
      <c r="B39" t="s">
        <v>586</v>
      </c>
      <c r="C39" t="s">
        <v>71</v>
      </c>
      <c r="I39">
        <v>21</v>
      </c>
      <c r="J39">
        <v>85</v>
      </c>
      <c r="K39">
        <v>1</v>
      </c>
      <c r="L39">
        <v>3</v>
      </c>
      <c r="M39">
        <v>25</v>
      </c>
      <c r="N39">
        <v>0</v>
      </c>
      <c r="O39">
        <v>17</v>
      </c>
      <c r="P39">
        <f t="shared" si="0"/>
        <v>20</v>
      </c>
      <c r="Q39" t="str">
        <f t="shared" si="1"/>
        <v>Adrian Peterson</v>
      </c>
      <c r="R39">
        <f>IFERROR(VLOOKUP(Q39,'[1]player index'!D:F,3,FALSE),VLOOKUP(Q39,'[1]player index'!E:F,2,FALSE))</f>
        <v>29</v>
      </c>
      <c r="S39">
        <f t="shared" si="2"/>
        <v>20</v>
      </c>
    </row>
    <row r="40" spans="1:19">
      <c r="A40" t="s">
        <v>43</v>
      </c>
      <c r="B40" t="s">
        <v>44</v>
      </c>
      <c r="C40" t="s">
        <v>746</v>
      </c>
      <c r="I40">
        <v>18</v>
      </c>
      <c r="J40">
        <v>75</v>
      </c>
      <c r="K40">
        <v>1</v>
      </c>
      <c r="L40">
        <v>4</v>
      </c>
      <c r="M40">
        <v>25</v>
      </c>
      <c r="N40">
        <v>0</v>
      </c>
      <c r="O40">
        <v>16</v>
      </c>
      <c r="P40">
        <f t="shared" si="0"/>
        <v>20</v>
      </c>
      <c r="Q40" t="str">
        <f t="shared" si="1"/>
        <v>Jamaal Charles</v>
      </c>
      <c r="R40">
        <f>IFERROR(VLOOKUP(Q40,'[1]player index'!D:F,3,FALSE),VLOOKUP(Q40,'[1]player index'!E:F,2,FALSE))</f>
        <v>44</v>
      </c>
      <c r="S40">
        <f t="shared" si="2"/>
        <v>20</v>
      </c>
    </row>
    <row r="41" spans="1:19">
      <c r="A41" t="s">
        <v>211</v>
      </c>
      <c r="B41" t="s">
        <v>635</v>
      </c>
      <c r="C41" t="s">
        <v>619</v>
      </c>
      <c r="I41">
        <v>19</v>
      </c>
      <c r="J41">
        <v>70</v>
      </c>
      <c r="K41">
        <v>1</v>
      </c>
      <c r="L41">
        <v>3</v>
      </c>
      <c r="M41">
        <v>20</v>
      </c>
      <c r="N41">
        <v>0</v>
      </c>
      <c r="O41">
        <v>15</v>
      </c>
      <c r="P41">
        <f t="shared" si="0"/>
        <v>18</v>
      </c>
      <c r="Q41" t="str">
        <f t="shared" si="1"/>
        <v>Isaiah Crowell</v>
      </c>
      <c r="R41">
        <f>IFERROR(VLOOKUP(Q41,'[1]player index'!D:F,3,FALSE),VLOOKUP(Q41,'[1]player index'!E:F,2,FALSE))</f>
        <v>72</v>
      </c>
      <c r="S41">
        <f t="shared" si="2"/>
        <v>18</v>
      </c>
    </row>
    <row r="42" spans="1:19">
      <c r="A42" t="s">
        <v>204</v>
      </c>
      <c r="B42" t="s">
        <v>597</v>
      </c>
      <c r="C42" t="s">
        <v>740</v>
      </c>
      <c r="I42">
        <v>16</v>
      </c>
      <c r="J42">
        <v>65</v>
      </c>
      <c r="K42">
        <v>1</v>
      </c>
      <c r="L42">
        <v>3</v>
      </c>
      <c r="M42">
        <v>25</v>
      </c>
      <c r="N42">
        <v>0</v>
      </c>
      <c r="O42">
        <v>15</v>
      </c>
      <c r="P42">
        <f t="shared" si="0"/>
        <v>18</v>
      </c>
      <c r="Q42" t="str">
        <f t="shared" si="1"/>
        <v>Devonta Freeman</v>
      </c>
      <c r="R42">
        <f>IFERROR(VLOOKUP(Q42,'[1]player index'!D:F,3,FALSE),VLOOKUP(Q42,'[1]player index'!E:F,2,FALSE))</f>
        <v>160</v>
      </c>
      <c r="S42">
        <f t="shared" si="2"/>
        <v>18</v>
      </c>
    </row>
    <row r="43" spans="1:19">
      <c r="A43" t="s">
        <v>120</v>
      </c>
      <c r="B43" t="s">
        <v>89</v>
      </c>
      <c r="C43" t="s">
        <v>745</v>
      </c>
      <c r="I43">
        <v>21</v>
      </c>
      <c r="J43">
        <v>75</v>
      </c>
      <c r="K43">
        <v>1</v>
      </c>
      <c r="L43">
        <v>2</v>
      </c>
      <c r="M43">
        <v>15</v>
      </c>
      <c r="N43">
        <v>0</v>
      </c>
      <c r="O43">
        <v>15</v>
      </c>
      <c r="P43">
        <f t="shared" si="0"/>
        <v>17</v>
      </c>
      <c r="Q43" t="str">
        <f t="shared" si="1"/>
        <v>Carlos Hyde</v>
      </c>
      <c r="R43">
        <f>IFERROR(VLOOKUP(Q43,'[1]player index'!D:F,3,FALSE),VLOOKUP(Q43,'[1]player index'!E:F,2,FALSE))</f>
        <v>50</v>
      </c>
      <c r="S43">
        <f t="shared" si="2"/>
        <v>17</v>
      </c>
    </row>
    <row r="44" spans="1:19">
      <c r="A44" t="s">
        <v>107</v>
      </c>
      <c r="B44" t="s">
        <v>33</v>
      </c>
      <c r="C44" t="s">
        <v>750</v>
      </c>
      <c r="I44">
        <v>17</v>
      </c>
      <c r="J44">
        <v>65</v>
      </c>
      <c r="K44">
        <v>1</v>
      </c>
      <c r="L44">
        <v>3</v>
      </c>
      <c r="M44">
        <v>25</v>
      </c>
      <c r="N44">
        <v>0</v>
      </c>
      <c r="O44">
        <v>15</v>
      </c>
      <c r="P44">
        <f t="shared" si="0"/>
        <v>18</v>
      </c>
      <c r="Q44" t="str">
        <f t="shared" si="1"/>
        <v>Mark Ingram</v>
      </c>
      <c r="R44">
        <f>IFERROR(VLOOKUP(Q44,'[1]player index'!D:F,3,FALSE),VLOOKUP(Q44,'[1]player index'!E:F,2,FALSE))</f>
        <v>43</v>
      </c>
      <c r="S44">
        <f t="shared" si="2"/>
        <v>18</v>
      </c>
    </row>
    <row r="45" spans="1:19">
      <c r="A45" t="s">
        <v>99</v>
      </c>
      <c r="B45" t="s">
        <v>608</v>
      </c>
      <c r="C45" t="s">
        <v>747</v>
      </c>
      <c r="I45">
        <v>16</v>
      </c>
      <c r="J45">
        <v>65</v>
      </c>
      <c r="K45">
        <v>1</v>
      </c>
      <c r="L45">
        <v>3</v>
      </c>
      <c r="M45">
        <v>25</v>
      </c>
      <c r="N45">
        <v>0</v>
      </c>
      <c r="O45">
        <v>15</v>
      </c>
      <c r="P45">
        <f t="shared" si="0"/>
        <v>18</v>
      </c>
      <c r="Q45" t="str">
        <f t="shared" si="1"/>
        <v>LeSean McCoy</v>
      </c>
      <c r="R45">
        <f>IFERROR(VLOOKUP(Q45,'[1]player index'!D:F,3,FALSE),VLOOKUP(Q45,'[1]player index'!E:F,2,FALSE))</f>
        <v>67</v>
      </c>
      <c r="S45">
        <f t="shared" si="2"/>
        <v>18</v>
      </c>
    </row>
    <row r="46" spans="1:19">
      <c r="A46" t="s">
        <v>111</v>
      </c>
      <c r="B46" t="s">
        <v>619</v>
      </c>
      <c r="C46" t="s">
        <v>748</v>
      </c>
      <c r="I46">
        <v>18</v>
      </c>
      <c r="J46">
        <v>70</v>
      </c>
      <c r="K46">
        <v>1</v>
      </c>
      <c r="L46">
        <v>3</v>
      </c>
      <c r="M46">
        <v>20</v>
      </c>
      <c r="N46">
        <v>0</v>
      </c>
      <c r="O46">
        <v>15</v>
      </c>
      <c r="P46">
        <f t="shared" si="0"/>
        <v>18</v>
      </c>
      <c r="Q46" t="str">
        <f t="shared" si="1"/>
        <v>Latavius Murray</v>
      </c>
      <c r="R46">
        <f>IFERROR(VLOOKUP(Q46,'[1]player index'!D:F,3,FALSE),VLOOKUP(Q46,'[1]player index'!E:F,2,FALSE))</f>
        <v>73</v>
      </c>
      <c r="S46">
        <f t="shared" si="2"/>
        <v>18</v>
      </c>
    </row>
    <row r="47" spans="1:19">
      <c r="A47" t="s">
        <v>324</v>
      </c>
      <c r="B47" t="s">
        <v>18</v>
      </c>
      <c r="C47" t="s">
        <v>44</v>
      </c>
      <c r="I47">
        <v>15</v>
      </c>
      <c r="J47">
        <v>65</v>
      </c>
      <c r="K47">
        <v>1</v>
      </c>
      <c r="L47">
        <v>3</v>
      </c>
      <c r="M47">
        <v>20</v>
      </c>
      <c r="N47">
        <v>0</v>
      </c>
      <c r="O47">
        <v>14.5</v>
      </c>
      <c r="P47">
        <f t="shared" si="0"/>
        <v>17.5</v>
      </c>
      <c r="Q47" t="str">
        <f t="shared" si="1"/>
        <v>James Starks</v>
      </c>
      <c r="R47">
        <f>IFERROR(VLOOKUP(Q47,'[1]player index'!D:F,3,FALSE),VLOOKUP(Q47,'[1]player index'!E:F,2,FALSE))</f>
        <v>310</v>
      </c>
      <c r="S47">
        <f t="shared" si="2"/>
        <v>17.5</v>
      </c>
    </row>
    <row r="48" spans="1:19">
      <c r="A48" t="s">
        <v>191</v>
      </c>
      <c r="B48" t="s">
        <v>622</v>
      </c>
      <c r="C48" t="s">
        <v>33</v>
      </c>
      <c r="I48">
        <v>17</v>
      </c>
      <c r="J48">
        <v>70</v>
      </c>
      <c r="K48">
        <v>1</v>
      </c>
      <c r="L48">
        <v>2</v>
      </c>
      <c r="M48">
        <v>15</v>
      </c>
      <c r="N48">
        <v>0</v>
      </c>
      <c r="O48">
        <v>14.5</v>
      </c>
      <c r="P48">
        <f t="shared" si="0"/>
        <v>16.5</v>
      </c>
      <c r="Q48" t="str">
        <f t="shared" si="1"/>
        <v>Jonathan Stewart</v>
      </c>
      <c r="R48">
        <f>IFERROR(VLOOKUP(Q48,'[1]player index'!D:F,3,FALSE),VLOOKUP(Q48,'[1]player index'!E:F,2,FALSE))</f>
        <v>52</v>
      </c>
      <c r="S48">
        <f t="shared" si="2"/>
        <v>16.5</v>
      </c>
    </row>
    <row r="49" spans="1:19">
      <c r="A49" t="s">
        <v>53</v>
      </c>
      <c r="B49" t="s">
        <v>593</v>
      </c>
      <c r="C49" t="s">
        <v>751</v>
      </c>
      <c r="I49">
        <v>18</v>
      </c>
      <c r="J49">
        <v>70</v>
      </c>
      <c r="K49">
        <v>1</v>
      </c>
      <c r="L49">
        <v>1</v>
      </c>
      <c r="M49">
        <v>10</v>
      </c>
      <c r="N49">
        <v>0</v>
      </c>
      <c r="O49">
        <v>14</v>
      </c>
      <c r="P49">
        <f t="shared" si="0"/>
        <v>15</v>
      </c>
      <c r="Q49" t="str">
        <f t="shared" si="1"/>
        <v>Jeremy Hill</v>
      </c>
      <c r="R49">
        <f>IFERROR(VLOOKUP(Q49,'[1]player index'!D:F,3,FALSE),VLOOKUP(Q49,'[1]player index'!E:F,2,FALSE))</f>
        <v>37</v>
      </c>
      <c r="S49">
        <f t="shared" si="2"/>
        <v>15</v>
      </c>
    </row>
    <row r="50" spans="1:19">
      <c r="A50" t="s">
        <v>227</v>
      </c>
      <c r="B50" t="s">
        <v>29</v>
      </c>
      <c r="C50" t="s">
        <v>610</v>
      </c>
      <c r="I50">
        <v>19</v>
      </c>
      <c r="J50">
        <v>75</v>
      </c>
      <c r="K50">
        <v>1</v>
      </c>
      <c r="L50">
        <v>0</v>
      </c>
      <c r="M50">
        <v>0</v>
      </c>
      <c r="N50">
        <v>0</v>
      </c>
      <c r="O50">
        <v>13.5</v>
      </c>
      <c r="P50">
        <f t="shared" si="0"/>
        <v>13.5</v>
      </c>
      <c r="Q50" t="str">
        <f t="shared" si="1"/>
        <v>LeGarrette Blount</v>
      </c>
      <c r="R50">
        <f>IFERROR(VLOOKUP(Q50,'[1]player index'!D:F,3,FALSE),VLOOKUP(Q50,'[1]player index'!E:F,2,FALSE))</f>
        <v>104</v>
      </c>
      <c r="S50">
        <f t="shared" si="2"/>
        <v>13.5</v>
      </c>
    </row>
    <row r="51" spans="1:19">
      <c r="A51" t="s">
        <v>188</v>
      </c>
      <c r="B51" t="s">
        <v>71</v>
      </c>
      <c r="C51" t="s">
        <v>742</v>
      </c>
      <c r="I51">
        <v>19</v>
      </c>
      <c r="J51">
        <v>65</v>
      </c>
      <c r="K51">
        <v>1</v>
      </c>
      <c r="L51">
        <v>1</v>
      </c>
      <c r="M51">
        <v>10</v>
      </c>
      <c r="N51">
        <v>0</v>
      </c>
      <c r="O51">
        <v>13.5</v>
      </c>
      <c r="P51">
        <f t="shared" si="0"/>
        <v>14.5</v>
      </c>
      <c r="Q51" t="str">
        <f t="shared" si="1"/>
        <v>Melvin Gordon</v>
      </c>
      <c r="R51">
        <f>IFERROR(VLOOKUP(Q51,'[1]player index'!D:F,3,FALSE),VLOOKUP(Q51,'[1]player index'!E:F,2,FALSE))</f>
        <v>125</v>
      </c>
      <c r="S51">
        <f t="shared" si="2"/>
        <v>14.5</v>
      </c>
    </row>
    <row r="52" spans="1:19">
      <c r="A52" t="s">
        <v>220</v>
      </c>
      <c r="B52" t="s">
        <v>29</v>
      </c>
      <c r="C52" t="s">
        <v>610</v>
      </c>
      <c r="I52">
        <v>8</v>
      </c>
      <c r="J52">
        <v>35</v>
      </c>
      <c r="K52">
        <v>0</v>
      </c>
      <c r="L52">
        <v>6</v>
      </c>
      <c r="M52">
        <v>40</v>
      </c>
      <c r="N52">
        <v>1</v>
      </c>
      <c r="O52">
        <v>13.5</v>
      </c>
      <c r="P52">
        <f t="shared" si="0"/>
        <v>19.5</v>
      </c>
      <c r="Q52" t="str">
        <f t="shared" si="1"/>
        <v>Dion Lewis</v>
      </c>
      <c r="R52">
        <f>IFERROR(VLOOKUP(Q52,'[1]player index'!D:F,3,FALSE),VLOOKUP(Q52,'[1]player index'!E:F,2,FALSE))</f>
        <v>143</v>
      </c>
      <c r="S52">
        <f t="shared" si="2"/>
        <v>19.5</v>
      </c>
    </row>
    <row r="53" spans="1:19">
      <c r="A53" t="s">
        <v>79</v>
      </c>
      <c r="B53" t="s">
        <v>617</v>
      </c>
      <c r="C53" t="s">
        <v>749</v>
      </c>
      <c r="I53">
        <v>14</v>
      </c>
      <c r="J53">
        <v>55</v>
      </c>
      <c r="K53">
        <v>1</v>
      </c>
      <c r="L53">
        <v>3</v>
      </c>
      <c r="M53">
        <v>20</v>
      </c>
      <c r="N53">
        <v>0</v>
      </c>
      <c r="O53">
        <v>13.5</v>
      </c>
      <c r="P53">
        <f t="shared" si="0"/>
        <v>16.5</v>
      </c>
      <c r="Q53" t="str">
        <f t="shared" si="1"/>
        <v>DeMarco Murray</v>
      </c>
      <c r="R53">
        <f>IFERROR(VLOOKUP(Q53,'[1]player index'!D:F,3,FALSE),VLOOKUP(Q53,'[1]player index'!E:F,2,FALSE))</f>
        <v>35</v>
      </c>
      <c r="S53">
        <f t="shared" si="2"/>
        <v>16.5</v>
      </c>
    </row>
    <row r="54" spans="1:19">
      <c r="A54" t="s">
        <v>134</v>
      </c>
      <c r="B54" t="s">
        <v>577</v>
      </c>
      <c r="C54" t="s">
        <v>597</v>
      </c>
      <c r="I54">
        <v>16</v>
      </c>
      <c r="J54">
        <v>65</v>
      </c>
      <c r="K54">
        <v>1</v>
      </c>
      <c r="L54">
        <v>1</v>
      </c>
      <c r="M54">
        <v>10</v>
      </c>
      <c r="N54">
        <v>0</v>
      </c>
      <c r="O54">
        <v>13.5</v>
      </c>
      <c r="P54">
        <f t="shared" si="0"/>
        <v>14.5</v>
      </c>
      <c r="Q54" t="str">
        <f t="shared" si="1"/>
        <v>Joseph Randle</v>
      </c>
      <c r="R54">
        <f>IFERROR(VLOOKUP(Q54,'[1]player index'!D:F,3,FALSE),VLOOKUP(Q54,'[1]player index'!E:F,2,FALSE))</f>
        <v>61</v>
      </c>
      <c r="S54">
        <f t="shared" si="2"/>
        <v>14.5</v>
      </c>
    </row>
    <row r="55" spans="1:19">
      <c r="A55" t="s">
        <v>210</v>
      </c>
      <c r="B55" t="s">
        <v>612</v>
      </c>
      <c r="C55" t="s">
        <v>589</v>
      </c>
      <c r="I55">
        <v>10</v>
      </c>
      <c r="J55">
        <v>40</v>
      </c>
      <c r="K55">
        <v>1</v>
      </c>
      <c r="L55">
        <v>4</v>
      </c>
      <c r="M55">
        <v>30</v>
      </c>
      <c r="N55">
        <v>0</v>
      </c>
      <c r="O55">
        <v>13</v>
      </c>
      <c r="P55">
        <f t="shared" si="0"/>
        <v>17</v>
      </c>
      <c r="Q55" t="str">
        <f t="shared" si="1"/>
        <v>Ameer Abdullah</v>
      </c>
      <c r="R55">
        <f>IFERROR(VLOOKUP(Q55,'[1]player index'!D:F,3,FALSE),VLOOKUP(Q55,'[1]player index'!E:F,2,FALSE))</f>
        <v>55</v>
      </c>
      <c r="S55">
        <f t="shared" si="2"/>
        <v>17</v>
      </c>
    </row>
    <row r="56" spans="1:19">
      <c r="A56" t="s">
        <v>230</v>
      </c>
      <c r="B56" t="s">
        <v>603</v>
      </c>
      <c r="C56" t="s">
        <v>89</v>
      </c>
      <c r="I56">
        <v>9</v>
      </c>
      <c r="J56">
        <v>40</v>
      </c>
      <c r="K56">
        <v>1</v>
      </c>
      <c r="L56">
        <v>4</v>
      </c>
      <c r="M56">
        <v>25</v>
      </c>
      <c r="N56">
        <v>0</v>
      </c>
      <c r="O56">
        <v>12.5</v>
      </c>
      <c r="P56">
        <f t="shared" si="0"/>
        <v>16.5</v>
      </c>
      <c r="Q56" t="str">
        <f t="shared" si="1"/>
        <v>David Johnson</v>
      </c>
      <c r="R56">
        <f>IFERROR(VLOOKUP(Q56,'[1]player index'!D:F,3,FALSE),VLOOKUP(Q56,'[1]player index'!E:F,2,FALSE))</f>
        <v>169</v>
      </c>
      <c r="S56">
        <f t="shared" si="2"/>
        <v>16.5</v>
      </c>
    </row>
    <row r="57" spans="1:19">
      <c r="A57" t="s">
        <v>634</v>
      </c>
      <c r="B57" t="s">
        <v>581</v>
      </c>
      <c r="C57" t="s">
        <v>616</v>
      </c>
      <c r="I57">
        <v>15</v>
      </c>
      <c r="J57">
        <v>60</v>
      </c>
      <c r="K57">
        <v>1</v>
      </c>
      <c r="L57">
        <v>1</v>
      </c>
      <c r="M57">
        <v>5</v>
      </c>
      <c r="N57">
        <v>0</v>
      </c>
      <c r="O57">
        <v>12.5</v>
      </c>
      <c r="P57">
        <f t="shared" si="0"/>
        <v>13.5</v>
      </c>
      <c r="Q57" t="str">
        <f t="shared" si="1"/>
        <v>Alfred Morris</v>
      </c>
      <c r="R57">
        <f>IFERROR(VLOOKUP(Q57,'[1]player index'!D:F,3,FALSE),VLOOKUP(Q57,'[1]player index'!E:F,2,FALSE))</f>
        <v>65</v>
      </c>
      <c r="S57">
        <f t="shared" si="2"/>
        <v>13.5</v>
      </c>
    </row>
    <row r="58" spans="1:19">
      <c r="A58" t="s">
        <v>95</v>
      </c>
      <c r="B58" t="s">
        <v>589</v>
      </c>
      <c r="C58" t="s">
        <v>743</v>
      </c>
      <c r="I58">
        <v>14</v>
      </c>
      <c r="J58">
        <v>50</v>
      </c>
      <c r="K58">
        <v>1</v>
      </c>
      <c r="L58">
        <v>2</v>
      </c>
      <c r="M58">
        <v>10</v>
      </c>
      <c r="N58">
        <v>0</v>
      </c>
      <c r="O58">
        <v>12</v>
      </c>
      <c r="P58">
        <f t="shared" si="0"/>
        <v>14</v>
      </c>
      <c r="Q58" t="str">
        <f t="shared" si="1"/>
        <v>C.J. Anderson</v>
      </c>
      <c r="R58">
        <f>IFERROR(VLOOKUP(Q58,'[1]player index'!D:F,3,FALSE),VLOOKUP(Q58,'[1]player index'!E:F,2,FALSE))</f>
        <v>69</v>
      </c>
      <c r="S58">
        <f t="shared" si="2"/>
        <v>14</v>
      </c>
    </row>
    <row r="59" spans="1:19">
      <c r="A59" t="s">
        <v>50</v>
      </c>
      <c r="B59" t="s">
        <v>582</v>
      </c>
      <c r="C59" t="s">
        <v>752</v>
      </c>
      <c r="I59">
        <v>18</v>
      </c>
      <c r="J59">
        <v>70</v>
      </c>
      <c r="K59">
        <v>0</v>
      </c>
      <c r="L59">
        <v>6</v>
      </c>
      <c r="M59">
        <v>40</v>
      </c>
      <c r="N59">
        <v>0</v>
      </c>
      <c r="O59">
        <v>11</v>
      </c>
      <c r="P59">
        <f t="shared" si="0"/>
        <v>17</v>
      </c>
      <c r="Q59" t="str">
        <f t="shared" si="1"/>
        <v>Matt Forte</v>
      </c>
      <c r="R59">
        <f>IFERROR(VLOOKUP(Q59,'[1]player index'!D:F,3,FALSE),VLOOKUP(Q59,'[1]player index'!E:F,2,FALSE))</f>
        <v>19</v>
      </c>
      <c r="S59">
        <f t="shared" si="2"/>
        <v>17</v>
      </c>
    </row>
    <row r="60" spans="1:19">
      <c r="A60" t="s">
        <v>105</v>
      </c>
      <c r="B60" t="s">
        <v>625</v>
      </c>
      <c r="C60" t="s">
        <v>593</v>
      </c>
      <c r="I60">
        <v>18</v>
      </c>
      <c r="J60">
        <v>70</v>
      </c>
      <c r="K60">
        <v>0</v>
      </c>
      <c r="L60">
        <v>3</v>
      </c>
      <c r="M60">
        <v>20</v>
      </c>
      <c r="N60">
        <v>0</v>
      </c>
      <c r="O60">
        <v>9</v>
      </c>
      <c r="P60">
        <f t="shared" si="0"/>
        <v>12</v>
      </c>
      <c r="Q60" t="str">
        <f t="shared" si="1"/>
        <v>Justin Forsett</v>
      </c>
      <c r="R60">
        <f>IFERROR(VLOOKUP(Q60,'[1]player index'!D:F,3,FALSE),VLOOKUP(Q60,'[1]player index'!E:F,2,FALSE))</f>
        <v>39</v>
      </c>
      <c r="S60">
        <f t="shared" si="2"/>
        <v>12</v>
      </c>
    </row>
    <row r="61" spans="1:19">
      <c r="A61" t="s">
        <v>216</v>
      </c>
      <c r="B61" t="s">
        <v>610</v>
      </c>
      <c r="C61" t="s">
        <v>741</v>
      </c>
      <c r="I61">
        <v>17</v>
      </c>
      <c r="J61">
        <v>65</v>
      </c>
      <c r="K61">
        <v>0</v>
      </c>
      <c r="L61">
        <v>3</v>
      </c>
      <c r="M61">
        <v>15</v>
      </c>
      <c r="N61">
        <v>0</v>
      </c>
      <c r="O61">
        <v>8</v>
      </c>
      <c r="P61">
        <f t="shared" si="0"/>
        <v>11</v>
      </c>
      <c r="Q61" t="str">
        <f t="shared" si="1"/>
        <v>T.J. Yeldon</v>
      </c>
      <c r="R61">
        <f>IFERROR(VLOOKUP(Q61,'[1]player index'!D:F,3,FALSE),VLOOKUP(Q61,'[1]player index'!E:F,2,FALSE))</f>
        <v>103</v>
      </c>
      <c r="S61">
        <f t="shared" si="2"/>
        <v>11</v>
      </c>
    </row>
    <row r="62" spans="1:19">
      <c r="A62" t="s">
        <v>638</v>
      </c>
      <c r="B62" t="s">
        <v>581</v>
      </c>
      <c r="C62" t="s">
        <v>616</v>
      </c>
      <c r="I62">
        <v>13</v>
      </c>
      <c r="J62">
        <v>55</v>
      </c>
      <c r="K62">
        <v>0</v>
      </c>
      <c r="L62">
        <v>3</v>
      </c>
      <c r="M62">
        <v>20</v>
      </c>
      <c r="N62">
        <v>0</v>
      </c>
      <c r="O62">
        <v>7.5</v>
      </c>
      <c r="P62">
        <f t="shared" si="0"/>
        <v>10.5</v>
      </c>
      <c r="Q62" t="str">
        <f t="shared" si="1"/>
        <v>Matt Jones</v>
      </c>
      <c r="R62">
        <f>IFERROR(VLOOKUP(Q62,'[1]player index'!D:F,3,FALSE),VLOOKUP(Q62,'[1]player index'!E:F,2,FALSE))</f>
        <v>299</v>
      </c>
      <c r="S62">
        <f t="shared" si="2"/>
        <v>10.5</v>
      </c>
    </row>
    <row r="63" spans="1:19">
      <c r="A63" t="s">
        <v>223</v>
      </c>
      <c r="B63" t="s">
        <v>603</v>
      </c>
      <c r="C63" t="s">
        <v>89</v>
      </c>
      <c r="I63">
        <v>12</v>
      </c>
      <c r="J63">
        <v>60</v>
      </c>
      <c r="K63">
        <v>0</v>
      </c>
      <c r="L63">
        <v>1</v>
      </c>
      <c r="M63">
        <v>10</v>
      </c>
      <c r="N63">
        <v>0</v>
      </c>
      <c r="O63">
        <v>7</v>
      </c>
      <c r="P63">
        <f t="shared" si="0"/>
        <v>8</v>
      </c>
      <c r="Q63" t="str">
        <f t="shared" si="1"/>
        <v>Chris Johnson</v>
      </c>
      <c r="R63">
        <f>IFERROR(VLOOKUP(Q63,'[1]player index'!D:F,3,FALSE),VLOOKUP(Q63,'[1]player index'!E:F,2,FALSE))</f>
        <v>71</v>
      </c>
      <c r="S63">
        <f t="shared" si="2"/>
        <v>8</v>
      </c>
    </row>
    <row r="64" spans="1:19">
      <c r="A64" t="s">
        <v>218</v>
      </c>
      <c r="B64" t="s">
        <v>640</v>
      </c>
      <c r="C64" t="s">
        <v>584</v>
      </c>
      <c r="I64">
        <v>13</v>
      </c>
      <c r="J64">
        <v>55</v>
      </c>
      <c r="K64">
        <v>0</v>
      </c>
      <c r="L64">
        <v>2</v>
      </c>
      <c r="M64">
        <v>15</v>
      </c>
      <c r="N64">
        <v>0</v>
      </c>
      <c r="O64">
        <v>7</v>
      </c>
      <c r="P64">
        <f t="shared" si="0"/>
        <v>9</v>
      </c>
      <c r="Q64" t="str">
        <f t="shared" si="1"/>
        <v>Tre Mason</v>
      </c>
      <c r="R64">
        <f>IFERROR(VLOOKUP(Q64,'[1]player index'!D:F,3,FALSE),VLOOKUP(Q64,'[1]player index'!E:F,2,FALSE))</f>
        <v>76</v>
      </c>
      <c r="S64">
        <f t="shared" si="2"/>
        <v>9</v>
      </c>
    </row>
    <row r="65" spans="1:19">
      <c r="A65" t="s">
        <v>205</v>
      </c>
      <c r="B65" t="s">
        <v>628</v>
      </c>
      <c r="C65" t="s">
        <v>605</v>
      </c>
      <c r="I65">
        <v>13</v>
      </c>
      <c r="J65">
        <v>55</v>
      </c>
      <c r="K65">
        <v>0</v>
      </c>
      <c r="L65">
        <v>2</v>
      </c>
      <c r="M65">
        <v>15</v>
      </c>
      <c r="N65">
        <v>0</v>
      </c>
      <c r="O65">
        <v>7</v>
      </c>
      <c r="P65">
        <f t="shared" si="0"/>
        <v>9</v>
      </c>
      <c r="Q65" t="str">
        <f t="shared" si="1"/>
        <v>Bishop Sankey</v>
      </c>
      <c r="R65">
        <f>IFERROR(VLOOKUP(Q65,'[1]player index'!D:F,3,FALSE),VLOOKUP(Q65,'[1]player index'!E:F,2,FALSE))</f>
        <v>101</v>
      </c>
      <c r="S65">
        <f t="shared" si="2"/>
        <v>9</v>
      </c>
    </row>
    <row r="66" spans="1:19">
      <c r="A66" t="s">
        <v>215</v>
      </c>
      <c r="B66" t="s">
        <v>71</v>
      </c>
      <c r="C66" t="s">
        <v>742</v>
      </c>
      <c r="I66">
        <v>8</v>
      </c>
      <c r="J66">
        <v>30</v>
      </c>
      <c r="K66">
        <v>0</v>
      </c>
      <c r="L66">
        <v>6</v>
      </c>
      <c r="M66">
        <v>40</v>
      </c>
      <c r="N66">
        <v>0</v>
      </c>
      <c r="O66">
        <v>7</v>
      </c>
      <c r="P66">
        <f t="shared" si="0"/>
        <v>13</v>
      </c>
      <c r="Q66" t="str">
        <f t="shared" si="1"/>
        <v>Danny Woodhead</v>
      </c>
      <c r="R66">
        <f>IFERROR(VLOOKUP(Q66,'[1]player index'!D:F,3,FALSE),VLOOKUP(Q66,'[1]player index'!E:F,2,FALSE))</f>
        <v>105</v>
      </c>
      <c r="S66">
        <f t="shared" si="2"/>
        <v>13</v>
      </c>
    </row>
    <row r="67" spans="1:19">
      <c r="A67" t="s">
        <v>159</v>
      </c>
      <c r="B67" t="s">
        <v>92</v>
      </c>
      <c r="C67" t="s">
        <v>617</v>
      </c>
      <c r="I67">
        <v>13</v>
      </c>
      <c r="J67">
        <v>55</v>
      </c>
      <c r="K67">
        <v>0</v>
      </c>
      <c r="L67">
        <v>1</v>
      </c>
      <c r="M67">
        <v>10</v>
      </c>
      <c r="N67">
        <v>0</v>
      </c>
      <c r="O67">
        <v>6.5</v>
      </c>
      <c r="P67">
        <f t="shared" si="0"/>
        <v>7.5</v>
      </c>
      <c r="Q67" t="str">
        <f t="shared" si="1"/>
        <v>Chris Ivory</v>
      </c>
      <c r="R67">
        <f>IFERROR(VLOOKUP(Q67,'[1]player index'!D:F,3,FALSE),VLOOKUP(Q67,'[1]player index'!E:F,2,FALSE))</f>
        <v>51</v>
      </c>
      <c r="S67">
        <f t="shared" si="2"/>
        <v>7.5</v>
      </c>
    </row>
    <row r="68" spans="1:19">
      <c r="A68" t="s">
        <v>128</v>
      </c>
      <c r="B68" t="s">
        <v>591</v>
      </c>
      <c r="C68" t="s">
        <v>608</v>
      </c>
      <c r="I68">
        <v>11</v>
      </c>
      <c r="J68">
        <v>50</v>
      </c>
      <c r="K68">
        <v>0</v>
      </c>
      <c r="L68">
        <v>2</v>
      </c>
      <c r="M68">
        <v>15</v>
      </c>
      <c r="N68">
        <v>0</v>
      </c>
      <c r="O68">
        <v>6.5</v>
      </c>
      <c r="P68">
        <f t="shared" ref="P68:P131" si="3">F68*0.04+G68*4-H68+J68*0.1+K68*6+L68+M68*0.1+N68*6+IF(F68&gt;300,3,0)+IF(J68&gt;100,3,0)+IF(M68&gt;100,3,0)</f>
        <v>8.5</v>
      </c>
      <c r="Q68" t="str">
        <f t="shared" ref="Q68:Q131" si="4">A68</f>
        <v>Lamar Miller</v>
      </c>
      <c r="R68">
        <f>IFERROR(VLOOKUP(Q68,'[1]player index'!D:F,3,FALSE),VLOOKUP(Q68,'[1]player index'!E:F,2,FALSE))</f>
        <v>38</v>
      </c>
      <c r="S68">
        <f t="shared" ref="S68:S131" si="5">P68</f>
        <v>8.5</v>
      </c>
    </row>
    <row r="69" spans="1:19">
      <c r="A69" t="s">
        <v>199</v>
      </c>
      <c r="B69" t="s">
        <v>593</v>
      </c>
      <c r="C69" t="s">
        <v>751</v>
      </c>
      <c r="I69">
        <v>8</v>
      </c>
      <c r="J69">
        <v>35</v>
      </c>
      <c r="K69">
        <v>0</v>
      </c>
      <c r="L69">
        <v>4</v>
      </c>
      <c r="M69">
        <v>25</v>
      </c>
      <c r="N69">
        <v>0</v>
      </c>
      <c r="O69">
        <v>6</v>
      </c>
      <c r="P69">
        <f t="shared" si="3"/>
        <v>10</v>
      </c>
      <c r="Q69" t="str">
        <f t="shared" si="4"/>
        <v>Giovani Bernard</v>
      </c>
      <c r="R69">
        <f>IFERROR(VLOOKUP(Q69,'[1]player index'!D:F,3,FALSE),VLOOKUP(Q69,'[1]player index'!E:F,2,FALSE))</f>
        <v>145</v>
      </c>
      <c r="S69">
        <f t="shared" si="5"/>
        <v>10</v>
      </c>
    </row>
    <row r="70" spans="1:19">
      <c r="A70" t="s">
        <v>207</v>
      </c>
      <c r="B70" t="s">
        <v>605</v>
      </c>
      <c r="C70" t="s">
        <v>738</v>
      </c>
      <c r="I70">
        <v>12</v>
      </c>
      <c r="J70">
        <v>50</v>
      </c>
      <c r="K70">
        <v>0</v>
      </c>
      <c r="L70">
        <v>1</v>
      </c>
      <c r="M70">
        <v>10</v>
      </c>
      <c r="N70">
        <v>0</v>
      </c>
      <c r="O70">
        <v>6</v>
      </c>
      <c r="P70">
        <f t="shared" si="3"/>
        <v>7</v>
      </c>
      <c r="Q70" t="str">
        <f t="shared" si="4"/>
        <v>Frank Gore</v>
      </c>
      <c r="R70">
        <f>IFERROR(VLOOKUP(Q70,'[1]player index'!D:F,3,FALSE),VLOOKUP(Q70,'[1]player index'!E:F,2,FALSE))</f>
        <v>60</v>
      </c>
      <c r="S70">
        <f t="shared" si="5"/>
        <v>7</v>
      </c>
    </row>
    <row r="71" spans="1:19">
      <c r="A71" t="s">
        <v>621</v>
      </c>
      <c r="B71" t="s">
        <v>580</v>
      </c>
      <c r="C71" t="s">
        <v>581</v>
      </c>
      <c r="I71">
        <v>13</v>
      </c>
      <c r="J71">
        <v>50</v>
      </c>
      <c r="K71">
        <v>0</v>
      </c>
      <c r="L71">
        <v>2</v>
      </c>
      <c r="M71">
        <v>10</v>
      </c>
      <c r="N71">
        <v>0</v>
      </c>
      <c r="O71">
        <v>6</v>
      </c>
      <c r="P71">
        <f t="shared" si="3"/>
        <v>8</v>
      </c>
      <c r="Q71" t="str">
        <f t="shared" si="4"/>
        <v>Rashad Jennings</v>
      </c>
      <c r="R71">
        <f>IFERROR(VLOOKUP(Q71,'[1]player index'!D:F,3,FALSE),VLOOKUP(Q71,'[1]player index'!E:F,2,FALSE))</f>
        <v>64</v>
      </c>
      <c r="S71">
        <f t="shared" si="5"/>
        <v>8</v>
      </c>
    </row>
    <row r="72" spans="1:19">
      <c r="A72" t="s">
        <v>132</v>
      </c>
      <c r="B72" t="s">
        <v>81</v>
      </c>
      <c r="C72" t="s">
        <v>744</v>
      </c>
      <c r="I72">
        <v>13</v>
      </c>
      <c r="J72">
        <v>50</v>
      </c>
      <c r="K72">
        <v>0</v>
      </c>
      <c r="L72">
        <v>1</v>
      </c>
      <c r="M72">
        <v>10</v>
      </c>
      <c r="N72">
        <v>0</v>
      </c>
      <c r="O72">
        <v>6</v>
      </c>
      <c r="P72">
        <f t="shared" si="3"/>
        <v>7</v>
      </c>
      <c r="Q72" t="str">
        <f t="shared" si="4"/>
        <v>Doug Martin</v>
      </c>
      <c r="R72">
        <f>IFERROR(VLOOKUP(Q72,'[1]player index'!D:F,3,FALSE),VLOOKUP(Q72,'[1]player index'!E:F,2,FALSE))</f>
        <v>77</v>
      </c>
      <c r="S72">
        <f t="shared" si="5"/>
        <v>7</v>
      </c>
    </row>
    <row r="73" spans="1:19">
      <c r="A73" t="s">
        <v>642</v>
      </c>
      <c r="B73" t="s">
        <v>580</v>
      </c>
      <c r="C73" t="s">
        <v>581</v>
      </c>
      <c r="I73">
        <v>6</v>
      </c>
      <c r="J73">
        <v>25</v>
      </c>
      <c r="K73">
        <v>0</v>
      </c>
      <c r="L73">
        <v>5</v>
      </c>
      <c r="M73">
        <v>35</v>
      </c>
      <c r="N73">
        <v>0</v>
      </c>
      <c r="O73">
        <v>6</v>
      </c>
      <c r="P73">
        <f t="shared" si="3"/>
        <v>11</v>
      </c>
      <c r="Q73" t="str">
        <f t="shared" si="4"/>
        <v>Shane Vereen</v>
      </c>
      <c r="R73">
        <f>IFERROR(VLOOKUP(Q73,'[1]player index'!D:F,3,FALSE),VLOOKUP(Q73,'[1]player index'!E:F,2,FALSE))</f>
        <v>188</v>
      </c>
      <c r="S73">
        <f t="shared" si="5"/>
        <v>11</v>
      </c>
    </row>
    <row r="74" spans="1:19">
      <c r="A74" t="s">
        <v>257</v>
      </c>
      <c r="B74" t="s">
        <v>595</v>
      </c>
      <c r="C74" t="s">
        <v>81</v>
      </c>
      <c r="I74">
        <v>10</v>
      </c>
      <c r="J74">
        <v>45</v>
      </c>
      <c r="K74">
        <v>0</v>
      </c>
      <c r="L74">
        <v>1</v>
      </c>
      <c r="M74">
        <v>10</v>
      </c>
      <c r="N74">
        <v>0</v>
      </c>
      <c r="O74">
        <v>5.5</v>
      </c>
      <c r="P74">
        <f t="shared" si="3"/>
        <v>6.5</v>
      </c>
      <c r="Q74" t="str">
        <f t="shared" si="4"/>
        <v>Chris Polk</v>
      </c>
      <c r="R74">
        <f>IFERROR(VLOOKUP(Q74,'[1]player index'!D:F,3,FALSE),VLOOKUP(Q74,'[1]player index'!E:F,2,FALSE))</f>
        <v>285</v>
      </c>
      <c r="S74">
        <f t="shared" si="5"/>
        <v>6.5</v>
      </c>
    </row>
    <row r="75" spans="1:19">
      <c r="A75" t="s">
        <v>353</v>
      </c>
      <c r="B75" t="s">
        <v>92</v>
      </c>
      <c r="C75" t="s">
        <v>617</v>
      </c>
      <c r="I75">
        <v>9</v>
      </c>
      <c r="J75">
        <v>35</v>
      </c>
      <c r="K75">
        <v>0</v>
      </c>
      <c r="L75">
        <v>3</v>
      </c>
      <c r="M75">
        <v>20</v>
      </c>
      <c r="N75">
        <v>0</v>
      </c>
      <c r="O75">
        <v>5.5</v>
      </c>
      <c r="P75">
        <f t="shared" si="3"/>
        <v>8.5</v>
      </c>
      <c r="Q75" t="str">
        <f t="shared" si="4"/>
        <v>Bilal Powell</v>
      </c>
      <c r="R75">
        <f>IFERROR(VLOOKUP(Q75,'[1]player index'!D:F,3,FALSE),VLOOKUP(Q75,'[1]player index'!E:F,2,FALSE))</f>
        <v>203</v>
      </c>
      <c r="S75">
        <f t="shared" si="5"/>
        <v>8.5</v>
      </c>
    </row>
    <row r="76" spans="1:19">
      <c r="A76" t="s">
        <v>124</v>
      </c>
      <c r="B76" t="s">
        <v>589</v>
      </c>
      <c r="C76" t="s">
        <v>743</v>
      </c>
      <c r="I76">
        <v>11</v>
      </c>
      <c r="J76">
        <v>40</v>
      </c>
      <c r="K76">
        <v>0</v>
      </c>
      <c r="L76">
        <v>2</v>
      </c>
      <c r="M76">
        <v>10</v>
      </c>
      <c r="N76">
        <v>0</v>
      </c>
      <c r="O76">
        <v>5</v>
      </c>
      <c r="P76">
        <f t="shared" si="3"/>
        <v>7</v>
      </c>
      <c r="Q76" t="str">
        <f t="shared" si="4"/>
        <v>Ronnie Hillman</v>
      </c>
      <c r="R76">
        <f>IFERROR(VLOOKUP(Q76,'[1]player index'!D:F,3,FALSE),VLOOKUP(Q76,'[1]player index'!E:F,2,FALSE))</f>
        <v>186</v>
      </c>
      <c r="S76">
        <f t="shared" si="5"/>
        <v>7</v>
      </c>
    </row>
    <row r="77" spans="1:19">
      <c r="A77" t="s">
        <v>229</v>
      </c>
      <c r="B77" t="s">
        <v>640</v>
      </c>
      <c r="C77" t="s">
        <v>584</v>
      </c>
      <c r="I77">
        <v>6</v>
      </c>
      <c r="J77">
        <v>25</v>
      </c>
      <c r="K77">
        <v>0</v>
      </c>
      <c r="L77">
        <v>3</v>
      </c>
      <c r="M77">
        <v>20</v>
      </c>
      <c r="N77">
        <v>0</v>
      </c>
      <c r="O77">
        <v>4.5</v>
      </c>
      <c r="P77">
        <f t="shared" si="3"/>
        <v>7.5</v>
      </c>
      <c r="Q77" t="str">
        <f t="shared" si="4"/>
        <v>Benny Cunningham</v>
      </c>
      <c r="R77">
        <f>IFERROR(VLOOKUP(Q77,'[1]player index'!D:F,3,FALSE),VLOOKUP(Q77,'[1]player index'!E:F,2,FALSE))</f>
        <v>162</v>
      </c>
      <c r="S77">
        <f t="shared" si="5"/>
        <v>7.5</v>
      </c>
    </row>
    <row r="78" spans="1:19">
      <c r="A78" t="s">
        <v>287</v>
      </c>
      <c r="B78" t="s">
        <v>577</v>
      </c>
      <c r="C78" t="s">
        <v>597</v>
      </c>
      <c r="I78">
        <v>3</v>
      </c>
      <c r="J78">
        <v>10</v>
      </c>
      <c r="K78">
        <v>0</v>
      </c>
      <c r="L78">
        <v>4</v>
      </c>
      <c r="M78">
        <v>35</v>
      </c>
      <c r="N78">
        <v>0</v>
      </c>
      <c r="O78">
        <v>4.5</v>
      </c>
      <c r="P78">
        <f t="shared" si="3"/>
        <v>8.5</v>
      </c>
      <c r="Q78" t="str">
        <f t="shared" si="4"/>
        <v>Lance Dunbar</v>
      </c>
      <c r="R78">
        <f>IFERROR(VLOOKUP(Q78,'[1]player index'!D:F,3,FALSE),VLOOKUP(Q78,'[1]player index'!E:F,2,FALSE))</f>
        <v>238</v>
      </c>
      <c r="S78">
        <f t="shared" si="5"/>
        <v>8.5</v>
      </c>
    </row>
    <row r="79" spans="1:19">
      <c r="A79" t="s">
        <v>340</v>
      </c>
      <c r="B79" t="s">
        <v>628</v>
      </c>
      <c r="C79" t="s">
        <v>605</v>
      </c>
      <c r="I79">
        <v>8</v>
      </c>
      <c r="J79">
        <v>25</v>
      </c>
      <c r="K79">
        <v>0</v>
      </c>
      <c r="L79">
        <v>3</v>
      </c>
      <c r="M79">
        <v>20</v>
      </c>
      <c r="N79">
        <v>0</v>
      </c>
      <c r="O79">
        <v>4.5</v>
      </c>
      <c r="P79">
        <f t="shared" si="3"/>
        <v>7.5</v>
      </c>
      <c r="Q79" t="str">
        <f t="shared" si="4"/>
        <v>Dexter McCluster</v>
      </c>
      <c r="R79">
        <f>IFERROR(VLOOKUP(Q79,'[1]player index'!D:F,3,FALSE),VLOOKUP(Q79,'[1]player index'!E:F,2,FALSE))</f>
        <v>239</v>
      </c>
      <c r="S79">
        <f t="shared" si="5"/>
        <v>7.5</v>
      </c>
    </row>
    <row r="80" spans="1:19">
      <c r="A80" t="s">
        <v>232</v>
      </c>
      <c r="B80" t="s">
        <v>617</v>
      </c>
      <c r="C80" t="s">
        <v>749</v>
      </c>
      <c r="I80">
        <v>3</v>
      </c>
      <c r="J80">
        <v>10</v>
      </c>
      <c r="K80">
        <v>0</v>
      </c>
      <c r="L80">
        <v>4</v>
      </c>
      <c r="M80">
        <v>35</v>
      </c>
      <c r="N80">
        <v>0</v>
      </c>
      <c r="O80">
        <v>4.5</v>
      </c>
      <c r="P80">
        <f t="shared" si="3"/>
        <v>8.5</v>
      </c>
      <c r="Q80" t="str">
        <f t="shared" si="4"/>
        <v>Darren Sproles</v>
      </c>
      <c r="R80">
        <f>IFERROR(VLOOKUP(Q80,'[1]player index'!D:F,3,FALSE),VLOOKUP(Q80,'[1]player index'!E:F,2,FALSE))</f>
        <v>183</v>
      </c>
      <c r="S80">
        <f t="shared" si="5"/>
        <v>8.5</v>
      </c>
    </row>
    <row r="81" spans="1:19">
      <c r="A81" t="s">
        <v>221</v>
      </c>
      <c r="B81" t="s">
        <v>612</v>
      </c>
      <c r="C81" t="s">
        <v>589</v>
      </c>
      <c r="I81">
        <v>9</v>
      </c>
      <c r="J81">
        <v>30</v>
      </c>
      <c r="K81">
        <v>0</v>
      </c>
      <c r="L81">
        <v>1</v>
      </c>
      <c r="M81">
        <v>10</v>
      </c>
      <c r="N81">
        <v>0</v>
      </c>
      <c r="O81">
        <v>4</v>
      </c>
      <c r="P81">
        <f t="shared" si="3"/>
        <v>5</v>
      </c>
      <c r="Q81" t="str">
        <f t="shared" si="4"/>
        <v>Joique Bell</v>
      </c>
      <c r="R81">
        <f>IFERROR(VLOOKUP(Q81,'[1]player index'!D:F,3,FALSE),VLOOKUP(Q81,'[1]player index'!E:F,2,FALSE))</f>
        <v>182</v>
      </c>
      <c r="S81">
        <f t="shared" si="5"/>
        <v>5</v>
      </c>
    </row>
    <row r="82" spans="1:19">
      <c r="A82" t="s">
        <v>652</v>
      </c>
      <c r="B82" t="s">
        <v>635</v>
      </c>
      <c r="C82" t="s">
        <v>619</v>
      </c>
      <c r="I82">
        <v>8</v>
      </c>
      <c r="J82">
        <v>30</v>
      </c>
      <c r="K82">
        <v>0</v>
      </c>
      <c r="L82">
        <v>1</v>
      </c>
      <c r="M82">
        <v>5</v>
      </c>
      <c r="N82">
        <v>0</v>
      </c>
      <c r="O82">
        <v>3.5</v>
      </c>
      <c r="P82">
        <f t="shared" si="3"/>
        <v>4.5</v>
      </c>
      <c r="Q82" t="str">
        <f t="shared" si="4"/>
        <v>Duke Johnson</v>
      </c>
      <c r="R82">
        <f>IFERROR(VLOOKUP(Q82,'[1]player index'!D:F,3,FALSE),VLOOKUP(Q82,'[1]player index'!E:F,2,FALSE))</f>
        <v>194</v>
      </c>
      <c r="S82">
        <f t="shared" si="5"/>
        <v>4.5</v>
      </c>
    </row>
    <row r="83" spans="1:19">
      <c r="A83" t="s">
        <v>270</v>
      </c>
      <c r="B83" t="s">
        <v>617</v>
      </c>
      <c r="C83" t="s">
        <v>749</v>
      </c>
      <c r="I83">
        <v>6</v>
      </c>
      <c r="J83">
        <v>25</v>
      </c>
      <c r="K83">
        <v>0</v>
      </c>
      <c r="L83">
        <v>1</v>
      </c>
      <c r="M83">
        <v>10</v>
      </c>
      <c r="N83">
        <v>0</v>
      </c>
      <c r="O83">
        <v>3.5</v>
      </c>
      <c r="P83">
        <f t="shared" si="3"/>
        <v>4.5</v>
      </c>
      <c r="Q83" t="str">
        <f t="shared" si="4"/>
        <v>Ryan Mathews</v>
      </c>
      <c r="R83">
        <f>IFERROR(VLOOKUP(Q83,'[1]player index'!D:F,3,FALSE),VLOOKUP(Q83,'[1]player index'!E:F,2,FALSE))</f>
        <v>230</v>
      </c>
      <c r="S83">
        <f t="shared" si="5"/>
        <v>4.5</v>
      </c>
    </row>
    <row r="84" spans="1:19">
      <c r="A84" t="s">
        <v>224</v>
      </c>
      <c r="B84" t="s">
        <v>577</v>
      </c>
      <c r="C84" t="s">
        <v>597</v>
      </c>
      <c r="I84">
        <v>6</v>
      </c>
      <c r="J84">
        <v>30</v>
      </c>
      <c r="K84">
        <v>0</v>
      </c>
      <c r="L84">
        <v>1</v>
      </c>
      <c r="M84">
        <v>5</v>
      </c>
      <c r="N84">
        <v>0</v>
      </c>
      <c r="O84">
        <v>3.5</v>
      </c>
      <c r="P84">
        <f t="shared" si="3"/>
        <v>4.5</v>
      </c>
      <c r="Q84" t="str">
        <f t="shared" si="4"/>
        <v>Darren McFadden</v>
      </c>
      <c r="R84">
        <f>IFERROR(VLOOKUP(Q84,'[1]player index'!D:F,3,FALSE),VLOOKUP(Q84,'[1]player index'!E:F,2,FALSE))</f>
        <v>214</v>
      </c>
      <c r="S84">
        <f t="shared" si="5"/>
        <v>4.5</v>
      </c>
    </row>
    <row r="85" spans="1:19">
      <c r="A85" t="s">
        <v>195</v>
      </c>
      <c r="B85" t="s">
        <v>33</v>
      </c>
      <c r="C85" t="s">
        <v>750</v>
      </c>
      <c r="I85">
        <v>4</v>
      </c>
      <c r="J85">
        <v>15</v>
      </c>
      <c r="K85">
        <v>0</v>
      </c>
      <c r="L85">
        <v>3</v>
      </c>
      <c r="M85">
        <v>20</v>
      </c>
      <c r="N85">
        <v>0</v>
      </c>
      <c r="O85">
        <v>3.5</v>
      </c>
      <c r="P85">
        <f t="shared" si="3"/>
        <v>6.5</v>
      </c>
      <c r="Q85" t="str">
        <f t="shared" si="4"/>
        <v>C.J. Spiller</v>
      </c>
      <c r="R85">
        <f>IFERROR(VLOOKUP(Q85,'[1]player index'!D:F,3,FALSE),VLOOKUP(Q85,'[1]player index'!E:F,2,FALSE))</f>
        <v>227</v>
      </c>
      <c r="S85">
        <f t="shared" si="5"/>
        <v>6.5</v>
      </c>
    </row>
    <row r="86" spans="1:19">
      <c r="A86" t="s">
        <v>213</v>
      </c>
      <c r="B86" t="s">
        <v>584</v>
      </c>
      <c r="C86" t="s">
        <v>739</v>
      </c>
      <c r="I86">
        <v>7</v>
      </c>
      <c r="J86">
        <v>25</v>
      </c>
      <c r="K86">
        <v>0</v>
      </c>
      <c r="L86">
        <v>1</v>
      </c>
      <c r="M86">
        <v>10</v>
      </c>
      <c r="N86">
        <v>0</v>
      </c>
      <c r="O86">
        <v>3.5</v>
      </c>
      <c r="P86">
        <f t="shared" si="3"/>
        <v>4.5</v>
      </c>
      <c r="Q86" t="str">
        <f t="shared" si="4"/>
        <v>DeAngelo Williams</v>
      </c>
      <c r="R86">
        <f>IFERROR(VLOOKUP(Q86,'[1]player index'!D:F,3,FALSE),VLOOKUP(Q86,'[1]player index'!E:F,2,FALSE))</f>
        <v>49</v>
      </c>
      <c r="S86">
        <f t="shared" si="5"/>
        <v>4.5</v>
      </c>
    </row>
    <row r="87" spans="1:19">
      <c r="A87" t="s">
        <v>726</v>
      </c>
      <c r="B87" t="s">
        <v>753</v>
      </c>
      <c r="C87" t="s">
        <v>727</v>
      </c>
      <c r="P87">
        <f t="shared" si="3"/>
        <v>0</v>
      </c>
      <c r="Q87" t="str">
        <f t="shared" si="4"/>
        <v>Rushing</v>
      </c>
      <c r="R87" t="e">
        <f>IFERROR(VLOOKUP(Q87,'[1]player index'!D:F,3,FALSE),VLOOKUP(Q87,'[1]player index'!E:F,2,FALSE))</f>
        <v>#N/A</v>
      </c>
      <c r="S87">
        <f t="shared" si="5"/>
        <v>0</v>
      </c>
    </row>
    <row r="88" spans="1:19">
      <c r="A88" t="s">
        <v>728</v>
      </c>
      <c r="B88" t="s">
        <v>729</v>
      </c>
      <c r="C88" t="s">
        <v>730</v>
      </c>
      <c r="I88" t="s">
        <v>731</v>
      </c>
      <c r="J88" t="s">
        <v>733</v>
      </c>
      <c r="K88" t="s">
        <v>734</v>
      </c>
      <c r="L88" t="s">
        <v>735</v>
      </c>
      <c r="M88" t="s">
        <v>754</v>
      </c>
      <c r="N88" t="s">
        <v>734</v>
      </c>
      <c r="O88" t="s">
        <v>735</v>
      </c>
      <c r="P88" t="e">
        <f t="shared" si="3"/>
        <v>#VALUE!</v>
      </c>
      <c r="Q88" t="str">
        <f t="shared" si="4"/>
        <v>Chg</v>
      </c>
      <c r="R88" t="e">
        <f>IFERROR(VLOOKUP(Q88,'[1]player index'!D:F,3,FALSE),VLOOKUP(Q88,'[1]player index'!E:F,2,FALSE))</f>
        <v>#N/A</v>
      </c>
      <c r="S88" t="e">
        <f t="shared" si="5"/>
        <v>#VALUE!</v>
      </c>
    </row>
    <row r="89" spans="1:19">
      <c r="A89" t="s">
        <v>245</v>
      </c>
      <c r="B89" t="s">
        <v>595</v>
      </c>
      <c r="C89" t="s">
        <v>81</v>
      </c>
      <c r="I89">
        <v>7</v>
      </c>
      <c r="J89">
        <v>25</v>
      </c>
      <c r="K89">
        <v>0</v>
      </c>
      <c r="L89">
        <v>1</v>
      </c>
      <c r="M89">
        <v>5</v>
      </c>
      <c r="N89">
        <v>0</v>
      </c>
      <c r="O89">
        <v>3</v>
      </c>
      <c r="P89">
        <f t="shared" si="3"/>
        <v>4</v>
      </c>
      <c r="Q89" t="str">
        <f t="shared" si="4"/>
        <v>Alfred Blue</v>
      </c>
      <c r="R89">
        <f>IFERROR(VLOOKUP(Q89,'[1]player index'!D:F,3,FALSE),VLOOKUP(Q89,'[1]player index'!E:F,2,FALSE))</f>
        <v>164</v>
      </c>
      <c r="S89">
        <f t="shared" si="5"/>
        <v>4</v>
      </c>
    </row>
    <row r="90" spans="1:19">
      <c r="A90" t="s">
        <v>426</v>
      </c>
      <c r="B90" t="s">
        <v>586</v>
      </c>
      <c r="C90" t="s">
        <v>71</v>
      </c>
      <c r="I90">
        <v>6</v>
      </c>
      <c r="J90">
        <v>20</v>
      </c>
      <c r="K90">
        <v>0</v>
      </c>
      <c r="L90">
        <v>1</v>
      </c>
      <c r="M90">
        <v>10</v>
      </c>
      <c r="N90">
        <v>0</v>
      </c>
      <c r="O90">
        <v>3</v>
      </c>
      <c r="P90">
        <f t="shared" si="3"/>
        <v>4</v>
      </c>
      <c r="Q90" t="str">
        <f t="shared" si="4"/>
        <v>Jerick McKinnon</v>
      </c>
      <c r="R90">
        <f>IFERROR(VLOOKUP(Q90,'[1]player index'!D:F,3,FALSE),VLOOKUP(Q90,'[1]player index'!E:F,2,FALSE))</f>
        <v>283</v>
      </c>
      <c r="S90">
        <f t="shared" si="5"/>
        <v>4</v>
      </c>
    </row>
    <row r="91" spans="1:19">
      <c r="A91" t="s">
        <v>299</v>
      </c>
      <c r="B91" t="s">
        <v>612</v>
      </c>
      <c r="C91" t="s">
        <v>589</v>
      </c>
      <c r="I91">
        <v>3</v>
      </c>
      <c r="J91">
        <v>10</v>
      </c>
      <c r="K91">
        <v>0</v>
      </c>
      <c r="L91">
        <v>3</v>
      </c>
      <c r="M91">
        <v>20</v>
      </c>
      <c r="N91">
        <v>0</v>
      </c>
      <c r="O91">
        <v>3</v>
      </c>
      <c r="P91">
        <f t="shared" si="3"/>
        <v>6</v>
      </c>
      <c r="Q91" t="str">
        <f t="shared" si="4"/>
        <v>Theo Riddick</v>
      </c>
      <c r="R91">
        <f>IFERROR(VLOOKUP(Q91,'[1]player index'!D:F,3,FALSE),VLOOKUP(Q91,'[1]player index'!E:F,2,FALSE))</f>
        <v>326</v>
      </c>
      <c r="S91">
        <f t="shared" si="5"/>
        <v>6</v>
      </c>
    </row>
    <row r="92" spans="1:19">
      <c r="A92" t="s">
        <v>447</v>
      </c>
      <c r="B92" t="s">
        <v>605</v>
      </c>
      <c r="C92" t="s">
        <v>738</v>
      </c>
      <c r="I92">
        <v>5</v>
      </c>
      <c r="J92">
        <v>20</v>
      </c>
      <c r="K92">
        <v>0</v>
      </c>
      <c r="L92">
        <v>1</v>
      </c>
      <c r="M92">
        <v>10</v>
      </c>
      <c r="N92">
        <v>0</v>
      </c>
      <c r="O92">
        <v>3</v>
      </c>
      <c r="P92">
        <f t="shared" si="3"/>
        <v>4</v>
      </c>
      <c r="Q92" t="str">
        <f t="shared" si="4"/>
        <v>Josh Robinson</v>
      </c>
      <c r="R92">
        <f>IFERROR(VLOOKUP(Q92,'[1]player index'!D:F,3,FALSE),VLOOKUP(Q92,'[1]player index'!E:F,2,FALSE))</f>
        <v>221</v>
      </c>
      <c r="S92">
        <f t="shared" si="5"/>
        <v>4</v>
      </c>
    </row>
    <row r="93" spans="1:19">
      <c r="A93" t="s">
        <v>462</v>
      </c>
      <c r="B93" t="s">
        <v>33</v>
      </c>
      <c r="C93" t="s">
        <v>750</v>
      </c>
      <c r="I93">
        <v>8</v>
      </c>
      <c r="J93">
        <v>30</v>
      </c>
      <c r="K93">
        <v>0</v>
      </c>
      <c r="L93">
        <v>0</v>
      </c>
      <c r="M93">
        <v>0</v>
      </c>
      <c r="N93">
        <v>0</v>
      </c>
      <c r="O93">
        <v>3</v>
      </c>
      <c r="P93">
        <f t="shared" si="3"/>
        <v>3</v>
      </c>
      <c r="Q93" t="str">
        <f t="shared" si="4"/>
        <v>Khiry Robinson</v>
      </c>
      <c r="R93">
        <f>IFERROR(VLOOKUP(Q93,'[1]player index'!D:F,3,FALSE),VLOOKUP(Q93,'[1]player index'!E:F,2,FALSE))</f>
        <v>176</v>
      </c>
      <c r="S93">
        <f t="shared" si="5"/>
        <v>3</v>
      </c>
    </row>
    <row r="94" spans="1:19">
      <c r="A94" t="s">
        <v>258</v>
      </c>
      <c r="B94" t="s">
        <v>81</v>
      </c>
      <c r="C94" t="s">
        <v>744</v>
      </c>
      <c r="I94">
        <v>3</v>
      </c>
      <c r="J94">
        <v>10</v>
      </c>
      <c r="K94">
        <v>0</v>
      </c>
      <c r="L94">
        <v>3</v>
      </c>
      <c r="M94">
        <v>20</v>
      </c>
      <c r="N94">
        <v>0</v>
      </c>
      <c r="O94">
        <v>3</v>
      </c>
      <c r="P94">
        <f t="shared" si="3"/>
        <v>6</v>
      </c>
      <c r="Q94" t="str">
        <f t="shared" si="4"/>
        <v>Charles Sims</v>
      </c>
      <c r="R94">
        <f>IFERROR(VLOOKUP(Q94,'[1]player index'!D:F,3,FALSE),VLOOKUP(Q94,'[1]player index'!E:F,2,FALSE))</f>
        <v>244</v>
      </c>
      <c r="S94">
        <f t="shared" si="5"/>
        <v>6</v>
      </c>
    </row>
    <row r="95" spans="1:19">
      <c r="A95" t="s">
        <v>456</v>
      </c>
      <c r="B95" t="s">
        <v>625</v>
      </c>
      <c r="C95" t="s">
        <v>593</v>
      </c>
      <c r="I95">
        <v>7</v>
      </c>
      <c r="J95">
        <v>20</v>
      </c>
      <c r="K95">
        <v>0</v>
      </c>
      <c r="L95">
        <v>1</v>
      </c>
      <c r="M95">
        <v>10</v>
      </c>
      <c r="N95">
        <v>0</v>
      </c>
      <c r="O95">
        <v>3</v>
      </c>
      <c r="P95">
        <f t="shared" si="3"/>
        <v>4</v>
      </c>
      <c r="Q95" t="str">
        <f t="shared" si="4"/>
        <v>Lorenzo Taliaferro</v>
      </c>
      <c r="R95">
        <f>IFERROR(VLOOKUP(Q95,'[1]player index'!D:F,3,FALSE),VLOOKUP(Q95,'[1]player index'!E:F,2,FALSE))</f>
        <v>248</v>
      </c>
      <c r="S95">
        <f t="shared" si="5"/>
        <v>4</v>
      </c>
    </row>
    <row r="96" spans="1:19">
      <c r="A96" t="s">
        <v>291</v>
      </c>
      <c r="B96" t="s">
        <v>608</v>
      </c>
      <c r="C96" t="s">
        <v>747</v>
      </c>
      <c r="I96">
        <v>5</v>
      </c>
      <c r="J96">
        <v>25</v>
      </c>
      <c r="K96">
        <v>0</v>
      </c>
      <c r="L96">
        <v>1</v>
      </c>
      <c r="M96">
        <v>5</v>
      </c>
      <c r="N96">
        <v>0</v>
      </c>
      <c r="O96">
        <v>3</v>
      </c>
      <c r="P96">
        <f t="shared" si="3"/>
        <v>4</v>
      </c>
      <c r="Q96" t="str">
        <f t="shared" si="4"/>
        <v>Karlos Williams</v>
      </c>
      <c r="R96">
        <f>IFERROR(VLOOKUP(Q96,'[1]player index'!D:F,3,FALSE),VLOOKUP(Q96,'[1]player index'!E:F,2,FALSE))</f>
        <v>256</v>
      </c>
      <c r="S96">
        <f t="shared" si="5"/>
        <v>4</v>
      </c>
    </row>
    <row r="97" spans="1:19">
      <c r="A97" t="s">
        <v>233</v>
      </c>
      <c r="B97" t="s">
        <v>89</v>
      </c>
      <c r="C97" t="s">
        <v>745</v>
      </c>
      <c r="I97">
        <v>3</v>
      </c>
      <c r="J97">
        <v>15</v>
      </c>
      <c r="K97">
        <v>0</v>
      </c>
      <c r="L97">
        <v>1</v>
      </c>
      <c r="M97">
        <v>10</v>
      </c>
      <c r="N97">
        <v>0</v>
      </c>
      <c r="O97">
        <v>2.5</v>
      </c>
      <c r="P97">
        <f t="shared" si="3"/>
        <v>3.5</v>
      </c>
      <c r="Q97" t="str">
        <f t="shared" si="4"/>
        <v>Reggie Bush</v>
      </c>
      <c r="R97">
        <f>IFERROR(VLOOKUP(Q97,'[1]player index'!D:F,3,FALSE),VLOOKUP(Q97,'[1]player index'!E:F,2,FALSE))</f>
        <v>447</v>
      </c>
      <c r="S97">
        <f t="shared" si="5"/>
        <v>3.5</v>
      </c>
    </row>
    <row r="98" spans="1:19">
      <c r="A98" t="s">
        <v>377</v>
      </c>
      <c r="B98" t="s">
        <v>44</v>
      </c>
      <c r="C98" t="s">
        <v>746</v>
      </c>
      <c r="I98">
        <v>5</v>
      </c>
      <c r="J98">
        <v>20</v>
      </c>
      <c r="K98">
        <v>0</v>
      </c>
      <c r="L98">
        <v>1</v>
      </c>
      <c r="M98">
        <v>5</v>
      </c>
      <c r="N98">
        <v>0</v>
      </c>
      <c r="O98">
        <v>2.5</v>
      </c>
      <c r="P98">
        <f t="shared" si="3"/>
        <v>3.5</v>
      </c>
      <c r="Q98" t="str">
        <f t="shared" si="4"/>
        <v>Knile Davis</v>
      </c>
      <c r="R98">
        <f>IFERROR(VLOOKUP(Q98,'[1]player index'!D:F,3,FALSE),VLOOKUP(Q98,'[1]player index'!E:F,2,FALSE))</f>
        <v>294</v>
      </c>
      <c r="S98">
        <f t="shared" si="5"/>
        <v>3.5</v>
      </c>
    </row>
    <row r="99" spans="1:19">
      <c r="A99" t="s">
        <v>335</v>
      </c>
      <c r="B99" t="s">
        <v>600</v>
      </c>
      <c r="C99" t="s">
        <v>582</v>
      </c>
      <c r="I99">
        <v>3</v>
      </c>
      <c r="J99">
        <v>10</v>
      </c>
      <c r="K99">
        <v>0</v>
      </c>
      <c r="L99">
        <v>2</v>
      </c>
      <c r="M99">
        <v>15</v>
      </c>
      <c r="N99">
        <v>0</v>
      </c>
      <c r="O99">
        <v>2.5</v>
      </c>
      <c r="P99">
        <f t="shared" si="3"/>
        <v>4.5</v>
      </c>
      <c r="Q99" t="str">
        <f t="shared" si="4"/>
        <v>Fred Jackson</v>
      </c>
      <c r="R99">
        <f>IFERROR(VLOOKUP(Q99,'[1]player index'!D:F,3,FALSE),VLOOKUP(Q99,'[1]player index'!E:F,2,FALSE))</f>
        <v>304</v>
      </c>
      <c r="S99">
        <f t="shared" si="5"/>
        <v>4.5</v>
      </c>
    </row>
    <row r="100" spans="1:19">
      <c r="A100" t="s">
        <v>298</v>
      </c>
      <c r="B100" t="s">
        <v>595</v>
      </c>
      <c r="C100" t="s">
        <v>81</v>
      </c>
      <c r="I100">
        <v>3</v>
      </c>
      <c r="J100">
        <v>15</v>
      </c>
      <c r="K100">
        <v>0</v>
      </c>
      <c r="L100">
        <v>1</v>
      </c>
      <c r="M100">
        <v>5</v>
      </c>
      <c r="N100">
        <v>0</v>
      </c>
      <c r="O100">
        <v>2</v>
      </c>
      <c r="P100">
        <f t="shared" si="3"/>
        <v>3</v>
      </c>
      <c r="Q100" t="str">
        <f t="shared" si="4"/>
        <v>Jonathan Grimes</v>
      </c>
      <c r="R100">
        <f>IFERROR(VLOOKUP(Q100,'[1]player index'!D:F,3,FALSE),VLOOKUP(Q100,'[1]player index'!E:F,2,FALSE))</f>
        <v>247</v>
      </c>
      <c r="S100">
        <f t="shared" si="5"/>
        <v>3</v>
      </c>
    </row>
    <row r="101" spans="1:19">
      <c r="A101" t="s">
        <v>286</v>
      </c>
      <c r="B101" t="s">
        <v>619</v>
      </c>
      <c r="C101" t="s">
        <v>748</v>
      </c>
      <c r="I101">
        <v>1</v>
      </c>
      <c r="J101">
        <v>5</v>
      </c>
      <c r="K101">
        <v>0</v>
      </c>
      <c r="L101">
        <v>2</v>
      </c>
      <c r="M101">
        <v>15</v>
      </c>
      <c r="N101">
        <v>0</v>
      </c>
      <c r="O101">
        <v>2</v>
      </c>
      <c r="P101">
        <f t="shared" si="3"/>
        <v>4</v>
      </c>
      <c r="Q101" t="str">
        <f t="shared" si="4"/>
        <v>Marcel Reece</v>
      </c>
      <c r="R101">
        <f>IFERROR(VLOOKUP(Q101,'[1]player index'!D:F,3,FALSE),VLOOKUP(Q101,'[1]player index'!E:F,2,FALSE))</f>
        <v>320</v>
      </c>
      <c r="S101">
        <f t="shared" si="5"/>
        <v>4</v>
      </c>
    </row>
    <row r="102" spans="1:19">
      <c r="A102" t="s">
        <v>448</v>
      </c>
      <c r="B102" t="s">
        <v>44</v>
      </c>
      <c r="C102" t="s">
        <v>746</v>
      </c>
      <c r="I102">
        <v>0</v>
      </c>
      <c r="J102">
        <v>0</v>
      </c>
      <c r="K102">
        <v>0</v>
      </c>
      <c r="L102">
        <v>2</v>
      </c>
      <c r="M102">
        <v>20</v>
      </c>
      <c r="N102">
        <v>0</v>
      </c>
      <c r="O102">
        <v>2</v>
      </c>
      <c r="P102">
        <f t="shared" si="3"/>
        <v>4</v>
      </c>
      <c r="Q102" t="str">
        <f t="shared" si="4"/>
        <v>De'Anthony Thomas</v>
      </c>
      <c r="R102">
        <f>IFERROR(VLOOKUP(Q102,'[1]player index'!D:F,3,FALSE),VLOOKUP(Q102,'[1]player index'!E:F,2,FALSE))</f>
        <v>295</v>
      </c>
      <c r="S102">
        <f t="shared" si="5"/>
        <v>4</v>
      </c>
    </row>
    <row r="103" spans="1:19">
      <c r="A103" t="s">
        <v>320</v>
      </c>
      <c r="B103" t="s">
        <v>622</v>
      </c>
      <c r="C103" t="s">
        <v>33</v>
      </c>
      <c r="I103">
        <v>2</v>
      </c>
      <c r="J103">
        <v>10</v>
      </c>
      <c r="K103">
        <v>0</v>
      </c>
      <c r="L103">
        <v>1</v>
      </c>
      <c r="M103">
        <v>10</v>
      </c>
      <c r="N103">
        <v>0</v>
      </c>
      <c r="O103">
        <v>2</v>
      </c>
      <c r="P103">
        <f t="shared" si="3"/>
        <v>3</v>
      </c>
      <c r="Q103" t="str">
        <f t="shared" si="4"/>
        <v>Mike Tolbert</v>
      </c>
      <c r="R103">
        <f>IFERROR(VLOOKUP(Q103,'[1]player index'!D:F,3,FALSE),VLOOKUP(Q103,'[1]player index'!E:F,2,FALSE))</f>
        <v>334</v>
      </c>
      <c r="S103">
        <f t="shared" si="5"/>
        <v>3</v>
      </c>
    </row>
    <row r="104" spans="1:19">
      <c r="A104" t="s">
        <v>454</v>
      </c>
      <c r="B104" t="s">
        <v>591</v>
      </c>
      <c r="C104" t="s">
        <v>608</v>
      </c>
      <c r="I104">
        <v>2</v>
      </c>
      <c r="J104">
        <v>10</v>
      </c>
      <c r="K104">
        <v>0</v>
      </c>
      <c r="L104">
        <v>1</v>
      </c>
      <c r="M104">
        <v>10</v>
      </c>
      <c r="N104">
        <v>0</v>
      </c>
      <c r="O104">
        <v>2</v>
      </c>
      <c r="P104">
        <f t="shared" si="3"/>
        <v>3</v>
      </c>
      <c r="Q104" t="str">
        <f t="shared" si="4"/>
        <v>Damien Williams</v>
      </c>
      <c r="R104">
        <f>IFERROR(VLOOKUP(Q104,'[1]player index'!D:F,3,FALSE),VLOOKUP(Q104,'[1]player index'!E:F,2,FALSE))</f>
        <v>297</v>
      </c>
      <c r="S104">
        <f t="shared" si="5"/>
        <v>3</v>
      </c>
    </row>
    <row r="105" spans="1:19">
      <c r="A105" t="s">
        <v>361</v>
      </c>
      <c r="B105" t="s">
        <v>89</v>
      </c>
      <c r="C105" t="s">
        <v>745</v>
      </c>
      <c r="I105">
        <v>3</v>
      </c>
      <c r="J105">
        <v>10</v>
      </c>
      <c r="K105">
        <v>0</v>
      </c>
      <c r="L105">
        <v>1</v>
      </c>
      <c r="M105">
        <v>5</v>
      </c>
      <c r="N105">
        <v>0</v>
      </c>
      <c r="O105">
        <v>1.5</v>
      </c>
      <c r="P105">
        <f t="shared" si="3"/>
        <v>2.5</v>
      </c>
      <c r="Q105" t="str">
        <f t="shared" si="4"/>
        <v>Jarryd Hayne</v>
      </c>
      <c r="R105">
        <f>IFERROR(VLOOKUP(Q105,'[1]player index'!D:F,3,FALSE),VLOOKUP(Q105,'[1]player index'!E:F,2,FALSE))</f>
        <v>280</v>
      </c>
      <c r="S105">
        <f t="shared" si="5"/>
        <v>2.5</v>
      </c>
    </row>
    <row r="106" spans="1:19">
      <c r="A106" t="s">
        <v>344</v>
      </c>
      <c r="B106" t="s">
        <v>619</v>
      </c>
      <c r="C106" t="s">
        <v>748</v>
      </c>
      <c r="I106">
        <v>3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1.5</v>
      </c>
      <c r="P106">
        <f t="shared" si="3"/>
        <v>1.5</v>
      </c>
      <c r="Q106" t="str">
        <f t="shared" si="4"/>
        <v>Taiwan Jones</v>
      </c>
      <c r="R106">
        <f>IFERROR(VLOOKUP(Q106,'[1]player index'!D:F,3,FALSE),VLOOKUP(Q106,'[1]player index'!E:F,2,FALSE))</f>
        <v>371</v>
      </c>
      <c r="S106">
        <f t="shared" si="5"/>
        <v>1.5</v>
      </c>
    </row>
    <row r="107" spans="1:19">
      <c r="A107" t="s">
        <v>419</v>
      </c>
      <c r="B107" t="s">
        <v>582</v>
      </c>
      <c r="C107" t="s">
        <v>752</v>
      </c>
      <c r="I107">
        <v>3</v>
      </c>
      <c r="J107">
        <v>10</v>
      </c>
      <c r="K107">
        <v>0</v>
      </c>
      <c r="L107">
        <v>1</v>
      </c>
      <c r="M107">
        <v>5</v>
      </c>
      <c r="N107">
        <v>0</v>
      </c>
      <c r="O107">
        <v>1.5</v>
      </c>
      <c r="P107">
        <f t="shared" si="3"/>
        <v>2.5</v>
      </c>
      <c r="Q107" t="str">
        <f t="shared" si="4"/>
        <v>Jeremy Langford</v>
      </c>
      <c r="R107">
        <f>IFERROR(VLOOKUP(Q107,'[1]player index'!D:F,3,FALSE),VLOOKUP(Q107,'[1]player index'!E:F,2,FALSE))</f>
        <v>372</v>
      </c>
      <c r="S107">
        <f t="shared" si="5"/>
        <v>2.5</v>
      </c>
    </row>
    <row r="108" spans="1:19">
      <c r="A108" t="s">
        <v>360</v>
      </c>
      <c r="B108" t="s">
        <v>582</v>
      </c>
      <c r="C108" t="s">
        <v>752</v>
      </c>
      <c r="I108">
        <v>2</v>
      </c>
      <c r="J108">
        <v>10</v>
      </c>
      <c r="K108">
        <v>0</v>
      </c>
      <c r="L108">
        <v>0</v>
      </c>
      <c r="M108">
        <v>5</v>
      </c>
      <c r="N108">
        <v>0</v>
      </c>
      <c r="O108">
        <v>1.5</v>
      </c>
      <c r="P108">
        <f t="shared" si="3"/>
        <v>1.5</v>
      </c>
      <c r="Q108" t="str">
        <f t="shared" si="4"/>
        <v>Jacquizz Rodgers</v>
      </c>
      <c r="R108">
        <f>IFERROR(VLOOKUP(Q108,'[1]player index'!D:F,3,FALSE),VLOOKUP(Q108,'[1]player index'!E:F,2,FALSE))</f>
        <v>303</v>
      </c>
      <c r="S108">
        <f t="shared" si="5"/>
        <v>1.5</v>
      </c>
    </row>
    <row r="109" spans="1:19">
      <c r="A109" t="s">
        <v>649</v>
      </c>
      <c r="B109" t="s">
        <v>580</v>
      </c>
      <c r="C109" t="s">
        <v>581</v>
      </c>
      <c r="I109">
        <v>4</v>
      </c>
      <c r="J109">
        <v>15</v>
      </c>
      <c r="K109">
        <v>0</v>
      </c>
      <c r="L109">
        <v>0</v>
      </c>
      <c r="M109">
        <v>0</v>
      </c>
      <c r="N109">
        <v>0</v>
      </c>
      <c r="O109">
        <v>1.5</v>
      </c>
      <c r="P109">
        <f t="shared" si="3"/>
        <v>1.5</v>
      </c>
      <c r="Q109" t="str">
        <f t="shared" si="4"/>
        <v>Andre Williams</v>
      </c>
      <c r="R109">
        <f>IFERROR(VLOOKUP(Q109,'[1]player index'!D:F,3,FALSE),VLOOKUP(Q109,'[1]player index'!E:F,2,FALSE))</f>
        <v>257</v>
      </c>
      <c r="S109">
        <f t="shared" si="5"/>
        <v>1.5</v>
      </c>
    </row>
    <row r="110" spans="1:19">
      <c r="A110" t="s">
        <v>755</v>
      </c>
      <c r="B110" t="s">
        <v>608</v>
      </c>
      <c r="C110" t="s">
        <v>747</v>
      </c>
      <c r="I110">
        <v>1</v>
      </c>
      <c r="J110">
        <v>5</v>
      </c>
      <c r="K110">
        <v>0</v>
      </c>
      <c r="L110">
        <v>1</v>
      </c>
      <c r="M110">
        <v>5</v>
      </c>
      <c r="N110">
        <v>0</v>
      </c>
      <c r="O110">
        <v>1</v>
      </c>
      <c r="P110">
        <f t="shared" si="3"/>
        <v>2</v>
      </c>
      <c r="Q110" t="str">
        <f t="shared" si="4"/>
        <v>Anthony Dixon</v>
      </c>
      <c r="R110">
        <f>IFERROR(VLOOKUP(Q110,'[1]player index'!D:F,3,FALSE),VLOOKUP(Q110,'[1]player index'!E:F,2,FALSE))</f>
        <v>336</v>
      </c>
      <c r="S110">
        <f t="shared" si="5"/>
        <v>2</v>
      </c>
    </row>
    <row r="111" spans="1:19">
      <c r="A111" t="s">
        <v>337</v>
      </c>
      <c r="B111" t="s">
        <v>610</v>
      </c>
      <c r="C111" t="s">
        <v>741</v>
      </c>
      <c r="I111">
        <v>2</v>
      </c>
      <c r="J111">
        <v>10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3"/>
        <v>1</v>
      </c>
      <c r="Q111" t="str">
        <f t="shared" si="4"/>
        <v>Toby Gerhart</v>
      </c>
      <c r="R111">
        <f>IFERROR(VLOOKUP(Q111,'[1]player index'!D:F,3,FALSE),VLOOKUP(Q111,'[1]player index'!E:F,2,FALSE))</f>
        <v>510</v>
      </c>
      <c r="S111">
        <f t="shared" si="5"/>
        <v>1</v>
      </c>
    </row>
    <row r="112" spans="1:19">
      <c r="A112" t="s">
        <v>58</v>
      </c>
      <c r="B112" t="s">
        <v>18</v>
      </c>
      <c r="C112" t="s">
        <v>44</v>
      </c>
      <c r="I112">
        <v>2</v>
      </c>
      <c r="J112">
        <v>10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3"/>
        <v>1</v>
      </c>
      <c r="Q112" t="str">
        <f t="shared" si="4"/>
        <v>Eddie Lacy</v>
      </c>
      <c r="R112">
        <f>IFERROR(VLOOKUP(Q112,'[1]player index'!D:F,3,FALSE),VLOOKUP(Q112,'[1]player index'!E:F,2,FALSE))</f>
        <v>28</v>
      </c>
      <c r="S112">
        <f t="shared" si="5"/>
        <v>1</v>
      </c>
    </row>
    <row r="113" spans="1:19">
      <c r="A113" t="s">
        <v>400</v>
      </c>
      <c r="B113" t="s">
        <v>610</v>
      </c>
      <c r="C113" t="s">
        <v>741</v>
      </c>
      <c r="I113">
        <v>3</v>
      </c>
      <c r="J113">
        <v>10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3"/>
        <v>1</v>
      </c>
      <c r="Q113" t="str">
        <f t="shared" si="4"/>
        <v>Bernard Pierce</v>
      </c>
      <c r="R113">
        <f>IFERROR(VLOOKUP(Q113,'[1]player index'!D:F,3,FALSE),VLOOKUP(Q113,'[1]player index'!E:F,2,FALSE))</f>
        <v>386</v>
      </c>
      <c r="S113">
        <f t="shared" si="5"/>
        <v>1</v>
      </c>
    </row>
    <row r="114" spans="1:19">
      <c r="A114" t="s">
        <v>386</v>
      </c>
      <c r="B114" t="s">
        <v>584</v>
      </c>
      <c r="C114" t="s">
        <v>739</v>
      </c>
      <c r="I114">
        <v>1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0.5</v>
      </c>
      <c r="P114">
        <f t="shared" si="3"/>
        <v>0.5</v>
      </c>
      <c r="Q114" t="str">
        <f t="shared" si="4"/>
        <v>Dri Archer</v>
      </c>
      <c r="R114">
        <f>IFERROR(VLOOKUP(Q114,'[1]player index'!D:F,3,FALSE),VLOOKUP(Q114,'[1]player index'!E:F,2,FALSE))</f>
        <v>346</v>
      </c>
      <c r="S114">
        <f t="shared" si="5"/>
        <v>0.5</v>
      </c>
    </row>
    <row r="115" spans="1:19">
      <c r="A115" t="s">
        <v>753</v>
      </c>
      <c r="B115" t="s">
        <v>727</v>
      </c>
      <c r="L115" t="s">
        <v>754</v>
      </c>
      <c r="P115" t="e">
        <f t="shared" si="3"/>
        <v>#VALUE!</v>
      </c>
      <c r="Q115" t="str">
        <f t="shared" si="4"/>
        <v>Receiving</v>
      </c>
      <c r="R115" t="e">
        <f>IFERROR(VLOOKUP(Q115,'[1]player index'!D:F,3,FALSE),VLOOKUP(Q115,'[1]player index'!E:F,2,FALSE))</f>
        <v>#N/A</v>
      </c>
      <c r="S115" t="e">
        <f t="shared" si="5"/>
        <v>#VALUE!</v>
      </c>
    </row>
    <row r="116" spans="1:19">
      <c r="A116" t="s">
        <v>729</v>
      </c>
      <c r="B116" t="s">
        <v>730</v>
      </c>
      <c r="C116" t="s">
        <v>731</v>
      </c>
      <c r="L116" t="s">
        <v>754</v>
      </c>
      <c r="M116" t="s">
        <v>734</v>
      </c>
      <c r="N116" t="s">
        <v>735</v>
      </c>
      <c r="O116" t="s">
        <v>737</v>
      </c>
      <c r="P116" t="e">
        <f t="shared" si="3"/>
        <v>#VALUE!</v>
      </c>
      <c r="Q116" t="str">
        <f t="shared" si="4"/>
        <v>Player_x000D_Sort First: _x000D__x000D__x000D__x000D_		Last:</v>
      </c>
      <c r="R116" t="e">
        <f>IFERROR(VLOOKUP(Q116,'[1]player index'!D:F,3,FALSE),VLOOKUP(Q116,'[1]player index'!E:F,2,FALSE))</f>
        <v>#N/A</v>
      </c>
      <c r="S116" t="e">
        <f t="shared" si="5"/>
        <v>#VALUE!</v>
      </c>
    </row>
    <row r="117" spans="1:19">
      <c r="A117" t="s">
        <v>10</v>
      </c>
      <c r="B117" t="s">
        <v>584</v>
      </c>
      <c r="C117" t="s">
        <v>739</v>
      </c>
      <c r="L117">
        <v>9</v>
      </c>
      <c r="M117">
        <v>110</v>
      </c>
      <c r="N117">
        <v>1</v>
      </c>
      <c r="O117">
        <v>17</v>
      </c>
      <c r="P117">
        <f t="shared" si="3"/>
        <v>29</v>
      </c>
      <c r="Q117" t="str">
        <f t="shared" si="4"/>
        <v>Antonio Brown</v>
      </c>
      <c r="R117">
        <f>IFERROR(VLOOKUP(Q117,'[1]player index'!D:F,3,FALSE),VLOOKUP(Q117,'[1]player index'!E:F,2,FALSE))</f>
        <v>26</v>
      </c>
      <c r="S117">
        <f t="shared" si="5"/>
        <v>29</v>
      </c>
    </row>
    <row r="118" spans="1:19">
      <c r="A118" t="s">
        <v>7</v>
      </c>
      <c r="B118" t="s">
        <v>597</v>
      </c>
      <c r="C118" t="s">
        <v>740</v>
      </c>
      <c r="L118">
        <v>8</v>
      </c>
      <c r="M118">
        <v>110</v>
      </c>
      <c r="N118">
        <v>1</v>
      </c>
      <c r="O118">
        <v>17</v>
      </c>
      <c r="P118">
        <f t="shared" si="3"/>
        <v>28</v>
      </c>
      <c r="Q118" t="str">
        <f t="shared" si="4"/>
        <v>Julio Jones</v>
      </c>
      <c r="R118">
        <f>IFERROR(VLOOKUP(Q118,'[1]player index'!D:F,3,FALSE),VLOOKUP(Q118,'[1]player index'!E:F,2,FALSE))</f>
        <v>41</v>
      </c>
      <c r="S118">
        <f t="shared" si="5"/>
        <v>28</v>
      </c>
    </row>
    <row r="119" spans="1:19">
      <c r="A119" t="s">
        <v>756</v>
      </c>
      <c r="B119" t="s">
        <v>580</v>
      </c>
      <c r="C119" t="s">
        <v>581</v>
      </c>
      <c r="L119">
        <v>8</v>
      </c>
      <c r="M119">
        <v>105</v>
      </c>
      <c r="N119">
        <v>1</v>
      </c>
      <c r="O119">
        <v>16.5</v>
      </c>
      <c r="P119">
        <f t="shared" si="3"/>
        <v>27.5</v>
      </c>
      <c r="Q119" t="str">
        <f t="shared" si="4"/>
        <v>Odell Beckham Jr.</v>
      </c>
      <c r="R119">
        <f>IFERROR(VLOOKUP(Q119,'[1]player index'!D:F,3,FALSE),VLOOKUP(Q119,'[1]player index'!E:F,2,FALSE))</f>
        <v>46</v>
      </c>
      <c r="S119">
        <f t="shared" si="5"/>
        <v>27.5</v>
      </c>
    </row>
    <row r="120" spans="1:19">
      <c r="A120" t="s">
        <v>62</v>
      </c>
      <c r="B120" t="s">
        <v>29</v>
      </c>
      <c r="C120" t="s">
        <v>610</v>
      </c>
      <c r="L120">
        <v>8</v>
      </c>
      <c r="M120">
        <v>95</v>
      </c>
      <c r="N120">
        <v>1</v>
      </c>
      <c r="O120">
        <v>15.5</v>
      </c>
      <c r="P120">
        <f t="shared" si="3"/>
        <v>23.5</v>
      </c>
      <c r="Q120" t="str">
        <f t="shared" si="4"/>
        <v>Julian Edelman</v>
      </c>
      <c r="R120">
        <f>IFERROR(VLOOKUP(Q120,'[1]player index'!D:F,3,FALSE),VLOOKUP(Q120,'[1]player index'!E:F,2,FALSE))</f>
        <v>75</v>
      </c>
      <c r="S120">
        <f t="shared" si="5"/>
        <v>23.5</v>
      </c>
    </row>
    <row r="121" spans="1:19">
      <c r="A121" t="s">
        <v>91</v>
      </c>
      <c r="B121" t="s">
        <v>92</v>
      </c>
      <c r="C121" t="s">
        <v>617</v>
      </c>
      <c r="L121">
        <v>7</v>
      </c>
      <c r="M121">
        <v>90</v>
      </c>
      <c r="N121">
        <v>1</v>
      </c>
      <c r="O121">
        <v>15</v>
      </c>
      <c r="P121">
        <f t="shared" si="3"/>
        <v>22</v>
      </c>
      <c r="Q121" t="str">
        <f t="shared" si="4"/>
        <v>Brandon Marshall</v>
      </c>
      <c r="R121">
        <f>IFERROR(VLOOKUP(Q121,'[1]player index'!D:F,3,FALSE),VLOOKUP(Q121,'[1]player index'!E:F,2,FALSE))</f>
        <v>124</v>
      </c>
      <c r="S121">
        <f t="shared" si="5"/>
        <v>22</v>
      </c>
    </row>
    <row r="122" spans="1:19">
      <c r="A122" t="s">
        <v>47</v>
      </c>
      <c r="B122" t="s">
        <v>595</v>
      </c>
      <c r="C122" t="s">
        <v>81</v>
      </c>
      <c r="L122">
        <v>8</v>
      </c>
      <c r="M122">
        <v>85</v>
      </c>
      <c r="N122">
        <v>1</v>
      </c>
      <c r="O122">
        <v>14.5</v>
      </c>
      <c r="P122">
        <f t="shared" si="3"/>
        <v>22.5</v>
      </c>
      <c r="Q122" t="str">
        <f t="shared" si="4"/>
        <v>DeAndre Hopkins</v>
      </c>
      <c r="R122">
        <f>IFERROR(VLOOKUP(Q122,'[1]player index'!D:F,3,FALSE),VLOOKUP(Q122,'[1]player index'!E:F,2,FALSE))</f>
        <v>66</v>
      </c>
      <c r="S122">
        <f t="shared" si="5"/>
        <v>22.5</v>
      </c>
    </row>
    <row r="123" spans="1:19">
      <c r="A123" t="s">
        <v>19</v>
      </c>
      <c r="B123" t="s">
        <v>589</v>
      </c>
      <c r="C123" t="s">
        <v>743</v>
      </c>
      <c r="L123">
        <v>6</v>
      </c>
      <c r="M123">
        <v>85</v>
      </c>
      <c r="N123">
        <v>1</v>
      </c>
      <c r="O123">
        <v>14.5</v>
      </c>
      <c r="P123">
        <f t="shared" si="3"/>
        <v>20.5</v>
      </c>
      <c r="Q123" t="str">
        <f t="shared" si="4"/>
        <v>Demaryius Thomas</v>
      </c>
      <c r="R123">
        <f>IFERROR(VLOOKUP(Q123,'[1]player index'!D:F,3,FALSE),VLOOKUP(Q123,'[1]player index'!E:F,2,FALSE))</f>
        <v>54</v>
      </c>
      <c r="S123">
        <f t="shared" si="5"/>
        <v>20.5</v>
      </c>
    </row>
    <row r="124" spans="1:19">
      <c r="A124" t="s">
        <v>80</v>
      </c>
      <c r="B124" t="s">
        <v>81</v>
      </c>
      <c r="C124" t="s">
        <v>744</v>
      </c>
      <c r="L124">
        <v>6</v>
      </c>
      <c r="M124">
        <v>80</v>
      </c>
      <c r="N124">
        <v>1</v>
      </c>
      <c r="O124">
        <v>14</v>
      </c>
      <c r="P124">
        <f t="shared" si="3"/>
        <v>20</v>
      </c>
      <c r="Q124" t="str">
        <f t="shared" si="4"/>
        <v>Mike Evans</v>
      </c>
      <c r="R124">
        <f>IFERROR(VLOOKUP(Q124,'[1]player index'!D:F,3,FALSE),VLOOKUP(Q124,'[1]player index'!E:F,2,FALSE))</f>
        <v>74</v>
      </c>
      <c r="S124">
        <f t="shared" si="5"/>
        <v>20</v>
      </c>
    </row>
    <row r="125" spans="1:19">
      <c r="A125" t="s">
        <v>108</v>
      </c>
      <c r="B125" t="s">
        <v>603</v>
      </c>
      <c r="C125" t="s">
        <v>89</v>
      </c>
      <c r="L125">
        <v>7</v>
      </c>
      <c r="M125">
        <v>80</v>
      </c>
      <c r="N125">
        <v>1</v>
      </c>
      <c r="O125">
        <v>14</v>
      </c>
      <c r="P125">
        <f t="shared" si="3"/>
        <v>21</v>
      </c>
      <c r="Q125" t="str">
        <f t="shared" si="4"/>
        <v>Larry Fitzgerald</v>
      </c>
      <c r="R125">
        <f>IFERROR(VLOOKUP(Q125,'[1]player index'!D:F,3,FALSE),VLOOKUP(Q125,'[1]player index'!E:F,2,FALSE))</f>
        <v>132</v>
      </c>
      <c r="S125">
        <f t="shared" si="5"/>
        <v>21</v>
      </c>
    </row>
    <row r="126" spans="1:19">
      <c r="A126" t="s">
        <v>84</v>
      </c>
      <c r="B126" t="s">
        <v>591</v>
      </c>
      <c r="C126" t="s">
        <v>608</v>
      </c>
      <c r="L126">
        <v>8</v>
      </c>
      <c r="M126">
        <v>80</v>
      </c>
      <c r="N126">
        <v>1</v>
      </c>
      <c r="O126">
        <v>14</v>
      </c>
      <c r="P126">
        <f t="shared" si="3"/>
        <v>22</v>
      </c>
      <c r="Q126" t="str">
        <f t="shared" si="4"/>
        <v>Jarvis Landry</v>
      </c>
      <c r="R126">
        <f>IFERROR(VLOOKUP(Q126,'[1]player index'!D:F,3,FALSE),VLOOKUP(Q126,'[1]player index'!E:F,2,FALSE))</f>
        <v>94</v>
      </c>
      <c r="S126">
        <f t="shared" si="5"/>
        <v>22</v>
      </c>
    </row>
    <row r="127" spans="1:19">
      <c r="A127" t="s">
        <v>106</v>
      </c>
      <c r="B127" t="s">
        <v>44</v>
      </c>
      <c r="C127" t="s">
        <v>746</v>
      </c>
      <c r="L127">
        <v>6</v>
      </c>
      <c r="M127">
        <v>80</v>
      </c>
      <c r="N127">
        <v>1</v>
      </c>
      <c r="O127">
        <v>14</v>
      </c>
      <c r="P127">
        <f t="shared" si="3"/>
        <v>20</v>
      </c>
      <c r="Q127" t="str">
        <f t="shared" si="4"/>
        <v>Jeremy Maclin</v>
      </c>
      <c r="R127">
        <f>IFERROR(VLOOKUP(Q127,'[1]player index'!D:F,3,FALSE),VLOOKUP(Q127,'[1]player index'!E:F,2,FALSE))</f>
        <v>100</v>
      </c>
      <c r="S127">
        <f t="shared" si="5"/>
        <v>20</v>
      </c>
    </row>
    <row r="128" spans="1:19">
      <c r="A128" t="s">
        <v>197</v>
      </c>
      <c r="B128" t="s">
        <v>605</v>
      </c>
      <c r="C128" t="s">
        <v>738</v>
      </c>
      <c r="L128">
        <v>6</v>
      </c>
      <c r="M128">
        <v>80</v>
      </c>
      <c r="N128">
        <v>1</v>
      </c>
      <c r="O128">
        <v>14</v>
      </c>
      <c r="P128">
        <f t="shared" si="3"/>
        <v>20</v>
      </c>
      <c r="Q128" t="str">
        <f t="shared" si="4"/>
        <v>Donte Moncrief</v>
      </c>
      <c r="R128">
        <f>IFERROR(VLOOKUP(Q128,'[1]player index'!D:F,3,FALSE),VLOOKUP(Q128,'[1]player index'!E:F,2,FALSE))</f>
        <v>167</v>
      </c>
      <c r="S128">
        <f t="shared" si="5"/>
        <v>20</v>
      </c>
    </row>
    <row r="129" spans="1:19">
      <c r="A129" t="s">
        <v>129</v>
      </c>
      <c r="B129" t="s">
        <v>610</v>
      </c>
      <c r="C129" t="s">
        <v>741</v>
      </c>
      <c r="L129">
        <v>6</v>
      </c>
      <c r="M129">
        <v>80</v>
      </c>
      <c r="N129">
        <v>1</v>
      </c>
      <c r="O129">
        <v>14</v>
      </c>
      <c r="P129">
        <f t="shared" si="3"/>
        <v>20</v>
      </c>
      <c r="Q129" t="str">
        <f t="shared" si="4"/>
        <v>Allen Robinson</v>
      </c>
      <c r="R129">
        <f>IFERROR(VLOOKUP(Q129,'[1]player index'!D:F,3,FALSE),VLOOKUP(Q129,'[1]player index'!E:F,2,FALSE))</f>
        <v>120</v>
      </c>
      <c r="S129">
        <f t="shared" si="5"/>
        <v>20</v>
      </c>
    </row>
    <row r="130" spans="1:19">
      <c r="A130" t="s">
        <v>30</v>
      </c>
      <c r="B130" t="s">
        <v>589</v>
      </c>
      <c r="C130" t="s">
        <v>743</v>
      </c>
      <c r="L130">
        <v>6</v>
      </c>
      <c r="M130">
        <v>80</v>
      </c>
      <c r="N130">
        <v>1</v>
      </c>
      <c r="O130">
        <v>14</v>
      </c>
      <c r="P130">
        <f t="shared" si="3"/>
        <v>20</v>
      </c>
      <c r="Q130" t="str">
        <f t="shared" si="4"/>
        <v>Emmanuel Sanders</v>
      </c>
      <c r="R130">
        <f>IFERROR(VLOOKUP(Q130,'[1]player index'!D:F,3,FALSE),VLOOKUP(Q130,'[1]player index'!E:F,2,FALSE))</f>
        <v>70</v>
      </c>
      <c r="S130">
        <f t="shared" si="5"/>
        <v>20</v>
      </c>
    </row>
    <row r="131" spans="1:19">
      <c r="A131" t="s">
        <v>70</v>
      </c>
      <c r="B131" t="s">
        <v>71</v>
      </c>
      <c r="C131" t="s">
        <v>742</v>
      </c>
      <c r="L131">
        <v>6</v>
      </c>
      <c r="M131">
        <v>75</v>
      </c>
      <c r="N131">
        <v>1</v>
      </c>
      <c r="O131">
        <v>13.5</v>
      </c>
      <c r="P131">
        <f t="shared" si="3"/>
        <v>19.5</v>
      </c>
      <c r="Q131" t="str">
        <f t="shared" si="4"/>
        <v>Keenan Allen</v>
      </c>
      <c r="R131">
        <f>IFERROR(VLOOKUP(Q131,'[1]player index'!D:F,3,FALSE),VLOOKUP(Q131,'[1]player index'!E:F,2,FALSE))</f>
        <v>79</v>
      </c>
      <c r="S131">
        <f t="shared" si="5"/>
        <v>19.5</v>
      </c>
    </row>
    <row r="132" spans="1:19">
      <c r="A132" t="s">
        <v>52</v>
      </c>
      <c r="B132" t="s">
        <v>18</v>
      </c>
      <c r="C132" t="s">
        <v>44</v>
      </c>
      <c r="L132">
        <v>5</v>
      </c>
      <c r="M132">
        <v>75</v>
      </c>
      <c r="N132">
        <v>1</v>
      </c>
      <c r="O132">
        <v>13.5</v>
      </c>
      <c r="P132">
        <f t="shared" ref="P132:P195" si="6">F132*0.04+G132*4-H132+J132*0.1+K132*6+L132+M132*0.1+N132*6+IF(F132&gt;300,3,0)+IF(J132&gt;100,3,0)+IF(M132&gt;100,3,0)</f>
        <v>18.5</v>
      </c>
      <c r="Q132" t="str">
        <f t="shared" ref="Q132:Q195" si="7">A132</f>
        <v>Randall Cobb</v>
      </c>
      <c r="R132">
        <f>IFERROR(VLOOKUP(Q132,'[1]player index'!D:F,3,FALSE),VLOOKUP(Q132,'[1]player index'!E:F,2,FALSE))</f>
        <v>86</v>
      </c>
      <c r="S132">
        <f t="shared" ref="S132:S195" si="8">P132</f>
        <v>18.5</v>
      </c>
    </row>
    <row r="133" spans="1:19">
      <c r="A133" t="s">
        <v>96</v>
      </c>
      <c r="B133" t="s">
        <v>619</v>
      </c>
      <c r="C133" t="s">
        <v>748</v>
      </c>
      <c r="L133">
        <v>6</v>
      </c>
      <c r="M133">
        <v>75</v>
      </c>
      <c r="N133">
        <v>1</v>
      </c>
      <c r="O133">
        <v>13.5</v>
      </c>
      <c r="P133">
        <f t="shared" si="6"/>
        <v>19.5</v>
      </c>
      <c r="Q133" t="str">
        <f t="shared" si="7"/>
        <v>Amari Cooper</v>
      </c>
      <c r="R133">
        <f>IFERROR(VLOOKUP(Q133,'[1]player index'!D:F,3,FALSE),VLOOKUP(Q133,'[1]player index'!E:F,2,FALSE))</f>
        <v>114</v>
      </c>
      <c r="S133">
        <f t="shared" si="8"/>
        <v>19.5</v>
      </c>
    </row>
    <row r="134" spans="1:19">
      <c r="A134" t="s">
        <v>118</v>
      </c>
      <c r="B134" t="s">
        <v>81</v>
      </c>
      <c r="C134" t="s">
        <v>744</v>
      </c>
      <c r="L134">
        <v>5</v>
      </c>
      <c r="M134">
        <v>75</v>
      </c>
      <c r="N134">
        <v>1</v>
      </c>
      <c r="O134">
        <v>13.5</v>
      </c>
      <c r="P134">
        <f t="shared" si="6"/>
        <v>18.5</v>
      </c>
      <c r="Q134" t="str">
        <f t="shared" si="7"/>
        <v>Vincent Jackson</v>
      </c>
      <c r="R134">
        <f>IFERROR(VLOOKUP(Q134,'[1]player index'!D:F,3,FALSE),VLOOKUP(Q134,'[1]player index'!E:F,2,FALSE))</f>
        <v>110</v>
      </c>
      <c r="S134">
        <f t="shared" si="8"/>
        <v>18.5</v>
      </c>
    </row>
    <row r="135" spans="1:19">
      <c r="A135" t="s">
        <v>648</v>
      </c>
      <c r="B135" t="s">
        <v>71</v>
      </c>
      <c r="C135" t="s">
        <v>742</v>
      </c>
      <c r="L135">
        <v>6</v>
      </c>
      <c r="M135">
        <v>75</v>
      </c>
      <c r="N135">
        <v>1</v>
      </c>
      <c r="O135">
        <v>13.5</v>
      </c>
      <c r="P135">
        <f t="shared" si="6"/>
        <v>19.5</v>
      </c>
      <c r="Q135" t="str">
        <f t="shared" si="7"/>
        <v>Steve Johnson</v>
      </c>
      <c r="R135">
        <f>IFERROR(VLOOKUP(Q135,'[1]player index'!D:F,3,FALSE),VLOOKUP(Q135,'[1]player index'!E:F,2,FALSE))</f>
        <v>158</v>
      </c>
      <c r="S135">
        <f t="shared" si="8"/>
        <v>19.5</v>
      </c>
    </row>
    <row r="136" spans="1:19">
      <c r="A136" t="s">
        <v>624</v>
      </c>
      <c r="B136" t="s">
        <v>625</v>
      </c>
      <c r="C136" t="s">
        <v>593</v>
      </c>
      <c r="L136">
        <v>6</v>
      </c>
      <c r="M136">
        <v>75</v>
      </c>
      <c r="N136">
        <v>1</v>
      </c>
      <c r="O136">
        <v>13.5</v>
      </c>
      <c r="P136">
        <f t="shared" si="6"/>
        <v>19.5</v>
      </c>
      <c r="Q136" t="str">
        <f t="shared" si="7"/>
        <v>Steve Smith</v>
      </c>
      <c r="R136">
        <f>IFERROR(VLOOKUP(Q136,'[1]player index'!D:F,3,FALSE),VLOOKUP(Q136,'[1]player index'!E:F,2,FALSE))</f>
        <v>142</v>
      </c>
      <c r="S136">
        <f t="shared" si="8"/>
        <v>19.5</v>
      </c>
    </row>
    <row r="137" spans="1:19">
      <c r="A137" t="s">
        <v>117</v>
      </c>
      <c r="B137" t="s">
        <v>89</v>
      </c>
      <c r="C137" t="s">
        <v>745</v>
      </c>
      <c r="L137">
        <v>6</v>
      </c>
      <c r="M137">
        <v>70</v>
      </c>
      <c r="N137">
        <v>1</v>
      </c>
      <c r="O137">
        <v>13</v>
      </c>
      <c r="P137">
        <f t="shared" si="6"/>
        <v>19</v>
      </c>
      <c r="Q137" t="str">
        <f t="shared" si="7"/>
        <v>Anquan Boldin</v>
      </c>
      <c r="R137">
        <f>IFERROR(VLOOKUP(Q137,'[1]player index'!D:F,3,FALSE),VLOOKUP(Q137,'[1]player index'!E:F,2,FALSE))</f>
        <v>165</v>
      </c>
      <c r="S137">
        <f t="shared" si="8"/>
        <v>19</v>
      </c>
    </row>
    <row r="138" spans="1:19">
      <c r="A138" t="s">
        <v>22</v>
      </c>
      <c r="B138" t="s">
        <v>612</v>
      </c>
      <c r="C138" t="s">
        <v>589</v>
      </c>
      <c r="L138">
        <v>5</v>
      </c>
      <c r="M138">
        <v>70</v>
      </c>
      <c r="N138">
        <v>1</v>
      </c>
      <c r="O138">
        <v>13</v>
      </c>
      <c r="P138">
        <f t="shared" si="6"/>
        <v>18</v>
      </c>
      <c r="Q138" t="str">
        <f t="shared" si="7"/>
        <v>Calvin Johnson</v>
      </c>
      <c r="R138">
        <f>IFERROR(VLOOKUP(Q138,'[1]player index'!D:F,3,FALSE),VLOOKUP(Q138,'[1]player index'!E:F,2,FALSE))</f>
        <v>58</v>
      </c>
      <c r="S138">
        <f t="shared" si="8"/>
        <v>18</v>
      </c>
    </row>
    <row r="139" spans="1:19">
      <c r="A139" t="s">
        <v>234</v>
      </c>
      <c r="B139" t="s">
        <v>640</v>
      </c>
      <c r="C139" t="s">
        <v>584</v>
      </c>
      <c r="L139">
        <v>6</v>
      </c>
      <c r="M139">
        <v>65</v>
      </c>
      <c r="N139">
        <v>1</v>
      </c>
      <c r="O139">
        <v>12.5</v>
      </c>
      <c r="P139">
        <f t="shared" si="6"/>
        <v>18.5</v>
      </c>
      <c r="Q139" t="str">
        <f t="shared" si="7"/>
        <v>Kenny Britt</v>
      </c>
      <c r="R139">
        <f>IFERROR(VLOOKUP(Q139,'[1]player index'!D:F,3,FALSE),VLOOKUP(Q139,'[1]player index'!E:F,2,FALSE))</f>
        <v>192</v>
      </c>
      <c r="S139">
        <f t="shared" si="8"/>
        <v>18.5</v>
      </c>
    </row>
    <row r="140" spans="1:19">
      <c r="A140" t="s">
        <v>133</v>
      </c>
      <c r="B140" t="s">
        <v>603</v>
      </c>
      <c r="C140" t="s">
        <v>89</v>
      </c>
      <c r="L140">
        <v>5</v>
      </c>
      <c r="M140">
        <v>65</v>
      </c>
      <c r="N140">
        <v>1</v>
      </c>
      <c r="O140">
        <v>12.5</v>
      </c>
      <c r="P140">
        <f t="shared" si="6"/>
        <v>17.5</v>
      </c>
      <c r="Q140" t="str">
        <f t="shared" si="7"/>
        <v>John Brown</v>
      </c>
      <c r="R140">
        <f>IFERROR(VLOOKUP(Q140,'[1]player index'!D:F,3,FALSE),VLOOKUP(Q140,'[1]player index'!E:F,2,FALSE))</f>
        <v>148</v>
      </c>
      <c r="S140">
        <f t="shared" si="8"/>
        <v>17.5</v>
      </c>
    </row>
    <row r="141" spans="1:19">
      <c r="A141" t="s">
        <v>61</v>
      </c>
      <c r="B141" t="s">
        <v>33</v>
      </c>
      <c r="C141" t="s">
        <v>750</v>
      </c>
      <c r="L141">
        <v>7</v>
      </c>
      <c r="M141">
        <v>65</v>
      </c>
      <c r="N141">
        <v>1</v>
      </c>
      <c r="O141">
        <v>12.5</v>
      </c>
      <c r="P141">
        <f t="shared" si="6"/>
        <v>19.5</v>
      </c>
      <c r="Q141" t="str">
        <f t="shared" si="7"/>
        <v>Brandin Cooks</v>
      </c>
      <c r="R141">
        <f>IFERROR(VLOOKUP(Q141,'[1]player index'!D:F,3,FALSE),VLOOKUP(Q141,'[1]player index'!E:F,2,FALSE))</f>
        <v>82</v>
      </c>
      <c r="S141">
        <f t="shared" si="8"/>
        <v>19.5</v>
      </c>
    </row>
    <row r="142" spans="1:19">
      <c r="A142" t="s">
        <v>241</v>
      </c>
      <c r="B142" t="s">
        <v>610</v>
      </c>
      <c r="C142" t="s">
        <v>741</v>
      </c>
      <c r="L142">
        <v>6</v>
      </c>
      <c r="M142">
        <v>65</v>
      </c>
      <c r="N142">
        <v>1</v>
      </c>
      <c r="O142">
        <v>12.5</v>
      </c>
      <c r="P142">
        <f t="shared" si="6"/>
        <v>18.5</v>
      </c>
      <c r="Q142" t="str">
        <f t="shared" si="7"/>
        <v>Allen Hurns</v>
      </c>
      <c r="R142">
        <f>IFERROR(VLOOKUP(Q142,'[1]player index'!D:F,3,FALSE),VLOOKUP(Q142,'[1]player index'!E:F,2,FALSE))</f>
        <v>204</v>
      </c>
      <c r="S142">
        <f t="shared" si="8"/>
        <v>18.5</v>
      </c>
    </row>
    <row r="143" spans="1:19">
      <c r="A143" t="s">
        <v>198</v>
      </c>
      <c r="B143" t="s">
        <v>586</v>
      </c>
      <c r="C143" t="s">
        <v>71</v>
      </c>
      <c r="L143">
        <v>4</v>
      </c>
      <c r="M143">
        <v>65</v>
      </c>
      <c r="N143">
        <v>1</v>
      </c>
      <c r="O143">
        <v>12.5</v>
      </c>
      <c r="P143">
        <f t="shared" si="6"/>
        <v>16.5</v>
      </c>
      <c r="Q143" t="str">
        <f t="shared" si="7"/>
        <v>Mike Wallace</v>
      </c>
      <c r="R143">
        <f>IFERROR(VLOOKUP(Q143,'[1]player index'!D:F,3,FALSE),VLOOKUP(Q143,'[1]player index'!E:F,2,FALSE))</f>
        <v>157</v>
      </c>
      <c r="S143">
        <f t="shared" si="8"/>
        <v>16.5</v>
      </c>
    </row>
    <row r="144" spans="1:19">
      <c r="A144" t="s">
        <v>243</v>
      </c>
      <c r="B144" t="s">
        <v>595</v>
      </c>
      <c r="C144" t="s">
        <v>81</v>
      </c>
      <c r="L144">
        <v>5</v>
      </c>
      <c r="M144">
        <v>65</v>
      </c>
      <c r="N144">
        <v>1</v>
      </c>
      <c r="O144">
        <v>12.5</v>
      </c>
      <c r="P144">
        <f t="shared" si="6"/>
        <v>17.5</v>
      </c>
      <c r="Q144" t="str">
        <f t="shared" si="7"/>
        <v>Nate Washington</v>
      </c>
      <c r="R144">
        <f>IFERROR(VLOOKUP(Q144,'[1]player index'!D:F,3,FALSE),VLOOKUP(Q144,'[1]player index'!E:F,2,FALSE))</f>
        <v>174</v>
      </c>
      <c r="S144">
        <f t="shared" si="8"/>
        <v>17.5</v>
      </c>
    </row>
    <row r="145" spans="1:19">
      <c r="A145" t="s">
        <v>203</v>
      </c>
      <c r="B145" t="s">
        <v>577</v>
      </c>
      <c r="C145" t="s">
        <v>597</v>
      </c>
      <c r="L145">
        <v>6</v>
      </c>
      <c r="M145">
        <v>65</v>
      </c>
      <c r="N145">
        <v>1</v>
      </c>
      <c r="O145">
        <v>12.5</v>
      </c>
      <c r="P145">
        <f t="shared" si="6"/>
        <v>18.5</v>
      </c>
      <c r="Q145" t="str">
        <f t="shared" si="7"/>
        <v>Terrance Williams</v>
      </c>
      <c r="R145">
        <f>IFERROR(VLOOKUP(Q145,'[1]player index'!D:F,3,FALSE),VLOOKUP(Q145,'[1]player index'!E:F,2,FALSE))</f>
        <v>81</v>
      </c>
      <c r="S145">
        <f t="shared" si="8"/>
        <v>18.5</v>
      </c>
    </row>
    <row r="146" spans="1:19">
      <c r="A146" t="s">
        <v>167</v>
      </c>
      <c r="B146" t="s">
        <v>628</v>
      </c>
      <c r="C146" t="s">
        <v>605</v>
      </c>
      <c r="L146">
        <v>6</v>
      </c>
      <c r="M146">
        <v>65</v>
      </c>
      <c r="N146">
        <v>1</v>
      </c>
      <c r="O146">
        <v>12.5</v>
      </c>
      <c r="P146">
        <f t="shared" si="6"/>
        <v>18.5</v>
      </c>
      <c r="Q146" t="str">
        <f t="shared" si="7"/>
        <v>Kendall Wright</v>
      </c>
      <c r="R146">
        <f>IFERROR(VLOOKUP(Q146,'[1]player index'!D:F,3,FALSE),VLOOKUP(Q146,'[1]player index'!E:F,2,FALSE))</f>
        <v>166</v>
      </c>
      <c r="S146">
        <f t="shared" si="8"/>
        <v>18.5</v>
      </c>
    </row>
    <row r="147" spans="1:19">
      <c r="A147" t="s">
        <v>219</v>
      </c>
      <c r="B147" t="s">
        <v>635</v>
      </c>
      <c r="C147" t="s">
        <v>619</v>
      </c>
      <c r="L147">
        <v>5</v>
      </c>
      <c r="M147">
        <v>60</v>
      </c>
      <c r="N147">
        <v>1</v>
      </c>
      <c r="O147">
        <v>12</v>
      </c>
      <c r="P147">
        <f t="shared" si="6"/>
        <v>17</v>
      </c>
      <c r="Q147" t="str">
        <f t="shared" si="7"/>
        <v>Travis Benjamin</v>
      </c>
      <c r="R147">
        <f>IFERROR(VLOOKUP(Q147,'[1]player index'!D:F,3,FALSE),VLOOKUP(Q147,'[1]player index'!E:F,2,FALSE))</f>
        <v>259</v>
      </c>
      <c r="S147">
        <f t="shared" si="8"/>
        <v>17</v>
      </c>
    </row>
    <row r="148" spans="1:19">
      <c r="A148" t="s">
        <v>267</v>
      </c>
      <c r="B148" t="s">
        <v>622</v>
      </c>
      <c r="C148" t="s">
        <v>33</v>
      </c>
      <c r="L148">
        <v>5</v>
      </c>
      <c r="M148">
        <v>60</v>
      </c>
      <c r="N148">
        <v>1</v>
      </c>
      <c r="O148">
        <v>12</v>
      </c>
      <c r="P148">
        <f t="shared" si="6"/>
        <v>17</v>
      </c>
      <c r="Q148" t="str">
        <f t="shared" si="7"/>
        <v>Ted Ginn Jr.</v>
      </c>
      <c r="R148">
        <f>IFERROR(VLOOKUP(Q148,'[1]player index'!D:F,3,FALSE),VLOOKUP(Q148,'[1]player index'!E:F,2,FALSE))</f>
        <v>226</v>
      </c>
      <c r="S148">
        <f t="shared" si="8"/>
        <v>17</v>
      </c>
    </row>
    <row r="149" spans="1:19">
      <c r="A149" t="s">
        <v>75</v>
      </c>
      <c r="B149" t="s">
        <v>605</v>
      </c>
      <c r="C149" t="s">
        <v>738</v>
      </c>
      <c r="L149">
        <v>4</v>
      </c>
      <c r="M149">
        <v>55</v>
      </c>
      <c r="N149">
        <v>1</v>
      </c>
      <c r="O149">
        <v>11.5</v>
      </c>
      <c r="P149">
        <f t="shared" si="6"/>
        <v>15.5</v>
      </c>
      <c r="Q149" t="str">
        <f t="shared" si="7"/>
        <v>T.Y. Hilton</v>
      </c>
      <c r="R149">
        <f>IFERROR(VLOOKUP(Q149,'[1]player index'!D:F,3,FALSE),VLOOKUP(Q149,'[1]player index'!E:F,2,FALSE))</f>
        <v>218</v>
      </c>
      <c r="S149">
        <f t="shared" si="8"/>
        <v>15.5</v>
      </c>
    </row>
    <row r="150" spans="1:19">
      <c r="A150" t="s">
        <v>101</v>
      </c>
      <c r="B150" t="s">
        <v>608</v>
      </c>
      <c r="C150" t="s">
        <v>747</v>
      </c>
      <c r="L150">
        <v>5</v>
      </c>
      <c r="M150">
        <v>55</v>
      </c>
      <c r="N150">
        <v>1</v>
      </c>
      <c r="O150">
        <v>11.5</v>
      </c>
      <c r="P150">
        <f t="shared" si="6"/>
        <v>16.5</v>
      </c>
      <c r="Q150" t="str">
        <f t="shared" si="7"/>
        <v>Sammy Watkins</v>
      </c>
      <c r="R150">
        <f>IFERROR(VLOOKUP(Q150,'[1]player index'!D:F,3,FALSE),VLOOKUP(Q150,'[1]player index'!E:F,2,FALSE))</f>
        <v>138</v>
      </c>
      <c r="S150">
        <f t="shared" si="8"/>
        <v>16.5</v>
      </c>
    </row>
    <row r="151" spans="1:19">
      <c r="A151" t="s">
        <v>193</v>
      </c>
      <c r="B151" t="s">
        <v>18</v>
      </c>
      <c r="C151" t="s">
        <v>44</v>
      </c>
      <c r="L151">
        <v>3</v>
      </c>
      <c r="M151">
        <v>45</v>
      </c>
      <c r="N151">
        <v>1</v>
      </c>
      <c r="O151">
        <v>10.5</v>
      </c>
      <c r="P151">
        <f t="shared" si="6"/>
        <v>13.5</v>
      </c>
      <c r="Q151" t="str">
        <f t="shared" si="7"/>
        <v>James Jones</v>
      </c>
      <c r="R151">
        <f>IFERROR(VLOOKUP(Q151,'[1]player index'!D:F,3,FALSE),VLOOKUP(Q151,'[1]player index'!E:F,2,FALSE))</f>
        <v>136</v>
      </c>
      <c r="S151">
        <f t="shared" si="8"/>
        <v>13.5</v>
      </c>
    </row>
    <row r="152" spans="1:19">
      <c r="A152" t="s">
        <v>57</v>
      </c>
      <c r="B152" t="s">
        <v>593</v>
      </c>
      <c r="C152" t="s">
        <v>751</v>
      </c>
      <c r="L152">
        <v>6</v>
      </c>
      <c r="M152">
        <v>70</v>
      </c>
      <c r="N152">
        <v>0</v>
      </c>
      <c r="O152">
        <v>7</v>
      </c>
      <c r="P152">
        <f t="shared" si="6"/>
        <v>13</v>
      </c>
      <c r="Q152" t="str">
        <f t="shared" si="7"/>
        <v>A.J. Green</v>
      </c>
      <c r="R152">
        <f>IFERROR(VLOOKUP(Q152,'[1]player index'!D:F,3,FALSE),VLOOKUP(Q152,'[1]player index'!E:F,2,FALSE))</f>
        <v>57</v>
      </c>
      <c r="S152">
        <f t="shared" si="8"/>
        <v>13</v>
      </c>
    </row>
    <row r="153" spans="1:19">
      <c r="A153" t="s">
        <v>65</v>
      </c>
      <c r="B153" t="s">
        <v>617</v>
      </c>
      <c r="C153" t="s">
        <v>749</v>
      </c>
      <c r="L153">
        <v>5</v>
      </c>
      <c r="M153">
        <v>70</v>
      </c>
      <c r="N153">
        <v>0</v>
      </c>
      <c r="O153">
        <v>7</v>
      </c>
      <c r="P153">
        <f t="shared" si="6"/>
        <v>12</v>
      </c>
      <c r="Q153" t="str">
        <f t="shared" si="7"/>
        <v>Jordan Matthews</v>
      </c>
      <c r="R153">
        <f>IFERROR(VLOOKUP(Q153,'[1]player index'!D:F,3,FALSE),VLOOKUP(Q153,'[1]player index'!E:F,2,FALSE))</f>
        <v>96</v>
      </c>
      <c r="S153">
        <f t="shared" si="8"/>
        <v>12</v>
      </c>
    </row>
    <row r="154" spans="1:19">
      <c r="A154" t="s">
        <v>226</v>
      </c>
      <c r="B154" t="s">
        <v>600</v>
      </c>
      <c r="C154" t="s">
        <v>582</v>
      </c>
      <c r="L154">
        <v>5</v>
      </c>
      <c r="M154">
        <v>65</v>
      </c>
      <c r="N154">
        <v>0</v>
      </c>
      <c r="O154">
        <v>6.5</v>
      </c>
      <c r="P154">
        <f t="shared" si="6"/>
        <v>11.5</v>
      </c>
      <c r="Q154" t="str">
        <f t="shared" si="7"/>
        <v>Doug Baldwin</v>
      </c>
      <c r="R154">
        <f>IFERROR(VLOOKUP(Q154,'[1]player index'!D:F,3,FALSE),VLOOKUP(Q154,'[1]player index'!E:F,2,FALSE))</f>
        <v>189</v>
      </c>
      <c r="S154">
        <f t="shared" si="8"/>
        <v>11.5</v>
      </c>
    </row>
    <row r="155" spans="1:19">
      <c r="A155" t="s">
        <v>615</v>
      </c>
      <c r="B155" t="s">
        <v>581</v>
      </c>
      <c r="C155" t="s">
        <v>616</v>
      </c>
      <c r="L155">
        <v>6</v>
      </c>
      <c r="M155">
        <v>65</v>
      </c>
      <c r="N155">
        <v>0</v>
      </c>
      <c r="O155">
        <v>6.5</v>
      </c>
      <c r="P155">
        <f t="shared" si="6"/>
        <v>12.5</v>
      </c>
      <c r="Q155" t="str">
        <f t="shared" si="7"/>
        <v>Pierre Garcon</v>
      </c>
      <c r="R155">
        <f>IFERROR(VLOOKUP(Q155,'[1]player index'!D:F,3,FALSE),VLOOKUP(Q155,'[1]player index'!E:F,2,FALSE))</f>
        <v>121</v>
      </c>
      <c r="S155">
        <f t="shared" si="8"/>
        <v>12.5</v>
      </c>
    </row>
    <row r="156" spans="1:19">
      <c r="A156" t="s">
        <v>113</v>
      </c>
      <c r="B156" t="s">
        <v>612</v>
      </c>
      <c r="C156" t="s">
        <v>589</v>
      </c>
      <c r="L156">
        <v>4</v>
      </c>
      <c r="M156">
        <v>60</v>
      </c>
      <c r="N156">
        <v>0</v>
      </c>
      <c r="O156">
        <v>6</v>
      </c>
      <c r="P156">
        <f t="shared" si="6"/>
        <v>10</v>
      </c>
      <c r="Q156" t="str">
        <f t="shared" si="7"/>
        <v>Golden Tate</v>
      </c>
      <c r="R156">
        <f>IFERROR(VLOOKUP(Q156,'[1]player index'!D:F,3,FALSE),VLOOKUP(Q156,'[1]player index'!E:F,2,FALSE))</f>
        <v>108</v>
      </c>
      <c r="S156">
        <f t="shared" si="8"/>
        <v>10</v>
      </c>
    </row>
    <row r="157" spans="1:19">
      <c r="A157" t="s">
        <v>202</v>
      </c>
      <c r="B157" t="s">
        <v>619</v>
      </c>
      <c r="C157" t="s">
        <v>748</v>
      </c>
      <c r="L157">
        <v>5</v>
      </c>
      <c r="M157">
        <v>55</v>
      </c>
      <c r="N157">
        <v>0</v>
      </c>
      <c r="O157">
        <v>5.5</v>
      </c>
      <c r="P157">
        <f t="shared" si="6"/>
        <v>10.5</v>
      </c>
      <c r="Q157" t="str">
        <f t="shared" si="7"/>
        <v>Michael Crabtree</v>
      </c>
      <c r="R157">
        <f>IFERROR(VLOOKUP(Q157,'[1]player index'!D:F,3,FALSE),VLOOKUP(Q157,'[1]player index'!E:F,2,FALSE))</f>
        <v>200</v>
      </c>
      <c r="S157">
        <f t="shared" si="8"/>
        <v>10.5</v>
      </c>
    </row>
    <row r="158" spans="1:19">
      <c r="A158" t="s">
        <v>119</v>
      </c>
      <c r="B158" t="s">
        <v>89</v>
      </c>
      <c r="C158" t="s">
        <v>745</v>
      </c>
      <c r="L158">
        <v>4</v>
      </c>
      <c r="M158">
        <v>55</v>
      </c>
      <c r="N158">
        <v>0</v>
      </c>
      <c r="O158">
        <v>5.5</v>
      </c>
      <c r="P158">
        <f t="shared" si="6"/>
        <v>9.5</v>
      </c>
      <c r="Q158" t="str">
        <f t="shared" si="7"/>
        <v>Torrey Smith</v>
      </c>
      <c r="R158">
        <f>IFERROR(VLOOKUP(Q158,'[1]player index'!D:F,3,FALSE),VLOOKUP(Q158,'[1]player index'!E:F,2,FALSE))</f>
        <v>163</v>
      </c>
      <c r="S158">
        <f t="shared" si="8"/>
        <v>9.5</v>
      </c>
    </row>
    <row r="159" spans="1:19">
      <c r="A159" t="s">
        <v>239</v>
      </c>
      <c r="B159" t="s">
        <v>584</v>
      </c>
      <c r="C159" t="s">
        <v>739</v>
      </c>
      <c r="L159">
        <v>4</v>
      </c>
      <c r="M159">
        <v>55</v>
      </c>
      <c r="N159">
        <v>0</v>
      </c>
      <c r="O159">
        <v>5.5</v>
      </c>
      <c r="P159">
        <f t="shared" si="6"/>
        <v>9.5</v>
      </c>
      <c r="Q159" t="str">
        <f t="shared" si="7"/>
        <v>Markus Wheaton</v>
      </c>
      <c r="R159">
        <f>IFERROR(VLOOKUP(Q159,'[1]player index'!D:F,3,FALSE),VLOOKUP(Q159,'[1]player index'!E:F,2,FALSE))</f>
        <v>156</v>
      </c>
      <c r="S159">
        <f t="shared" si="8"/>
        <v>9.5</v>
      </c>
    </row>
    <row r="160" spans="1:19">
      <c r="A160" t="s">
        <v>146</v>
      </c>
      <c r="B160" t="s">
        <v>597</v>
      </c>
      <c r="C160" t="s">
        <v>740</v>
      </c>
      <c r="L160">
        <v>5</v>
      </c>
      <c r="M160">
        <v>55</v>
      </c>
      <c r="N160">
        <v>0</v>
      </c>
      <c r="O160">
        <v>5.5</v>
      </c>
      <c r="P160">
        <f t="shared" si="6"/>
        <v>10.5</v>
      </c>
      <c r="Q160" t="str">
        <f t="shared" si="7"/>
        <v>Roddy White</v>
      </c>
      <c r="R160">
        <f>IFERROR(VLOOKUP(Q160,'[1]player index'!D:F,3,FALSE),VLOOKUP(Q160,'[1]player index'!E:F,2,FALSE))</f>
        <v>99</v>
      </c>
      <c r="S160">
        <f t="shared" si="8"/>
        <v>10.5</v>
      </c>
    </row>
    <row r="161" spans="1:19">
      <c r="A161" t="s">
        <v>633</v>
      </c>
      <c r="B161" t="s">
        <v>580</v>
      </c>
      <c r="C161" t="s">
        <v>581</v>
      </c>
      <c r="L161">
        <v>4</v>
      </c>
      <c r="M161">
        <v>50</v>
      </c>
      <c r="N161">
        <v>0</v>
      </c>
      <c r="O161">
        <v>5</v>
      </c>
      <c r="P161">
        <f t="shared" si="6"/>
        <v>9</v>
      </c>
      <c r="Q161" t="str">
        <f t="shared" si="7"/>
        <v>Rueben Randle</v>
      </c>
      <c r="R161">
        <f>IFERROR(VLOOKUP(Q161,'[1]player index'!D:F,3,FALSE),VLOOKUP(Q161,'[1]player index'!E:F,2,FALSE))</f>
        <v>150</v>
      </c>
      <c r="S161">
        <f t="shared" si="8"/>
        <v>9</v>
      </c>
    </row>
    <row r="162" spans="1:19">
      <c r="A162" t="s">
        <v>271</v>
      </c>
      <c r="B162" t="s">
        <v>577</v>
      </c>
      <c r="C162" t="s">
        <v>597</v>
      </c>
      <c r="L162">
        <v>4</v>
      </c>
      <c r="M162">
        <v>45</v>
      </c>
      <c r="N162">
        <v>0</v>
      </c>
      <c r="O162">
        <v>4.5</v>
      </c>
      <c r="P162">
        <f t="shared" si="6"/>
        <v>8.5</v>
      </c>
      <c r="Q162" t="str">
        <f t="shared" si="7"/>
        <v>Cole Beasley</v>
      </c>
      <c r="R162">
        <f>IFERROR(VLOOKUP(Q162,'[1]player index'!D:F,3,FALSE),VLOOKUP(Q162,'[1]player index'!E:F,2,FALSE))</f>
        <v>155</v>
      </c>
      <c r="S162">
        <f t="shared" si="8"/>
        <v>8.5</v>
      </c>
    </row>
    <row r="163" spans="1:19">
      <c r="A163" t="s">
        <v>757</v>
      </c>
      <c r="B163" t="s">
        <v>622</v>
      </c>
      <c r="C163" t="s">
        <v>33</v>
      </c>
      <c r="L163">
        <v>3</v>
      </c>
      <c r="M163">
        <v>45</v>
      </c>
      <c r="N163">
        <v>0</v>
      </c>
      <c r="O163">
        <v>4.5</v>
      </c>
      <c r="P163">
        <f t="shared" si="6"/>
        <v>7.5</v>
      </c>
      <c r="Q163" t="str">
        <f t="shared" si="7"/>
        <v>Philly Brown</v>
      </c>
      <c r="R163">
        <f>IFERROR(VLOOKUP(Q163,'[1]player index'!D:F,3,FALSE),VLOOKUP(Q163,'[1]player index'!E:F,2,FALSE))</f>
        <v>273</v>
      </c>
      <c r="S163">
        <f t="shared" si="8"/>
        <v>7.5</v>
      </c>
    </row>
    <row r="164" spans="1:19">
      <c r="A164" t="s">
        <v>242</v>
      </c>
      <c r="B164" t="s">
        <v>33</v>
      </c>
      <c r="C164" t="s">
        <v>750</v>
      </c>
      <c r="L164">
        <v>4</v>
      </c>
      <c r="M164">
        <v>45</v>
      </c>
      <c r="N164">
        <v>0</v>
      </c>
      <c r="O164">
        <v>4.5</v>
      </c>
      <c r="P164">
        <f t="shared" si="6"/>
        <v>8.5</v>
      </c>
      <c r="Q164" t="str">
        <f t="shared" si="7"/>
        <v>Brandon Coleman</v>
      </c>
      <c r="R164">
        <f>IFERROR(VLOOKUP(Q164,'[1]player index'!D:F,3,FALSE),VLOOKUP(Q164,'[1]player index'!E:F,2,FALSE))</f>
        <v>171</v>
      </c>
      <c r="S164">
        <f t="shared" si="8"/>
        <v>8.5</v>
      </c>
    </row>
    <row r="165" spans="1:19">
      <c r="A165" t="s">
        <v>214</v>
      </c>
      <c r="B165" t="s">
        <v>608</v>
      </c>
      <c r="C165" t="s">
        <v>747</v>
      </c>
      <c r="L165">
        <v>4</v>
      </c>
      <c r="M165">
        <v>45</v>
      </c>
      <c r="N165">
        <v>0</v>
      </c>
      <c r="O165">
        <v>4.5</v>
      </c>
      <c r="P165">
        <f t="shared" si="6"/>
        <v>8.5</v>
      </c>
      <c r="Q165" t="str">
        <f t="shared" si="7"/>
        <v>Percy Harvin</v>
      </c>
      <c r="R165">
        <f>IFERROR(VLOOKUP(Q165,'[1]player index'!D:F,3,FALSE),VLOOKUP(Q165,'[1]player index'!E:F,2,FALSE))</f>
        <v>219</v>
      </c>
      <c r="S165">
        <f t="shared" si="8"/>
        <v>8.5</v>
      </c>
    </row>
    <row r="166" spans="1:19">
      <c r="A166" t="s">
        <v>269</v>
      </c>
      <c r="B166" t="s">
        <v>635</v>
      </c>
      <c r="C166" t="s">
        <v>619</v>
      </c>
      <c r="L166">
        <v>4</v>
      </c>
      <c r="M166">
        <v>45</v>
      </c>
      <c r="N166">
        <v>0</v>
      </c>
      <c r="O166">
        <v>4.5</v>
      </c>
      <c r="P166">
        <f t="shared" si="6"/>
        <v>8.5</v>
      </c>
      <c r="Q166" t="str">
        <f t="shared" si="7"/>
        <v>Andrew Hawkins</v>
      </c>
      <c r="R166">
        <f>IFERROR(VLOOKUP(Q166,'[1]player index'!D:F,3,FALSE),VLOOKUP(Q166,'[1]player index'!E:F,2,FALSE))</f>
        <v>251</v>
      </c>
      <c r="S166">
        <f t="shared" si="8"/>
        <v>8.5</v>
      </c>
    </row>
    <row r="167" spans="1:19">
      <c r="A167" t="s">
        <v>753</v>
      </c>
      <c r="B167" t="s">
        <v>727</v>
      </c>
      <c r="P167">
        <f t="shared" si="6"/>
        <v>0</v>
      </c>
      <c r="Q167" t="str">
        <f t="shared" si="7"/>
        <v>Receiving</v>
      </c>
      <c r="R167" t="e">
        <f>IFERROR(VLOOKUP(Q167,'[1]player index'!D:F,3,FALSE),VLOOKUP(Q167,'[1]player index'!E:F,2,FALSE))</f>
        <v>#N/A</v>
      </c>
      <c r="S167">
        <f t="shared" si="8"/>
        <v>0</v>
      </c>
    </row>
    <row r="168" spans="1:19">
      <c r="A168" t="s">
        <v>728</v>
      </c>
      <c r="B168" t="s">
        <v>729</v>
      </c>
      <c r="C168" t="s">
        <v>730</v>
      </c>
      <c r="L168" t="s">
        <v>731</v>
      </c>
      <c r="M168" t="s">
        <v>754</v>
      </c>
      <c r="N168" t="s">
        <v>734</v>
      </c>
      <c r="O168" t="s">
        <v>735</v>
      </c>
      <c r="P168" t="e">
        <f t="shared" si="6"/>
        <v>#VALUE!</v>
      </c>
      <c r="Q168" t="str">
        <f t="shared" si="7"/>
        <v>Chg</v>
      </c>
      <c r="R168" t="e">
        <f>IFERROR(VLOOKUP(Q168,'[1]player index'!D:F,3,FALSE),VLOOKUP(Q168,'[1]player index'!E:F,2,FALSE))</f>
        <v>#N/A</v>
      </c>
      <c r="S168" t="e">
        <f t="shared" si="8"/>
        <v>#VALUE!</v>
      </c>
    </row>
    <row r="169" spans="1:19">
      <c r="A169" t="s">
        <v>244</v>
      </c>
      <c r="B169" t="s">
        <v>593</v>
      </c>
      <c r="C169" t="s">
        <v>751</v>
      </c>
      <c r="L169">
        <v>4</v>
      </c>
      <c r="M169">
        <v>45</v>
      </c>
      <c r="N169">
        <v>0</v>
      </c>
      <c r="O169">
        <v>4.5</v>
      </c>
      <c r="P169">
        <f t="shared" si="6"/>
        <v>8.5</v>
      </c>
      <c r="Q169" t="str">
        <f t="shared" si="7"/>
        <v>Marvin Jones</v>
      </c>
      <c r="R169">
        <f>IFERROR(VLOOKUP(Q169,'[1]player index'!D:F,3,FALSE),VLOOKUP(Q169,'[1]player index'!E:F,2,FALSE))</f>
        <v>232</v>
      </c>
      <c r="S169">
        <f t="shared" si="8"/>
        <v>8.5</v>
      </c>
    </row>
    <row r="170" spans="1:19">
      <c r="A170" t="s">
        <v>237</v>
      </c>
      <c r="B170" t="s">
        <v>591</v>
      </c>
      <c r="C170" t="s">
        <v>608</v>
      </c>
      <c r="L170">
        <v>4</v>
      </c>
      <c r="M170">
        <v>45</v>
      </c>
      <c r="N170">
        <v>0</v>
      </c>
      <c r="O170">
        <v>4.5</v>
      </c>
      <c r="P170">
        <f t="shared" si="6"/>
        <v>8.5</v>
      </c>
      <c r="Q170" t="str">
        <f t="shared" si="7"/>
        <v>Rishard Matthews</v>
      </c>
      <c r="R170">
        <f>IFERROR(VLOOKUP(Q170,'[1]player index'!D:F,3,FALSE),VLOOKUP(Q170,'[1]player index'!E:F,2,FALSE))</f>
        <v>231</v>
      </c>
      <c r="S170">
        <f t="shared" si="8"/>
        <v>8.5</v>
      </c>
    </row>
    <row r="171" spans="1:19">
      <c r="A171" t="s">
        <v>238</v>
      </c>
      <c r="B171" t="s">
        <v>582</v>
      </c>
      <c r="C171" t="s">
        <v>752</v>
      </c>
      <c r="L171">
        <v>4</v>
      </c>
      <c r="M171">
        <v>45</v>
      </c>
      <c r="N171">
        <v>0</v>
      </c>
      <c r="O171">
        <v>4.5</v>
      </c>
      <c r="P171">
        <f t="shared" si="6"/>
        <v>8.5</v>
      </c>
      <c r="Q171" t="str">
        <f t="shared" si="7"/>
        <v>Eddie Royal</v>
      </c>
      <c r="R171">
        <f>IFERROR(VLOOKUP(Q171,'[1]player index'!D:F,3,FALSE),VLOOKUP(Q171,'[1]player index'!E:F,2,FALSE))</f>
        <v>208</v>
      </c>
      <c r="S171">
        <f t="shared" si="8"/>
        <v>8.5</v>
      </c>
    </row>
    <row r="172" spans="1:19">
      <c r="A172" t="s">
        <v>637</v>
      </c>
      <c r="B172" t="s">
        <v>595</v>
      </c>
      <c r="C172" t="s">
        <v>81</v>
      </c>
      <c r="L172">
        <v>4</v>
      </c>
      <c r="M172">
        <v>45</v>
      </c>
      <c r="N172">
        <v>0</v>
      </c>
      <c r="O172">
        <v>4.5</v>
      </c>
      <c r="P172">
        <f t="shared" si="6"/>
        <v>8.5</v>
      </c>
      <c r="Q172" t="str">
        <f t="shared" si="7"/>
        <v>Cecil Shorts</v>
      </c>
      <c r="R172">
        <f>IFERROR(VLOOKUP(Q172,'[1]player index'!D:F,3,FALSE),VLOOKUP(Q172,'[1]player index'!E:F,2,FALSE))</f>
        <v>205</v>
      </c>
      <c r="S172">
        <f t="shared" si="8"/>
        <v>8.5</v>
      </c>
    </row>
    <row r="173" spans="1:19">
      <c r="A173" t="s">
        <v>189</v>
      </c>
      <c r="B173" t="s">
        <v>18</v>
      </c>
      <c r="C173" t="s">
        <v>44</v>
      </c>
      <c r="L173">
        <v>3</v>
      </c>
      <c r="M173">
        <v>40</v>
      </c>
      <c r="N173">
        <v>0</v>
      </c>
      <c r="O173">
        <v>4</v>
      </c>
      <c r="P173">
        <f t="shared" si="6"/>
        <v>7</v>
      </c>
      <c r="Q173" t="str">
        <f t="shared" si="7"/>
        <v>Davante Adams</v>
      </c>
      <c r="R173">
        <f>IFERROR(VLOOKUP(Q173,'[1]player index'!D:F,3,FALSE),VLOOKUP(Q173,'[1]player index'!E:F,2,FALSE))</f>
        <v>147</v>
      </c>
      <c r="S173">
        <f t="shared" si="8"/>
        <v>7</v>
      </c>
    </row>
    <row r="174" spans="1:19">
      <c r="A174" t="s">
        <v>240</v>
      </c>
      <c r="B174" t="s">
        <v>640</v>
      </c>
      <c r="C174" t="s">
        <v>584</v>
      </c>
      <c r="L174">
        <v>4</v>
      </c>
      <c r="M174">
        <v>40</v>
      </c>
      <c r="N174">
        <v>0</v>
      </c>
      <c r="O174">
        <v>4</v>
      </c>
      <c r="P174">
        <f t="shared" si="6"/>
        <v>8</v>
      </c>
      <c r="Q174" t="str">
        <f t="shared" si="7"/>
        <v>Tavon Austin</v>
      </c>
      <c r="R174">
        <f>IFERROR(VLOOKUP(Q174,'[1]player index'!D:F,3,FALSE),VLOOKUP(Q174,'[1]player index'!E:F,2,FALSE))</f>
        <v>190</v>
      </c>
      <c r="S174">
        <f t="shared" si="8"/>
        <v>8</v>
      </c>
    </row>
    <row r="175" spans="1:19">
      <c r="A175" t="s">
        <v>401</v>
      </c>
      <c r="B175" t="s">
        <v>640</v>
      </c>
      <c r="C175" t="s">
        <v>584</v>
      </c>
      <c r="L175">
        <v>3</v>
      </c>
      <c r="M175">
        <v>40</v>
      </c>
      <c r="N175">
        <v>0</v>
      </c>
      <c r="O175">
        <v>4</v>
      </c>
      <c r="P175">
        <f t="shared" si="6"/>
        <v>7</v>
      </c>
      <c r="Q175" t="str">
        <f t="shared" si="7"/>
        <v>Stedman Bailey</v>
      </c>
      <c r="R175">
        <f>IFERROR(VLOOKUP(Q175,'[1]player index'!D:F,3,FALSE),VLOOKUP(Q175,'[1]player index'!E:F,2,FALSE))</f>
        <v>245</v>
      </c>
      <c r="S175">
        <f t="shared" si="8"/>
        <v>7</v>
      </c>
    </row>
    <row r="176" spans="1:19">
      <c r="A176" t="s">
        <v>122</v>
      </c>
      <c r="B176" t="s">
        <v>33</v>
      </c>
      <c r="C176" t="s">
        <v>750</v>
      </c>
      <c r="L176">
        <v>3</v>
      </c>
      <c r="M176">
        <v>40</v>
      </c>
      <c r="N176">
        <v>0</v>
      </c>
      <c r="O176">
        <v>4</v>
      </c>
      <c r="P176">
        <f t="shared" si="6"/>
        <v>7</v>
      </c>
      <c r="Q176" t="str">
        <f t="shared" si="7"/>
        <v>Marques Colston</v>
      </c>
      <c r="R176">
        <f>IFERROR(VLOOKUP(Q176,'[1]player index'!D:F,3,FALSE),VLOOKUP(Q176,'[1]player index'!E:F,2,FALSE))</f>
        <v>141</v>
      </c>
      <c r="S176">
        <f t="shared" si="8"/>
        <v>7</v>
      </c>
    </row>
    <row r="177" spans="1:19">
      <c r="A177" t="s">
        <v>313</v>
      </c>
      <c r="B177" t="s">
        <v>628</v>
      </c>
      <c r="C177" t="s">
        <v>605</v>
      </c>
      <c r="L177">
        <v>4</v>
      </c>
      <c r="M177">
        <v>40</v>
      </c>
      <c r="N177">
        <v>0</v>
      </c>
      <c r="O177">
        <v>4</v>
      </c>
      <c r="P177">
        <f t="shared" si="6"/>
        <v>8</v>
      </c>
      <c r="Q177" t="str">
        <f t="shared" si="7"/>
        <v>Harry Douglas</v>
      </c>
      <c r="R177">
        <f>IFERROR(VLOOKUP(Q177,'[1]player index'!D:F,3,FALSE),VLOOKUP(Q177,'[1]player index'!E:F,2,FALSE))</f>
        <v>235</v>
      </c>
      <c r="S177">
        <f t="shared" si="8"/>
        <v>8</v>
      </c>
    </row>
    <row r="178" spans="1:19">
      <c r="A178" t="s">
        <v>231</v>
      </c>
      <c r="B178" t="s">
        <v>71</v>
      </c>
      <c r="C178" t="s">
        <v>742</v>
      </c>
      <c r="L178">
        <v>4</v>
      </c>
      <c r="M178">
        <v>40</v>
      </c>
      <c r="N178">
        <v>0</v>
      </c>
      <c r="O178">
        <v>4</v>
      </c>
      <c r="P178">
        <f t="shared" si="6"/>
        <v>8</v>
      </c>
      <c r="Q178" t="str">
        <f t="shared" si="7"/>
        <v>Malcom Floyd</v>
      </c>
      <c r="R178">
        <f>IFERROR(VLOOKUP(Q178,'[1]player index'!D:F,3,FALSE),VLOOKUP(Q178,'[1]player index'!E:F,2,FALSE))</f>
        <v>151</v>
      </c>
      <c r="S178">
        <f t="shared" si="8"/>
        <v>8</v>
      </c>
    </row>
    <row r="179" spans="1:19">
      <c r="A179" t="s">
        <v>116</v>
      </c>
      <c r="B179" t="s">
        <v>605</v>
      </c>
      <c r="C179" t="s">
        <v>738</v>
      </c>
      <c r="L179">
        <v>3</v>
      </c>
      <c r="M179">
        <v>40</v>
      </c>
      <c r="N179">
        <v>0</v>
      </c>
      <c r="O179">
        <v>4</v>
      </c>
      <c r="P179">
        <f t="shared" si="6"/>
        <v>7</v>
      </c>
      <c r="Q179" t="str">
        <f t="shared" si="7"/>
        <v>Andre Johnson</v>
      </c>
      <c r="R179">
        <f>IFERROR(VLOOKUP(Q179,'[1]player index'!D:F,3,FALSE),VLOOKUP(Q179,'[1]player index'!E:F,2,FALSE))</f>
        <v>154</v>
      </c>
      <c r="S179">
        <f t="shared" si="8"/>
        <v>7</v>
      </c>
    </row>
    <row r="180" spans="1:19">
      <c r="A180" t="s">
        <v>225</v>
      </c>
      <c r="B180" t="s">
        <v>586</v>
      </c>
      <c r="C180" t="s">
        <v>71</v>
      </c>
      <c r="L180">
        <v>3</v>
      </c>
      <c r="M180">
        <v>40</v>
      </c>
      <c r="N180">
        <v>0</v>
      </c>
      <c r="O180">
        <v>4</v>
      </c>
      <c r="P180">
        <f t="shared" si="6"/>
        <v>7</v>
      </c>
      <c r="Q180" t="str">
        <f t="shared" si="7"/>
        <v>Charles Johnson</v>
      </c>
      <c r="R180">
        <f>IFERROR(VLOOKUP(Q180,'[1]player index'!D:F,3,FALSE),VLOOKUP(Q180,'[1]player index'!E:F,2,FALSE))</f>
        <v>152</v>
      </c>
      <c r="S180">
        <f t="shared" si="8"/>
        <v>7</v>
      </c>
    </row>
    <row r="181" spans="1:19">
      <c r="A181" t="s">
        <v>248</v>
      </c>
      <c r="B181" t="s">
        <v>600</v>
      </c>
      <c r="C181" t="s">
        <v>582</v>
      </c>
      <c r="L181">
        <v>4</v>
      </c>
      <c r="M181">
        <v>40</v>
      </c>
      <c r="N181">
        <v>0</v>
      </c>
      <c r="O181">
        <v>4</v>
      </c>
      <c r="P181">
        <f t="shared" si="6"/>
        <v>8</v>
      </c>
      <c r="Q181" t="str">
        <f t="shared" si="7"/>
        <v>Jermaine Kearse</v>
      </c>
      <c r="R181">
        <f>IFERROR(VLOOKUP(Q181,'[1]player index'!D:F,3,FALSE),VLOOKUP(Q181,'[1]player index'!E:F,2,FALSE))</f>
        <v>177</v>
      </c>
      <c r="S181">
        <f t="shared" si="8"/>
        <v>8</v>
      </c>
    </row>
    <row r="182" spans="1:19">
      <c r="A182" t="s">
        <v>190</v>
      </c>
      <c r="B182" t="s">
        <v>617</v>
      </c>
      <c r="C182" t="s">
        <v>749</v>
      </c>
      <c r="L182">
        <v>3</v>
      </c>
      <c r="M182">
        <v>35</v>
      </c>
      <c r="N182">
        <v>0</v>
      </c>
      <c r="O182">
        <v>3.5</v>
      </c>
      <c r="P182">
        <f t="shared" si="6"/>
        <v>6.5</v>
      </c>
      <c r="Q182" t="str">
        <f t="shared" si="7"/>
        <v>Nelson Agholor</v>
      </c>
      <c r="R182">
        <f>IFERROR(VLOOKUP(Q182,'[1]player index'!D:F,3,FALSE),VLOOKUP(Q182,'[1]player index'!E:F,2,FALSE))</f>
        <v>179</v>
      </c>
      <c r="S182">
        <f t="shared" si="8"/>
        <v>6.5</v>
      </c>
    </row>
    <row r="183" spans="1:19">
      <c r="A183" t="s">
        <v>256</v>
      </c>
      <c r="B183" t="s">
        <v>625</v>
      </c>
      <c r="C183" t="s">
        <v>593</v>
      </c>
      <c r="L183">
        <v>3</v>
      </c>
      <c r="M183">
        <v>35</v>
      </c>
      <c r="N183">
        <v>0</v>
      </c>
      <c r="O183">
        <v>3.5</v>
      </c>
      <c r="P183">
        <f t="shared" si="6"/>
        <v>6.5</v>
      </c>
      <c r="Q183" t="str">
        <f t="shared" si="7"/>
        <v>Kamar Aiken</v>
      </c>
      <c r="R183">
        <f>IFERROR(VLOOKUP(Q183,'[1]player index'!D:F,3,FALSE),VLOOKUP(Q183,'[1]player index'!E:F,2,FALSE))</f>
        <v>224</v>
      </c>
      <c r="S183">
        <f t="shared" si="8"/>
        <v>6.5</v>
      </c>
    </row>
    <row r="184" spans="1:19">
      <c r="A184" t="s">
        <v>228</v>
      </c>
      <c r="B184" t="s">
        <v>603</v>
      </c>
      <c r="C184" t="s">
        <v>89</v>
      </c>
      <c r="L184">
        <v>3</v>
      </c>
      <c r="M184">
        <v>35</v>
      </c>
      <c r="N184">
        <v>0</v>
      </c>
      <c r="O184">
        <v>3.5</v>
      </c>
      <c r="P184">
        <f t="shared" si="6"/>
        <v>6.5</v>
      </c>
      <c r="Q184" t="str">
        <f t="shared" si="7"/>
        <v>Michael Floyd</v>
      </c>
      <c r="R184">
        <f>IFERROR(VLOOKUP(Q184,'[1]player index'!D:F,3,FALSE),VLOOKUP(Q184,'[1]player index'!E:F,2,FALSE))</f>
        <v>180</v>
      </c>
      <c r="S184">
        <f t="shared" si="8"/>
        <v>6.5</v>
      </c>
    </row>
    <row r="185" spans="1:19">
      <c r="A185" t="s">
        <v>302</v>
      </c>
      <c r="B185" t="s">
        <v>622</v>
      </c>
      <c r="C185" t="s">
        <v>33</v>
      </c>
      <c r="L185">
        <v>3</v>
      </c>
      <c r="M185">
        <v>35</v>
      </c>
      <c r="N185">
        <v>0</v>
      </c>
      <c r="O185">
        <v>3.5</v>
      </c>
      <c r="P185">
        <f t="shared" si="6"/>
        <v>6.5</v>
      </c>
      <c r="Q185" t="str">
        <f t="shared" si="7"/>
        <v>Devin Funchess</v>
      </c>
      <c r="R185">
        <f>IFERROR(VLOOKUP(Q185,'[1]player index'!D:F,3,FALSE),VLOOKUP(Q185,'[1]player index'!E:F,2,FALSE))</f>
        <v>269</v>
      </c>
      <c r="S185">
        <f t="shared" si="8"/>
        <v>6.5</v>
      </c>
    </row>
    <row r="186" spans="1:19">
      <c r="A186" t="s">
        <v>661</v>
      </c>
      <c r="B186" t="s">
        <v>581</v>
      </c>
      <c r="C186" t="s">
        <v>616</v>
      </c>
      <c r="L186">
        <v>3</v>
      </c>
      <c r="M186">
        <v>35</v>
      </c>
      <c r="N186">
        <v>0</v>
      </c>
      <c r="O186">
        <v>3.5</v>
      </c>
      <c r="P186">
        <f t="shared" si="6"/>
        <v>6.5</v>
      </c>
      <c r="Q186" t="str">
        <f t="shared" si="7"/>
        <v>Ryan Grant</v>
      </c>
      <c r="R186">
        <f>IFERROR(VLOOKUP(Q186,'[1]player index'!D:F,3,FALSE),VLOOKUP(Q186,'[1]player index'!E:F,2,FALSE))</f>
        <v>252</v>
      </c>
      <c r="S186">
        <f t="shared" si="8"/>
        <v>6.5</v>
      </c>
    </row>
    <row r="187" spans="1:19">
      <c r="A187" t="s">
        <v>235</v>
      </c>
      <c r="B187" t="s">
        <v>597</v>
      </c>
      <c r="C187" t="s">
        <v>740</v>
      </c>
      <c r="L187">
        <v>3</v>
      </c>
      <c r="M187">
        <v>35</v>
      </c>
      <c r="N187">
        <v>0</v>
      </c>
      <c r="O187">
        <v>3.5</v>
      </c>
      <c r="P187">
        <f t="shared" si="6"/>
        <v>6.5</v>
      </c>
      <c r="Q187" t="str">
        <f t="shared" si="7"/>
        <v>Leonard Hankerson</v>
      </c>
      <c r="R187">
        <f>IFERROR(VLOOKUP(Q187,'[1]player index'!D:F,3,FALSE),VLOOKUP(Q187,'[1]player index'!E:F,2,FALSE))</f>
        <v>201</v>
      </c>
      <c r="S187">
        <f t="shared" si="8"/>
        <v>6.5</v>
      </c>
    </row>
    <row r="188" spans="1:19">
      <c r="A188" t="s">
        <v>247</v>
      </c>
      <c r="B188" t="s">
        <v>584</v>
      </c>
      <c r="C188" t="s">
        <v>739</v>
      </c>
      <c r="L188">
        <v>3</v>
      </c>
      <c r="M188">
        <v>35</v>
      </c>
      <c r="N188">
        <v>0</v>
      </c>
      <c r="O188">
        <v>3.5</v>
      </c>
      <c r="P188">
        <f t="shared" si="6"/>
        <v>6.5</v>
      </c>
      <c r="Q188" t="str">
        <f t="shared" si="7"/>
        <v>Darrius Heyward-Bey</v>
      </c>
      <c r="R188">
        <f>IFERROR(VLOOKUP(Q188,'[1]player index'!D:F,3,FALSE),VLOOKUP(Q188,'[1]player index'!E:F,2,FALSE))</f>
        <v>217</v>
      </c>
      <c r="S188">
        <f t="shared" si="8"/>
        <v>6.5</v>
      </c>
    </row>
    <row r="189" spans="1:19">
      <c r="A189" t="s">
        <v>279</v>
      </c>
      <c r="B189" t="s">
        <v>605</v>
      </c>
      <c r="C189" t="s">
        <v>738</v>
      </c>
      <c r="L189">
        <v>3</v>
      </c>
      <c r="M189">
        <v>30</v>
      </c>
      <c r="N189">
        <v>0</v>
      </c>
      <c r="O189">
        <v>3</v>
      </c>
      <c r="P189">
        <f t="shared" si="6"/>
        <v>6</v>
      </c>
      <c r="Q189" t="str">
        <f t="shared" si="7"/>
        <v>Phillip Dorsett</v>
      </c>
      <c r="R189">
        <f>IFERROR(VLOOKUP(Q189,'[1]player index'!D:F,3,FALSE),VLOOKUP(Q189,'[1]player index'!E:F,2,FALSE))</f>
        <v>262</v>
      </c>
      <c r="S189">
        <f t="shared" si="8"/>
        <v>6</v>
      </c>
    </row>
    <row r="190" spans="1:19">
      <c r="A190" t="s">
        <v>326</v>
      </c>
      <c r="B190" t="s">
        <v>635</v>
      </c>
      <c r="C190" t="s">
        <v>619</v>
      </c>
      <c r="L190">
        <v>3</v>
      </c>
      <c r="M190">
        <v>30</v>
      </c>
      <c r="N190">
        <v>0</v>
      </c>
      <c r="O190">
        <v>3</v>
      </c>
      <c r="P190">
        <f t="shared" si="6"/>
        <v>6</v>
      </c>
      <c r="Q190" t="str">
        <f t="shared" si="7"/>
        <v>Brian Hartline</v>
      </c>
      <c r="R190">
        <f>IFERROR(VLOOKUP(Q190,'[1]player index'!D:F,3,FALSE),VLOOKUP(Q190,'[1]player index'!E:F,2,FALSE))</f>
        <v>278</v>
      </c>
      <c r="S190">
        <f t="shared" si="8"/>
        <v>6</v>
      </c>
    </row>
    <row r="191" spans="1:19">
      <c r="A191" t="s">
        <v>422</v>
      </c>
      <c r="B191" t="s">
        <v>619</v>
      </c>
      <c r="C191" t="s">
        <v>748</v>
      </c>
      <c r="L191">
        <v>2</v>
      </c>
      <c r="M191">
        <v>30</v>
      </c>
      <c r="N191">
        <v>0</v>
      </c>
      <c r="O191">
        <v>3</v>
      </c>
      <c r="P191">
        <f t="shared" si="6"/>
        <v>5</v>
      </c>
      <c r="Q191" t="str">
        <f t="shared" si="7"/>
        <v>Andre Holmes</v>
      </c>
      <c r="R191">
        <f>IFERROR(VLOOKUP(Q191,'[1]player index'!D:F,3,FALSE),VLOOKUP(Q191,'[1]player index'!E:F,2,FALSE))</f>
        <v>389</v>
      </c>
      <c r="S191">
        <f t="shared" si="8"/>
        <v>5</v>
      </c>
    </row>
    <row r="192" spans="1:19">
      <c r="A192" t="s">
        <v>266</v>
      </c>
      <c r="B192" t="s">
        <v>591</v>
      </c>
      <c r="C192" t="s">
        <v>608</v>
      </c>
      <c r="L192">
        <v>3</v>
      </c>
      <c r="M192">
        <v>30</v>
      </c>
      <c r="N192">
        <v>0</v>
      </c>
      <c r="O192">
        <v>3</v>
      </c>
      <c r="P192">
        <f t="shared" si="6"/>
        <v>6</v>
      </c>
      <c r="Q192" t="str">
        <f t="shared" si="7"/>
        <v>Greg Jennings</v>
      </c>
      <c r="R192">
        <f>IFERROR(VLOOKUP(Q192,'[1]player index'!D:F,3,FALSE),VLOOKUP(Q192,'[1]player index'!E:F,2,FALSE))</f>
        <v>236</v>
      </c>
      <c r="S192">
        <f t="shared" si="8"/>
        <v>6</v>
      </c>
    </row>
    <row r="193" spans="1:19">
      <c r="A193" t="s">
        <v>264</v>
      </c>
      <c r="B193" t="s">
        <v>600</v>
      </c>
      <c r="C193" t="s">
        <v>582</v>
      </c>
      <c r="L193">
        <v>3</v>
      </c>
      <c r="M193">
        <v>30</v>
      </c>
      <c r="N193">
        <v>0</v>
      </c>
      <c r="O193">
        <v>3</v>
      </c>
      <c r="P193">
        <f t="shared" si="6"/>
        <v>6</v>
      </c>
      <c r="Q193" t="str">
        <f t="shared" si="7"/>
        <v>Tyler Lockett</v>
      </c>
      <c r="R193">
        <f>IFERROR(VLOOKUP(Q193,'[1]player index'!D:F,3,FALSE),VLOOKUP(Q193,'[1]player index'!E:F,2,FALSE))</f>
        <v>213</v>
      </c>
      <c r="S193">
        <f t="shared" si="8"/>
        <v>6</v>
      </c>
    </row>
    <row r="194" spans="1:19">
      <c r="A194" t="s">
        <v>436</v>
      </c>
      <c r="B194" t="s">
        <v>18</v>
      </c>
      <c r="C194" t="s">
        <v>44</v>
      </c>
      <c r="L194">
        <v>2</v>
      </c>
      <c r="M194">
        <v>30</v>
      </c>
      <c r="N194">
        <v>0</v>
      </c>
      <c r="O194">
        <v>3</v>
      </c>
      <c r="P194">
        <f t="shared" si="6"/>
        <v>5</v>
      </c>
      <c r="Q194" t="str">
        <f t="shared" si="7"/>
        <v>Ty Montgomery</v>
      </c>
      <c r="R194">
        <f>IFERROR(VLOOKUP(Q194,'[1]player index'!D:F,3,FALSE),VLOOKUP(Q194,'[1]player index'!E:F,2,FALSE))</f>
        <v>376</v>
      </c>
      <c r="S194">
        <f t="shared" si="8"/>
        <v>5</v>
      </c>
    </row>
    <row r="195" spans="1:19">
      <c r="A195" t="s">
        <v>285</v>
      </c>
      <c r="B195" t="s">
        <v>81</v>
      </c>
      <c r="C195" t="s">
        <v>744</v>
      </c>
      <c r="L195">
        <v>2</v>
      </c>
      <c r="M195">
        <v>30</v>
      </c>
      <c r="N195">
        <v>0</v>
      </c>
      <c r="O195">
        <v>3</v>
      </c>
      <c r="P195">
        <f t="shared" si="6"/>
        <v>5</v>
      </c>
      <c r="Q195" t="str">
        <f t="shared" si="7"/>
        <v>Louis Murphy</v>
      </c>
      <c r="R195">
        <f>IFERROR(VLOOKUP(Q195,'[1]player index'!D:F,3,FALSE),VLOOKUP(Q195,'[1]player index'!E:F,2,FALSE))</f>
        <v>282</v>
      </c>
      <c r="S195">
        <f t="shared" si="8"/>
        <v>5</v>
      </c>
    </row>
    <row r="196" spans="1:19">
      <c r="A196" t="s">
        <v>646</v>
      </c>
      <c r="B196" t="s">
        <v>581</v>
      </c>
      <c r="C196" t="s">
        <v>616</v>
      </c>
      <c r="L196">
        <v>3</v>
      </c>
      <c r="M196">
        <v>30</v>
      </c>
      <c r="N196">
        <v>0</v>
      </c>
      <c r="O196">
        <v>3</v>
      </c>
      <c r="P196">
        <f t="shared" ref="P196:P259" si="9">F196*0.04+G196*4-H196+J196*0.1+K196*6+L196+M196*0.1+N196*6+IF(F196&gt;300,3,0)+IF(J196&gt;100,3,0)+IF(M196&gt;100,3,0)</f>
        <v>6</v>
      </c>
      <c r="Q196" t="str">
        <f t="shared" ref="Q196:Q259" si="10">A196</f>
        <v>Andre Roberts</v>
      </c>
      <c r="R196">
        <f>IFERROR(VLOOKUP(Q196,'[1]player index'!D:F,3,FALSE),VLOOKUP(Q196,'[1]player index'!E:F,2,FALSE))</f>
        <v>206</v>
      </c>
      <c r="S196">
        <f t="shared" ref="S196:S259" si="11">P196</f>
        <v>6</v>
      </c>
    </row>
    <row r="197" spans="1:19">
      <c r="A197" t="s">
        <v>275</v>
      </c>
      <c r="B197" t="s">
        <v>593</v>
      </c>
      <c r="C197" t="s">
        <v>751</v>
      </c>
      <c r="L197">
        <v>3</v>
      </c>
      <c r="M197">
        <v>30</v>
      </c>
      <c r="N197">
        <v>0</v>
      </c>
      <c r="O197">
        <v>3</v>
      </c>
      <c r="P197">
        <f t="shared" si="9"/>
        <v>6</v>
      </c>
      <c r="Q197" t="str">
        <f t="shared" si="10"/>
        <v>Mohamed Sanu</v>
      </c>
      <c r="R197">
        <f>IFERROR(VLOOKUP(Q197,'[1]player index'!D:F,3,FALSE),VLOOKUP(Q197,'[1]player index'!E:F,2,FALSE))</f>
        <v>300</v>
      </c>
      <c r="S197">
        <f t="shared" si="11"/>
        <v>6</v>
      </c>
    </row>
    <row r="198" spans="1:19">
      <c r="A198" t="s">
        <v>260</v>
      </c>
      <c r="B198" t="s">
        <v>591</v>
      </c>
      <c r="C198" t="s">
        <v>608</v>
      </c>
      <c r="L198">
        <v>3</v>
      </c>
      <c r="M198">
        <v>30</v>
      </c>
      <c r="N198">
        <v>0</v>
      </c>
      <c r="O198">
        <v>3</v>
      </c>
      <c r="P198">
        <f t="shared" si="9"/>
        <v>6</v>
      </c>
      <c r="Q198" t="str">
        <f t="shared" si="10"/>
        <v>Kenny Stills</v>
      </c>
      <c r="R198">
        <f>IFERROR(VLOOKUP(Q198,'[1]player index'!D:F,3,FALSE),VLOOKUP(Q198,'[1]player index'!E:F,2,FALSE))</f>
        <v>287</v>
      </c>
      <c r="S198">
        <f t="shared" si="11"/>
        <v>6</v>
      </c>
    </row>
    <row r="199" spans="1:19">
      <c r="A199" t="s">
        <v>288</v>
      </c>
      <c r="B199" t="s">
        <v>582</v>
      </c>
      <c r="C199" t="s">
        <v>752</v>
      </c>
      <c r="L199">
        <v>2</v>
      </c>
      <c r="M199">
        <v>30</v>
      </c>
      <c r="N199">
        <v>0</v>
      </c>
      <c r="O199">
        <v>3</v>
      </c>
      <c r="P199">
        <f t="shared" si="9"/>
        <v>5</v>
      </c>
      <c r="Q199" t="str">
        <f t="shared" si="10"/>
        <v>Marquess Wilson</v>
      </c>
      <c r="R199">
        <f>IFERROR(VLOOKUP(Q199,'[1]player index'!D:F,3,FALSE),VLOOKUP(Q199,'[1]player index'!E:F,2,FALSE))</f>
        <v>242</v>
      </c>
      <c r="S199">
        <f t="shared" si="11"/>
        <v>5</v>
      </c>
    </row>
    <row r="200" spans="1:19">
      <c r="A200" t="s">
        <v>277</v>
      </c>
      <c r="B200" t="s">
        <v>608</v>
      </c>
      <c r="C200" t="s">
        <v>747</v>
      </c>
      <c r="L200">
        <v>2</v>
      </c>
      <c r="M200">
        <v>30</v>
      </c>
      <c r="N200">
        <v>0</v>
      </c>
      <c r="O200">
        <v>3</v>
      </c>
      <c r="P200">
        <f t="shared" si="9"/>
        <v>5</v>
      </c>
      <c r="Q200" t="str">
        <f t="shared" si="10"/>
        <v>Robert Woods</v>
      </c>
      <c r="R200">
        <f>IFERROR(VLOOKUP(Q200,'[1]player index'!D:F,3,FALSE),VLOOKUP(Q200,'[1]player index'!E:F,2,FALSE))</f>
        <v>268</v>
      </c>
      <c r="S200">
        <f t="shared" si="11"/>
        <v>5</v>
      </c>
    </row>
    <row r="201" spans="1:19">
      <c r="A201" t="s">
        <v>374</v>
      </c>
      <c r="B201" t="s">
        <v>586</v>
      </c>
      <c r="C201" t="s">
        <v>71</v>
      </c>
      <c r="L201">
        <v>3</v>
      </c>
      <c r="M201">
        <v>30</v>
      </c>
      <c r="N201">
        <v>0</v>
      </c>
      <c r="O201">
        <v>3</v>
      </c>
      <c r="P201">
        <f t="shared" si="9"/>
        <v>6</v>
      </c>
      <c r="Q201" t="str">
        <f t="shared" si="10"/>
        <v>Jarius Wright</v>
      </c>
      <c r="R201">
        <f>IFERROR(VLOOKUP(Q201,'[1]player index'!D:F,3,FALSE),VLOOKUP(Q201,'[1]player index'!E:F,2,FALSE))</f>
        <v>241</v>
      </c>
      <c r="S201">
        <f t="shared" si="11"/>
        <v>6</v>
      </c>
    </row>
    <row r="202" spans="1:19">
      <c r="A202" t="s">
        <v>268</v>
      </c>
      <c r="B202" t="s">
        <v>29</v>
      </c>
      <c r="C202" t="s">
        <v>610</v>
      </c>
      <c r="L202">
        <v>2</v>
      </c>
      <c r="M202">
        <v>25</v>
      </c>
      <c r="N202">
        <v>0</v>
      </c>
      <c r="O202">
        <v>2.5</v>
      </c>
      <c r="P202">
        <f t="shared" si="9"/>
        <v>4.5</v>
      </c>
      <c r="Q202" t="str">
        <f t="shared" si="10"/>
        <v>Danny Amendola</v>
      </c>
      <c r="R202">
        <f>IFERROR(VLOOKUP(Q202,'[1]player index'!D:F,3,FALSE),VLOOKUP(Q202,'[1]player index'!E:F,2,FALSE))</f>
        <v>195</v>
      </c>
      <c r="S202">
        <f t="shared" si="11"/>
        <v>4.5</v>
      </c>
    </row>
    <row r="203" spans="1:19">
      <c r="A203" t="s">
        <v>397</v>
      </c>
      <c r="B203" t="s">
        <v>625</v>
      </c>
      <c r="C203" t="s">
        <v>593</v>
      </c>
      <c r="L203">
        <v>2</v>
      </c>
      <c r="M203">
        <v>25</v>
      </c>
      <c r="N203">
        <v>0</v>
      </c>
      <c r="O203">
        <v>2.5</v>
      </c>
      <c r="P203">
        <f t="shared" si="9"/>
        <v>4.5</v>
      </c>
      <c r="Q203" t="str">
        <f t="shared" si="10"/>
        <v>Marlon Brown</v>
      </c>
      <c r="R203">
        <f>IFERROR(VLOOKUP(Q203,'[1]player index'!D:F,3,FALSE),VLOOKUP(Q203,'[1]player index'!E:F,2,FALSE))</f>
        <v>228</v>
      </c>
      <c r="S203">
        <f t="shared" si="11"/>
        <v>4.5</v>
      </c>
    </row>
    <row r="204" spans="1:19">
      <c r="A204" t="s">
        <v>311</v>
      </c>
      <c r="B204" t="s">
        <v>589</v>
      </c>
      <c r="C204" t="s">
        <v>743</v>
      </c>
      <c r="L204">
        <v>2</v>
      </c>
      <c r="M204">
        <v>25</v>
      </c>
      <c r="N204">
        <v>0</v>
      </c>
      <c r="O204">
        <v>2.5</v>
      </c>
      <c r="P204">
        <f t="shared" si="9"/>
        <v>4.5</v>
      </c>
      <c r="Q204" t="str">
        <f t="shared" si="10"/>
        <v>Andre Caldwell</v>
      </c>
      <c r="R204">
        <f>IFERROR(VLOOKUP(Q204,'[1]player index'!D:F,3,FALSE),VLOOKUP(Q204,'[1]player index'!E:F,2,FALSE))</f>
        <v>418</v>
      </c>
      <c r="S204">
        <f t="shared" si="11"/>
        <v>4.5</v>
      </c>
    </row>
    <row r="205" spans="1:19">
      <c r="A205" t="s">
        <v>656</v>
      </c>
      <c r="B205" t="s">
        <v>580</v>
      </c>
      <c r="C205" t="s">
        <v>581</v>
      </c>
      <c r="L205">
        <v>2</v>
      </c>
      <c r="M205">
        <v>25</v>
      </c>
      <c r="N205">
        <v>0</v>
      </c>
      <c r="O205">
        <v>2.5</v>
      </c>
      <c r="P205">
        <f t="shared" si="9"/>
        <v>4.5</v>
      </c>
      <c r="Q205" t="str">
        <f t="shared" si="10"/>
        <v>Dwayne Harris</v>
      </c>
      <c r="R205">
        <f>IFERROR(VLOOKUP(Q205,'[1]player index'!D:F,3,FALSE),VLOOKUP(Q205,'[1]player index'!E:F,2,FALSE))</f>
        <v>296</v>
      </c>
      <c r="S205">
        <f t="shared" si="11"/>
        <v>4.5</v>
      </c>
    </row>
    <row r="206" spans="1:19">
      <c r="A206" t="s">
        <v>263</v>
      </c>
      <c r="B206" t="s">
        <v>610</v>
      </c>
      <c r="C206" t="s">
        <v>741</v>
      </c>
      <c r="L206">
        <v>2</v>
      </c>
      <c r="M206">
        <v>25</v>
      </c>
      <c r="N206">
        <v>0</v>
      </c>
      <c r="O206">
        <v>2.5</v>
      </c>
      <c r="P206">
        <f t="shared" si="9"/>
        <v>4.5</v>
      </c>
      <c r="Q206" t="str">
        <f t="shared" si="10"/>
        <v>Marqise Lee</v>
      </c>
      <c r="R206">
        <f>IFERROR(VLOOKUP(Q206,'[1]player index'!D:F,3,FALSE),VLOOKUP(Q206,'[1]player index'!E:F,2,FALSE))</f>
        <v>286</v>
      </c>
      <c r="S206">
        <f t="shared" si="11"/>
        <v>4.5</v>
      </c>
    </row>
    <row r="207" spans="1:19">
      <c r="A207" t="s">
        <v>413</v>
      </c>
      <c r="B207" t="s">
        <v>44</v>
      </c>
      <c r="C207" t="s">
        <v>746</v>
      </c>
      <c r="L207">
        <v>2</v>
      </c>
      <c r="M207">
        <v>25</v>
      </c>
      <c r="N207">
        <v>0</v>
      </c>
      <c r="O207">
        <v>2.5</v>
      </c>
      <c r="P207">
        <f t="shared" si="9"/>
        <v>4.5</v>
      </c>
      <c r="Q207" t="str">
        <f t="shared" si="10"/>
        <v>Albert Wilson</v>
      </c>
      <c r="R207">
        <f>IFERROR(VLOOKUP(Q207,'[1]player index'!D:F,3,FALSE),VLOOKUP(Q207,'[1]player index'!E:F,2,FALSE))</f>
        <v>274</v>
      </c>
      <c r="S207">
        <f t="shared" si="11"/>
        <v>4.5</v>
      </c>
    </row>
    <row r="208" spans="1:19">
      <c r="A208" t="s">
        <v>289</v>
      </c>
      <c r="B208" t="s">
        <v>44</v>
      </c>
      <c r="C208" t="s">
        <v>746</v>
      </c>
      <c r="L208">
        <v>2</v>
      </c>
      <c r="M208">
        <v>20</v>
      </c>
      <c r="N208">
        <v>0</v>
      </c>
      <c r="O208">
        <v>2</v>
      </c>
      <c r="P208">
        <f t="shared" si="9"/>
        <v>4</v>
      </c>
      <c r="Q208" t="str">
        <f t="shared" si="10"/>
        <v>Chris Conley</v>
      </c>
      <c r="R208">
        <f>IFERROR(VLOOKUP(Q208,'[1]player index'!D:F,3,FALSE),VLOOKUP(Q208,'[1]player index'!E:F,2,FALSE))</f>
        <v>400</v>
      </c>
      <c r="S208">
        <f t="shared" si="11"/>
        <v>4</v>
      </c>
    </row>
    <row r="209" spans="1:19">
      <c r="A209" t="s">
        <v>399</v>
      </c>
      <c r="B209" t="s">
        <v>29</v>
      </c>
      <c r="C209" t="s">
        <v>610</v>
      </c>
      <c r="L209">
        <v>2</v>
      </c>
      <c r="M209">
        <v>20</v>
      </c>
      <c r="N209">
        <v>0</v>
      </c>
      <c r="O209">
        <v>2</v>
      </c>
      <c r="P209">
        <f t="shared" si="9"/>
        <v>4</v>
      </c>
      <c r="Q209" t="str">
        <f t="shared" si="10"/>
        <v>Aaron Dobson</v>
      </c>
      <c r="R209">
        <f>IFERROR(VLOOKUP(Q209,'[1]player index'!D:F,3,FALSE),VLOOKUP(Q209,'[1]player index'!E:F,2,FALSE))</f>
        <v>264</v>
      </c>
      <c r="S209">
        <f t="shared" si="11"/>
        <v>4</v>
      </c>
    </row>
    <row r="210" spans="1:19">
      <c r="A210" t="s">
        <v>464</v>
      </c>
      <c r="B210" t="s">
        <v>635</v>
      </c>
      <c r="C210" t="s">
        <v>619</v>
      </c>
      <c r="L210">
        <v>2</v>
      </c>
      <c r="M210">
        <v>20</v>
      </c>
      <c r="N210">
        <v>0</v>
      </c>
      <c r="O210">
        <v>2</v>
      </c>
      <c r="P210">
        <f t="shared" si="9"/>
        <v>4</v>
      </c>
      <c r="Q210" t="str">
        <f t="shared" si="10"/>
        <v>Taylor Gabriel</v>
      </c>
      <c r="R210">
        <f>IFERROR(VLOOKUP(Q210,'[1]player index'!D:F,3,FALSE),VLOOKUP(Q210,'[1]player index'!E:F,2,FALSE))</f>
        <v>358</v>
      </c>
      <c r="S210">
        <f t="shared" si="11"/>
        <v>4</v>
      </c>
    </row>
    <row r="211" spans="1:19">
      <c r="A211" t="s">
        <v>281</v>
      </c>
      <c r="B211" t="s">
        <v>628</v>
      </c>
      <c r="C211" t="s">
        <v>605</v>
      </c>
      <c r="L211">
        <v>2</v>
      </c>
      <c r="M211">
        <v>20</v>
      </c>
      <c r="N211">
        <v>0</v>
      </c>
      <c r="O211">
        <v>2</v>
      </c>
      <c r="P211">
        <f t="shared" si="9"/>
        <v>4</v>
      </c>
      <c r="Q211" t="str">
        <f t="shared" si="10"/>
        <v>Dorial Green-Beckham</v>
      </c>
      <c r="R211">
        <f>IFERROR(VLOOKUP(Q211,'[1]player index'!D:F,3,FALSE),VLOOKUP(Q211,'[1]player index'!E:F,2,FALSE))</f>
        <v>315</v>
      </c>
      <c r="S211">
        <f t="shared" si="11"/>
        <v>4</v>
      </c>
    </row>
    <row r="212" spans="1:19">
      <c r="A212" t="s">
        <v>410</v>
      </c>
      <c r="B212" t="s">
        <v>617</v>
      </c>
      <c r="C212" t="s">
        <v>749</v>
      </c>
      <c r="L212">
        <v>2</v>
      </c>
      <c r="M212">
        <v>20</v>
      </c>
      <c r="N212">
        <v>0</v>
      </c>
      <c r="O212">
        <v>2</v>
      </c>
      <c r="P212">
        <f t="shared" si="9"/>
        <v>4</v>
      </c>
      <c r="Q212" t="str">
        <f t="shared" si="10"/>
        <v>Josh Huff</v>
      </c>
      <c r="R212">
        <f>IFERROR(VLOOKUP(Q212,'[1]player index'!D:F,3,FALSE),VLOOKUP(Q212,'[1]player index'!E:F,2,FALSE))</f>
        <v>312</v>
      </c>
      <c r="S212">
        <f t="shared" si="11"/>
        <v>4</v>
      </c>
    </row>
    <row r="213" spans="1:19">
      <c r="A213" t="s">
        <v>259</v>
      </c>
      <c r="B213" t="s">
        <v>628</v>
      </c>
      <c r="C213" t="s">
        <v>605</v>
      </c>
      <c r="L213">
        <v>2</v>
      </c>
      <c r="M213">
        <v>20</v>
      </c>
      <c r="N213">
        <v>0</v>
      </c>
      <c r="O213">
        <v>2</v>
      </c>
      <c r="P213">
        <f t="shared" si="9"/>
        <v>4</v>
      </c>
      <c r="Q213" t="str">
        <f t="shared" si="10"/>
        <v>Justin Hunter</v>
      </c>
      <c r="R213">
        <f>IFERROR(VLOOKUP(Q213,'[1]player index'!D:F,3,FALSE),VLOOKUP(Q213,'[1]player index'!E:F,2,FALSE))</f>
        <v>267</v>
      </c>
      <c r="S213">
        <f t="shared" si="11"/>
        <v>4</v>
      </c>
    </row>
    <row r="214" spans="1:19">
      <c r="A214" t="s">
        <v>308</v>
      </c>
      <c r="B214" t="s">
        <v>612</v>
      </c>
      <c r="C214" t="s">
        <v>589</v>
      </c>
      <c r="L214">
        <v>2</v>
      </c>
      <c r="M214">
        <v>20</v>
      </c>
      <c r="N214">
        <v>0</v>
      </c>
      <c r="O214">
        <v>2</v>
      </c>
      <c r="P214">
        <f t="shared" si="9"/>
        <v>4</v>
      </c>
      <c r="Q214" t="str">
        <f t="shared" si="10"/>
        <v>Lance Moore</v>
      </c>
      <c r="R214">
        <f>IFERROR(VLOOKUP(Q214,'[1]player index'!D:F,3,FALSE),VLOOKUP(Q214,'[1]player index'!E:F,2,FALSE))</f>
        <v>284</v>
      </c>
      <c r="S214">
        <f t="shared" si="11"/>
        <v>4</v>
      </c>
    </row>
    <row r="215" spans="1:19">
      <c r="A215" t="s">
        <v>433</v>
      </c>
      <c r="B215" t="s">
        <v>89</v>
      </c>
      <c r="C215" t="s">
        <v>745</v>
      </c>
      <c r="L215">
        <v>2</v>
      </c>
      <c r="M215">
        <v>20</v>
      </c>
      <c r="N215">
        <v>0</v>
      </c>
      <c r="O215">
        <v>2</v>
      </c>
      <c r="P215">
        <f t="shared" si="9"/>
        <v>4</v>
      </c>
      <c r="Q215" t="str">
        <f t="shared" si="10"/>
        <v>Quinton Patton</v>
      </c>
      <c r="R215">
        <f>IFERROR(VLOOKUP(Q215,'[1]player index'!D:F,3,FALSE),VLOOKUP(Q215,'[1]player index'!E:F,2,FALSE))</f>
        <v>289</v>
      </c>
      <c r="S215">
        <f t="shared" si="11"/>
        <v>4</v>
      </c>
    </row>
    <row r="216" spans="1:19">
      <c r="A216" t="s">
        <v>309</v>
      </c>
      <c r="B216" t="s">
        <v>44</v>
      </c>
      <c r="C216" t="s">
        <v>746</v>
      </c>
      <c r="L216">
        <v>1</v>
      </c>
      <c r="M216">
        <v>15</v>
      </c>
      <c r="N216">
        <v>0</v>
      </c>
      <c r="O216">
        <v>1.5</v>
      </c>
      <c r="P216">
        <f t="shared" si="9"/>
        <v>2.5</v>
      </c>
      <c r="Q216" t="str">
        <f t="shared" si="10"/>
        <v>Jason Avant</v>
      </c>
      <c r="R216">
        <f>IFERROR(VLOOKUP(Q216,'[1]player index'!D:F,3,FALSE),VLOOKUP(Q216,'[1]player index'!E:F,2,FALSE))</f>
        <v>355</v>
      </c>
      <c r="S216">
        <f t="shared" si="11"/>
        <v>2.5</v>
      </c>
    </row>
    <row r="217" spans="1:19">
      <c r="A217" t="s">
        <v>334</v>
      </c>
      <c r="B217" t="s">
        <v>617</v>
      </c>
      <c r="C217" t="s">
        <v>749</v>
      </c>
      <c r="L217">
        <v>1</v>
      </c>
      <c r="M217">
        <v>15</v>
      </c>
      <c r="N217">
        <v>0</v>
      </c>
      <c r="O217">
        <v>1.5</v>
      </c>
      <c r="P217">
        <f t="shared" si="9"/>
        <v>2.5</v>
      </c>
      <c r="Q217" t="str">
        <f t="shared" si="10"/>
        <v>Riley Cooper</v>
      </c>
      <c r="R217">
        <f>IFERROR(VLOOKUP(Q217,'[1]player index'!D:F,3,FALSE),VLOOKUP(Q217,'[1]player index'!E:F,2,FALSE))</f>
        <v>263</v>
      </c>
      <c r="S217">
        <f t="shared" si="11"/>
        <v>2.5</v>
      </c>
    </row>
    <row r="218" spans="1:19">
      <c r="A218" t="s">
        <v>290</v>
      </c>
      <c r="B218" t="s">
        <v>591</v>
      </c>
      <c r="C218" t="s">
        <v>608</v>
      </c>
      <c r="L218">
        <v>1</v>
      </c>
      <c r="M218">
        <v>15</v>
      </c>
      <c r="N218">
        <v>0</v>
      </c>
      <c r="O218">
        <v>1.5</v>
      </c>
      <c r="P218">
        <f t="shared" si="9"/>
        <v>2.5</v>
      </c>
      <c r="Q218" t="str">
        <f t="shared" si="10"/>
        <v>DeVante Parker</v>
      </c>
      <c r="R218">
        <f>IFERROR(VLOOKUP(Q218,'[1]player index'!D:F,3,FALSE),VLOOKUP(Q218,'[1]player index'!E:F,2,FALSE))</f>
        <v>240</v>
      </c>
      <c r="S218">
        <f t="shared" si="11"/>
        <v>2.5</v>
      </c>
    </row>
    <row r="219" spans="1:19">
      <c r="A219" t="s">
        <v>753</v>
      </c>
      <c r="B219" t="s">
        <v>727</v>
      </c>
      <c r="P219">
        <f t="shared" si="9"/>
        <v>0</v>
      </c>
      <c r="Q219" t="str">
        <f t="shared" si="10"/>
        <v>Receiving</v>
      </c>
      <c r="R219" t="e">
        <f>IFERROR(VLOOKUP(Q219,'[1]player index'!D:F,3,FALSE),VLOOKUP(Q219,'[1]player index'!E:F,2,FALSE))</f>
        <v>#N/A</v>
      </c>
      <c r="S219">
        <f t="shared" si="11"/>
        <v>0</v>
      </c>
    </row>
    <row r="220" spans="1:19">
      <c r="A220" t="s">
        <v>728</v>
      </c>
      <c r="B220" t="s">
        <v>729</v>
      </c>
      <c r="C220" t="s">
        <v>730</v>
      </c>
      <c r="L220" t="s">
        <v>731</v>
      </c>
      <c r="M220" t="s">
        <v>754</v>
      </c>
      <c r="N220" t="s">
        <v>734</v>
      </c>
      <c r="O220" t="s">
        <v>735</v>
      </c>
      <c r="P220" t="e">
        <f t="shared" si="9"/>
        <v>#VALUE!</v>
      </c>
      <c r="Q220" t="str">
        <f t="shared" si="10"/>
        <v>Chg</v>
      </c>
      <c r="R220" t="e">
        <f>IFERROR(VLOOKUP(Q220,'[1]player index'!D:F,3,FALSE),VLOOKUP(Q220,'[1]player index'!E:F,2,FALSE))</f>
        <v>#N/A</v>
      </c>
      <c r="S220" t="e">
        <f t="shared" si="11"/>
        <v>#VALUE!</v>
      </c>
    </row>
    <row r="221" spans="1:19">
      <c r="A221" t="s">
        <v>46</v>
      </c>
      <c r="B221" t="s">
        <v>29</v>
      </c>
      <c r="C221" t="s">
        <v>610</v>
      </c>
      <c r="L221">
        <v>7</v>
      </c>
      <c r="M221">
        <v>80</v>
      </c>
      <c r="N221">
        <v>1</v>
      </c>
      <c r="O221">
        <v>14</v>
      </c>
      <c r="P221">
        <f t="shared" si="9"/>
        <v>21</v>
      </c>
      <c r="Q221" t="str">
        <f t="shared" si="10"/>
        <v>Rob Gronkowski</v>
      </c>
      <c r="R221">
        <f>IFERROR(VLOOKUP(Q221,'[1]player index'!D:F,3,FALSE),VLOOKUP(Q221,'[1]player index'!E:F,2,FALSE))</f>
        <v>56</v>
      </c>
      <c r="S221">
        <f t="shared" si="11"/>
        <v>21</v>
      </c>
    </row>
    <row r="222" spans="1:19">
      <c r="A222" t="s">
        <v>201</v>
      </c>
      <c r="B222" t="s">
        <v>582</v>
      </c>
      <c r="C222" t="s">
        <v>752</v>
      </c>
      <c r="L222">
        <v>6</v>
      </c>
      <c r="M222">
        <v>65</v>
      </c>
      <c r="N222">
        <v>1</v>
      </c>
      <c r="O222">
        <v>12.5</v>
      </c>
      <c r="P222">
        <f t="shared" si="9"/>
        <v>18.5</v>
      </c>
      <c r="Q222" t="str">
        <f t="shared" si="10"/>
        <v>Martellus Bennett</v>
      </c>
      <c r="R222">
        <f>IFERROR(VLOOKUP(Q222,'[1]player index'!D:F,3,FALSE),VLOOKUP(Q222,'[1]player index'!E:F,2,FALSE))</f>
        <v>149</v>
      </c>
      <c r="S222">
        <f t="shared" si="11"/>
        <v>18.5</v>
      </c>
    </row>
    <row r="223" spans="1:19">
      <c r="A223" t="s">
        <v>645</v>
      </c>
      <c r="B223" t="s">
        <v>581</v>
      </c>
      <c r="C223" t="s">
        <v>616</v>
      </c>
      <c r="L223">
        <v>6</v>
      </c>
      <c r="M223">
        <v>65</v>
      </c>
      <c r="N223">
        <v>1</v>
      </c>
      <c r="O223">
        <v>12.5</v>
      </c>
      <c r="P223">
        <f t="shared" si="9"/>
        <v>18.5</v>
      </c>
      <c r="Q223" t="str">
        <f t="shared" si="10"/>
        <v>Jordan Reed</v>
      </c>
      <c r="R223">
        <f>IFERROR(VLOOKUP(Q223,'[1]player index'!D:F,3,FALSE),VLOOKUP(Q223,'[1]player index'!E:F,2,FALSE))</f>
        <v>199</v>
      </c>
      <c r="S223">
        <f t="shared" si="11"/>
        <v>18.5</v>
      </c>
    </row>
    <row r="224" spans="1:19">
      <c r="A224" t="s">
        <v>196</v>
      </c>
      <c r="B224" t="s">
        <v>593</v>
      </c>
      <c r="C224" t="s">
        <v>751</v>
      </c>
      <c r="L224">
        <v>6</v>
      </c>
      <c r="M224">
        <v>60</v>
      </c>
      <c r="N224">
        <v>1</v>
      </c>
      <c r="O224">
        <v>12</v>
      </c>
      <c r="P224">
        <f t="shared" si="9"/>
        <v>18</v>
      </c>
      <c r="Q224" t="str">
        <f t="shared" si="10"/>
        <v>Tyler Eifert</v>
      </c>
      <c r="R224">
        <f>IFERROR(VLOOKUP(Q224,'[1]player index'!D:F,3,FALSE),VLOOKUP(Q224,'[1]player index'!E:F,2,FALSE))</f>
        <v>178</v>
      </c>
      <c r="S224">
        <f t="shared" si="11"/>
        <v>18</v>
      </c>
    </row>
    <row r="225" spans="1:19">
      <c r="A225" t="s">
        <v>194</v>
      </c>
      <c r="B225" t="s">
        <v>622</v>
      </c>
      <c r="C225" t="s">
        <v>33</v>
      </c>
      <c r="L225">
        <v>6</v>
      </c>
      <c r="M225">
        <v>60</v>
      </c>
      <c r="N225">
        <v>1</v>
      </c>
      <c r="O225">
        <v>12</v>
      </c>
      <c r="P225">
        <f t="shared" si="9"/>
        <v>18</v>
      </c>
      <c r="Q225" t="str">
        <f t="shared" si="10"/>
        <v>Greg Olsen</v>
      </c>
      <c r="R225">
        <f>IFERROR(VLOOKUP(Q225,'[1]player index'!D:F,3,FALSE),VLOOKUP(Q225,'[1]player index'!E:F,2,FALSE))</f>
        <v>159</v>
      </c>
      <c r="S225">
        <f t="shared" si="11"/>
        <v>18</v>
      </c>
    </row>
    <row r="226" spans="1:19">
      <c r="A226" t="s">
        <v>482</v>
      </c>
      <c r="B226" t="s">
        <v>640</v>
      </c>
      <c r="C226" t="s">
        <v>584</v>
      </c>
      <c r="L226">
        <v>6</v>
      </c>
      <c r="M226">
        <v>55</v>
      </c>
      <c r="N226">
        <v>1</v>
      </c>
      <c r="O226">
        <v>11.5</v>
      </c>
      <c r="P226">
        <f t="shared" si="9"/>
        <v>17.5</v>
      </c>
      <c r="Q226" t="str">
        <f t="shared" si="10"/>
        <v>Jared Cook</v>
      </c>
      <c r="R226">
        <f>IFERROR(VLOOKUP(Q226,'[1]player index'!D:F,3,FALSE),VLOOKUP(Q226,'[1]player index'!E:F,2,FALSE))</f>
        <v>229</v>
      </c>
      <c r="S226">
        <f t="shared" si="11"/>
        <v>17.5</v>
      </c>
    </row>
    <row r="227" spans="1:19">
      <c r="A227" t="s">
        <v>236</v>
      </c>
      <c r="B227" t="s">
        <v>591</v>
      </c>
      <c r="C227" t="s">
        <v>608</v>
      </c>
      <c r="L227">
        <v>5</v>
      </c>
      <c r="M227">
        <v>50</v>
      </c>
      <c r="N227">
        <v>1</v>
      </c>
      <c r="O227">
        <v>11</v>
      </c>
      <c r="P227">
        <f t="shared" si="9"/>
        <v>16</v>
      </c>
      <c r="Q227" t="str">
        <f t="shared" si="10"/>
        <v>Jordan Cameron</v>
      </c>
      <c r="R227">
        <f>IFERROR(VLOOKUP(Q227,'[1]player index'!D:F,3,FALSE),VLOOKUP(Q227,'[1]player index'!E:F,2,FALSE))</f>
        <v>185</v>
      </c>
      <c r="S227">
        <f t="shared" si="11"/>
        <v>16</v>
      </c>
    </row>
    <row r="228" spans="1:19">
      <c r="A228" t="s">
        <v>109</v>
      </c>
      <c r="B228" t="s">
        <v>600</v>
      </c>
      <c r="C228" t="s">
        <v>582</v>
      </c>
      <c r="L228">
        <v>5</v>
      </c>
      <c r="M228">
        <v>50</v>
      </c>
      <c r="N228">
        <v>1</v>
      </c>
      <c r="O228">
        <v>11</v>
      </c>
      <c r="P228">
        <f t="shared" si="9"/>
        <v>16</v>
      </c>
      <c r="Q228" t="str">
        <f t="shared" si="10"/>
        <v>Jimmy Graham</v>
      </c>
      <c r="R228">
        <f>IFERROR(VLOOKUP(Q228,'[1]player index'!D:F,3,FALSE),VLOOKUP(Q228,'[1]player index'!E:F,2,FALSE))</f>
        <v>137</v>
      </c>
      <c r="S228">
        <f t="shared" si="11"/>
        <v>16</v>
      </c>
    </row>
    <row r="229" spans="1:19">
      <c r="A229" t="s">
        <v>246</v>
      </c>
      <c r="B229" t="s">
        <v>584</v>
      </c>
      <c r="C229" t="s">
        <v>739</v>
      </c>
      <c r="L229">
        <v>4</v>
      </c>
      <c r="M229">
        <v>45</v>
      </c>
      <c r="N229">
        <v>1</v>
      </c>
      <c r="O229">
        <v>10.5</v>
      </c>
      <c r="P229">
        <f t="shared" si="9"/>
        <v>14.5</v>
      </c>
      <c r="Q229" t="str">
        <f t="shared" si="10"/>
        <v>Heath Miller</v>
      </c>
      <c r="R229">
        <f>IFERROR(VLOOKUP(Q229,'[1]player index'!D:F,3,FALSE),VLOOKUP(Q229,'[1]player index'!E:F,2,FALSE))</f>
        <v>144</v>
      </c>
      <c r="S229">
        <f t="shared" si="11"/>
        <v>14.5</v>
      </c>
    </row>
    <row r="230" spans="1:19">
      <c r="A230" t="s">
        <v>276</v>
      </c>
      <c r="B230" t="s">
        <v>625</v>
      </c>
      <c r="C230" t="s">
        <v>593</v>
      </c>
      <c r="L230">
        <v>3</v>
      </c>
      <c r="M230">
        <v>40</v>
      </c>
      <c r="N230">
        <v>1</v>
      </c>
      <c r="O230">
        <v>10</v>
      </c>
      <c r="P230">
        <f t="shared" si="9"/>
        <v>13</v>
      </c>
      <c r="Q230" t="str">
        <f t="shared" si="10"/>
        <v>Crockett Gillmore</v>
      </c>
      <c r="R230">
        <f>IFERROR(VLOOKUP(Q230,'[1]player index'!D:F,3,FALSE),VLOOKUP(Q230,'[1]player index'!E:F,2,FALSE))</f>
        <v>209</v>
      </c>
      <c r="S230">
        <f t="shared" si="11"/>
        <v>13</v>
      </c>
    </row>
    <row r="231" spans="1:19">
      <c r="A231" t="s">
        <v>166</v>
      </c>
      <c r="B231" t="s">
        <v>44</v>
      </c>
      <c r="C231" t="s">
        <v>746</v>
      </c>
      <c r="L231">
        <v>6</v>
      </c>
      <c r="M231">
        <v>65</v>
      </c>
      <c r="N231">
        <v>0</v>
      </c>
      <c r="O231">
        <v>6.5</v>
      </c>
      <c r="P231">
        <f t="shared" si="9"/>
        <v>12.5</v>
      </c>
      <c r="Q231" t="str">
        <f t="shared" si="10"/>
        <v>Travis Kelce</v>
      </c>
      <c r="R231">
        <f>IFERROR(VLOOKUP(Q231,'[1]player index'!D:F,3,FALSE),VLOOKUP(Q231,'[1]player index'!E:F,2,FALSE))</f>
        <v>140</v>
      </c>
      <c r="S231">
        <f t="shared" si="11"/>
        <v>12.5</v>
      </c>
    </row>
    <row r="232" spans="1:19">
      <c r="A232" t="s">
        <v>208</v>
      </c>
      <c r="B232" t="s">
        <v>577</v>
      </c>
      <c r="C232" t="s">
        <v>597</v>
      </c>
      <c r="L232">
        <v>4</v>
      </c>
      <c r="M232">
        <v>50</v>
      </c>
      <c r="N232">
        <v>0</v>
      </c>
      <c r="O232">
        <v>5</v>
      </c>
      <c r="P232">
        <f t="shared" si="9"/>
        <v>9</v>
      </c>
      <c r="Q232" t="str">
        <f t="shared" si="10"/>
        <v>Jason Witten</v>
      </c>
      <c r="R232">
        <f>IFERROR(VLOOKUP(Q232,'[1]player index'!D:F,3,FALSE),VLOOKUP(Q232,'[1]player index'!E:F,2,FALSE))</f>
        <v>117</v>
      </c>
      <c r="S232">
        <f t="shared" si="11"/>
        <v>9</v>
      </c>
    </row>
    <row r="233" spans="1:19">
      <c r="A233" t="s">
        <v>283</v>
      </c>
      <c r="B233" t="s">
        <v>89</v>
      </c>
      <c r="C233" t="s">
        <v>745</v>
      </c>
      <c r="L233">
        <v>4</v>
      </c>
      <c r="M233">
        <v>45</v>
      </c>
      <c r="N233">
        <v>0</v>
      </c>
      <c r="O233">
        <v>4.5</v>
      </c>
      <c r="P233">
        <f t="shared" si="9"/>
        <v>8.5</v>
      </c>
      <c r="Q233" t="str">
        <f t="shared" si="10"/>
        <v>Vernon Davis</v>
      </c>
      <c r="R233">
        <f>IFERROR(VLOOKUP(Q233,'[1]player index'!D:F,3,FALSE),VLOOKUP(Q233,'[1]player index'!E:F,2,FALSE))</f>
        <v>193</v>
      </c>
      <c r="S233">
        <f t="shared" si="11"/>
        <v>8.5</v>
      </c>
    </row>
    <row r="234" spans="1:19">
      <c r="A234" t="s">
        <v>346</v>
      </c>
      <c r="B234" t="s">
        <v>605</v>
      </c>
      <c r="C234" t="s">
        <v>738</v>
      </c>
      <c r="L234">
        <v>3</v>
      </c>
      <c r="M234">
        <v>40</v>
      </c>
      <c r="N234">
        <v>0</v>
      </c>
      <c r="O234">
        <v>4</v>
      </c>
      <c r="P234">
        <f t="shared" si="9"/>
        <v>7</v>
      </c>
      <c r="Q234" t="str">
        <f t="shared" si="10"/>
        <v>Coby Fleener</v>
      </c>
      <c r="R234">
        <f>IFERROR(VLOOKUP(Q234,'[1]player index'!D:F,3,FALSE),VLOOKUP(Q234,'[1]player index'!E:F,2,FALSE))</f>
        <v>250</v>
      </c>
      <c r="S234">
        <f t="shared" si="11"/>
        <v>7</v>
      </c>
    </row>
    <row r="235" spans="1:19">
      <c r="A235" t="s">
        <v>274</v>
      </c>
      <c r="B235" t="s">
        <v>586</v>
      </c>
      <c r="C235" t="s">
        <v>71</v>
      </c>
      <c r="L235">
        <v>4</v>
      </c>
      <c r="M235">
        <v>40</v>
      </c>
      <c r="N235">
        <v>0</v>
      </c>
      <c r="O235">
        <v>4</v>
      </c>
      <c r="P235">
        <f t="shared" si="9"/>
        <v>8</v>
      </c>
      <c r="Q235" t="str">
        <f t="shared" si="10"/>
        <v>Kyle Rudolph</v>
      </c>
      <c r="R235">
        <f>IFERROR(VLOOKUP(Q235,'[1]player index'!D:F,3,FALSE),VLOOKUP(Q235,'[1]player index'!E:F,2,FALSE))</f>
        <v>220</v>
      </c>
      <c r="S235">
        <f t="shared" si="11"/>
        <v>8</v>
      </c>
    </row>
    <row r="236" spans="1:19">
      <c r="A236" t="s">
        <v>297</v>
      </c>
      <c r="B236" t="s">
        <v>608</v>
      </c>
      <c r="C236" t="s">
        <v>747</v>
      </c>
      <c r="L236">
        <v>3</v>
      </c>
      <c r="M236">
        <v>35</v>
      </c>
      <c r="N236">
        <v>0</v>
      </c>
      <c r="O236">
        <v>3.5</v>
      </c>
      <c r="P236">
        <f t="shared" si="9"/>
        <v>6.5</v>
      </c>
      <c r="Q236" t="str">
        <f t="shared" si="10"/>
        <v>Charles Clay</v>
      </c>
      <c r="R236">
        <f>IFERROR(VLOOKUP(Q236,'[1]player index'!D:F,3,FALSE),VLOOKUP(Q236,'[1]player index'!E:F,2,FALSE))</f>
        <v>216</v>
      </c>
      <c r="S236">
        <f t="shared" si="11"/>
        <v>6.5</v>
      </c>
    </row>
    <row r="237" spans="1:19">
      <c r="A237" t="s">
        <v>632</v>
      </c>
      <c r="B237" t="s">
        <v>580</v>
      </c>
      <c r="C237" t="s">
        <v>581</v>
      </c>
      <c r="L237">
        <v>3</v>
      </c>
      <c r="M237">
        <v>35</v>
      </c>
      <c r="N237">
        <v>0</v>
      </c>
      <c r="O237">
        <v>3.5</v>
      </c>
      <c r="P237">
        <f t="shared" si="9"/>
        <v>6.5</v>
      </c>
      <c r="Q237" t="str">
        <f t="shared" si="10"/>
        <v>Larry Donnell</v>
      </c>
      <c r="R237">
        <f>IFERROR(VLOOKUP(Q237,'[1]player index'!D:F,3,FALSE),VLOOKUP(Q237,'[1]player index'!E:F,2,FALSE))</f>
        <v>210</v>
      </c>
      <c r="S237">
        <f t="shared" si="11"/>
        <v>6.5</v>
      </c>
    </row>
    <row r="238" spans="1:19">
      <c r="A238" t="s">
        <v>280</v>
      </c>
      <c r="B238" t="s">
        <v>612</v>
      </c>
      <c r="C238" t="s">
        <v>589</v>
      </c>
      <c r="L238">
        <v>3</v>
      </c>
      <c r="M238">
        <v>35</v>
      </c>
      <c r="N238">
        <v>0</v>
      </c>
      <c r="O238">
        <v>3.5</v>
      </c>
      <c r="P238">
        <f t="shared" si="9"/>
        <v>6.5</v>
      </c>
      <c r="Q238" t="str">
        <f t="shared" si="10"/>
        <v>Eric Ebron</v>
      </c>
      <c r="R238">
        <f>IFERROR(VLOOKUP(Q238,'[1]player index'!D:F,3,FALSE),VLOOKUP(Q238,'[1]player index'!E:F,2,FALSE))</f>
        <v>223</v>
      </c>
      <c r="S238">
        <f t="shared" si="11"/>
        <v>6.5</v>
      </c>
    </row>
    <row r="239" spans="1:19">
      <c r="A239" t="s">
        <v>249</v>
      </c>
      <c r="B239" t="s">
        <v>617</v>
      </c>
      <c r="C239" t="s">
        <v>749</v>
      </c>
      <c r="L239">
        <v>3</v>
      </c>
      <c r="M239">
        <v>35</v>
      </c>
      <c r="N239">
        <v>0</v>
      </c>
      <c r="O239">
        <v>3.5</v>
      </c>
      <c r="P239">
        <f t="shared" si="9"/>
        <v>6.5</v>
      </c>
      <c r="Q239" t="str">
        <f t="shared" si="10"/>
        <v>Zach Ertz</v>
      </c>
      <c r="R239">
        <f>IFERROR(VLOOKUP(Q239,'[1]player index'!D:F,3,FALSE),VLOOKUP(Q239,'[1]player index'!E:F,2,FALSE))</f>
        <v>170</v>
      </c>
      <c r="S239">
        <f t="shared" si="11"/>
        <v>6.5</v>
      </c>
    </row>
    <row r="240" spans="1:19">
      <c r="A240" t="s">
        <v>505</v>
      </c>
      <c r="B240" t="s">
        <v>603</v>
      </c>
      <c r="C240" t="s">
        <v>89</v>
      </c>
      <c r="L240">
        <v>3</v>
      </c>
      <c r="M240">
        <v>30</v>
      </c>
      <c r="N240">
        <v>0</v>
      </c>
      <c r="O240">
        <v>3</v>
      </c>
      <c r="P240">
        <f t="shared" si="9"/>
        <v>6</v>
      </c>
      <c r="Q240" t="str">
        <f t="shared" si="10"/>
        <v>Darren Fells</v>
      </c>
      <c r="R240">
        <f>IFERROR(VLOOKUP(Q240,'[1]player index'!D:F,3,FALSE),VLOOKUP(Q240,'[1]player index'!E:F,2,FALSE))</f>
        <v>215</v>
      </c>
      <c r="S240">
        <f t="shared" si="11"/>
        <v>6</v>
      </c>
    </row>
    <row r="241" spans="1:19">
      <c r="A241" t="s">
        <v>560</v>
      </c>
      <c r="B241" t="s">
        <v>18</v>
      </c>
      <c r="C241" t="s">
        <v>44</v>
      </c>
      <c r="L241">
        <v>3</v>
      </c>
      <c r="M241">
        <v>30</v>
      </c>
      <c r="N241">
        <v>0</v>
      </c>
      <c r="O241">
        <v>3</v>
      </c>
      <c r="P241">
        <f t="shared" si="9"/>
        <v>6</v>
      </c>
      <c r="Q241" t="str">
        <f t="shared" si="10"/>
        <v>Richard Rodgers</v>
      </c>
      <c r="R241">
        <f>IFERROR(VLOOKUP(Q241,'[1]player index'!D:F,3,FALSE),VLOOKUP(Q241,'[1]player index'!E:F,2,FALSE))</f>
        <v>212</v>
      </c>
      <c r="S241">
        <f t="shared" si="11"/>
        <v>6</v>
      </c>
    </row>
    <row r="242" spans="1:19">
      <c r="A242" t="s">
        <v>253</v>
      </c>
      <c r="B242" t="s">
        <v>628</v>
      </c>
      <c r="C242" t="s">
        <v>605</v>
      </c>
      <c r="L242">
        <v>3</v>
      </c>
      <c r="M242">
        <v>30</v>
      </c>
      <c r="N242">
        <v>0</v>
      </c>
      <c r="O242">
        <v>3</v>
      </c>
      <c r="P242">
        <f t="shared" si="9"/>
        <v>6</v>
      </c>
      <c r="Q242" t="str">
        <f t="shared" si="10"/>
        <v>Delanie Walker</v>
      </c>
      <c r="R242">
        <f>IFERROR(VLOOKUP(Q242,'[1]player index'!D:F,3,FALSE),VLOOKUP(Q242,'[1]player index'!E:F,2,FALSE))</f>
        <v>496</v>
      </c>
      <c r="S242">
        <f t="shared" si="11"/>
        <v>6</v>
      </c>
    </row>
    <row r="243" spans="1:19">
      <c r="A243" t="s">
        <v>506</v>
      </c>
      <c r="B243" t="s">
        <v>635</v>
      </c>
      <c r="C243" t="s">
        <v>619</v>
      </c>
      <c r="L243">
        <v>2</v>
      </c>
      <c r="M243">
        <v>25</v>
      </c>
      <c r="N243">
        <v>0</v>
      </c>
      <c r="O243">
        <v>2.5</v>
      </c>
      <c r="P243">
        <f t="shared" si="9"/>
        <v>4.5</v>
      </c>
      <c r="Q243" t="str">
        <f t="shared" si="10"/>
        <v>Gary Barnidge</v>
      </c>
      <c r="R243">
        <f>IFERROR(VLOOKUP(Q243,'[1]player index'!D:F,3,FALSE),VLOOKUP(Q243,'[1]player index'!E:F,2,FALSE))</f>
        <v>288</v>
      </c>
      <c r="S243">
        <f t="shared" si="11"/>
        <v>4.5</v>
      </c>
    </row>
    <row r="244" spans="1:19">
      <c r="A244" t="s">
        <v>475</v>
      </c>
      <c r="B244" t="s">
        <v>589</v>
      </c>
      <c r="C244" t="s">
        <v>743</v>
      </c>
      <c r="L244">
        <v>2</v>
      </c>
      <c r="M244">
        <v>25</v>
      </c>
      <c r="N244">
        <v>0</v>
      </c>
      <c r="O244">
        <v>2.5</v>
      </c>
      <c r="P244">
        <f t="shared" si="9"/>
        <v>4.5</v>
      </c>
      <c r="Q244" t="str">
        <f t="shared" si="10"/>
        <v>Owen Daniels</v>
      </c>
      <c r="R244">
        <f>IFERROR(VLOOKUP(Q244,'[1]player index'!D:F,3,FALSE),VLOOKUP(Q244,'[1]player index'!E:F,2,FALSE))</f>
        <v>255</v>
      </c>
      <c r="S244">
        <f t="shared" si="11"/>
        <v>4.5</v>
      </c>
    </row>
    <row r="245" spans="1:19">
      <c r="A245" t="s">
        <v>504</v>
      </c>
      <c r="B245" t="s">
        <v>81</v>
      </c>
      <c r="C245" t="s">
        <v>744</v>
      </c>
      <c r="L245">
        <v>2</v>
      </c>
      <c r="M245">
        <v>25</v>
      </c>
      <c r="N245">
        <v>0</v>
      </c>
      <c r="O245">
        <v>2.5</v>
      </c>
      <c r="P245">
        <f t="shared" si="9"/>
        <v>4.5</v>
      </c>
      <c r="Q245" t="str">
        <f t="shared" si="10"/>
        <v>Brandon Myers</v>
      </c>
      <c r="R245">
        <f>IFERROR(VLOOKUP(Q245,'[1]player index'!D:F,3,FALSE),VLOOKUP(Q245,'[1]player index'!E:F,2,FALSE))</f>
        <v>451</v>
      </c>
      <c r="S245">
        <f t="shared" si="11"/>
        <v>4.5</v>
      </c>
    </row>
    <row r="246" spans="1:19">
      <c r="A246" t="s">
        <v>529</v>
      </c>
      <c r="B246" t="s">
        <v>619</v>
      </c>
      <c r="C246" t="s">
        <v>748</v>
      </c>
      <c r="L246">
        <v>2</v>
      </c>
      <c r="M246">
        <v>25</v>
      </c>
      <c r="N246">
        <v>0</v>
      </c>
      <c r="O246">
        <v>2.5</v>
      </c>
      <c r="P246">
        <f t="shared" si="9"/>
        <v>4.5</v>
      </c>
      <c r="Q246" t="str">
        <f t="shared" si="10"/>
        <v>Mychal Rivera</v>
      </c>
      <c r="R246">
        <f>IFERROR(VLOOKUP(Q246,'[1]player index'!D:F,3,FALSE),VLOOKUP(Q246,'[1]player index'!E:F,2,FALSE))</f>
        <v>279</v>
      </c>
      <c r="S246">
        <f t="shared" si="11"/>
        <v>4.5</v>
      </c>
    </row>
    <row r="247" spans="1:19">
      <c r="A247" t="s">
        <v>481</v>
      </c>
      <c r="B247" t="s">
        <v>597</v>
      </c>
      <c r="C247" t="s">
        <v>740</v>
      </c>
      <c r="L247">
        <v>2</v>
      </c>
      <c r="M247">
        <v>25</v>
      </c>
      <c r="N247">
        <v>0</v>
      </c>
      <c r="O247">
        <v>2.5</v>
      </c>
      <c r="P247">
        <f t="shared" si="9"/>
        <v>4.5</v>
      </c>
      <c r="Q247" t="str">
        <f t="shared" si="10"/>
        <v>Jacob Tamme</v>
      </c>
      <c r="R247">
        <f>IFERROR(VLOOKUP(Q247,'[1]player index'!D:F,3,FALSE),VLOOKUP(Q247,'[1]player index'!E:F,2,FALSE))</f>
        <v>237</v>
      </c>
      <c r="S247">
        <f t="shared" si="11"/>
        <v>4.5</v>
      </c>
    </row>
    <row r="248" spans="1:19">
      <c r="A248" t="s">
        <v>758</v>
      </c>
      <c r="B248" t="s">
        <v>33</v>
      </c>
      <c r="C248" t="s">
        <v>750</v>
      </c>
      <c r="L248">
        <v>2</v>
      </c>
      <c r="M248">
        <v>25</v>
      </c>
      <c r="N248">
        <v>0</v>
      </c>
      <c r="O248">
        <v>2.5</v>
      </c>
      <c r="P248">
        <f t="shared" si="9"/>
        <v>4.5</v>
      </c>
      <c r="Q248" t="str">
        <f t="shared" si="10"/>
        <v>Ben Watson</v>
      </c>
      <c r="R248">
        <f>IFERROR(VLOOKUP(Q248,'[1]player index'!D:F,3,FALSE),VLOOKUP(Q248,'[1]player index'!E:F,2,FALSE))</f>
        <v>254</v>
      </c>
      <c r="S248">
        <f t="shared" si="11"/>
        <v>4.5</v>
      </c>
    </row>
    <row r="249" spans="1:19">
      <c r="A249" t="s">
        <v>272</v>
      </c>
      <c r="B249" t="s">
        <v>605</v>
      </c>
      <c r="C249" t="s">
        <v>738</v>
      </c>
      <c r="L249">
        <v>2</v>
      </c>
      <c r="M249">
        <v>20</v>
      </c>
      <c r="N249">
        <v>0</v>
      </c>
      <c r="O249">
        <v>2</v>
      </c>
      <c r="P249">
        <f t="shared" si="9"/>
        <v>4</v>
      </c>
      <c r="Q249" t="str">
        <f t="shared" si="10"/>
        <v>Dwayne Allen</v>
      </c>
      <c r="R249">
        <f>IFERROR(VLOOKUP(Q249,'[1]player index'!D:F,3,FALSE),VLOOKUP(Q249,'[1]player index'!E:F,2,FALSE))</f>
        <v>207</v>
      </c>
      <c r="S249">
        <f t="shared" si="11"/>
        <v>4</v>
      </c>
    </row>
    <row r="250" spans="1:19">
      <c r="A250" t="s">
        <v>519</v>
      </c>
      <c r="B250" t="s">
        <v>92</v>
      </c>
      <c r="C250" t="s">
        <v>617</v>
      </c>
      <c r="L250">
        <v>2</v>
      </c>
      <c r="M250">
        <v>20</v>
      </c>
      <c r="N250">
        <v>0</v>
      </c>
      <c r="O250">
        <v>2</v>
      </c>
      <c r="P250">
        <f t="shared" si="9"/>
        <v>4</v>
      </c>
      <c r="Q250" t="str">
        <f t="shared" si="10"/>
        <v>Jeff Cumberland</v>
      </c>
      <c r="R250">
        <f>IFERROR(VLOOKUP(Q250,'[1]player index'!D:F,3,FALSE),VLOOKUP(Q250,'[1]player index'!E:F,2,FALSE))</f>
        <v>260</v>
      </c>
      <c r="S250">
        <f t="shared" si="11"/>
        <v>4</v>
      </c>
    </row>
    <row r="251" spans="1:19">
      <c r="A251" t="s">
        <v>493</v>
      </c>
      <c r="B251" t="s">
        <v>577</v>
      </c>
      <c r="C251" t="s">
        <v>597</v>
      </c>
      <c r="L251">
        <v>2</v>
      </c>
      <c r="M251">
        <v>20</v>
      </c>
      <c r="N251">
        <v>0</v>
      </c>
      <c r="O251">
        <v>2</v>
      </c>
      <c r="P251">
        <f t="shared" si="9"/>
        <v>4</v>
      </c>
      <c r="Q251" t="str">
        <f t="shared" si="10"/>
        <v>Gavin Escobar</v>
      </c>
      <c r="R251">
        <f>IFERROR(VLOOKUP(Q251,'[1]player index'!D:F,3,FALSE),VLOOKUP(Q251,'[1]player index'!E:F,2,FALSE))</f>
        <v>292</v>
      </c>
      <c r="S251">
        <f t="shared" si="11"/>
        <v>4</v>
      </c>
    </row>
    <row r="252" spans="1:19">
      <c r="A252" t="s">
        <v>480</v>
      </c>
      <c r="B252" t="s">
        <v>628</v>
      </c>
      <c r="C252" t="s">
        <v>605</v>
      </c>
      <c r="L252">
        <v>2</v>
      </c>
      <c r="M252">
        <v>20</v>
      </c>
      <c r="N252">
        <v>0</v>
      </c>
      <c r="O252">
        <v>2</v>
      </c>
      <c r="P252">
        <f t="shared" si="9"/>
        <v>4</v>
      </c>
      <c r="Q252" t="str">
        <f t="shared" si="10"/>
        <v>Anthony Fasano</v>
      </c>
      <c r="R252">
        <f>IFERROR(VLOOKUP(Q252,'[1]player index'!D:F,3,FALSE),VLOOKUP(Q252,'[1]player index'!E:F,2,FALSE))</f>
        <v>258</v>
      </c>
      <c r="S252">
        <f t="shared" si="11"/>
        <v>4</v>
      </c>
    </row>
    <row r="253" spans="1:19">
      <c r="A253" t="s">
        <v>509</v>
      </c>
      <c r="B253" t="s">
        <v>595</v>
      </c>
      <c r="C253" t="s">
        <v>81</v>
      </c>
      <c r="L253">
        <v>2</v>
      </c>
      <c r="M253">
        <v>20</v>
      </c>
      <c r="N253">
        <v>0</v>
      </c>
      <c r="O253">
        <v>2</v>
      </c>
      <c r="P253">
        <f t="shared" si="9"/>
        <v>4</v>
      </c>
      <c r="Q253" t="str">
        <f t="shared" si="10"/>
        <v>Garrett Graham</v>
      </c>
      <c r="R253">
        <f>IFERROR(VLOOKUP(Q253,'[1]player index'!D:F,3,FALSE),VLOOKUP(Q253,'[1]player index'!E:F,2,FALSE))</f>
        <v>290</v>
      </c>
      <c r="S253">
        <f t="shared" si="11"/>
        <v>4</v>
      </c>
    </row>
    <row r="254" spans="1:19">
      <c r="A254" t="s">
        <v>497</v>
      </c>
      <c r="B254" t="s">
        <v>610</v>
      </c>
      <c r="C254" t="s">
        <v>741</v>
      </c>
      <c r="L254">
        <v>2</v>
      </c>
      <c r="M254">
        <v>20</v>
      </c>
      <c r="N254">
        <v>0</v>
      </c>
      <c r="O254">
        <v>2</v>
      </c>
      <c r="P254">
        <f t="shared" si="9"/>
        <v>4</v>
      </c>
      <c r="Q254" t="str">
        <f t="shared" si="10"/>
        <v>Marcedes Lewis</v>
      </c>
      <c r="R254">
        <f>IFERROR(VLOOKUP(Q254,'[1]player index'!D:F,3,FALSE),VLOOKUP(Q254,'[1]player index'!E:F,2,FALSE))</f>
        <v>271</v>
      </c>
      <c r="S254">
        <f t="shared" si="11"/>
        <v>4</v>
      </c>
    </row>
    <row r="255" spans="1:19">
      <c r="A255" t="s">
        <v>565</v>
      </c>
      <c r="B255" t="s">
        <v>625</v>
      </c>
      <c r="C255" t="s">
        <v>593</v>
      </c>
      <c r="L255">
        <v>2</v>
      </c>
      <c r="M255">
        <v>20</v>
      </c>
      <c r="N255">
        <v>0</v>
      </c>
      <c r="O255">
        <v>2</v>
      </c>
      <c r="P255">
        <f t="shared" si="9"/>
        <v>4</v>
      </c>
      <c r="Q255" t="str">
        <f t="shared" si="10"/>
        <v>Maxx Williams</v>
      </c>
      <c r="R255">
        <f>IFERROR(VLOOKUP(Q255,'[1]player index'!D:F,3,FALSE),VLOOKUP(Q255,'[1]player index'!E:F,2,FALSE))</f>
        <v>308</v>
      </c>
      <c r="S255">
        <f t="shared" si="11"/>
        <v>4</v>
      </c>
    </row>
    <row r="256" spans="1:19">
      <c r="A256" t="s">
        <v>488</v>
      </c>
      <c r="B256" t="s">
        <v>29</v>
      </c>
      <c r="C256" t="s">
        <v>610</v>
      </c>
      <c r="L256">
        <v>1</v>
      </c>
      <c r="M256">
        <v>15</v>
      </c>
      <c r="N256">
        <v>0</v>
      </c>
      <c r="O256">
        <v>1.5</v>
      </c>
      <c r="P256">
        <f t="shared" si="9"/>
        <v>2.5</v>
      </c>
      <c r="Q256" t="str">
        <f t="shared" si="10"/>
        <v>Scott Chandler</v>
      </c>
      <c r="R256">
        <f>IFERROR(VLOOKUP(Q256,'[1]player index'!D:F,3,FALSE),VLOOKUP(Q256,'[1]player index'!E:F,2,FALSE))</f>
        <v>275</v>
      </c>
      <c r="S256">
        <f t="shared" si="11"/>
        <v>2.5</v>
      </c>
    </row>
    <row r="257" spans="1:19">
      <c r="A257" t="s">
        <v>538</v>
      </c>
      <c r="B257" t="s">
        <v>33</v>
      </c>
      <c r="C257" t="s">
        <v>750</v>
      </c>
      <c r="L257">
        <v>1</v>
      </c>
      <c r="M257">
        <v>15</v>
      </c>
      <c r="N257">
        <v>0</v>
      </c>
      <c r="O257">
        <v>1.5</v>
      </c>
      <c r="P257">
        <f t="shared" si="9"/>
        <v>2.5</v>
      </c>
      <c r="Q257" t="str">
        <f t="shared" si="10"/>
        <v>Josh Hill</v>
      </c>
      <c r="R257">
        <f>IFERROR(VLOOKUP(Q257,'[1]player index'!D:F,3,FALSE),VLOOKUP(Q257,'[1]player index'!E:F,2,FALSE))</f>
        <v>305</v>
      </c>
      <c r="S257">
        <f t="shared" si="11"/>
        <v>2.5</v>
      </c>
    </row>
    <row r="258" spans="1:19">
      <c r="A258" t="s">
        <v>500</v>
      </c>
      <c r="B258" t="s">
        <v>617</v>
      </c>
      <c r="C258" t="s">
        <v>749</v>
      </c>
      <c r="L258">
        <v>1</v>
      </c>
      <c r="M258">
        <v>10</v>
      </c>
      <c r="N258">
        <v>0</v>
      </c>
      <c r="O258">
        <v>1</v>
      </c>
      <c r="P258">
        <f t="shared" si="9"/>
        <v>2</v>
      </c>
      <c r="Q258" t="str">
        <f t="shared" si="10"/>
        <v>Brent Celek</v>
      </c>
      <c r="R258">
        <f>IFERROR(VLOOKUP(Q258,'[1]player index'!D:F,3,FALSE),VLOOKUP(Q258,'[1]player index'!E:F,2,FALSE))</f>
        <v>306</v>
      </c>
      <c r="S258">
        <f t="shared" si="11"/>
        <v>2</v>
      </c>
    </row>
    <row r="259" spans="1:19">
      <c r="A259" t="s">
        <v>503</v>
      </c>
      <c r="B259" t="s">
        <v>92</v>
      </c>
      <c r="C259" t="s">
        <v>617</v>
      </c>
      <c r="L259">
        <v>1</v>
      </c>
      <c r="M259">
        <v>10</v>
      </c>
      <c r="N259">
        <v>0</v>
      </c>
      <c r="O259">
        <v>1</v>
      </c>
      <c r="P259">
        <f t="shared" si="9"/>
        <v>2</v>
      </c>
      <c r="Q259" t="str">
        <f t="shared" si="10"/>
        <v>Kellen Davis</v>
      </c>
      <c r="R259">
        <f>IFERROR(VLOOKUP(Q259,'[1]player index'!D:F,3,FALSE),VLOOKUP(Q259,'[1]player index'!E:F,2,FALSE))</f>
        <v>351</v>
      </c>
      <c r="S259">
        <f t="shared" si="11"/>
        <v>2</v>
      </c>
    </row>
    <row r="260" spans="1:19">
      <c r="A260" t="s">
        <v>273</v>
      </c>
      <c r="B260" t="s">
        <v>71</v>
      </c>
      <c r="C260" t="s">
        <v>742</v>
      </c>
      <c r="L260">
        <v>1</v>
      </c>
      <c r="M260">
        <v>10</v>
      </c>
      <c r="N260">
        <v>0</v>
      </c>
      <c r="O260">
        <v>1</v>
      </c>
      <c r="P260">
        <f t="shared" ref="P260:P264" si="12">F260*0.04+G260*4-H260+J260*0.1+K260*6+L260+M260*0.1+N260*6+IF(F260&gt;300,3,0)+IF(J260&gt;100,3,0)+IF(M260&gt;100,3,0)</f>
        <v>2</v>
      </c>
      <c r="Q260" t="str">
        <f t="shared" ref="Q260:Q264" si="13">A260</f>
        <v>Ladarius Green</v>
      </c>
      <c r="R260">
        <f>IFERROR(VLOOKUP(Q260,'[1]player index'!D:F,3,FALSE),VLOOKUP(Q260,'[1]player index'!E:F,2,FALSE))</f>
        <v>191</v>
      </c>
      <c r="S260">
        <f t="shared" ref="S260:S264" si="14">P260</f>
        <v>2</v>
      </c>
    </row>
    <row r="261" spans="1:19">
      <c r="A261" t="s">
        <v>513</v>
      </c>
      <c r="B261" t="s">
        <v>589</v>
      </c>
      <c r="C261" t="s">
        <v>743</v>
      </c>
      <c r="L261">
        <v>1</v>
      </c>
      <c r="M261">
        <v>10</v>
      </c>
      <c r="N261">
        <v>0</v>
      </c>
      <c r="O261">
        <v>1</v>
      </c>
      <c r="P261">
        <f t="shared" si="12"/>
        <v>2</v>
      </c>
      <c r="Q261" t="str">
        <f t="shared" si="13"/>
        <v>Virgil Green</v>
      </c>
      <c r="R261">
        <f>IFERROR(VLOOKUP(Q261,'[1]player index'!D:F,3,FALSE),VLOOKUP(Q261,'[1]player index'!E:F,2,FALSE))</f>
        <v>343</v>
      </c>
      <c r="S261">
        <f t="shared" si="14"/>
        <v>2</v>
      </c>
    </row>
    <row r="262" spans="1:19">
      <c r="A262" t="s">
        <v>543</v>
      </c>
      <c r="B262" t="s">
        <v>597</v>
      </c>
      <c r="C262" t="s">
        <v>740</v>
      </c>
      <c r="L262">
        <v>1</v>
      </c>
      <c r="M262">
        <v>10</v>
      </c>
      <c r="N262">
        <v>0</v>
      </c>
      <c r="O262">
        <v>1</v>
      </c>
      <c r="P262">
        <f t="shared" si="12"/>
        <v>2</v>
      </c>
      <c r="Q262" t="str">
        <f t="shared" si="13"/>
        <v>Levine Toilolo</v>
      </c>
      <c r="R262">
        <f>IFERROR(VLOOKUP(Q262,'[1]player index'!D:F,3,FALSE),VLOOKUP(Q262,'[1]player index'!E:F,2,FALSE))</f>
        <v>314</v>
      </c>
      <c r="S262">
        <f t="shared" si="14"/>
        <v>2</v>
      </c>
    </row>
    <row r="263" spans="1:19">
      <c r="A263" t="s">
        <v>553</v>
      </c>
      <c r="B263" t="s">
        <v>619</v>
      </c>
      <c r="C263" t="s">
        <v>748</v>
      </c>
      <c r="L263">
        <v>1</v>
      </c>
      <c r="M263">
        <v>10</v>
      </c>
      <c r="N263">
        <v>0</v>
      </c>
      <c r="O263">
        <v>1</v>
      </c>
      <c r="P263">
        <f t="shared" si="12"/>
        <v>2</v>
      </c>
      <c r="Q263" t="str">
        <f t="shared" si="13"/>
        <v>Clive Walford</v>
      </c>
      <c r="R263">
        <f>IFERROR(VLOOKUP(Q263,'[1]player index'!D:F,3,FALSE),VLOOKUP(Q263,'[1]player index'!E:F,2,FALSE))</f>
        <v>317</v>
      </c>
      <c r="S263">
        <f t="shared" si="14"/>
        <v>2</v>
      </c>
    </row>
    <row r="264" spans="1:19">
      <c r="A264" t="s">
        <v>554</v>
      </c>
      <c r="B264" t="s">
        <v>595</v>
      </c>
      <c r="C264" t="s">
        <v>81</v>
      </c>
      <c r="L264">
        <v>0</v>
      </c>
      <c r="M264">
        <v>5</v>
      </c>
      <c r="N264">
        <v>0</v>
      </c>
      <c r="O264">
        <v>0.5</v>
      </c>
      <c r="P264">
        <f t="shared" si="12"/>
        <v>0.5</v>
      </c>
      <c r="Q264" t="str">
        <f t="shared" si="13"/>
        <v>C.J. Fiedorowicz</v>
      </c>
      <c r="R264">
        <f>IFERROR(VLOOKUP(Q264,'[1]player index'!D:F,3,FALSE),VLOOKUP(Q264,'[1]player index'!E:F,2,FALSE))</f>
        <v>331</v>
      </c>
      <c r="S264">
        <f t="shared" si="14"/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W541"/>
  <sheetViews>
    <sheetView topLeftCell="G526" workbookViewId="0">
      <selection activeCell="W541" sqref="W5:W541"/>
    </sheetView>
  </sheetViews>
  <sheetFormatPr baseColWidth="10" defaultRowHeight="15" x14ac:dyDescent="0"/>
  <sheetData>
    <row r="1" spans="1:23">
      <c r="A1" t="s">
        <v>1585</v>
      </c>
      <c r="B1" t="s">
        <v>733</v>
      </c>
      <c r="C1" t="s">
        <v>2238</v>
      </c>
      <c r="D1" t="s">
        <v>2239</v>
      </c>
      <c r="E1" t="s">
        <v>735</v>
      </c>
      <c r="F1" t="s">
        <v>736</v>
      </c>
      <c r="G1" t="s">
        <v>2240</v>
      </c>
      <c r="H1" t="s">
        <v>2241</v>
      </c>
      <c r="I1" t="s">
        <v>733</v>
      </c>
      <c r="J1" t="s">
        <v>2239</v>
      </c>
      <c r="K1" t="s">
        <v>2242</v>
      </c>
      <c r="L1" t="s">
        <v>735</v>
      </c>
      <c r="M1" t="s">
        <v>2328</v>
      </c>
      <c r="N1" t="s">
        <v>2239</v>
      </c>
      <c r="O1" t="s">
        <v>2242</v>
      </c>
      <c r="P1" t="s">
        <v>735</v>
      </c>
      <c r="Q1" t="s">
        <v>2243</v>
      </c>
      <c r="R1" t="s">
        <v>2244</v>
      </c>
      <c r="S1" t="s">
        <v>2797</v>
      </c>
      <c r="T1" t="s">
        <v>1585</v>
      </c>
    </row>
    <row r="2" spans="1:23">
      <c r="A2" t="s">
        <v>2236</v>
      </c>
    </row>
    <row r="3" spans="1:23">
      <c r="A3" t="s">
        <v>725</v>
      </c>
      <c r="B3" t="s">
        <v>726</v>
      </c>
      <c r="C3" t="s">
        <v>2237</v>
      </c>
    </row>
    <row r="4" spans="1:23">
      <c r="A4" t="s">
        <v>1585</v>
      </c>
      <c r="B4" t="s">
        <v>733</v>
      </c>
      <c r="C4" t="s">
        <v>2238</v>
      </c>
      <c r="D4" t="s">
        <v>2239</v>
      </c>
      <c r="E4" t="s">
        <v>735</v>
      </c>
      <c r="F4" t="s">
        <v>736</v>
      </c>
      <c r="G4" t="s">
        <v>2240</v>
      </c>
      <c r="H4" t="s">
        <v>2241</v>
      </c>
      <c r="I4" t="s">
        <v>733</v>
      </c>
      <c r="J4" t="s">
        <v>2239</v>
      </c>
      <c r="K4" t="s">
        <v>2242</v>
      </c>
      <c r="L4" t="s">
        <v>735</v>
      </c>
      <c r="Q4" t="s">
        <v>2243</v>
      </c>
      <c r="R4" t="s">
        <v>2244</v>
      </c>
      <c r="S4" t="s">
        <v>2797</v>
      </c>
      <c r="T4" t="s">
        <v>1585</v>
      </c>
      <c r="V4" t="s">
        <v>2784</v>
      </c>
    </row>
    <row r="5" spans="1:23">
      <c r="A5" t="s">
        <v>2245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Q5">
        <v>0</v>
      </c>
      <c r="R5">
        <v>0</v>
      </c>
      <c r="S5">
        <f>D5*0.04+E5*4-F5+J5*0.1+L5*6+M5+N5*0.1+P5*6+IF(D5&gt;300,3,0)+IF(J5&gt;100,3,0)+IF(N5&gt;100,3,0)-Q5</f>
        <v>0</v>
      </c>
      <c r="T5" t="str">
        <f>A5</f>
        <v>Bryce Petty,NYJ</v>
      </c>
      <c r="U5" t="str">
        <f>LEFT(T5,FIND(",",T5)-1)</f>
        <v>Bryce Petty</v>
      </c>
      <c r="V5">
        <f>IFERROR(VLOOKUP(U5,'player index'!D:F,3,FALSE),VLOOKUP(U5,'player index'!E:F,2,FALSE))</f>
        <v>472</v>
      </c>
      <c r="W5">
        <f>S5</f>
        <v>0</v>
      </c>
    </row>
    <row r="6" spans="1:23">
      <c r="A6" t="s">
        <v>2246</v>
      </c>
      <c r="B6">
        <v>0.2</v>
      </c>
      <c r="C6">
        <v>0.1</v>
      </c>
      <c r="D6">
        <v>1.1000000000000001</v>
      </c>
      <c r="E6">
        <v>0</v>
      </c>
      <c r="F6">
        <v>0</v>
      </c>
      <c r="G6">
        <v>59.2</v>
      </c>
      <c r="H6">
        <v>5.3</v>
      </c>
      <c r="I6">
        <v>0.1</v>
      </c>
      <c r="J6">
        <v>0.5</v>
      </c>
      <c r="K6">
        <v>5.2</v>
      </c>
      <c r="L6">
        <v>0</v>
      </c>
      <c r="Q6">
        <v>0</v>
      </c>
      <c r="R6">
        <v>0</v>
      </c>
      <c r="S6">
        <f t="shared" ref="S6:S69" si="0">D6*0.04+E6*4-F6+J6*0.1+L6*6+M6+N6*0.1+P6*6+IF(D6&gt;300,3,0)+IF(J6&gt;100,3,0)+IF(N6&gt;100,3,0)-Q6</f>
        <v>9.4E-2</v>
      </c>
      <c r="T6" t="str">
        <f t="shared" ref="T6:T69" si="1">A6</f>
        <v>Chase Daniel,KC</v>
      </c>
      <c r="U6" t="str">
        <f t="shared" ref="U6:U69" si="2">LEFT(T6,FIND(",",T6)-1)</f>
        <v>Chase Daniel</v>
      </c>
      <c r="V6">
        <f>IFERROR(VLOOKUP(U6,'player index'!D:F,3,FALSE),VLOOKUP(U6,'player index'!E:F,2,FALSE))</f>
        <v>471</v>
      </c>
      <c r="W6">
        <f t="shared" ref="W6:W69" si="3">S6</f>
        <v>9.4E-2</v>
      </c>
    </row>
    <row r="7" spans="1:23">
      <c r="A7" t="s">
        <v>2247</v>
      </c>
      <c r="B7">
        <v>0.3</v>
      </c>
      <c r="C7">
        <v>0.2</v>
      </c>
      <c r="D7">
        <v>2</v>
      </c>
      <c r="E7">
        <v>0</v>
      </c>
      <c r="F7">
        <v>0</v>
      </c>
      <c r="G7">
        <v>58.5</v>
      </c>
      <c r="H7">
        <v>6.9</v>
      </c>
      <c r="I7">
        <v>0.1</v>
      </c>
      <c r="J7">
        <v>0.3</v>
      </c>
      <c r="K7">
        <v>2.8</v>
      </c>
      <c r="L7">
        <v>0</v>
      </c>
      <c r="Q7">
        <v>0</v>
      </c>
      <c r="R7">
        <v>0</v>
      </c>
      <c r="S7">
        <f t="shared" si="0"/>
        <v>0.11</v>
      </c>
      <c r="T7" t="str">
        <f t="shared" si="1"/>
        <v>Derek Anderson,CAR</v>
      </c>
      <c r="U7" t="str">
        <f t="shared" si="2"/>
        <v>Derek Anderson</v>
      </c>
      <c r="V7">
        <f>IFERROR(VLOOKUP(U7,'player index'!D:F,3,FALSE),VLOOKUP(U7,'player index'!E:F,2,FALSE))</f>
        <v>475</v>
      </c>
      <c r="W7">
        <f t="shared" si="3"/>
        <v>0.11</v>
      </c>
    </row>
    <row r="8" spans="1:23">
      <c r="A8" t="s">
        <v>2248</v>
      </c>
      <c r="B8">
        <v>36</v>
      </c>
      <c r="C8">
        <v>21.8</v>
      </c>
      <c r="D8">
        <v>233</v>
      </c>
      <c r="E8">
        <v>1.6</v>
      </c>
      <c r="F8">
        <v>1</v>
      </c>
      <c r="G8">
        <v>60.6</v>
      </c>
      <c r="H8">
        <v>6.5</v>
      </c>
      <c r="I8">
        <v>2.1</v>
      </c>
      <c r="J8">
        <v>4.9000000000000004</v>
      </c>
      <c r="K8">
        <v>2.2999999999999998</v>
      </c>
      <c r="L8">
        <v>0.1</v>
      </c>
      <c r="Q8">
        <v>0.1</v>
      </c>
      <c r="R8">
        <v>0</v>
      </c>
      <c r="S8">
        <f t="shared" si="0"/>
        <v>15.71</v>
      </c>
      <c r="T8" t="str">
        <f t="shared" si="1"/>
        <v>Joe Flacco,BAL</v>
      </c>
      <c r="U8" t="str">
        <f t="shared" si="2"/>
        <v>Joe Flacco</v>
      </c>
      <c r="V8">
        <f>IFERROR(VLOOKUP(U8,'player index'!D:F,3,FALSE),VLOOKUP(U8,'player index'!E:F,2,FALSE))</f>
        <v>20</v>
      </c>
      <c r="W8">
        <f t="shared" si="3"/>
        <v>15.71</v>
      </c>
    </row>
    <row r="9" spans="1:23">
      <c r="A9" t="s">
        <v>2249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Q9">
        <v>0</v>
      </c>
      <c r="R9">
        <v>0</v>
      </c>
      <c r="S9">
        <f t="shared" si="0"/>
        <v>0</v>
      </c>
      <c r="T9" t="str">
        <f t="shared" si="1"/>
        <v>Austin Davis,CLE</v>
      </c>
      <c r="U9" t="str">
        <f t="shared" si="2"/>
        <v>Austin Davis</v>
      </c>
      <c r="V9">
        <f>IFERROR(VLOOKUP(U9,'player index'!D:F,3,FALSE),VLOOKUP(U9,'player index'!E:F,2,FALSE))</f>
        <v>484</v>
      </c>
      <c r="W9">
        <f t="shared" si="3"/>
        <v>0</v>
      </c>
    </row>
    <row r="10" spans="1:23">
      <c r="A10" t="s">
        <v>2250</v>
      </c>
      <c r="B10">
        <v>31.1</v>
      </c>
      <c r="C10">
        <v>19.7</v>
      </c>
      <c r="D10">
        <v>216</v>
      </c>
      <c r="E10">
        <v>1.3</v>
      </c>
      <c r="F10">
        <v>1</v>
      </c>
      <c r="G10">
        <v>63.3</v>
      </c>
      <c r="H10">
        <v>6.9</v>
      </c>
      <c r="I10">
        <v>3.8</v>
      </c>
      <c r="J10">
        <v>10.7</v>
      </c>
      <c r="K10">
        <v>2.8</v>
      </c>
      <c r="L10">
        <v>0.1</v>
      </c>
      <c r="Q10">
        <v>0.2</v>
      </c>
      <c r="R10">
        <v>0</v>
      </c>
      <c r="S10">
        <f t="shared" si="0"/>
        <v>14.31</v>
      </c>
      <c r="T10" t="str">
        <f t="shared" si="1"/>
        <v>Andy Dalton,CIN</v>
      </c>
      <c r="U10" t="str">
        <f t="shared" si="2"/>
        <v>Andy Dalton</v>
      </c>
      <c r="V10">
        <f>IFERROR(VLOOKUP(U10,'player index'!D:F,3,FALSE),VLOOKUP(U10,'player index'!E:F,2,FALSE))</f>
        <v>31</v>
      </c>
      <c r="W10">
        <f t="shared" si="3"/>
        <v>14.31</v>
      </c>
    </row>
    <row r="11" spans="1:23">
      <c r="A11" t="s">
        <v>2251</v>
      </c>
      <c r="B11">
        <v>35.299999999999997</v>
      </c>
      <c r="C11">
        <v>21.3</v>
      </c>
      <c r="D11">
        <v>216</v>
      </c>
      <c r="E11">
        <v>1.5</v>
      </c>
      <c r="F11">
        <v>1</v>
      </c>
      <c r="G11">
        <v>60.3</v>
      </c>
      <c r="H11">
        <v>6.1</v>
      </c>
      <c r="I11">
        <v>3.1</v>
      </c>
      <c r="J11">
        <v>19.3</v>
      </c>
      <c r="K11">
        <v>6.3</v>
      </c>
      <c r="L11">
        <v>0.1</v>
      </c>
      <c r="Q11">
        <v>0.3</v>
      </c>
      <c r="R11">
        <v>0</v>
      </c>
      <c r="S11">
        <f t="shared" si="0"/>
        <v>15.870000000000001</v>
      </c>
      <c r="T11" t="str">
        <f t="shared" si="1"/>
        <v>Ryan Tannehill,MIA</v>
      </c>
      <c r="U11" t="str">
        <f t="shared" si="2"/>
        <v>Ryan Tannehill</v>
      </c>
      <c r="V11">
        <f>IFERROR(VLOOKUP(U11,'player index'!D:F,3,FALSE),VLOOKUP(U11,'player index'!E:F,2,FALSE))</f>
        <v>10</v>
      </c>
      <c r="W11">
        <f t="shared" si="3"/>
        <v>15.870000000000001</v>
      </c>
    </row>
    <row r="12" spans="1:23">
      <c r="A12" t="s">
        <v>2252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Q12">
        <v>0</v>
      </c>
      <c r="R12">
        <v>0</v>
      </c>
      <c r="S12">
        <f t="shared" si="0"/>
        <v>0</v>
      </c>
      <c r="T12" t="str">
        <f t="shared" si="1"/>
        <v>Landry Jones,PIT</v>
      </c>
      <c r="U12" t="str">
        <f t="shared" si="2"/>
        <v>Landry Jones</v>
      </c>
      <c r="V12">
        <f>IFERROR(VLOOKUP(U12,'player index'!D:F,3,FALSE),VLOOKUP(U12,'player index'!E:F,2,FALSE))</f>
        <v>569</v>
      </c>
      <c r="W12">
        <f t="shared" si="3"/>
        <v>0</v>
      </c>
    </row>
    <row r="13" spans="1:23">
      <c r="A13" t="s">
        <v>2253</v>
      </c>
      <c r="B13">
        <v>31.4</v>
      </c>
      <c r="C13">
        <v>19.399999999999999</v>
      </c>
      <c r="D13">
        <v>216</v>
      </c>
      <c r="E13">
        <v>1.5</v>
      </c>
      <c r="F13">
        <v>0.7</v>
      </c>
      <c r="G13">
        <v>61.8</v>
      </c>
      <c r="H13">
        <v>6.9</v>
      </c>
      <c r="I13">
        <v>4.2</v>
      </c>
      <c r="J13">
        <v>21.6</v>
      </c>
      <c r="K13">
        <v>5.2</v>
      </c>
      <c r="L13">
        <v>0</v>
      </c>
      <c r="Q13">
        <v>0.2</v>
      </c>
      <c r="R13">
        <v>0</v>
      </c>
      <c r="S13">
        <f t="shared" si="0"/>
        <v>15.900000000000002</v>
      </c>
      <c r="T13" t="str">
        <f t="shared" si="1"/>
        <v>Alex Smith,KC</v>
      </c>
      <c r="U13" t="str">
        <f t="shared" si="2"/>
        <v>Alex Smith</v>
      </c>
      <c r="V13">
        <f>IFERROR(VLOOKUP(U13,'player index'!D:F,3,FALSE),VLOOKUP(U13,'player index'!E:F,2,FALSE))</f>
        <v>18</v>
      </c>
      <c r="W13">
        <f t="shared" si="3"/>
        <v>15.900000000000002</v>
      </c>
    </row>
    <row r="14" spans="1:23">
      <c r="A14" t="s">
        <v>2254</v>
      </c>
      <c r="B14">
        <v>0.6</v>
      </c>
      <c r="C14">
        <v>0.4</v>
      </c>
      <c r="D14">
        <v>4.8</v>
      </c>
      <c r="E14">
        <v>0</v>
      </c>
      <c r="F14">
        <v>0</v>
      </c>
      <c r="G14">
        <v>65.099999999999994</v>
      </c>
      <c r="H14">
        <v>7.9</v>
      </c>
      <c r="I14">
        <v>0.2</v>
      </c>
      <c r="J14">
        <v>1.2</v>
      </c>
      <c r="K14">
        <v>5.5</v>
      </c>
      <c r="L14">
        <v>0</v>
      </c>
      <c r="Q14">
        <v>0</v>
      </c>
      <c r="R14">
        <v>0</v>
      </c>
      <c r="S14">
        <f t="shared" si="0"/>
        <v>0.312</v>
      </c>
      <c r="T14" t="str">
        <f t="shared" si="1"/>
        <v>Robert Griffin III,WAS</v>
      </c>
      <c r="U14" t="str">
        <f t="shared" si="2"/>
        <v>Robert Griffin III</v>
      </c>
      <c r="V14" t="e">
        <f>IFERROR(VLOOKUP(U14,'player index'!D:F,3,FALSE),VLOOKUP(U14,'player index'!E:F,2,FALSE))</f>
        <v>#N/A</v>
      </c>
      <c r="W14">
        <f t="shared" si="3"/>
        <v>0.312</v>
      </c>
    </row>
    <row r="15" spans="1:23">
      <c r="A15" t="s">
        <v>2255</v>
      </c>
      <c r="B15">
        <v>0.1</v>
      </c>
      <c r="C15">
        <v>0</v>
      </c>
      <c r="D15">
        <v>0.5</v>
      </c>
      <c r="E15">
        <v>0</v>
      </c>
      <c r="F15">
        <v>0</v>
      </c>
      <c r="G15">
        <v>70.599999999999994</v>
      </c>
      <c r="H15">
        <v>10.1</v>
      </c>
      <c r="I15">
        <v>0</v>
      </c>
      <c r="J15">
        <v>0</v>
      </c>
      <c r="K15">
        <v>1.2</v>
      </c>
      <c r="L15">
        <v>0</v>
      </c>
      <c r="Q15">
        <v>0</v>
      </c>
      <c r="R15">
        <v>0</v>
      </c>
      <c r="S15">
        <f t="shared" si="0"/>
        <v>0.02</v>
      </c>
      <c r="T15" t="str">
        <f t="shared" si="1"/>
        <v>Tarvaris Jackson,SEA</v>
      </c>
      <c r="U15" t="str">
        <f t="shared" si="2"/>
        <v>Tarvaris Jackson</v>
      </c>
      <c r="V15">
        <f>IFERROR(VLOOKUP(U15,'player index'!D:F,3,FALSE),VLOOKUP(U15,'player index'!E:F,2,FALSE))</f>
        <v>463</v>
      </c>
      <c r="W15">
        <f t="shared" si="3"/>
        <v>0.02</v>
      </c>
    </row>
    <row r="16" spans="1:23">
      <c r="A16" t="s">
        <v>2256</v>
      </c>
      <c r="B16">
        <v>25.7</v>
      </c>
      <c r="C16">
        <v>15.2</v>
      </c>
      <c r="D16">
        <v>224</v>
      </c>
      <c r="E16">
        <v>1.3</v>
      </c>
      <c r="F16">
        <v>0.6</v>
      </c>
      <c r="G16">
        <v>59.1</v>
      </c>
      <c r="H16">
        <v>8.6999999999999993</v>
      </c>
      <c r="I16">
        <v>2.1</v>
      </c>
      <c r="J16">
        <v>11.2</v>
      </c>
      <c r="K16">
        <v>5.4</v>
      </c>
      <c r="L16">
        <v>0.1</v>
      </c>
      <c r="Q16">
        <v>0.2</v>
      </c>
      <c r="R16">
        <v>0</v>
      </c>
      <c r="S16">
        <f t="shared" si="0"/>
        <v>15.08</v>
      </c>
      <c r="T16" t="str">
        <f t="shared" si="1"/>
        <v>Josh McCown,CLE</v>
      </c>
      <c r="U16" t="str">
        <f t="shared" si="2"/>
        <v>Josh McCown</v>
      </c>
      <c r="V16">
        <f>IFERROR(VLOOKUP(U16,'player index'!D:F,3,FALSE),VLOOKUP(U16,'player index'!E:F,2,FALSE))</f>
        <v>493</v>
      </c>
      <c r="W16">
        <f t="shared" si="3"/>
        <v>15.08</v>
      </c>
    </row>
    <row r="17" spans="1:23">
      <c r="A17" t="s">
        <v>2257</v>
      </c>
      <c r="B17">
        <v>39</v>
      </c>
      <c r="C17">
        <v>23.5</v>
      </c>
      <c r="D17">
        <v>247</v>
      </c>
      <c r="E17">
        <v>1.8</v>
      </c>
      <c r="F17">
        <v>1.1000000000000001</v>
      </c>
      <c r="G17">
        <v>60.3</v>
      </c>
      <c r="H17">
        <v>6.3</v>
      </c>
      <c r="I17">
        <v>2.5</v>
      </c>
      <c r="J17">
        <v>5.8</v>
      </c>
      <c r="K17">
        <v>2.2999999999999998</v>
      </c>
      <c r="L17">
        <v>0.1</v>
      </c>
      <c r="Q17">
        <v>0.3</v>
      </c>
      <c r="R17">
        <v>0</v>
      </c>
      <c r="S17">
        <f t="shared" si="0"/>
        <v>16.860000000000003</v>
      </c>
      <c r="T17" t="str">
        <f t="shared" si="1"/>
        <v>Matthew Stafford,DET</v>
      </c>
      <c r="U17" t="str">
        <f t="shared" si="2"/>
        <v>Matthew Stafford</v>
      </c>
      <c r="V17">
        <f>IFERROR(VLOOKUP(U17,'player index'!D:F,3,FALSE),VLOOKUP(U17,'player index'!E:F,2,FALSE))</f>
        <v>24</v>
      </c>
      <c r="W17">
        <f t="shared" si="3"/>
        <v>16.860000000000003</v>
      </c>
    </row>
    <row r="18" spans="1:23">
      <c r="A18" t="s">
        <v>2258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Q18">
        <v>0</v>
      </c>
      <c r="R18">
        <v>0</v>
      </c>
      <c r="S18">
        <f t="shared" si="0"/>
        <v>0</v>
      </c>
      <c r="T18" t="str">
        <f t="shared" si="1"/>
        <v>Thad Lewis,PHI</v>
      </c>
      <c r="U18" t="str">
        <f t="shared" si="2"/>
        <v>Thad Lewis</v>
      </c>
      <c r="V18" t="e">
        <f>IFERROR(VLOOKUP(U18,'player index'!D:F,3,FALSE),VLOOKUP(U18,'player index'!E:F,2,FALSE))</f>
        <v>#N/A</v>
      </c>
      <c r="W18">
        <f t="shared" si="3"/>
        <v>0</v>
      </c>
    </row>
    <row r="19" spans="1:23">
      <c r="A19" t="s">
        <v>2259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Q19">
        <v>0</v>
      </c>
      <c r="R19">
        <v>0</v>
      </c>
      <c r="S19">
        <f t="shared" si="0"/>
        <v>0</v>
      </c>
      <c r="T19" t="str">
        <f t="shared" si="1"/>
        <v>Trevor Siemian,DEN</v>
      </c>
      <c r="U19" t="str">
        <f t="shared" si="2"/>
        <v>Trevor Siemian</v>
      </c>
      <c r="V19">
        <f>IFERROR(VLOOKUP(U19,'player index'!D:F,3,FALSE),VLOOKUP(U19,'player index'!E:F,2,FALSE))</f>
        <v>648</v>
      </c>
      <c r="W19">
        <f t="shared" si="3"/>
        <v>0</v>
      </c>
    </row>
    <row r="20" spans="1:23">
      <c r="A20" t="s">
        <v>2260</v>
      </c>
      <c r="B20">
        <v>31.8</v>
      </c>
      <c r="C20">
        <v>20.2</v>
      </c>
      <c r="D20">
        <v>230</v>
      </c>
      <c r="E20">
        <v>1.3</v>
      </c>
      <c r="F20">
        <v>0.9</v>
      </c>
      <c r="G20">
        <v>63.5</v>
      </c>
      <c r="H20">
        <v>7.2</v>
      </c>
      <c r="I20">
        <v>5.2</v>
      </c>
      <c r="J20">
        <v>31</v>
      </c>
      <c r="K20">
        <v>6</v>
      </c>
      <c r="L20">
        <v>0.2</v>
      </c>
      <c r="Q20">
        <v>0.2</v>
      </c>
      <c r="R20">
        <v>0</v>
      </c>
      <c r="S20">
        <f t="shared" si="0"/>
        <v>17.600000000000001</v>
      </c>
      <c r="T20" t="str">
        <f t="shared" si="1"/>
        <v>Tyrod Taylor,BUF</v>
      </c>
      <c r="U20" t="str">
        <f t="shared" si="2"/>
        <v>Tyrod Taylor</v>
      </c>
      <c r="V20">
        <f>IFERROR(VLOOKUP(U20,'player index'!D:F,3,FALSE),VLOOKUP(U20,'player index'!E:F,2,FALSE))</f>
        <v>34</v>
      </c>
      <c r="W20">
        <f t="shared" si="3"/>
        <v>17.600000000000001</v>
      </c>
    </row>
    <row r="21" spans="1:23">
      <c r="A21" t="s">
        <v>2261</v>
      </c>
      <c r="B21">
        <v>0</v>
      </c>
      <c r="C21">
        <v>0</v>
      </c>
      <c r="D21">
        <v>0.4</v>
      </c>
      <c r="E21">
        <v>0</v>
      </c>
      <c r="F21">
        <v>0</v>
      </c>
      <c r="G21">
        <v>68.2</v>
      </c>
      <c r="H21">
        <v>9.6999999999999993</v>
      </c>
      <c r="I21">
        <v>0</v>
      </c>
      <c r="J21">
        <v>0</v>
      </c>
      <c r="K21">
        <v>1.9</v>
      </c>
      <c r="L21">
        <v>0</v>
      </c>
      <c r="Q21">
        <v>0</v>
      </c>
      <c r="R21">
        <v>0</v>
      </c>
      <c r="S21">
        <f t="shared" si="0"/>
        <v>1.6E-2</v>
      </c>
      <c r="T21" t="str">
        <f t="shared" si="1"/>
        <v>Ryan Nassib,NYG</v>
      </c>
      <c r="U21" t="str">
        <f t="shared" si="2"/>
        <v>Ryan Nassib</v>
      </c>
      <c r="V21">
        <f>IFERROR(VLOOKUP(U21,'player index'!D:F,3,FALSE),VLOOKUP(U21,'player index'!E:F,2,FALSE))</f>
        <v>467</v>
      </c>
      <c r="W21">
        <f t="shared" si="3"/>
        <v>1.6E-2</v>
      </c>
    </row>
    <row r="22" spans="1:23">
      <c r="A22" t="s">
        <v>2262</v>
      </c>
      <c r="B22">
        <v>33.700000000000003</v>
      </c>
      <c r="C22">
        <v>23.7</v>
      </c>
      <c r="D22">
        <v>254</v>
      </c>
      <c r="E22">
        <v>1.4</v>
      </c>
      <c r="F22">
        <v>1.4</v>
      </c>
      <c r="G22">
        <v>70.3</v>
      </c>
      <c r="H22">
        <v>7.5</v>
      </c>
      <c r="I22">
        <v>1.8</v>
      </c>
      <c r="J22">
        <v>5.2</v>
      </c>
      <c r="K22">
        <v>3</v>
      </c>
      <c r="L22">
        <v>0</v>
      </c>
      <c r="Q22">
        <v>0.2</v>
      </c>
      <c r="R22">
        <v>0</v>
      </c>
      <c r="S22">
        <f t="shared" si="0"/>
        <v>14.68</v>
      </c>
      <c r="T22" t="str">
        <f t="shared" si="1"/>
        <v>Philip Rivers,SD</v>
      </c>
      <c r="U22" t="str">
        <f t="shared" si="2"/>
        <v>Philip Rivers</v>
      </c>
      <c r="V22">
        <f>IFERROR(VLOOKUP(U22,'player index'!D:F,3,FALSE),VLOOKUP(U22,'player index'!E:F,2,FALSE))</f>
        <v>17</v>
      </c>
      <c r="W22">
        <f t="shared" si="3"/>
        <v>14.68</v>
      </c>
    </row>
    <row r="23" spans="1:23">
      <c r="A23" t="s">
        <v>2263</v>
      </c>
      <c r="B23">
        <v>0</v>
      </c>
      <c r="C23">
        <v>0</v>
      </c>
      <c r="D23">
        <v>0.3</v>
      </c>
      <c r="E23">
        <v>0</v>
      </c>
      <c r="F23">
        <v>0</v>
      </c>
      <c r="G23">
        <v>68.2</v>
      </c>
      <c r="H23">
        <v>7.2</v>
      </c>
      <c r="I23">
        <v>0</v>
      </c>
      <c r="J23">
        <v>0</v>
      </c>
      <c r="K23">
        <v>4.8</v>
      </c>
      <c r="L23">
        <v>0</v>
      </c>
      <c r="Q23">
        <v>0</v>
      </c>
      <c r="R23">
        <v>0</v>
      </c>
      <c r="S23">
        <f t="shared" si="0"/>
        <v>1.2E-2</v>
      </c>
      <c r="T23" t="str">
        <f t="shared" si="1"/>
        <v>Sean Renfree,ATL</v>
      </c>
      <c r="U23" t="str">
        <f t="shared" si="2"/>
        <v>Sean Renfree</v>
      </c>
      <c r="V23">
        <f>IFERROR(VLOOKUP(U23,'player index'!D:F,3,FALSE),VLOOKUP(U23,'player index'!E:F,2,FALSE))</f>
        <v>486</v>
      </c>
      <c r="W23">
        <f t="shared" si="3"/>
        <v>1.2E-2</v>
      </c>
    </row>
    <row r="24" spans="1:23">
      <c r="A24" t="s">
        <v>2264</v>
      </c>
      <c r="B24">
        <v>33.299999999999997</v>
      </c>
      <c r="C24">
        <v>18.3</v>
      </c>
      <c r="D24">
        <v>224</v>
      </c>
      <c r="E24">
        <v>1.3</v>
      </c>
      <c r="F24">
        <v>1.2</v>
      </c>
      <c r="G24">
        <v>55</v>
      </c>
      <c r="H24">
        <v>6.7</v>
      </c>
      <c r="I24">
        <v>3.7</v>
      </c>
      <c r="J24">
        <v>17.2</v>
      </c>
      <c r="K24">
        <v>4.7</v>
      </c>
      <c r="L24">
        <v>0.1</v>
      </c>
      <c r="Q24">
        <v>0.3</v>
      </c>
      <c r="R24">
        <v>0</v>
      </c>
      <c r="S24">
        <f t="shared" si="0"/>
        <v>14.98</v>
      </c>
      <c r="T24" t="str">
        <f t="shared" si="1"/>
        <v>Jameis Winston,TB</v>
      </c>
      <c r="U24" t="str">
        <f t="shared" si="2"/>
        <v>Jameis Winston</v>
      </c>
      <c r="V24">
        <f>IFERROR(VLOOKUP(U24,'player index'!D:F,3,FALSE),VLOOKUP(U24,'player index'!E:F,2,FALSE))</f>
        <v>25</v>
      </c>
      <c r="W24">
        <f t="shared" si="3"/>
        <v>14.98</v>
      </c>
    </row>
    <row r="25" spans="1:23">
      <c r="A25" t="s">
        <v>2265</v>
      </c>
      <c r="B25">
        <v>0</v>
      </c>
      <c r="C25">
        <v>0</v>
      </c>
      <c r="D25">
        <v>0.2</v>
      </c>
      <c r="E25">
        <v>0</v>
      </c>
      <c r="F25">
        <v>0</v>
      </c>
      <c r="G25">
        <v>59.5</v>
      </c>
      <c r="H25">
        <v>6.4</v>
      </c>
      <c r="I25">
        <v>0</v>
      </c>
      <c r="J25">
        <v>0</v>
      </c>
      <c r="K25">
        <v>3.2</v>
      </c>
      <c r="L25">
        <v>0</v>
      </c>
      <c r="Q25">
        <v>0</v>
      </c>
      <c r="R25">
        <v>0</v>
      </c>
      <c r="S25">
        <f t="shared" si="0"/>
        <v>8.0000000000000002E-3</v>
      </c>
      <c r="T25" t="str">
        <f t="shared" si="1"/>
        <v>Dan Orlovsky,DET</v>
      </c>
      <c r="U25" t="str">
        <f t="shared" si="2"/>
        <v>Dan Orlovsky</v>
      </c>
      <c r="V25">
        <f>IFERROR(VLOOKUP(U25,'player index'!D:F,3,FALSE),VLOOKUP(U25,'player index'!E:F,2,FALSE))</f>
        <v>468</v>
      </c>
      <c r="W25">
        <f t="shared" si="3"/>
        <v>8.0000000000000002E-3</v>
      </c>
    </row>
    <row r="26" spans="1:23">
      <c r="A26" t="s">
        <v>2266</v>
      </c>
      <c r="B26">
        <v>40.1</v>
      </c>
      <c r="C26">
        <v>26.9</v>
      </c>
      <c r="D26">
        <v>292</v>
      </c>
      <c r="E26">
        <v>1.9</v>
      </c>
      <c r="F26">
        <v>0.9</v>
      </c>
      <c r="G26">
        <v>67.099999999999994</v>
      </c>
      <c r="H26">
        <v>7.3</v>
      </c>
      <c r="I26">
        <v>1.3</v>
      </c>
      <c r="J26">
        <v>1.8</v>
      </c>
      <c r="K26">
        <v>1.4</v>
      </c>
      <c r="L26">
        <v>0</v>
      </c>
      <c r="Q26">
        <v>0.2</v>
      </c>
      <c r="R26">
        <v>0</v>
      </c>
      <c r="S26">
        <f t="shared" si="0"/>
        <v>18.360000000000003</v>
      </c>
      <c r="T26" t="str">
        <f t="shared" si="1"/>
        <v>Peyton Manning,DEN</v>
      </c>
      <c r="U26" t="str">
        <f t="shared" si="2"/>
        <v>Peyton Manning</v>
      </c>
      <c r="V26">
        <f>IFERROR(VLOOKUP(U26,'player index'!D:F,3,FALSE),VLOOKUP(U26,'player index'!E:F,2,FALSE))</f>
        <v>9</v>
      </c>
      <c r="W26">
        <f t="shared" si="3"/>
        <v>18.360000000000003</v>
      </c>
    </row>
    <row r="27" spans="1:23">
      <c r="A27" t="s">
        <v>2267</v>
      </c>
      <c r="B27">
        <v>0.7</v>
      </c>
      <c r="C27">
        <v>0.4</v>
      </c>
      <c r="D27">
        <v>4.5999999999999996</v>
      </c>
      <c r="E27">
        <v>0</v>
      </c>
      <c r="F27">
        <v>0</v>
      </c>
      <c r="G27">
        <v>56.6</v>
      </c>
      <c r="H27">
        <v>6.9</v>
      </c>
      <c r="I27">
        <v>0.1</v>
      </c>
      <c r="J27">
        <v>0.3</v>
      </c>
      <c r="K27">
        <v>3.3</v>
      </c>
      <c r="L27">
        <v>0</v>
      </c>
      <c r="Q27">
        <v>0</v>
      </c>
      <c r="R27">
        <v>0</v>
      </c>
      <c r="S27">
        <f t="shared" si="0"/>
        <v>0.214</v>
      </c>
      <c r="T27" t="str">
        <f t="shared" si="1"/>
        <v>Mike Glennon,TB</v>
      </c>
      <c r="U27" t="str">
        <f t="shared" si="2"/>
        <v>Mike Glennon</v>
      </c>
      <c r="V27">
        <f>IFERROR(VLOOKUP(U27,'player index'!D:F,3,FALSE),VLOOKUP(U27,'player index'!E:F,2,FALSE))</f>
        <v>470</v>
      </c>
      <c r="W27">
        <f t="shared" si="3"/>
        <v>0.214</v>
      </c>
    </row>
    <row r="28" spans="1:23">
      <c r="A28" t="s">
        <v>2268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Q28">
        <v>0</v>
      </c>
      <c r="R28">
        <v>0</v>
      </c>
      <c r="S28">
        <f t="shared" si="0"/>
        <v>0</v>
      </c>
      <c r="T28" t="str">
        <f t="shared" si="1"/>
        <v>Matt Barkley,ARI</v>
      </c>
      <c r="U28" t="str">
        <f t="shared" si="2"/>
        <v>Matt Barkley</v>
      </c>
      <c r="V28">
        <f>IFERROR(VLOOKUP(U28,'player index'!D:F,3,FALSE),VLOOKUP(U28,'player index'!E:F,2,FALSE))</f>
        <v>573</v>
      </c>
      <c r="W28">
        <f t="shared" si="3"/>
        <v>0</v>
      </c>
    </row>
    <row r="29" spans="1:23">
      <c r="A29" t="s">
        <v>2269</v>
      </c>
      <c r="B29">
        <v>28.8</v>
      </c>
      <c r="C29">
        <v>19</v>
      </c>
      <c r="D29">
        <v>239</v>
      </c>
      <c r="E29">
        <v>1.6</v>
      </c>
      <c r="F29">
        <v>1.1000000000000001</v>
      </c>
      <c r="G29">
        <v>66</v>
      </c>
      <c r="H29">
        <v>8.3000000000000007</v>
      </c>
      <c r="I29">
        <v>1.8</v>
      </c>
      <c r="J29">
        <v>4.5</v>
      </c>
      <c r="K29">
        <v>2.6</v>
      </c>
      <c r="L29">
        <v>0</v>
      </c>
      <c r="Q29">
        <v>0.2</v>
      </c>
      <c r="R29">
        <v>0</v>
      </c>
      <c r="S29">
        <f t="shared" si="0"/>
        <v>15.110000000000001</v>
      </c>
      <c r="T29" t="str">
        <f t="shared" si="1"/>
        <v>Brandon Weeden,DAL</v>
      </c>
      <c r="U29" t="str">
        <f t="shared" si="2"/>
        <v>Brandon Weeden</v>
      </c>
      <c r="V29">
        <f>IFERROR(VLOOKUP(U29,'player index'!D:F,3,FALSE),VLOOKUP(U29,'player index'!E:F,2,FALSE))</f>
        <v>459</v>
      </c>
      <c r="W29">
        <f t="shared" si="3"/>
        <v>15.110000000000001</v>
      </c>
    </row>
    <row r="30" spans="1:23">
      <c r="A30" t="s">
        <v>2270</v>
      </c>
      <c r="B30">
        <v>39.6</v>
      </c>
      <c r="C30">
        <v>25</v>
      </c>
      <c r="D30">
        <v>307</v>
      </c>
      <c r="E30">
        <v>2.2000000000000002</v>
      </c>
      <c r="F30">
        <v>0.9</v>
      </c>
      <c r="G30">
        <v>63.1</v>
      </c>
      <c r="H30">
        <v>7.8</v>
      </c>
      <c r="I30">
        <v>1</v>
      </c>
      <c r="J30">
        <v>4.5</v>
      </c>
      <c r="K30">
        <v>4.5999999999999996</v>
      </c>
      <c r="L30">
        <v>0.1</v>
      </c>
      <c r="Q30">
        <v>0.4</v>
      </c>
      <c r="R30">
        <v>0</v>
      </c>
      <c r="S30">
        <f t="shared" si="0"/>
        <v>23.830000000000005</v>
      </c>
      <c r="T30" t="str">
        <f t="shared" si="1"/>
        <v>Eli Manning,NYG</v>
      </c>
      <c r="U30" t="str">
        <f t="shared" si="2"/>
        <v>Eli Manning</v>
      </c>
      <c r="V30">
        <f>IFERROR(VLOOKUP(U30,'player index'!D:F,3,FALSE),VLOOKUP(U30,'player index'!E:F,2,FALSE))</f>
        <v>6</v>
      </c>
      <c r="W30">
        <f t="shared" si="3"/>
        <v>23.830000000000005</v>
      </c>
    </row>
    <row r="31" spans="1:23">
      <c r="A31" t="s">
        <v>2271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Q31">
        <v>0</v>
      </c>
      <c r="R31">
        <v>0</v>
      </c>
      <c r="S31">
        <f t="shared" si="0"/>
        <v>0</v>
      </c>
      <c r="T31" t="str">
        <f t="shared" si="1"/>
        <v>B.J. Daniels,SEA</v>
      </c>
      <c r="U31" t="str">
        <f t="shared" si="2"/>
        <v>B.J. Daniels</v>
      </c>
      <c r="V31">
        <f>IFERROR(VLOOKUP(U31,'player index'!D:F,3,FALSE),VLOOKUP(U31,'player index'!E:F,2,FALSE))</f>
        <v>568</v>
      </c>
      <c r="W31">
        <f t="shared" si="3"/>
        <v>0</v>
      </c>
    </row>
    <row r="32" spans="1:23">
      <c r="A32" t="s">
        <v>2272</v>
      </c>
      <c r="B32">
        <v>0.1</v>
      </c>
      <c r="C32">
        <v>0.1</v>
      </c>
      <c r="D32">
        <v>0.6</v>
      </c>
      <c r="E32">
        <v>0</v>
      </c>
      <c r="F32">
        <v>0</v>
      </c>
      <c r="G32">
        <v>68.8</v>
      </c>
      <c r="H32">
        <v>6.7</v>
      </c>
      <c r="I32">
        <v>0</v>
      </c>
      <c r="J32">
        <v>0.1</v>
      </c>
      <c r="K32">
        <v>1.3</v>
      </c>
      <c r="L32">
        <v>0</v>
      </c>
      <c r="Q32">
        <v>0</v>
      </c>
      <c r="R32">
        <v>0</v>
      </c>
      <c r="S32">
        <f t="shared" si="0"/>
        <v>3.4000000000000002E-2</v>
      </c>
      <c r="T32" t="str">
        <f t="shared" si="1"/>
        <v>Jimmy Garoppolo,NE</v>
      </c>
      <c r="U32" t="str">
        <f t="shared" si="2"/>
        <v>Jimmy Garoppolo</v>
      </c>
      <c r="V32">
        <f>IFERROR(VLOOKUP(U32,'player index'!D:F,3,FALSE),VLOOKUP(U32,'player index'!E:F,2,FALSE))</f>
        <v>477</v>
      </c>
      <c r="W32">
        <f t="shared" si="3"/>
        <v>3.4000000000000002E-2</v>
      </c>
    </row>
    <row r="33" spans="1:23">
      <c r="A33" t="s">
        <v>2273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Q33">
        <v>0</v>
      </c>
      <c r="R33">
        <v>0</v>
      </c>
      <c r="S33">
        <f t="shared" si="0"/>
        <v>0</v>
      </c>
      <c r="T33" t="str">
        <f t="shared" si="1"/>
        <v>Sean Mannion,STL</v>
      </c>
      <c r="U33" t="str">
        <f t="shared" si="2"/>
        <v>Sean Mannion</v>
      </c>
      <c r="V33">
        <f>IFERROR(VLOOKUP(U33,'player index'!D:F,3,FALSE),VLOOKUP(U33,'player index'!E:F,2,FALSE))</f>
        <v>657</v>
      </c>
      <c r="W33">
        <f t="shared" si="3"/>
        <v>0</v>
      </c>
    </row>
    <row r="34" spans="1:23">
      <c r="A34" t="s">
        <v>2274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Q34">
        <v>0</v>
      </c>
      <c r="R34">
        <v>0</v>
      </c>
      <c r="S34">
        <f t="shared" si="0"/>
        <v>0</v>
      </c>
      <c r="T34" t="str">
        <f t="shared" si="1"/>
        <v>David Fales,CHI</v>
      </c>
      <c r="U34" t="str">
        <f t="shared" si="2"/>
        <v>David Fales</v>
      </c>
      <c r="V34">
        <f>IFERROR(VLOOKUP(U34,'player index'!D:F,3,FALSE),VLOOKUP(U34,'player index'!E:F,2,FALSE))</f>
        <v>602</v>
      </c>
      <c r="W34">
        <f t="shared" si="3"/>
        <v>0</v>
      </c>
    </row>
    <row r="35" spans="1:23">
      <c r="A35" t="s">
        <v>2275</v>
      </c>
      <c r="B35">
        <v>36.700000000000003</v>
      </c>
      <c r="C35">
        <v>24.6</v>
      </c>
      <c r="D35">
        <v>285</v>
      </c>
      <c r="E35">
        <v>2.4</v>
      </c>
      <c r="F35">
        <v>0.5</v>
      </c>
      <c r="G35">
        <v>67</v>
      </c>
      <c r="H35">
        <v>7.8</v>
      </c>
      <c r="I35">
        <v>2.4</v>
      </c>
      <c r="J35">
        <v>2.5</v>
      </c>
      <c r="K35">
        <v>1</v>
      </c>
      <c r="L35">
        <v>0.1</v>
      </c>
      <c r="Q35">
        <v>0.2</v>
      </c>
      <c r="R35">
        <v>0</v>
      </c>
      <c r="S35">
        <f t="shared" si="0"/>
        <v>21.150000000000002</v>
      </c>
      <c r="T35" t="str">
        <f t="shared" si="1"/>
        <v>Tom Brady,NE</v>
      </c>
      <c r="U35" t="str">
        <f t="shared" si="2"/>
        <v>Tom Brady</v>
      </c>
      <c r="V35">
        <f>IFERROR(VLOOKUP(U35,'player index'!D:F,3,FALSE),VLOOKUP(U35,'player index'!E:F,2,FALSE))</f>
        <v>14</v>
      </c>
      <c r="W35">
        <f t="shared" si="3"/>
        <v>21.150000000000002</v>
      </c>
    </row>
    <row r="36" spans="1:23">
      <c r="A36" t="s">
        <v>2276</v>
      </c>
      <c r="B36">
        <v>32</v>
      </c>
      <c r="C36">
        <v>17.8</v>
      </c>
      <c r="D36">
        <v>232</v>
      </c>
      <c r="E36">
        <v>1.7</v>
      </c>
      <c r="F36">
        <v>1</v>
      </c>
      <c r="G36">
        <v>55.6</v>
      </c>
      <c r="H36">
        <v>7.2</v>
      </c>
      <c r="I36">
        <v>8.1</v>
      </c>
      <c r="J36">
        <v>45.4</v>
      </c>
      <c r="K36">
        <v>5.6</v>
      </c>
      <c r="L36">
        <v>0.5</v>
      </c>
      <c r="Q36">
        <v>0.2</v>
      </c>
      <c r="R36">
        <v>0</v>
      </c>
      <c r="S36">
        <f t="shared" si="0"/>
        <v>22.419999999999998</v>
      </c>
      <c r="T36" t="str">
        <f t="shared" si="1"/>
        <v>Cam Newton,CAR</v>
      </c>
      <c r="U36" t="str">
        <f t="shared" si="2"/>
        <v>Cam Newton</v>
      </c>
      <c r="V36">
        <f>IFERROR(VLOOKUP(U36,'player index'!D:F,3,FALSE),VLOOKUP(U36,'player index'!E:F,2,FALSE))</f>
        <v>11</v>
      </c>
      <c r="W36">
        <f t="shared" si="3"/>
        <v>22.419999999999998</v>
      </c>
    </row>
    <row r="37" spans="1:23">
      <c r="A37" t="s">
        <v>2277</v>
      </c>
      <c r="B37">
        <v>0.4</v>
      </c>
      <c r="C37">
        <v>0.2</v>
      </c>
      <c r="D37">
        <v>2.6</v>
      </c>
      <c r="E37">
        <v>0</v>
      </c>
      <c r="F37">
        <v>0</v>
      </c>
      <c r="G37">
        <v>59.7</v>
      </c>
      <c r="H37">
        <v>6.9</v>
      </c>
      <c r="I37">
        <v>0</v>
      </c>
      <c r="J37">
        <v>0.1</v>
      </c>
      <c r="K37">
        <v>5.0999999999999996</v>
      </c>
      <c r="L37">
        <v>0</v>
      </c>
      <c r="Q37">
        <v>0</v>
      </c>
      <c r="R37">
        <v>0</v>
      </c>
      <c r="S37">
        <f t="shared" si="0"/>
        <v>0.11400000000000002</v>
      </c>
      <c r="T37" t="str">
        <f t="shared" si="1"/>
        <v>Matt Schaub,BAL</v>
      </c>
      <c r="U37" t="str">
        <f t="shared" si="2"/>
        <v>Matt Schaub</v>
      </c>
      <c r="V37">
        <f>IFERROR(VLOOKUP(U37,'player index'!D:F,3,FALSE),VLOOKUP(U37,'player index'!E:F,2,FALSE))</f>
        <v>462</v>
      </c>
      <c r="W37">
        <f t="shared" si="3"/>
        <v>0.11400000000000002</v>
      </c>
    </row>
    <row r="38" spans="1:23">
      <c r="A38" t="s">
        <v>2278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Q38">
        <v>0</v>
      </c>
      <c r="R38">
        <v>0</v>
      </c>
      <c r="S38">
        <f t="shared" si="0"/>
        <v>0</v>
      </c>
      <c r="T38" t="str">
        <f t="shared" si="1"/>
        <v>Charlie Whitehurst,TEN</v>
      </c>
      <c r="U38" t="str">
        <f t="shared" si="2"/>
        <v>Charlie Whitehurst</v>
      </c>
      <c r="V38">
        <f>IFERROR(VLOOKUP(U38,'player index'!D:F,3,FALSE),VLOOKUP(U38,'player index'!E:F,2,FALSE))</f>
        <v>495</v>
      </c>
      <c r="W38">
        <f t="shared" si="3"/>
        <v>0</v>
      </c>
    </row>
    <row r="39" spans="1:23">
      <c r="A39" t="s">
        <v>2279</v>
      </c>
      <c r="B39">
        <v>0.6</v>
      </c>
      <c r="C39">
        <v>0.3</v>
      </c>
      <c r="D39">
        <v>5</v>
      </c>
      <c r="E39">
        <v>0</v>
      </c>
      <c r="F39">
        <v>0</v>
      </c>
      <c r="G39">
        <v>58.7</v>
      </c>
      <c r="H39">
        <v>8.5</v>
      </c>
      <c r="I39">
        <v>0.1</v>
      </c>
      <c r="J39">
        <v>0.5</v>
      </c>
      <c r="K39">
        <v>3.7</v>
      </c>
      <c r="L39">
        <v>0</v>
      </c>
      <c r="Q39">
        <v>0</v>
      </c>
      <c r="R39">
        <v>0</v>
      </c>
      <c r="S39">
        <f t="shared" si="0"/>
        <v>0.25</v>
      </c>
      <c r="T39" t="str">
        <f t="shared" si="1"/>
        <v>Drew Stanton,ARI</v>
      </c>
      <c r="U39" t="str">
        <f t="shared" si="2"/>
        <v>Drew Stanton</v>
      </c>
      <c r="V39">
        <f>IFERROR(VLOOKUP(U39,'player index'!D:F,3,FALSE),VLOOKUP(U39,'player index'!E:F,2,FALSE))</f>
        <v>464</v>
      </c>
      <c r="W39">
        <f t="shared" si="3"/>
        <v>0.25</v>
      </c>
    </row>
    <row r="40" spans="1:23">
      <c r="A40" t="s">
        <v>2280</v>
      </c>
      <c r="B40">
        <v>0.6</v>
      </c>
      <c r="C40">
        <v>0.4</v>
      </c>
      <c r="D40">
        <v>4.0999999999999996</v>
      </c>
      <c r="E40">
        <v>0</v>
      </c>
      <c r="F40">
        <v>0</v>
      </c>
      <c r="G40">
        <v>57.9</v>
      </c>
      <c r="H40">
        <v>6.3</v>
      </c>
      <c r="I40">
        <v>0.1</v>
      </c>
      <c r="J40">
        <v>0.4</v>
      </c>
      <c r="K40">
        <v>4.5</v>
      </c>
      <c r="L40">
        <v>0</v>
      </c>
      <c r="Q40">
        <v>0</v>
      </c>
      <c r="R40">
        <v>0</v>
      </c>
      <c r="S40">
        <f t="shared" si="0"/>
        <v>0.20399999999999999</v>
      </c>
      <c r="T40" t="str">
        <f t="shared" si="1"/>
        <v>Chad Henne,JAC</v>
      </c>
      <c r="U40" t="str">
        <f t="shared" si="2"/>
        <v>Chad Henne</v>
      </c>
      <c r="V40">
        <f>IFERROR(VLOOKUP(U40,'player index'!D:F,3,FALSE),VLOOKUP(U40,'player index'!E:F,2,FALSE))</f>
        <v>488</v>
      </c>
      <c r="W40">
        <f t="shared" si="3"/>
        <v>0.20399999999999999</v>
      </c>
    </row>
    <row r="41" spans="1:23">
      <c r="A41" t="s">
        <v>2281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Q41">
        <v>0</v>
      </c>
      <c r="R41">
        <v>0</v>
      </c>
      <c r="S41">
        <f t="shared" si="0"/>
        <v>0</v>
      </c>
      <c r="T41" t="str">
        <f t="shared" si="1"/>
        <v>Joe Webb,CAR</v>
      </c>
      <c r="U41" t="str">
        <f t="shared" si="2"/>
        <v>Joe Webb</v>
      </c>
      <c r="V41">
        <f>IFERROR(VLOOKUP(U41,'player index'!D:F,3,FALSE),VLOOKUP(U41,'player index'!E:F,2,FALSE))</f>
        <v>517</v>
      </c>
      <c r="W41">
        <f t="shared" si="3"/>
        <v>0</v>
      </c>
    </row>
    <row r="42" spans="1:23">
      <c r="A42" t="s">
        <v>2282</v>
      </c>
      <c r="B42">
        <v>0.2</v>
      </c>
      <c r="C42">
        <v>0.1</v>
      </c>
      <c r="D42">
        <v>1.3</v>
      </c>
      <c r="E42">
        <v>0</v>
      </c>
      <c r="F42">
        <v>0</v>
      </c>
      <c r="G42">
        <v>58.8</v>
      </c>
      <c r="H42">
        <v>6.5</v>
      </c>
      <c r="I42">
        <v>0.1</v>
      </c>
      <c r="J42">
        <v>0.1</v>
      </c>
      <c r="K42">
        <v>0.9</v>
      </c>
      <c r="L42">
        <v>0</v>
      </c>
      <c r="Q42">
        <v>0</v>
      </c>
      <c r="R42">
        <v>0</v>
      </c>
      <c r="S42">
        <f t="shared" si="0"/>
        <v>6.2000000000000006E-2</v>
      </c>
      <c r="T42" t="str">
        <f t="shared" si="1"/>
        <v>Matt Hasselbeck,IND</v>
      </c>
      <c r="U42" t="str">
        <f t="shared" si="2"/>
        <v>Matt Hasselbeck</v>
      </c>
      <c r="V42">
        <f>IFERROR(VLOOKUP(U42,'player index'!D:F,3,FALSE),VLOOKUP(U42,'player index'!E:F,2,FALSE))</f>
        <v>457</v>
      </c>
      <c r="W42">
        <f t="shared" si="3"/>
        <v>6.2000000000000006E-2</v>
      </c>
    </row>
    <row r="43" spans="1:23">
      <c r="A43" t="s">
        <v>2283</v>
      </c>
      <c r="B43">
        <v>0.2</v>
      </c>
      <c r="C43">
        <v>0.1</v>
      </c>
      <c r="D43">
        <v>1.6</v>
      </c>
      <c r="E43">
        <v>0</v>
      </c>
      <c r="F43">
        <v>0</v>
      </c>
      <c r="G43">
        <v>60.4</v>
      </c>
      <c r="H43">
        <v>8.5</v>
      </c>
      <c r="I43">
        <v>0</v>
      </c>
      <c r="J43">
        <v>0.4</v>
      </c>
      <c r="K43">
        <v>12.3</v>
      </c>
      <c r="L43">
        <v>0</v>
      </c>
      <c r="Q43">
        <v>0</v>
      </c>
      <c r="R43">
        <v>0</v>
      </c>
      <c r="S43">
        <f t="shared" si="0"/>
        <v>0.10400000000000001</v>
      </c>
      <c r="T43" t="str">
        <f t="shared" si="1"/>
        <v>Scott Tolzien,GB</v>
      </c>
      <c r="U43" t="str">
        <f t="shared" si="2"/>
        <v>Scott Tolzien</v>
      </c>
      <c r="V43">
        <f>IFERROR(VLOOKUP(U43,'player index'!D:F,3,FALSE),VLOOKUP(U43,'player index'!E:F,2,FALSE))</f>
        <v>466</v>
      </c>
      <c r="W43">
        <f t="shared" si="3"/>
        <v>0.10400000000000001</v>
      </c>
    </row>
    <row r="44" spans="1:23">
      <c r="A44" t="s">
        <v>2284</v>
      </c>
      <c r="B44">
        <v>31.6</v>
      </c>
      <c r="C44">
        <v>19.5</v>
      </c>
      <c r="D44">
        <v>256</v>
      </c>
      <c r="E44">
        <v>2.4</v>
      </c>
      <c r="F44">
        <v>0.5</v>
      </c>
      <c r="G44">
        <v>61.7</v>
      </c>
      <c r="H44">
        <v>8.1</v>
      </c>
      <c r="I44">
        <v>3.6</v>
      </c>
      <c r="J44">
        <v>20.5</v>
      </c>
      <c r="K44">
        <v>5.6</v>
      </c>
      <c r="L44">
        <v>0.1</v>
      </c>
      <c r="Q44">
        <v>0.2</v>
      </c>
      <c r="R44">
        <v>0</v>
      </c>
      <c r="S44">
        <f t="shared" si="0"/>
        <v>21.790000000000003</v>
      </c>
      <c r="T44" t="str">
        <f t="shared" si="1"/>
        <v>Aaron Rodgers,GB</v>
      </c>
      <c r="U44" t="str">
        <f t="shared" si="2"/>
        <v>Aaron Rodgers</v>
      </c>
      <c r="V44">
        <f>IFERROR(VLOOKUP(U44,'player index'!D:F,3,FALSE),VLOOKUP(U44,'player index'!E:F,2,FALSE))</f>
        <v>7</v>
      </c>
      <c r="W44">
        <f t="shared" si="3"/>
        <v>21.790000000000003</v>
      </c>
    </row>
    <row r="45" spans="1:23">
      <c r="A45" t="s">
        <v>2285</v>
      </c>
      <c r="B45">
        <v>35.700000000000003</v>
      </c>
      <c r="C45">
        <v>27.1</v>
      </c>
      <c r="D45">
        <v>318</v>
      </c>
      <c r="E45">
        <v>1.6</v>
      </c>
      <c r="F45">
        <v>0.5</v>
      </c>
      <c r="G45">
        <v>75.900000000000006</v>
      </c>
      <c r="H45">
        <v>8.9</v>
      </c>
      <c r="I45">
        <v>1.7</v>
      </c>
      <c r="J45">
        <v>3.4</v>
      </c>
      <c r="K45">
        <v>2</v>
      </c>
      <c r="L45">
        <v>0</v>
      </c>
      <c r="Q45">
        <v>0.3</v>
      </c>
      <c r="R45">
        <v>0</v>
      </c>
      <c r="S45">
        <f t="shared" si="0"/>
        <v>21.66</v>
      </c>
      <c r="T45" t="str">
        <f t="shared" si="1"/>
        <v>Ben Roethlisberger,PIT</v>
      </c>
      <c r="U45" t="str">
        <f t="shared" si="2"/>
        <v>Ben Roethlisberger</v>
      </c>
      <c r="V45">
        <f>IFERROR(VLOOKUP(U45,'player index'!D:F,3,FALSE),VLOOKUP(U45,'player index'!E:F,2,FALSE))</f>
        <v>5</v>
      </c>
      <c r="W45">
        <f t="shared" si="3"/>
        <v>21.66</v>
      </c>
    </row>
    <row r="46" spans="1:23">
      <c r="A46" t="s">
        <v>2286</v>
      </c>
      <c r="B46">
        <v>27.1</v>
      </c>
      <c r="C46">
        <v>17.899999999999999</v>
      </c>
      <c r="D46">
        <v>246</v>
      </c>
      <c r="E46">
        <v>2.2000000000000002</v>
      </c>
      <c r="F46">
        <v>1.1000000000000001</v>
      </c>
      <c r="G46">
        <v>66.099999999999994</v>
      </c>
      <c r="H46">
        <v>9.1</v>
      </c>
      <c r="I46">
        <v>7.1</v>
      </c>
      <c r="J46">
        <v>50.8</v>
      </c>
      <c r="K46">
        <v>7.2</v>
      </c>
      <c r="L46">
        <v>0.4</v>
      </c>
      <c r="Q46">
        <v>0.1</v>
      </c>
      <c r="R46">
        <v>0</v>
      </c>
      <c r="S46">
        <f t="shared" si="0"/>
        <v>24.919999999999995</v>
      </c>
      <c r="T46" t="str">
        <f t="shared" si="1"/>
        <v>Russell Wilson,SEA</v>
      </c>
      <c r="U46" t="str">
        <f t="shared" si="2"/>
        <v>Russell Wilson</v>
      </c>
      <c r="V46">
        <f>IFERROR(VLOOKUP(U46,'player index'!D:F,3,FALSE),VLOOKUP(U46,'player index'!E:F,2,FALSE))</f>
        <v>4</v>
      </c>
      <c r="W46">
        <f t="shared" si="3"/>
        <v>24.919999999999995</v>
      </c>
    </row>
    <row r="47" spans="1:23">
      <c r="A47" t="s">
        <v>2287</v>
      </c>
      <c r="B47">
        <v>0.5</v>
      </c>
      <c r="C47">
        <v>0.3</v>
      </c>
      <c r="D47">
        <v>3.7</v>
      </c>
      <c r="E47">
        <v>0</v>
      </c>
      <c r="F47">
        <v>0</v>
      </c>
      <c r="G47">
        <v>70.400000000000006</v>
      </c>
      <c r="H47">
        <v>7.5</v>
      </c>
      <c r="I47">
        <v>0.1</v>
      </c>
      <c r="J47">
        <v>0.2</v>
      </c>
      <c r="K47">
        <v>3</v>
      </c>
      <c r="L47">
        <v>0</v>
      </c>
      <c r="Q47">
        <v>0</v>
      </c>
      <c r="R47">
        <v>0</v>
      </c>
      <c r="S47">
        <f t="shared" si="0"/>
        <v>0.16800000000000004</v>
      </c>
      <c r="T47" t="str">
        <f t="shared" si="1"/>
        <v>Kellen Clemens,SD</v>
      </c>
      <c r="U47" t="str">
        <f t="shared" si="2"/>
        <v>Kellen Clemens</v>
      </c>
      <c r="V47">
        <f>IFERROR(VLOOKUP(U47,'player index'!D:F,3,FALSE),VLOOKUP(U47,'player index'!E:F,2,FALSE))</f>
        <v>474</v>
      </c>
      <c r="W47">
        <f t="shared" si="3"/>
        <v>0.16800000000000004</v>
      </c>
    </row>
    <row r="48" spans="1:23">
      <c r="A48" t="s">
        <v>2288</v>
      </c>
      <c r="B48">
        <v>32.1</v>
      </c>
      <c r="C48">
        <v>20.7</v>
      </c>
      <c r="D48">
        <v>262</v>
      </c>
      <c r="E48">
        <v>1.8</v>
      </c>
      <c r="F48">
        <v>0.8</v>
      </c>
      <c r="G48">
        <v>64.5</v>
      </c>
      <c r="H48">
        <v>8.1999999999999993</v>
      </c>
      <c r="I48">
        <v>2.7</v>
      </c>
      <c r="J48">
        <v>10.199999999999999</v>
      </c>
      <c r="K48">
        <v>3.8</v>
      </c>
      <c r="L48">
        <v>0.3</v>
      </c>
      <c r="Q48">
        <v>0.3</v>
      </c>
      <c r="R48">
        <v>0</v>
      </c>
      <c r="S48">
        <f t="shared" si="0"/>
        <v>19.399999999999999</v>
      </c>
      <c r="T48" t="str">
        <f t="shared" si="1"/>
        <v>Nick Foles,STL</v>
      </c>
      <c r="U48" t="str">
        <f t="shared" si="2"/>
        <v>Nick Foles</v>
      </c>
      <c r="V48">
        <f>IFERROR(VLOOKUP(U48,'player index'!D:F,3,FALSE),VLOOKUP(U48,'player index'!E:F,2,FALSE))</f>
        <v>47</v>
      </c>
      <c r="W48">
        <f t="shared" si="3"/>
        <v>19.399999999999999</v>
      </c>
    </row>
    <row r="49" spans="1:23">
      <c r="A49" t="s">
        <v>2289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Q49">
        <v>0</v>
      </c>
      <c r="R49">
        <v>0</v>
      </c>
      <c r="S49">
        <f t="shared" si="0"/>
        <v>0</v>
      </c>
      <c r="T49" t="str">
        <f t="shared" si="1"/>
        <v>Stephen Morris,PHI</v>
      </c>
      <c r="U49" t="str">
        <f t="shared" si="2"/>
        <v>Stephen Morris</v>
      </c>
      <c r="V49" t="e">
        <f>IFERROR(VLOOKUP(U49,'player index'!D:F,3,FALSE),VLOOKUP(U49,'player index'!E:F,2,FALSE))</f>
        <v>#N/A</v>
      </c>
      <c r="W49">
        <f t="shared" si="3"/>
        <v>0</v>
      </c>
    </row>
    <row r="50" spans="1:23">
      <c r="A50" t="s">
        <v>2290</v>
      </c>
      <c r="B50">
        <v>0.3</v>
      </c>
      <c r="C50">
        <v>0.2</v>
      </c>
      <c r="D50">
        <v>2.5</v>
      </c>
      <c r="E50">
        <v>0</v>
      </c>
      <c r="F50">
        <v>0</v>
      </c>
      <c r="G50">
        <v>69</v>
      </c>
      <c r="H50">
        <v>7.2</v>
      </c>
      <c r="I50">
        <v>0.1</v>
      </c>
      <c r="J50">
        <v>0.7</v>
      </c>
      <c r="K50">
        <v>5.4</v>
      </c>
      <c r="L50">
        <v>0</v>
      </c>
      <c r="Q50">
        <v>0</v>
      </c>
      <c r="R50">
        <v>0</v>
      </c>
      <c r="S50">
        <f t="shared" si="0"/>
        <v>0.16999999999999998</v>
      </c>
      <c r="T50" t="str">
        <f t="shared" si="1"/>
        <v>Michael Vick,PIT</v>
      </c>
      <c r="U50" t="str">
        <f t="shared" si="2"/>
        <v>Michael Vick</v>
      </c>
      <c r="V50">
        <f>IFERROR(VLOOKUP(U50,'player index'!D:F,3,FALSE),VLOOKUP(U50,'player index'!E:F,2,FALSE))</f>
        <v>465</v>
      </c>
      <c r="W50">
        <f t="shared" si="3"/>
        <v>0.16999999999999998</v>
      </c>
    </row>
    <row r="51" spans="1:23">
      <c r="A51" t="s">
        <v>2291</v>
      </c>
      <c r="B51">
        <v>4.7</v>
      </c>
      <c r="C51">
        <v>3</v>
      </c>
      <c r="D51">
        <v>35.9</v>
      </c>
      <c r="E51">
        <v>0.2</v>
      </c>
      <c r="F51">
        <v>0.1</v>
      </c>
      <c r="G51">
        <v>63.3</v>
      </c>
      <c r="H51">
        <v>7.6</v>
      </c>
      <c r="I51">
        <v>0.2</v>
      </c>
      <c r="J51">
        <v>0.5</v>
      </c>
      <c r="K51">
        <v>1.9</v>
      </c>
      <c r="L51">
        <v>0</v>
      </c>
      <c r="Q51">
        <v>0</v>
      </c>
      <c r="R51">
        <v>0</v>
      </c>
      <c r="S51">
        <f t="shared" si="0"/>
        <v>2.1859999999999995</v>
      </c>
      <c r="T51" t="str">
        <f t="shared" si="1"/>
        <v>Brian Hoyer,HOU</v>
      </c>
      <c r="U51" t="str">
        <f t="shared" si="2"/>
        <v>Brian Hoyer</v>
      </c>
      <c r="V51">
        <f>IFERROR(VLOOKUP(U51,'player index'!D:F,3,FALSE),VLOOKUP(U51,'player index'!E:F,2,FALSE))</f>
        <v>489</v>
      </c>
      <c r="W51">
        <f t="shared" si="3"/>
        <v>2.1859999999999995</v>
      </c>
    </row>
    <row r="52" spans="1:23">
      <c r="A52" t="s">
        <v>2292</v>
      </c>
      <c r="B52">
        <v>36.700000000000003</v>
      </c>
      <c r="C52">
        <v>23.3</v>
      </c>
      <c r="D52">
        <v>210</v>
      </c>
      <c r="E52">
        <v>1.3</v>
      </c>
      <c r="F52">
        <v>1.4</v>
      </c>
      <c r="G52">
        <v>63.5</v>
      </c>
      <c r="H52">
        <v>5.7</v>
      </c>
      <c r="I52">
        <v>1.4</v>
      </c>
      <c r="J52">
        <v>4.7</v>
      </c>
      <c r="K52">
        <v>3.5</v>
      </c>
      <c r="L52">
        <v>0</v>
      </c>
      <c r="Q52">
        <v>0.2</v>
      </c>
      <c r="R52">
        <v>0</v>
      </c>
      <c r="S52">
        <f t="shared" si="0"/>
        <v>12.470000000000002</v>
      </c>
      <c r="T52" t="str">
        <f t="shared" si="1"/>
        <v>Jimmy Clausen,CHI</v>
      </c>
      <c r="U52" t="str">
        <f t="shared" si="2"/>
        <v>Jimmy Clausen</v>
      </c>
      <c r="V52">
        <f>IFERROR(VLOOKUP(U52,'player index'!D:F,3,FALSE),VLOOKUP(U52,'player index'!E:F,2,FALSE))</f>
        <v>473</v>
      </c>
      <c r="W52">
        <f t="shared" si="3"/>
        <v>12.470000000000002</v>
      </c>
    </row>
    <row r="53" spans="1:23">
      <c r="A53" t="s">
        <v>2293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Q53">
        <v>0</v>
      </c>
      <c r="R53">
        <v>0</v>
      </c>
      <c r="S53">
        <f t="shared" si="0"/>
        <v>0</v>
      </c>
      <c r="T53" t="str">
        <f t="shared" si="1"/>
        <v>Brett Hundley,GB</v>
      </c>
      <c r="U53" t="str">
        <f t="shared" si="2"/>
        <v>Brett Hundley</v>
      </c>
      <c r="V53">
        <f>IFERROR(VLOOKUP(U53,'player index'!D:F,3,FALSE),VLOOKUP(U53,'player index'!E:F,2,FALSE))</f>
        <v>671</v>
      </c>
      <c r="W53">
        <f t="shared" si="3"/>
        <v>0</v>
      </c>
    </row>
    <row r="54" spans="1:23">
      <c r="A54" t="s">
        <v>2294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Q54">
        <v>0</v>
      </c>
      <c r="R54">
        <v>0</v>
      </c>
      <c r="S54">
        <f t="shared" si="0"/>
        <v>0</v>
      </c>
      <c r="T54" t="str">
        <f t="shared" si="1"/>
        <v>Logan Thomas,MIA</v>
      </c>
      <c r="U54" t="str">
        <f t="shared" si="2"/>
        <v>Logan Thomas</v>
      </c>
      <c r="V54">
        <f>IFERROR(VLOOKUP(U54,'player index'!D:F,3,FALSE),VLOOKUP(U54,'player index'!E:F,2,FALSE))</f>
        <v>601</v>
      </c>
      <c r="W54">
        <f t="shared" si="3"/>
        <v>0</v>
      </c>
    </row>
    <row r="55" spans="1:23">
      <c r="A55" t="s">
        <v>2295</v>
      </c>
      <c r="B55">
        <v>33.1</v>
      </c>
      <c r="C55">
        <v>21.4</v>
      </c>
      <c r="D55">
        <v>265</v>
      </c>
      <c r="E55">
        <v>1.2</v>
      </c>
      <c r="F55">
        <v>0.9</v>
      </c>
      <c r="G55">
        <v>64.7</v>
      </c>
      <c r="H55">
        <v>8</v>
      </c>
      <c r="I55">
        <v>2</v>
      </c>
      <c r="J55">
        <v>9.6999999999999993</v>
      </c>
      <c r="K55">
        <v>4.9000000000000004</v>
      </c>
      <c r="L55">
        <v>0</v>
      </c>
      <c r="Q55">
        <v>0.4</v>
      </c>
      <c r="R55">
        <v>0</v>
      </c>
      <c r="S55">
        <f t="shared" si="0"/>
        <v>15.069999999999999</v>
      </c>
      <c r="T55" t="str">
        <f t="shared" si="1"/>
        <v>Sam Bradford,PHI</v>
      </c>
      <c r="U55" t="str">
        <f t="shared" si="2"/>
        <v>Sam Bradford</v>
      </c>
      <c r="V55">
        <f>IFERROR(VLOOKUP(U55,'player index'!D:F,3,FALSE),VLOOKUP(U55,'player index'!E:F,2,FALSE))</f>
        <v>15</v>
      </c>
      <c r="W55">
        <f t="shared" si="3"/>
        <v>15.069999999999999</v>
      </c>
    </row>
    <row r="56" spans="1:23">
      <c r="A56" t="s">
        <v>2296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Q56">
        <v>0</v>
      </c>
      <c r="R56">
        <v>0</v>
      </c>
      <c r="S56">
        <f t="shared" si="0"/>
        <v>0</v>
      </c>
      <c r="T56" t="str">
        <f t="shared" si="1"/>
        <v>Garrett Grayson,NO</v>
      </c>
      <c r="U56" t="str">
        <f t="shared" si="2"/>
        <v>Garrett Grayson</v>
      </c>
      <c r="V56">
        <f>IFERROR(VLOOKUP(U56,'player index'!D:F,3,FALSE),VLOOKUP(U56,'player index'!E:F,2,FALSE))</f>
        <v>666</v>
      </c>
      <c r="W56">
        <f t="shared" si="3"/>
        <v>0</v>
      </c>
    </row>
    <row r="57" spans="1:23">
      <c r="A57" t="s">
        <v>2297</v>
      </c>
      <c r="B57">
        <v>4.4000000000000004</v>
      </c>
      <c r="C57">
        <v>2.6</v>
      </c>
      <c r="D57">
        <v>37.700000000000003</v>
      </c>
      <c r="E57">
        <v>0.2</v>
      </c>
      <c r="F57">
        <v>0.1</v>
      </c>
      <c r="G57">
        <v>58.4</v>
      </c>
      <c r="H57">
        <v>8.6</v>
      </c>
      <c r="I57">
        <v>0.4</v>
      </c>
      <c r="J57">
        <v>1.8</v>
      </c>
      <c r="K57">
        <v>4.2</v>
      </c>
      <c r="L57">
        <v>0</v>
      </c>
      <c r="Q57">
        <v>0</v>
      </c>
      <c r="R57">
        <v>0</v>
      </c>
      <c r="S57">
        <f t="shared" si="0"/>
        <v>2.3880000000000003</v>
      </c>
      <c r="T57" t="str">
        <f t="shared" si="1"/>
        <v>Johnny Manziel,CLE</v>
      </c>
      <c r="U57" t="str">
        <f t="shared" si="2"/>
        <v>Johnny Manziel</v>
      </c>
      <c r="V57">
        <f>IFERROR(VLOOKUP(U57,'player index'!D:F,3,FALSE),VLOOKUP(U57,'player index'!E:F,2,FALSE))</f>
        <v>33</v>
      </c>
      <c r="W57">
        <f t="shared" si="3"/>
        <v>2.3880000000000003</v>
      </c>
    </row>
    <row r="58" spans="1:23">
      <c r="A58" t="s">
        <v>2298</v>
      </c>
      <c r="B58">
        <v>0.7</v>
      </c>
      <c r="C58">
        <v>0.4</v>
      </c>
      <c r="D58">
        <v>5.0999999999999996</v>
      </c>
      <c r="E58">
        <v>0</v>
      </c>
      <c r="F58">
        <v>0</v>
      </c>
      <c r="G58">
        <v>64.7</v>
      </c>
      <c r="H58">
        <v>7.4</v>
      </c>
      <c r="I58">
        <v>0.1</v>
      </c>
      <c r="J58">
        <v>0.5</v>
      </c>
      <c r="K58">
        <v>3.5</v>
      </c>
      <c r="L58">
        <v>0</v>
      </c>
      <c r="Q58">
        <v>0</v>
      </c>
      <c r="R58">
        <v>0</v>
      </c>
      <c r="S58">
        <f t="shared" si="0"/>
        <v>0.254</v>
      </c>
      <c r="T58" t="str">
        <f t="shared" si="1"/>
        <v>EJ Manuel,BUF</v>
      </c>
      <c r="U58" t="str">
        <f t="shared" si="2"/>
        <v>EJ Manuel</v>
      </c>
      <c r="V58">
        <f>IFERROR(VLOOKUP(U58,'player index'!D:F,3,FALSE),VLOOKUP(U58,'player index'!E:F,2,FALSE))</f>
        <v>561</v>
      </c>
      <c r="W58">
        <f t="shared" si="3"/>
        <v>0.254</v>
      </c>
    </row>
    <row r="59" spans="1:23">
      <c r="A59" t="s">
        <v>2299</v>
      </c>
      <c r="B59">
        <v>43.3</v>
      </c>
      <c r="C59">
        <v>29.9</v>
      </c>
      <c r="D59">
        <v>315</v>
      </c>
      <c r="E59">
        <v>1.6</v>
      </c>
      <c r="F59">
        <v>1</v>
      </c>
      <c r="G59">
        <v>69.099999999999994</v>
      </c>
      <c r="H59">
        <v>7.3</v>
      </c>
      <c r="I59">
        <v>1.2</v>
      </c>
      <c r="J59">
        <v>5.4</v>
      </c>
      <c r="K59">
        <v>4.4000000000000004</v>
      </c>
      <c r="L59">
        <v>0</v>
      </c>
      <c r="Q59">
        <v>0.3</v>
      </c>
      <c r="R59">
        <v>0</v>
      </c>
      <c r="S59">
        <f t="shared" si="0"/>
        <v>21.24</v>
      </c>
      <c r="T59" t="str">
        <f t="shared" si="1"/>
        <v>Matt Ryan,ATL</v>
      </c>
      <c r="U59" t="str">
        <f t="shared" si="2"/>
        <v>Matt Ryan</v>
      </c>
      <c r="V59">
        <f>IFERROR(VLOOKUP(U59,'player index'!D:F,3,FALSE),VLOOKUP(U59,'player index'!E:F,2,FALSE))</f>
        <v>12</v>
      </c>
      <c r="W59">
        <f t="shared" si="3"/>
        <v>21.24</v>
      </c>
    </row>
    <row r="60" spans="1:23">
      <c r="A60" t="s">
        <v>2300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Q60">
        <v>0</v>
      </c>
      <c r="R60">
        <v>0</v>
      </c>
      <c r="S60">
        <f t="shared" si="0"/>
        <v>0</v>
      </c>
      <c r="T60" t="str">
        <f t="shared" si="1"/>
        <v>Taylor Heinicke,MIN</v>
      </c>
      <c r="U60" t="str">
        <f t="shared" si="2"/>
        <v>Taylor Heinicke</v>
      </c>
      <c r="V60" t="e">
        <f>IFERROR(VLOOKUP(U60,'player index'!D:F,3,FALSE),VLOOKUP(U60,'player index'!E:F,2,FALSE))</f>
        <v>#N/A</v>
      </c>
      <c r="W60">
        <f t="shared" si="3"/>
        <v>0</v>
      </c>
    </row>
    <row r="61" spans="1:23">
      <c r="A61" t="s">
        <v>2301</v>
      </c>
      <c r="B61">
        <v>28.9</v>
      </c>
      <c r="C61">
        <v>18.100000000000001</v>
      </c>
      <c r="D61">
        <v>217</v>
      </c>
      <c r="E61">
        <v>1.4</v>
      </c>
      <c r="F61">
        <v>0.7</v>
      </c>
      <c r="G61">
        <v>62.6</v>
      </c>
      <c r="H61">
        <v>7.5</v>
      </c>
      <c r="I61">
        <v>1.7</v>
      </c>
      <c r="J61">
        <v>5.6</v>
      </c>
      <c r="K61">
        <v>3.2</v>
      </c>
      <c r="L61">
        <v>0.1</v>
      </c>
      <c r="Q61">
        <v>0.2</v>
      </c>
      <c r="R61">
        <v>0</v>
      </c>
      <c r="S61">
        <f t="shared" si="0"/>
        <v>14.540000000000001</v>
      </c>
      <c r="T61" t="str">
        <f t="shared" si="1"/>
        <v>Ryan Mallett,HOU</v>
      </c>
      <c r="U61" t="str">
        <f t="shared" si="2"/>
        <v>Ryan Mallett</v>
      </c>
      <c r="V61">
        <f>IFERROR(VLOOKUP(U61,'player index'!D:F,3,FALSE),VLOOKUP(U61,'player index'!E:F,2,FALSE))</f>
        <v>40</v>
      </c>
      <c r="W61">
        <f t="shared" si="3"/>
        <v>14.540000000000001</v>
      </c>
    </row>
    <row r="62" spans="1:23">
      <c r="A62" t="s">
        <v>2302</v>
      </c>
      <c r="B62">
        <v>31.7</v>
      </c>
      <c r="C62">
        <v>20.3</v>
      </c>
      <c r="D62">
        <v>241</v>
      </c>
      <c r="E62">
        <v>1.4</v>
      </c>
      <c r="F62">
        <v>1.2</v>
      </c>
      <c r="G62">
        <v>64</v>
      </c>
      <c r="H62">
        <v>7.6</v>
      </c>
      <c r="I62">
        <v>3.7</v>
      </c>
      <c r="J62">
        <v>18.5</v>
      </c>
      <c r="K62">
        <v>5</v>
      </c>
      <c r="L62">
        <v>0.2</v>
      </c>
      <c r="Q62">
        <v>0.1</v>
      </c>
      <c r="R62">
        <v>0</v>
      </c>
      <c r="S62">
        <f t="shared" si="0"/>
        <v>16.989999999999998</v>
      </c>
      <c r="T62" t="str">
        <f t="shared" si="1"/>
        <v>Teddy Bridgewater,MIN</v>
      </c>
      <c r="U62" t="str">
        <f t="shared" si="2"/>
        <v>Teddy Bridgewater</v>
      </c>
      <c r="V62">
        <f>IFERROR(VLOOKUP(U62,'player index'!D:F,3,FALSE),VLOOKUP(U62,'player index'!E:F,2,FALSE))</f>
        <v>21</v>
      </c>
      <c r="W62">
        <f t="shared" si="3"/>
        <v>16.989999999999998</v>
      </c>
    </row>
    <row r="63" spans="1:23">
      <c r="A63" t="s">
        <v>2303</v>
      </c>
      <c r="B63">
        <v>39.6</v>
      </c>
      <c r="C63">
        <v>26.2</v>
      </c>
      <c r="D63">
        <v>256</v>
      </c>
      <c r="E63">
        <v>1.2</v>
      </c>
      <c r="F63">
        <v>1.1000000000000001</v>
      </c>
      <c r="G63">
        <v>66.2</v>
      </c>
      <c r="H63">
        <v>6.5</v>
      </c>
      <c r="I63">
        <v>1.8</v>
      </c>
      <c r="J63">
        <v>7.9</v>
      </c>
      <c r="K63">
        <v>4.5</v>
      </c>
      <c r="L63">
        <v>0.1</v>
      </c>
      <c r="Q63">
        <v>0.3</v>
      </c>
      <c r="R63">
        <v>0</v>
      </c>
      <c r="S63">
        <f t="shared" si="0"/>
        <v>15.03</v>
      </c>
      <c r="T63" t="str">
        <f t="shared" si="1"/>
        <v>Luke McCown,NO</v>
      </c>
      <c r="U63" t="str">
        <f t="shared" si="2"/>
        <v>Luke McCown</v>
      </c>
      <c r="V63">
        <f>IFERROR(VLOOKUP(U63,'player index'!D:F,3,FALSE),VLOOKUP(U63,'player index'!E:F,2,FALSE))</f>
        <v>461</v>
      </c>
      <c r="W63">
        <f t="shared" si="3"/>
        <v>15.03</v>
      </c>
    </row>
    <row r="64" spans="1:23">
      <c r="A64" t="s">
        <v>2304</v>
      </c>
      <c r="B64">
        <v>28.4</v>
      </c>
      <c r="C64">
        <v>17.5</v>
      </c>
      <c r="D64">
        <v>208</v>
      </c>
      <c r="E64">
        <v>1</v>
      </c>
      <c r="F64">
        <v>0.6</v>
      </c>
      <c r="G64">
        <v>61.6</v>
      </c>
      <c r="H64">
        <v>7.3</v>
      </c>
      <c r="I64">
        <v>6</v>
      </c>
      <c r="J64">
        <v>37.6</v>
      </c>
      <c r="K64">
        <v>6.3</v>
      </c>
      <c r="L64">
        <v>0.1</v>
      </c>
      <c r="Q64">
        <v>0.2</v>
      </c>
      <c r="R64">
        <v>0</v>
      </c>
      <c r="S64">
        <f t="shared" si="0"/>
        <v>15.880000000000003</v>
      </c>
      <c r="T64" t="str">
        <f t="shared" si="1"/>
        <v>Colin Kaepernick,SF</v>
      </c>
      <c r="U64" t="str">
        <f t="shared" si="2"/>
        <v>Colin Kaepernick</v>
      </c>
      <c r="V64">
        <f>IFERROR(VLOOKUP(U64,'player index'!D:F,3,FALSE),VLOOKUP(U64,'player index'!E:F,2,FALSE))</f>
        <v>8</v>
      </c>
      <c r="W64">
        <f t="shared" si="3"/>
        <v>15.880000000000003</v>
      </c>
    </row>
    <row r="65" spans="1:23">
      <c r="A65" t="s">
        <v>2305</v>
      </c>
      <c r="B65">
        <v>30.6</v>
      </c>
      <c r="C65">
        <v>17.100000000000001</v>
      </c>
      <c r="D65">
        <v>227</v>
      </c>
      <c r="E65">
        <v>1.7</v>
      </c>
      <c r="F65">
        <v>1.3</v>
      </c>
      <c r="G65">
        <v>55.9</v>
      </c>
      <c r="H65">
        <v>7.4</v>
      </c>
      <c r="I65">
        <v>3.5</v>
      </c>
      <c r="J65">
        <v>13.9</v>
      </c>
      <c r="K65">
        <v>4</v>
      </c>
      <c r="L65">
        <v>0.1</v>
      </c>
      <c r="Q65">
        <v>0.2</v>
      </c>
      <c r="R65">
        <v>0</v>
      </c>
      <c r="S65">
        <f t="shared" si="0"/>
        <v>16.37</v>
      </c>
      <c r="T65" t="str">
        <f t="shared" si="1"/>
        <v>Ryan Fitzpatrick,NYJ</v>
      </c>
      <c r="U65" t="str">
        <f t="shared" si="2"/>
        <v>Ryan Fitzpatrick</v>
      </c>
      <c r="V65">
        <f>IFERROR(VLOOKUP(U65,'player index'!D:F,3,FALSE),VLOOKUP(U65,'player index'!E:F,2,FALSE))</f>
        <v>13</v>
      </c>
      <c r="W65">
        <f t="shared" si="3"/>
        <v>16.37</v>
      </c>
    </row>
    <row r="66" spans="1:23">
      <c r="A66" t="s">
        <v>2306</v>
      </c>
      <c r="B66">
        <v>37.1</v>
      </c>
      <c r="C66">
        <v>21.8</v>
      </c>
      <c r="D66">
        <v>302</v>
      </c>
      <c r="E66">
        <v>2.1</v>
      </c>
      <c r="F66">
        <v>1</v>
      </c>
      <c r="G66">
        <v>58.8</v>
      </c>
      <c r="H66">
        <v>8.1</v>
      </c>
      <c r="I66">
        <v>1.6</v>
      </c>
      <c r="J66">
        <v>2.5</v>
      </c>
      <c r="K66">
        <v>1.6</v>
      </c>
      <c r="L66">
        <v>0</v>
      </c>
      <c r="Q66">
        <v>0.1</v>
      </c>
      <c r="R66">
        <v>0</v>
      </c>
      <c r="S66">
        <f t="shared" si="0"/>
        <v>22.63</v>
      </c>
      <c r="T66" t="str">
        <f t="shared" si="1"/>
        <v>Carson Palmer,ARI</v>
      </c>
      <c r="U66" t="str">
        <f t="shared" si="2"/>
        <v>Carson Palmer</v>
      </c>
      <c r="V66">
        <f>IFERROR(VLOOKUP(U66,'player index'!D:F,3,FALSE),VLOOKUP(U66,'player index'!E:F,2,FALSE))</f>
        <v>16</v>
      </c>
      <c r="W66">
        <f t="shared" si="3"/>
        <v>22.63</v>
      </c>
    </row>
    <row r="67" spans="1:23">
      <c r="A67" t="s">
        <v>2307</v>
      </c>
      <c r="B67">
        <v>0.6</v>
      </c>
      <c r="C67">
        <v>0.4</v>
      </c>
      <c r="D67">
        <v>5.3</v>
      </c>
      <c r="E67">
        <v>0</v>
      </c>
      <c r="F67">
        <v>0</v>
      </c>
      <c r="G67">
        <v>64.3</v>
      </c>
      <c r="H67">
        <v>8.3000000000000007</v>
      </c>
      <c r="I67">
        <v>0.1</v>
      </c>
      <c r="J67">
        <v>0.5</v>
      </c>
      <c r="K67">
        <v>5.0999999999999996</v>
      </c>
      <c r="L67">
        <v>0</v>
      </c>
      <c r="Q67">
        <v>0</v>
      </c>
      <c r="R67">
        <v>0</v>
      </c>
      <c r="S67">
        <f t="shared" si="0"/>
        <v>0.26200000000000001</v>
      </c>
      <c r="T67" t="str">
        <f t="shared" si="1"/>
        <v>Case Keenum,STL</v>
      </c>
      <c r="U67" t="str">
        <f t="shared" si="2"/>
        <v>Case Keenum</v>
      </c>
      <c r="V67">
        <f>IFERROR(VLOOKUP(U67,'player index'!D:F,3,FALSE),VLOOKUP(U67,'player index'!E:F,2,FALSE))</f>
        <v>481</v>
      </c>
      <c r="W67">
        <f t="shared" si="3"/>
        <v>0.26200000000000001</v>
      </c>
    </row>
    <row r="68" spans="1:23">
      <c r="A68" t="s">
        <v>2308</v>
      </c>
      <c r="B68">
        <v>0.6</v>
      </c>
      <c r="C68">
        <v>0.4</v>
      </c>
      <c r="D68">
        <v>4.4000000000000004</v>
      </c>
      <c r="E68">
        <v>0</v>
      </c>
      <c r="F68">
        <v>0</v>
      </c>
      <c r="G68">
        <v>63.7</v>
      </c>
      <c r="H68">
        <v>7.4</v>
      </c>
      <c r="I68">
        <v>0.1</v>
      </c>
      <c r="J68">
        <v>0.1</v>
      </c>
      <c r="K68">
        <v>1.4</v>
      </c>
      <c r="L68">
        <v>0</v>
      </c>
      <c r="Q68">
        <v>0</v>
      </c>
      <c r="R68">
        <v>0</v>
      </c>
      <c r="S68">
        <f t="shared" si="0"/>
        <v>0.18600000000000003</v>
      </c>
      <c r="T68" t="str">
        <f t="shared" si="1"/>
        <v>Shaun Hill,MIN</v>
      </c>
      <c r="U68" t="str">
        <f t="shared" si="2"/>
        <v>Shaun Hill</v>
      </c>
      <c r="V68">
        <f>IFERROR(VLOOKUP(U68,'player index'!D:F,3,FALSE),VLOOKUP(U68,'player index'!E:F,2,FALSE))</f>
        <v>476</v>
      </c>
      <c r="W68">
        <f t="shared" si="3"/>
        <v>0.18600000000000003</v>
      </c>
    </row>
    <row r="69" spans="1:23">
      <c r="A69" t="s">
        <v>2309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Q69">
        <v>0</v>
      </c>
      <c r="R69">
        <v>0</v>
      </c>
      <c r="S69">
        <f t="shared" si="0"/>
        <v>0</v>
      </c>
      <c r="T69" t="str">
        <f t="shared" si="1"/>
        <v>Colt McCoy,WAS</v>
      </c>
      <c r="U69" t="str">
        <f t="shared" si="2"/>
        <v>Colt McCoy</v>
      </c>
      <c r="V69">
        <f>IFERROR(VLOOKUP(U69,'player index'!D:F,3,FALSE),VLOOKUP(U69,'player index'!E:F,2,FALSE))</f>
        <v>490</v>
      </c>
      <c r="W69">
        <f t="shared" si="3"/>
        <v>0</v>
      </c>
    </row>
    <row r="70" spans="1:23">
      <c r="A70" t="s">
        <v>2310</v>
      </c>
      <c r="B70">
        <v>0</v>
      </c>
      <c r="C70">
        <v>0</v>
      </c>
      <c r="D70">
        <v>0.2</v>
      </c>
      <c r="E70">
        <v>0</v>
      </c>
      <c r="F70">
        <v>0</v>
      </c>
      <c r="G70">
        <v>63.6</v>
      </c>
      <c r="H70">
        <v>6.8</v>
      </c>
      <c r="I70">
        <v>0</v>
      </c>
      <c r="J70">
        <v>0</v>
      </c>
      <c r="K70">
        <v>4.3</v>
      </c>
      <c r="L70">
        <v>0</v>
      </c>
      <c r="Q70">
        <v>0</v>
      </c>
      <c r="R70">
        <v>0</v>
      </c>
      <c r="S70">
        <f t="shared" ref="S70:S133" si="4">D70*0.04+E70*4-F70+J70*0.1+L70*6+M70+N70*0.1+P70*6+IF(D70&gt;300,3,0)+IF(J70&gt;100,3,0)+IF(N70&gt;100,3,0)-Q70</f>
        <v>8.0000000000000002E-3</v>
      </c>
      <c r="T70" t="str">
        <f t="shared" ref="T70:T133" si="5">A70</f>
        <v>AJ McCarron,CIN</v>
      </c>
      <c r="U70" t="str">
        <f t="shared" ref="U70:U133" si="6">LEFT(T70,FIND(",",T70)-1)</f>
        <v>AJ McCarron</v>
      </c>
      <c r="V70">
        <f>IFERROR(VLOOKUP(U70,'player index'!D:F,3,FALSE),VLOOKUP(U70,'player index'!E:F,2,FALSE))</f>
        <v>478</v>
      </c>
      <c r="W70">
        <f t="shared" ref="W70:W133" si="7">S70</f>
        <v>8.0000000000000002E-3</v>
      </c>
    </row>
    <row r="71" spans="1:23">
      <c r="A71" t="s">
        <v>2311</v>
      </c>
      <c r="B71">
        <v>0.4</v>
      </c>
      <c r="C71">
        <v>0.2</v>
      </c>
      <c r="D71">
        <v>2.6</v>
      </c>
      <c r="E71">
        <v>0</v>
      </c>
      <c r="F71">
        <v>0</v>
      </c>
      <c r="G71">
        <v>53.9</v>
      </c>
      <c r="H71">
        <v>7</v>
      </c>
      <c r="I71">
        <v>0</v>
      </c>
      <c r="J71">
        <v>0</v>
      </c>
      <c r="K71">
        <v>0</v>
      </c>
      <c r="L71">
        <v>0</v>
      </c>
      <c r="Q71">
        <v>0</v>
      </c>
      <c r="R71">
        <v>0</v>
      </c>
      <c r="S71">
        <f t="shared" si="4"/>
        <v>0.10400000000000001</v>
      </c>
      <c r="T71" t="str">
        <f t="shared" si="5"/>
        <v>Zach Mettenberger,TEN</v>
      </c>
      <c r="U71" t="str">
        <f t="shared" si="6"/>
        <v>Zach Mettenberger</v>
      </c>
      <c r="V71">
        <f>IFERROR(VLOOKUP(U71,'player index'!D:F,3,FALSE),VLOOKUP(U71,'player index'!E:F,2,FALSE))</f>
        <v>483</v>
      </c>
      <c r="W71">
        <f t="shared" si="7"/>
        <v>0.10400000000000001</v>
      </c>
    </row>
    <row r="72" spans="1:23">
      <c r="A72" t="s">
        <v>2312</v>
      </c>
      <c r="B72">
        <v>0.6</v>
      </c>
      <c r="C72">
        <v>0.3</v>
      </c>
      <c r="D72">
        <v>3</v>
      </c>
      <c r="E72">
        <v>0</v>
      </c>
      <c r="F72">
        <v>0</v>
      </c>
      <c r="G72">
        <v>56.5</v>
      </c>
      <c r="H72">
        <v>5.0999999999999996</v>
      </c>
      <c r="I72">
        <v>0.1</v>
      </c>
      <c r="J72">
        <v>0.1</v>
      </c>
      <c r="K72">
        <v>2.4</v>
      </c>
      <c r="L72">
        <v>0</v>
      </c>
      <c r="Q72">
        <v>0</v>
      </c>
      <c r="R72">
        <v>0</v>
      </c>
      <c r="S72">
        <f t="shared" si="4"/>
        <v>0.13</v>
      </c>
      <c r="T72" t="str">
        <f t="shared" si="5"/>
        <v>Matt McGloin,OAK</v>
      </c>
      <c r="U72" t="str">
        <f t="shared" si="6"/>
        <v>Matt McGloin</v>
      </c>
      <c r="V72">
        <f>IFERROR(VLOOKUP(U72,'player index'!D:F,3,FALSE),VLOOKUP(U72,'player index'!E:F,2,FALSE))</f>
        <v>492</v>
      </c>
      <c r="W72">
        <f t="shared" si="7"/>
        <v>0.13</v>
      </c>
    </row>
    <row r="73" spans="1:23">
      <c r="A73" t="s">
        <v>2313</v>
      </c>
      <c r="B73">
        <v>38.5</v>
      </c>
      <c r="C73">
        <v>21.1</v>
      </c>
      <c r="D73">
        <v>192</v>
      </c>
      <c r="E73">
        <v>1.1000000000000001</v>
      </c>
      <c r="F73">
        <v>1.3</v>
      </c>
      <c r="G73">
        <v>54.8</v>
      </c>
      <c r="H73">
        <v>5</v>
      </c>
      <c r="I73">
        <v>1.7</v>
      </c>
      <c r="J73">
        <v>7.9</v>
      </c>
      <c r="K73">
        <v>4.5999999999999996</v>
      </c>
      <c r="L73">
        <v>0</v>
      </c>
      <c r="Q73">
        <v>0.3</v>
      </c>
      <c r="R73">
        <v>0</v>
      </c>
      <c r="S73">
        <f t="shared" si="4"/>
        <v>11.27</v>
      </c>
      <c r="T73" t="str">
        <f t="shared" si="5"/>
        <v>Derek Carr,OAK</v>
      </c>
      <c r="U73" t="str">
        <f t="shared" si="6"/>
        <v>Derek Carr</v>
      </c>
      <c r="V73">
        <f>IFERROR(VLOOKUP(U73,'player index'!D:F,3,FALSE),VLOOKUP(U73,'player index'!E:F,2,FALSE))</f>
        <v>32</v>
      </c>
      <c r="W73">
        <f t="shared" si="7"/>
        <v>11.27</v>
      </c>
    </row>
    <row r="74" spans="1:23">
      <c r="A74" t="s">
        <v>2314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Q74">
        <v>0</v>
      </c>
      <c r="R74">
        <v>0</v>
      </c>
      <c r="S74">
        <f t="shared" si="4"/>
        <v>0</v>
      </c>
      <c r="T74" t="str">
        <f t="shared" si="5"/>
        <v>Kellen Moore,DAL</v>
      </c>
      <c r="U74" t="str">
        <f t="shared" si="6"/>
        <v>Kellen Moore</v>
      </c>
      <c r="V74">
        <f>IFERROR(VLOOKUP(U74,'player index'!D:F,3,FALSE),VLOOKUP(U74,'player index'!E:F,2,FALSE))</f>
        <v>537</v>
      </c>
      <c r="W74">
        <f t="shared" si="7"/>
        <v>0</v>
      </c>
    </row>
    <row r="75" spans="1:23">
      <c r="A75" t="s">
        <v>2315</v>
      </c>
      <c r="B75">
        <v>32.1</v>
      </c>
      <c r="C75">
        <v>20.7</v>
      </c>
      <c r="D75">
        <v>246</v>
      </c>
      <c r="E75">
        <v>1</v>
      </c>
      <c r="F75">
        <v>1.5</v>
      </c>
      <c r="G75">
        <v>64.5</v>
      </c>
      <c r="H75">
        <v>7.7</v>
      </c>
      <c r="I75">
        <v>0.9</v>
      </c>
      <c r="J75">
        <v>2.5</v>
      </c>
      <c r="K75">
        <v>2.9</v>
      </c>
      <c r="L75">
        <v>0</v>
      </c>
      <c r="Q75">
        <v>0.2</v>
      </c>
      <c r="R75">
        <v>0</v>
      </c>
      <c r="S75">
        <f t="shared" si="4"/>
        <v>12.39</v>
      </c>
      <c r="T75" t="str">
        <f t="shared" si="5"/>
        <v>Kirk Cousins,WAS</v>
      </c>
      <c r="U75" t="str">
        <f t="shared" si="6"/>
        <v>Kirk Cousins</v>
      </c>
      <c r="V75">
        <f>IFERROR(VLOOKUP(U75,'player index'!D:F,3,FALSE),VLOOKUP(U75,'player index'!E:F,2,FALSE))</f>
        <v>42</v>
      </c>
      <c r="W75">
        <f t="shared" si="7"/>
        <v>12.39</v>
      </c>
    </row>
    <row r="76" spans="1:23">
      <c r="A76" t="s">
        <v>2316</v>
      </c>
      <c r="B76">
        <v>0.7</v>
      </c>
      <c r="C76">
        <v>0.5</v>
      </c>
      <c r="D76">
        <v>5.6</v>
      </c>
      <c r="E76">
        <v>0</v>
      </c>
      <c r="F76">
        <v>0</v>
      </c>
      <c r="G76">
        <v>63.9</v>
      </c>
      <c r="H76">
        <v>7.9</v>
      </c>
      <c r="I76">
        <v>0.1</v>
      </c>
      <c r="J76">
        <v>0.3</v>
      </c>
      <c r="K76">
        <v>2.2999999999999998</v>
      </c>
      <c r="L76">
        <v>0</v>
      </c>
      <c r="Q76">
        <v>0</v>
      </c>
      <c r="R76">
        <v>0</v>
      </c>
      <c r="S76">
        <f t="shared" si="4"/>
        <v>0.254</v>
      </c>
      <c r="T76" t="str">
        <f t="shared" si="5"/>
        <v>Mark Sanchez,PHI</v>
      </c>
      <c r="U76" t="str">
        <f t="shared" si="6"/>
        <v>Mark Sanchez</v>
      </c>
      <c r="V76">
        <f>IFERROR(VLOOKUP(U76,'player index'!D:F,3,FALSE),VLOOKUP(U76,'player index'!E:F,2,FALSE))</f>
        <v>460</v>
      </c>
      <c r="W76">
        <f t="shared" si="7"/>
        <v>0.254</v>
      </c>
    </row>
    <row r="77" spans="1:23">
      <c r="A77" t="s">
        <v>2317</v>
      </c>
      <c r="B77">
        <v>0.1</v>
      </c>
      <c r="C77">
        <v>0</v>
      </c>
      <c r="D77">
        <v>0.4</v>
      </c>
      <c r="E77">
        <v>0</v>
      </c>
      <c r="F77">
        <v>0</v>
      </c>
      <c r="G77">
        <v>55.7</v>
      </c>
      <c r="H77">
        <v>5.6</v>
      </c>
      <c r="I77">
        <v>0</v>
      </c>
      <c r="J77">
        <v>0</v>
      </c>
      <c r="K77">
        <v>0.8</v>
      </c>
      <c r="L77">
        <v>0</v>
      </c>
      <c r="Q77">
        <v>0</v>
      </c>
      <c r="R77">
        <v>0</v>
      </c>
      <c r="S77">
        <f t="shared" si="4"/>
        <v>1.6E-2</v>
      </c>
      <c r="T77" t="str">
        <f t="shared" si="5"/>
        <v>Brock Osweiler,DEN</v>
      </c>
      <c r="U77" t="str">
        <f t="shared" si="6"/>
        <v>Brock Osweiler</v>
      </c>
      <c r="V77">
        <f>IFERROR(VLOOKUP(U77,'player index'!D:F,3,FALSE),VLOOKUP(U77,'player index'!E:F,2,FALSE))</f>
        <v>450</v>
      </c>
      <c r="W77">
        <f t="shared" si="7"/>
        <v>1.6E-2</v>
      </c>
    </row>
    <row r="78" spans="1:23">
      <c r="A78" t="s">
        <v>2318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Q78">
        <v>0</v>
      </c>
      <c r="R78">
        <v>0</v>
      </c>
      <c r="S78">
        <f t="shared" si="4"/>
        <v>0</v>
      </c>
      <c r="T78" t="str">
        <f t="shared" si="5"/>
        <v>Ryan Griffin,TB</v>
      </c>
      <c r="U78" t="str">
        <f t="shared" si="6"/>
        <v>Ryan Griffin</v>
      </c>
      <c r="V78">
        <f>IFERROR(VLOOKUP(U78,'player index'!D:F,3,FALSE),VLOOKUP(U78,'player index'!E:F,2,FALSE))</f>
        <v>566</v>
      </c>
      <c r="W78">
        <f t="shared" si="7"/>
        <v>0</v>
      </c>
    </row>
    <row r="79" spans="1:23">
      <c r="A79" t="s">
        <v>2319</v>
      </c>
      <c r="B79">
        <v>0.1</v>
      </c>
      <c r="C79">
        <v>0.1</v>
      </c>
      <c r="D79">
        <v>0.9</v>
      </c>
      <c r="E79">
        <v>0</v>
      </c>
      <c r="F79">
        <v>0</v>
      </c>
      <c r="G79">
        <v>53.8</v>
      </c>
      <c r="H79">
        <v>6.6</v>
      </c>
      <c r="I79">
        <v>0.1</v>
      </c>
      <c r="J79">
        <v>0.4</v>
      </c>
      <c r="K79">
        <v>5.0999999999999996</v>
      </c>
      <c r="L79">
        <v>0</v>
      </c>
      <c r="Q79">
        <v>0</v>
      </c>
      <c r="R79">
        <v>0</v>
      </c>
      <c r="S79">
        <f t="shared" si="4"/>
        <v>7.6000000000000012E-2</v>
      </c>
      <c r="T79" t="str">
        <f t="shared" si="5"/>
        <v>Blaine Gabbert,SF</v>
      </c>
      <c r="U79" t="str">
        <f t="shared" si="6"/>
        <v>Blaine Gabbert</v>
      </c>
      <c r="V79">
        <f>IFERROR(VLOOKUP(U79,'player index'!D:F,3,FALSE),VLOOKUP(U79,'player index'!E:F,2,FALSE))</f>
        <v>480</v>
      </c>
      <c r="W79">
        <f t="shared" si="7"/>
        <v>7.6000000000000012E-2</v>
      </c>
    </row>
    <row r="80" spans="1:23">
      <c r="A80" t="s">
        <v>2320</v>
      </c>
      <c r="B80">
        <v>0</v>
      </c>
      <c r="C80">
        <v>0</v>
      </c>
      <c r="D80">
        <v>0.2</v>
      </c>
      <c r="E80">
        <v>0</v>
      </c>
      <c r="F80">
        <v>0</v>
      </c>
      <c r="G80">
        <v>51.2</v>
      </c>
      <c r="H80">
        <v>5.7</v>
      </c>
      <c r="I80">
        <v>0</v>
      </c>
      <c r="J80">
        <v>0</v>
      </c>
      <c r="K80">
        <v>0.2</v>
      </c>
      <c r="L80">
        <v>0</v>
      </c>
      <c r="Q80">
        <v>0</v>
      </c>
      <c r="R80">
        <v>0</v>
      </c>
      <c r="S80">
        <f t="shared" si="4"/>
        <v>8.0000000000000002E-3</v>
      </c>
      <c r="T80" t="str">
        <f t="shared" si="5"/>
        <v>Matt Moore,MIA</v>
      </c>
      <c r="U80" t="str">
        <f t="shared" si="6"/>
        <v>Matt Moore</v>
      </c>
      <c r="V80">
        <f>IFERROR(VLOOKUP(U80,'player index'!D:F,3,FALSE),VLOOKUP(U80,'player index'!E:F,2,FALSE))</f>
        <v>469</v>
      </c>
      <c r="W80">
        <f t="shared" si="7"/>
        <v>8.0000000000000002E-3</v>
      </c>
    </row>
    <row r="81" spans="1:23">
      <c r="A81" t="s">
        <v>2321</v>
      </c>
      <c r="B81">
        <v>41.4</v>
      </c>
      <c r="C81">
        <v>24.2</v>
      </c>
      <c r="D81">
        <v>295</v>
      </c>
      <c r="E81">
        <v>1.8</v>
      </c>
      <c r="F81">
        <v>1.2</v>
      </c>
      <c r="G81">
        <v>58.5</v>
      </c>
      <c r="H81">
        <v>7.1</v>
      </c>
      <c r="I81">
        <v>3.3</v>
      </c>
      <c r="J81">
        <v>17.100000000000001</v>
      </c>
      <c r="K81">
        <v>5.2</v>
      </c>
      <c r="L81">
        <v>0.1</v>
      </c>
      <c r="Q81">
        <v>0.2</v>
      </c>
      <c r="R81">
        <v>0</v>
      </c>
      <c r="S81">
        <f t="shared" si="4"/>
        <v>19.910000000000004</v>
      </c>
      <c r="T81" t="str">
        <f t="shared" si="5"/>
        <v>Andrew Luck,IND</v>
      </c>
      <c r="U81" t="str">
        <f t="shared" si="6"/>
        <v>Andrew Luck</v>
      </c>
      <c r="V81">
        <f>IFERROR(VLOOKUP(U81,'player index'!D:F,3,FALSE),VLOOKUP(U81,'player index'!E:F,2,FALSE))</f>
        <v>2</v>
      </c>
      <c r="W81">
        <f t="shared" si="7"/>
        <v>19.910000000000004</v>
      </c>
    </row>
    <row r="82" spans="1:23">
      <c r="A82" t="s">
        <v>2322</v>
      </c>
      <c r="B82">
        <v>0.5</v>
      </c>
      <c r="C82">
        <v>0.3</v>
      </c>
      <c r="D82">
        <v>4.3</v>
      </c>
      <c r="E82">
        <v>0</v>
      </c>
      <c r="F82">
        <v>0</v>
      </c>
      <c r="G82">
        <v>65.3</v>
      </c>
      <c r="H82">
        <v>8.3000000000000007</v>
      </c>
      <c r="I82">
        <v>0.1</v>
      </c>
      <c r="J82">
        <v>0.3</v>
      </c>
      <c r="K82">
        <v>2.7</v>
      </c>
      <c r="L82">
        <v>0</v>
      </c>
      <c r="Q82">
        <v>0</v>
      </c>
      <c r="R82">
        <v>0</v>
      </c>
      <c r="S82">
        <f t="shared" si="4"/>
        <v>0.20199999999999999</v>
      </c>
      <c r="T82" t="str">
        <f t="shared" si="5"/>
        <v>Matt Cassel,DAL</v>
      </c>
      <c r="U82" t="str">
        <f t="shared" si="6"/>
        <v>Matt Cassel</v>
      </c>
      <c r="V82">
        <f>IFERROR(VLOOKUP(U82,'player index'!D:F,3,FALSE),VLOOKUP(U82,'player index'!E:F,2,FALSE))</f>
        <v>479</v>
      </c>
      <c r="W82">
        <f t="shared" si="7"/>
        <v>0.20199999999999999</v>
      </c>
    </row>
    <row r="83" spans="1:23">
      <c r="A83" t="s">
        <v>2323</v>
      </c>
      <c r="B83">
        <v>37.1</v>
      </c>
      <c r="C83">
        <v>21.1</v>
      </c>
      <c r="D83">
        <v>233</v>
      </c>
      <c r="E83">
        <v>1.1000000000000001</v>
      </c>
      <c r="F83">
        <v>1.7</v>
      </c>
      <c r="G83">
        <v>56.9</v>
      </c>
      <c r="H83">
        <v>6.3</v>
      </c>
      <c r="I83">
        <v>3.6</v>
      </c>
      <c r="J83">
        <v>30.9</v>
      </c>
      <c r="K83">
        <v>8.5</v>
      </c>
      <c r="L83">
        <v>0</v>
      </c>
      <c r="Q83">
        <v>0.1</v>
      </c>
      <c r="R83">
        <v>0</v>
      </c>
      <c r="S83">
        <f t="shared" si="4"/>
        <v>15.010000000000002</v>
      </c>
      <c r="T83" t="str">
        <f t="shared" si="5"/>
        <v>Blake Bortles,JAC</v>
      </c>
      <c r="U83" t="str">
        <f t="shared" si="6"/>
        <v>Blake Bortles</v>
      </c>
      <c r="V83">
        <f>IFERROR(VLOOKUP(U83,'player index'!D:F,3,FALSE),VLOOKUP(U83,'player index'!E:F,2,FALSE))</f>
        <v>27</v>
      </c>
      <c r="W83">
        <f t="shared" si="7"/>
        <v>15.010000000000002</v>
      </c>
    </row>
    <row r="84" spans="1:23">
      <c r="A84" t="s">
        <v>2324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Q84">
        <v>0</v>
      </c>
      <c r="R84">
        <v>0</v>
      </c>
      <c r="S84">
        <f t="shared" si="4"/>
        <v>0</v>
      </c>
      <c r="T84" t="str">
        <f t="shared" si="5"/>
        <v>Aaron Murray,KC</v>
      </c>
      <c r="U84" t="str">
        <f t="shared" si="6"/>
        <v>Aaron Murray</v>
      </c>
      <c r="V84">
        <f>IFERROR(VLOOKUP(U84,'player index'!D:F,3,FALSE),VLOOKUP(U84,'player index'!E:F,2,FALSE))</f>
        <v>611</v>
      </c>
      <c r="W84">
        <f t="shared" si="7"/>
        <v>0</v>
      </c>
    </row>
    <row r="85" spans="1:23">
      <c r="A85" t="s">
        <v>2325</v>
      </c>
      <c r="B85">
        <v>25.7</v>
      </c>
      <c r="C85">
        <v>14.2</v>
      </c>
      <c r="D85">
        <v>192</v>
      </c>
      <c r="E85">
        <v>1.4</v>
      </c>
      <c r="F85">
        <v>0.6</v>
      </c>
      <c r="G85">
        <v>55.3</v>
      </c>
      <c r="H85">
        <v>7.5</v>
      </c>
      <c r="I85">
        <v>3.8</v>
      </c>
      <c r="J85">
        <v>23.3</v>
      </c>
      <c r="K85">
        <v>6.2</v>
      </c>
      <c r="L85">
        <v>0.1</v>
      </c>
      <c r="Q85">
        <v>0.2</v>
      </c>
      <c r="R85">
        <v>0</v>
      </c>
      <c r="S85">
        <f t="shared" si="4"/>
        <v>15.41</v>
      </c>
      <c r="T85" t="str">
        <f t="shared" si="5"/>
        <v>Marcus Mariota,TEN</v>
      </c>
      <c r="U85" t="str">
        <f t="shared" si="6"/>
        <v>Marcus Mariota</v>
      </c>
      <c r="V85">
        <f>IFERROR(VLOOKUP(U85,'player index'!D:F,3,FALSE),VLOOKUP(U85,'player index'!E:F,2,FALSE))</f>
        <v>22</v>
      </c>
      <c r="W85">
        <f t="shared" si="7"/>
        <v>15.41</v>
      </c>
    </row>
    <row r="86" spans="1:23">
      <c r="A86" t="s">
        <v>2326</v>
      </c>
      <c r="S86">
        <f t="shared" si="4"/>
        <v>0</v>
      </c>
      <c r="T86" t="str">
        <f t="shared" si="5"/>
        <v>Pages: 1 2 All</v>
      </c>
      <c r="U86" t="e">
        <f t="shared" si="6"/>
        <v>#VALUE!</v>
      </c>
      <c r="V86" t="e">
        <f>IFERROR(VLOOKUP(U86,'player index'!D:F,3,FALSE),VLOOKUP(U86,'player index'!E:F,2,FALSE))</f>
        <v>#VALUE!</v>
      </c>
      <c r="W86">
        <f t="shared" si="7"/>
        <v>0</v>
      </c>
    </row>
    <row r="87" spans="1:23">
      <c r="A87" t="s">
        <v>2327</v>
      </c>
      <c r="S87">
        <f t="shared" si="4"/>
        <v>0</v>
      </c>
      <c r="T87" t="str">
        <f t="shared" si="5"/>
        <v>Running Backs Week 3 Standard Stats -- Average</v>
      </c>
      <c r="U87" t="e">
        <f t="shared" si="6"/>
        <v>#VALUE!</v>
      </c>
      <c r="V87" t="e">
        <f>IFERROR(VLOOKUP(U87,'player index'!D:F,3,FALSE),VLOOKUP(U87,'player index'!E:F,2,FALSE))</f>
        <v>#VALUE!</v>
      </c>
      <c r="W87">
        <f t="shared" si="7"/>
        <v>0</v>
      </c>
    </row>
    <row r="88" spans="1:23">
      <c r="A88" t="s">
        <v>726</v>
      </c>
      <c r="B88" t="s">
        <v>753</v>
      </c>
      <c r="C88" t="s">
        <v>2237</v>
      </c>
      <c r="S88">
        <f t="shared" si="4"/>
        <v>0</v>
      </c>
      <c r="T88" t="str">
        <f t="shared" si="5"/>
        <v>Rushing</v>
      </c>
      <c r="U88" t="e">
        <f t="shared" si="6"/>
        <v>#VALUE!</v>
      </c>
      <c r="V88" t="e">
        <f>IFERROR(VLOOKUP(U88,'player index'!D:F,3,FALSE),VLOOKUP(U88,'player index'!E:F,2,FALSE))</f>
        <v>#VALUE!</v>
      </c>
      <c r="W88">
        <f t="shared" si="7"/>
        <v>0</v>
      </c>
    </row>
    <row r="89" spans="1:23">
      <c r="A89" t="s">
        <v>1585</v>
      </c>
      <c r="I89" t="s">
        <v>733</v>
      </c>
      <c r="J89" t="s">
        <v>2239</v>
      </c>
      <c r="K89" t="s">
        <v>2242</v>
      </c>
      <c r="L89" t="s">
        <v>735</v>
      </c>
      <c r="M89" t="s">
        <v>2328</v>
      </c>
      <c r="N89" t="s">
        <v>2239</v>
      </c>
      <c r="O89" t="s">
        <v>2242</v>
      </c>
      <c r="P89" t="s">
        <v>735</v>
      </c>
      <c r="Q89" t="s">
        <v>2243</v>
      </c>
      <c r="R89" t="s">
        <v>2244</v>
      </c>
      <c r="S89" t="e">
        <f t="shared" si="4"/>
        <v>#VALUE!</v>
      </c>
      <c r="T89" t="str">
        <f t="shared" si="5"/>
        <v>Player</v>
      </c>
      <c r="U89" t="e">
        <f t="shared" si="6"/>
        <v>#VALUE!</v>
      </c>
      <c r="V89" t="e">
        <f>IFERROR(VLOOKUP(U89,'player index'!D:F,3,FALSE),VLOOKUP(U89,'player index'!E:F,2,FALSE))</f>
        <v>#VALUE!</v>
      </c>
      <c r="W89" t="e">
        <f t="shared" si="7"/>
        <v>#VALUE!</v>
      </c>
    </row>
    <row r="90" spans="1:23">
      <c r="A90" t="s">
        <v>2329</v>
      </c>
      <c r="I90">
        <v>3</v>
      </c>
      <c r="J90">
        <v>11.2</v>
      </c>
      <c r="K90">
        <v>3.7</v>
      </c>
      <c r="L90">
        <v>0.1</v>
      </c>
      <c r="M90">
        <v>1.4</v>
      </c>
      <c r="N90">
        <v>8.5</v>
      </c>
      <c r="O90">
        <v>6.2</v>
      </c>
      <c r="P90">
        <v>0</v>
      </c>
      <c r="Q90">
        <v>0.1</v>
      </c>
      <c r="R90">
        <v>0</v>
      </c>
      <c r="S90">
        <f t="shared" si="4"/>
        <v>3.87</v>
      </c>
      <c r="T90" t="str">
        <f t="shared" si="5"/>
        <v>Jeremy Langford,CHI</v>
      </c>
      <c r="U90" t="str">
        <f t="shared" si="6"/>
        <v>Jeremy Langford</v>
      </c>
      <c r="V90">
        <f>IFERROR(VLOOKUP(U90,'player index'!D:F,3,FALSE),VLOOKUP(U90,'player index'!E:F,2,FALSE))</f>
        <v>372</v>
      </c>
      <c r="W90">
        <f t="shared" si="7"/>
        <v>3.87</v>
      </c>
    </row>
    <row r="91" spans="1:23">
      <c r="A91" t="s">
        <v>2330</v>
      </c>
      <c r="I91">
        <v>14.6</v>
      </c>
      <c r="J91">
        <v>67.400000000000006</v>
      </c>
      <c r="K91">
        <v>4.5999999999999996</v>
      </c>
      <c r="L91">
        <v>0.3</v>
      </c>
      <c r="M91">
        <v>1.8</v>
      </c>
      <c r="N91">
        <v>11.8</v>
      </c>
      <c r="O91">
        <v>6.7</v>
      </c>
      <c r="P91">
        <v>0.1</v>
      </c>
      <c r="Q91">
        <v>0.1</v>
      </c>
      <c r="R91">
        <v>0</v>
      </c>
      <c r="S91">
        <f t="shared" si="4"/>
        <v>12.020000000000001</v>
      </c>
      <c r="T91" t="str">
        <f t="shared" si="5"/>
        <v>Jonathan Stewart,CAR</v>
      </c>
      <c r="U91" t="str">
        <f t="shared" si="6"/>
        <v>Jonathan Stewart</v>
      </c>
      <c r="V91">
        <f>IFERROR(VLOOKUP(U91,'player index'!D:F,3,FALSE),VLOOKUP(U91,'player index'!E:F,2,FALSE))</f>
        <v>52</v>
      </c>
      <c r="W91">
        <f t="shared" si="7"/>
        <v>12.020000000000001</v>
      </c>
    </row>
    <row r="92" spans="1:23">
      <c r="A92" t="s">
        <v>2331</v>
      </c>
      <c r="I92">
        <v>3.2</v>
      </c>
      <c r="J92">
        <v>14.1</v>
      </c>
      <c r="K92">
        <v>4.4000000000000004</v>
      </c>
      <c r="L92">
        <v>0.1</v>
      </c>
      <c r="M92">
        <v>1.1000000000000001</v>
      </c>
      <c r="N92">
        <v>10.4</v>
      </c>
      <c r="O92">
        <v>9.9</v>
      </c>
      <c r="P92">
        <v>0</v>
      </c>
      <c r="Q92">
        <v>0.1</v>
      </c>
      <c r="R92">
        <v>0</v>
      </c>
      <c r="S92">
        <f t="shared" si="4"/>
        <v>4.0500000000000007</v>
      </c>
      <c r="T92" t="str">
        <f t="shared" si="5"/>
        <v>Antonio Andrews,TEN</v>
      </c>
      <c r="U92" t="str">
        <f t="shared" si="6"/>
        <v>Antonio Andrews</v>
      </c>
      <c r="V92">
        <f>IFERROR(VLOOKUP(U92,'player index'!D:F,3,FALSE),VLOOKUP(U92,'player index'!E:F,2,FALSE))</f>
        <v>615</v>
      </c>
      <c r="W92">
        <f t="shared" si="7"/>
        <v>4.0500000000000007</v>
      </c>
    </row>
    <row r="93" spans="1:23">
      <c r="A93" t="s">
        <v>2332</v>
      </c>
      <c r="I93">
        <v>6.2</v>
      </c>
      <c r="J93">
        <v>26.7</v>
      </c>
      <c r="K93">
        <v>4.3</v>
      </c>
      <c r="L93">
        <v>0.1</v>
      </c>
      <c r="M93">
        <v>0.7</v>
      </c>
      <c r="N93">
        <v>5.9</v>
      </c>
      <c r="O93">
        <v>8.1</v>
      </c>
      <c r="P93">
        <v>0.1</v>
      </c>
      <c r="Q93">
        <v>0.3</v>
      </c>
      <c r="R93">
        <v>0</v>
      </c>
      <c r="S93">
        <f t="shared" si="4"/>
        <v>4.8600000000000003</v>
      </c>
      <c r="T93" t="str">
        <f t="shared" si="5"/>
        <v>Terrance West,TEN</v>
      </c>
      <c r="U93" t="str">
        <f t="shared" si="6"/>
        <v>Terrance West</v>
      </c>
      <c r="V93">
        <f>IFERROR(VLOOKUP(U93,'player index'!D:F,3,FALSE),VLOOKUP(U93,'player index'!E:F,2,FALSE))</f>
        <v>265</v>
      </c>
      <c r="W93">
        <f t="shared" si="7"/>
        <v>4.8600000000000003</v>
      </c>
    </row>
    <row r="94" spans="1:23">
      <c r="A94" t="s">
        <v>2333</v>
      </c>
      <c r="I94">
        <v>14</v>
      </c>
      <c r="J94">
        <v>53.2</v>
      </c>
      <c r="K94">
        <v>3.8</v>
      </c>
      <c r="L94">
        <v>0.5</v>
      </c>
      <c r="M94">
        <v>3.4</v>
      </c>
      <c r="N94">
        <v>25.5</v>
      </c>
      <c r="O94">
        <v>7.6</v>
      </c>
      <c r="P94">
        <v>0.1</v>
      </c>
      <c r="Q94">
        <v>0.3</v>
      </c>
      <c r="R94">
        <v>0</v>
      </c>
      <c r="S94">
        <f t="shared" si="4"/>
        <v>14.57</v>
      </c>
      <c r="T94" t="str">
        <f t="shared" si="5"/>
        <v>DeMarco Murray,PHI</v>
      </c>
      <c r="U94" t="str">
        <f t="shared" si="6"/>
        <v>DeMarco Murray</v>
      </c>
      <c r="V94">
        <f>IFERROR(VLOOKUP(U94,'player index'!D:F,3,FALSE),VLOOKUP(U94,'player index'!E:F,2,FALSE))</f>
        <v>35</v>
      </c>
      <c r="W94">
        <f t="shared" si="7"/>
        <v>14.57</v>
      </c>
    </row>
    <row r="95" spans="1:23">
      <c r="A95" t="s">
        <v>2334</v>
      </c>
      <c r="I95">
        <v>10.7</v>
      </c>
      <c r="J95">
        <v>38.4</v>
      </c>
      <c r="K95">
        <v>3.6</v>
      </c>
      <c r="L95">
        <v>0.2</v>
      </c>
      <c r="M95">
        <v>1.1000000000000001</v>
      </c>
      <c r="N95">
        <v>8.4</v>
      </c>
      <c r="O95">
        <v>7.6</v>
      </c>
      <c r="P95">
        <v>0.1</v>
      </c>
      <c r="Q95">
        <v>0.1</v>
      </c>
      <c r="R95">
        <v>0</v>
      </c>
      <c r="S95">
        <f t="shared" si="4"/>
        <v>7.48</v>
      </c>
      <c r="T95" t="str">
        <f t="shared" si="5"/>
        <v>Alfred Blue,HOU</v>
      </c>
      <c r="U95" t="str">
        <f t="shared" si="6"/>
        <v>Alfred Blue</v>
      </c>
      <c r="V95">
        <f>IFERROR(VLOOKUP(U95,'player index'!D:F,3,FALSE),VLOOKUP(U95,'player index'!E:F,2,FALSE))</f>
        <v>164</v>
      </c>
      <c r="W95">
        <f t="shared" si="7"/>
        <v>7.48</v>
      </c>
    </row>
    <row r="96" spans="1:23">
      <c r="A96" t="s">
        <v>2335</v>
      </c>
      <c r="I96">
        <v>0</v>
      </c>
      <c r="J96">
        <v>0.1</v>
      </c>
      <c r="K96">
        <v>2.8</v>
      </c>
      <c r="L96">
        <v>0</v>
      </c>
      <c r="M96">
        <v>0</v>
      </c>
      <c r="N96">
        <v>0.1</v>
      </c>
      <c r="O96">
        <v>9.6999999999999993</v>
      </c>
      <c r="P96">
        <v>0</v>
      </c>
      <c r="Q96">
        <v>0</v>
      </c>
      <c r="R96">
        <v>0</v>
      </c>
      <c r="S96">
        <f t="shared" si="4"/>
        <v>2.0000000000000004E-2</v>
      </c>
      <c r="T96" t="str">
        <f t="shared" si="5"/>
        <v>Cedric Peerman,CIN</v>
      </c>
      <c r="U96" t="str">
        <f t="shared" si="6"/>
        <v>Cedric Peerman</v>
      </c>
      <c r="V96">
        <f>IFERROR(VLOOKUP(U96,'player index'!D:F,3,FALSE),VLOOKUP(U96,'player index'!E:F,2,FALSE))</f>
        <v>458</v>
      </c>
      <c r="W96">
        <f t="shared" si="7"/>
        <v>2.0000000000000004E-2</v>
      </c>
    </row>
    <row r="97" spans="1:23">
      <c r="A97" t="s">
        <v>2336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4"/>
        <v>0</v>
      </c>
      <c r="T97" t="str">
        <f t="shared" si="5"/>
        <v>Jordan Todman,PIT</v>
      </c>
      <c r="U97" t="str">
        <f t="shared" si="6"/>
        <v>Jordan Todman</v>
      </c>
      <c r="V97">
        <f>IFERROR(VLOOKUP(U97,'player index'!D:F,3,FALSE),VLOOKUP(U97,'player index'!E:F,2,FALSE))</f>
        <v>359</v>
      </c>
      <c r="W97">
        <f t="shared" si="7"/>
        <v>0</v>
      </c>
    </row>
    <row r="98" spans="1:23">
      <c r="A98" t="s">
        <v>2337</v>
      </c>
      <c r="I98">
        <v>0.3</v>
      </c>
      <c r="J98">
        <v>1.1000000000000001</v>
      </c>
      <c r="K98">
        <v>4.2</v>
      </c>
      <c r="L98">
        <v>0</v>
      </c>
      <c r="M98">
        <v>0</v>
      </c>
      <c r="N98">
        <v>0.1</v>
      </c>
      <c r="O98">
        <v>3.9</v>
      </c>
      <c r="P98">
        <v>0</v>
      </c>
      <c r="Q98">
        <v>0</v>
      </c>
      <c r="R98">
        <v>0</v>
      </c>
      <c r="S98">
        <f t="shared" si="4"/>
        <v>0.12000000000000002</v>
      </c>
      <c r="T98" t="str">
        <f t="shared" si="5"/>
        <v>Mike James,TB</v>
      </c>
      <c r="U98" t="str">
        <f t="shared" si="6"/>
        <v>Mike James</v>
      </c>
      <c r="V98">
        <f>IFERROR(VLOOKUP(U98,'player index'!D:F,3,FALSE),VLOOKUP(U98,'player index'!E:F,2,FALSE))</f>
        <v>575</v>
      </c>
      <c r="W98">
        <f t="shared" si="7"/>
        <v>0.12000000000000002</v>
      </c>
    </row>
    <row r="99" spans="1:23">
      <c r="A99" t="s">
        <v>2338</v>
      </c>
      <c r="I99">
        <v>17.2</v>
      </c>
      <c r="J99">
        <v>78.099999999999994</v>
      </c>
      <c r="K99">
        <v>4.5</v>
      </c>
      <c r="L99">
        <v>0.5</v>
      </c>
      <c r="M99">
        <v>1.7</v>
      </c>
      <c r="N99">
        <v>10.7</v>
      </c>
      <c r="O99">
        <v>6.1</v>
      </c>
      <c r="P99">
        <v>0</v>
      </c>
      <c r="Q99">
        <v>0.1</v>
      </c>
      <c r="R99">
        <v>0</v>
      </c>
      <c r="S99">
        <f t="shared" si="4"/>
        <v>13.479999999999999</v>
      </c>
      <c r="T99" t="str">
        <f t="shared" si="5"/>
        <v>Carlos Hyde,SF</v>
      </c>
      <c r="U99" t="str">
        <f t="shared" si="6"/>
        <v>Carlos Hyde</v>
      </c>
      <c r="V99">
        <f>IFERROR(VLOOKUP(U99,'player index'!D:F,3,FALSE),VLOOKUP(U99,'player index'!E:F,2,FALSE))</f>
        <v>50</v>
      </c>
      <c r="W99">
        <f t="shared" si="7"/>
        <v>13.479999999999999</v>
      </c>
    </row>
    <row r="100" spans="1:23">
      <c r="A100" t="s">
        <v>2339</v>
      </c>
      <c r="I100">
        <v>1</v>
      </c>
      <c r="J100">
        <v>4</v>
      </c>
      <c r="K100">
        <v>4.2</v>
      </c>
      <c r="L100">
        <v>0</v>
      </c>
      <c r="M100">
        <v>0.5</v>
      </c>
      <c r="N100">
        <v>6.1</v>
      </c>
      <c r="O100">
        <v>12.2</v>
      </c>
      <c r="P100">
        <v>0</v>
      </c>
      <c r="Q100">
        <v>0</v>
      </c>
      <c r="R100">
        <v>0</v>
      </c>
      <c r="S100">
        <f t="shared" si="4"/>
        <v>1.51</v>
      </c>
      <c r="T100" t="str">
        <f t="shared" si="5"/>
        <v>Jalston Fowler,TEN</v>
      </c>
      <c r="U100" t="str">
        <f t="shared" si="6"/>
        <v>Jalston Fowler</v>
      </c>
      <c r="V100">
        <f>IFERROR(VLOOKUP(U100,'player index'!D:F,3,FALSE),VLOOKUP(U100,'player index'!E:F,2,FALSE))</f>
        <v>394</v>
      </c>
      <c r="W100">
        <f t="shared" si="7"/>
        <v>1.51</v>
      </c>
    </row>
    <row r="101" spans="1:23">
      <c r="A101" t="s">
        <v>2340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4"/>
        <v>0</v>
      </c>
      <c r="T101" t="str">
        <f t="shared" si="5"/>
        <v>Bryce Brown,BUF</v>
      </c>
      <c r="U101" t="str">
        <f t="shared" si="6"/>
        <v>Bryce Brown</v>
      </c>
      <c r="V101">
        <f>IFERROR(VLOOKUP(U101,'player index'!D:F,3,FALSE),VLOOKUP(U101,'player index'!E:F,2,FALSE))</f>
        <v>545</v>
      </c>
      <c r="W101">
        <f t="shared" si="7"/>
        <v>0</v>
      </c>
    </row>
    <row r="102" spans="1:23">
      <c r="A102" t="s">
        <v>2341</v>
      </c>
      <c r="I102">
        <v>0</v>
      </c>
      <c r="J102">
        <v>0.1</v>
      </c>
      <c r="K102">
        <v>4.2</v>
      </c>
      <c r="L102">
        <v>0</v>
      </c>
      <c r="M102">
        <v>0</v>
      </c>
      <c r="N102">
        <v>0.5</v>
      </c>
      <c r="O102">
        <v>11.1</v>
      </c>
      <c r="P102">
        <v>0</v>
      </c>
      <c r="Q102">
        <v>0</v>
      </c>
      <c r="R102">
        <v>0</v>
      </c>
      <c r="S102">
        <f t="shared" si="4"/>
        <v>6.0000000000000005E-2</v>
      </c>
      <c r="T102" t="str">
        <f t="shared" si="5"/>
        <v>Rex Burkhead,CIN</v>
      </c>
      <c r="U102" t="str">
        <f t="shared" si="6"/>
        <v>Rex Burkhead</v>
      </c>
      <c r="V102">
        <f>IFERROR(VLOOKUP(U102,'player index'!D:F,3,FALSE),VLOOKUP(U102,'player index'!E:F,2,FALSE))</f>
        <v>393</v>
      </c>
      <c r="W102">
        <f t="shared" si="7"/>
        <v>6.0000000000000005E-2</v>
      </c>
    </row>
    <row r="103" spans="1:23">
      <c r="A103" t="s">
        <v>2342</v>
      </c>
      <c r="I103">
        <v>14.5</v>
      </c>
      <c r="J103">
        <v>62.1</v>
      </c>
      <c r="K103">
        <v>4.3</v>
      </c>
      <c r="L103">
        <v>0.3</v>
      </c>
      <c r="M103">
        <v>2</v>
      </c>
      <c r="N103">
        <v>15.8</v>
      </c>
      <c r="O103">
        <v>8</v>
      </c>
      <c r="P103">
        <v>0</v>
      </c>
      <c r="Q103">
        <v>0.1</v>
      </c>
      <c r="R103">
        <v>0</v>
      </c>
      <c r="S103">
        <f t="shared" si="4"/>
        <v>11.490000000000002</v>
      </c>
      <c r="T103" t="str">
        <f t="shared" si="5"/>
        <v>LeSean McCoy,BUF</v>
      </c>
      <c r="U103" t="str">
        <f t="shared" si="6"/>
        <v>LeSean McCoy</v>
      </c>
      <c r="V103">
        <f>IFERROR(VLOOKUP(U103,'player index'!D:F,3,FALSE),VLOOKUP(U103,'player index'!E:F,2,FALSE))</f>
        <v>67</v>
      </c>
      <c r="W103">
        <f t="shared" si="7"/>
        <v>11.490000000000002</v>
      </c>
    </row>
    <row r="104" spans="1:23">
      <c r="A104" t="s">
        <v>2343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4"/>
        <v>0</v>
      </c>
      <c r="T104" t="str">
        <f t="shared" si="5"/>
        <v>Chase Reynolds,STL</v>
      </c>
      <c r="U104" t="str">
        <f t="shared" si="6"/>
        <v>Chase Reynolds</v>
      </c>
      <c r="V104">
        <f>IFERROR(VLOOKUP(U104,'player index'!D:F,3,FALSE),VLOOKUP(U104,'player index'!E:F,2,FALSE))</f>
        <v>487</v>
      </c>
      <c r="W104">
        <f t="shared" si="7"/>
        <v>0</v>
      </c>
    </row>
    <row r="105" spans="1:23">
      <c r="A105" t="s">
        <v>2344</v>
      </c>
      <c r="I105">
        <v>3</v>
      </c>
      <c r="J105">
        <v>12.8</v>
      </c>
      <c r="K105">
        <v>4.3</v>
      </c>
      <c r="L105">
        <v>0.1</v>
      </c>
      <c r="M105">
        <v>1.1000000000000001</v>
      </c>
      <c r="N105">
        <v>8.1</v>
      </c>
      <c r="O105">
        <v>7.6</v>
      </c>
      <c r="P105">
        <v>0</v>
      </c>
      <c r="Q105">
        <v>0.1</v>
      </c>
      <c r="R105">
        <v>0</v>
      </c>
      <c r="S105">
        <f t="shared" si="4"/>
        <v>3.6900000000000004</v>
      </c>
      <c r="T105" t="str">
        <f t="shared" si="5"/>
        <v>Branden Oliver,SD</v>
      </c>
      <c r="U105" t="str">
        <f t="shared" si="6"/>
        <v>Branden Oliver</v>
      </c>
      <c r="V105">
        <f>IFERROR(VLOOKUP(U105,'player index'!D:F,3,FALSE),VLOOKUP(U105,'player index'!E:F,2,FALSE))</f>
        <v>348</v>
      </c>
      <c r="W105">
        <f t="shared" si="7"/>
        <v>3.6900000000000004</v>
      </c>
    </row>
    <row r="106" spans="1:23">
      <c r="A106" t="s">
        <v>2345</v>
      </c>
      <c r="I106">
        <v>15.1</v>
      </c>
      <c r="J106">
        <v>81.8</v>
      </c>
      <c r="K106">
        <v>5.4</v>
      </c>
      <c r="L106">
        <v>0.5</v>
      </c>
      <c r="M106">
        <v>3.3</v>
      </c>
      <c r="N106">
        <v>25.7</v>
      </c>
      <c r="O106">
        <v>7.7</v>
      </c>
      <c r="P106">
        <v>0.5</v>
      </c>
      <c r="Q106">
        <v>0.4</v>
      </c>
      <c r="R106">
        <v>0</v>
      </c>
      <c r="S106">
        <f t="shared" si="4"/>
        <v>19.650000000000002</v>
      </c>
      <c r="T106" t="str">
        <f t="shared" si="5"/>
        <v>Jamaal Charles,KC</v>
      </c>
      <c r="U106" t="str">
        <f t="shared" si="6"/>
        <v>Jamaal Charles</v>
      </c>
      <c r="V106">
        <f>IFERROR(VLOOKUP(U106,'player index'!D:F,3,FALSE),VLOOKUP(U106,'player index'!E:F,2,FALSE))</f>
        <v>44</v>
      </c>
      <c r="W106">
        <f t="shared" si="7"/>
        <v>19.650000000000002</v>
      </c>
    </row>
    <row r="107" spans="1:23">
      <c r="A107" t="s">
        <v>2346</v>
      </c>
      <c r="I107">
        <v>0.1</v>
      </c>
      <c r="J107">
        <v>0.6</v>
      </c>
      <c r="K107">
        <v>4.4000000000000004</v>
      </c>
      <c r="L107">
        <v>0</v>
      </c>
      <c r="M107">
        <v>0</v>
      </c>
      <c r="N107">
        <v>0.1</v>
      </c>
      <c r="O107">
        <v>12.6</v>
      </c>
      <c r="P107">
        <v>0</v>
      </c>
      <c r="Q107">
        <v>0</v>
      </c>
      <c r="R107">
        <v>0</v>
      </c>
      <c r="S107">
        <f t="shared" si="4"/>
        <v>7.0000000000000007E-2</v>
      </c>
      <c r="T107" t="str">
        <f t="shared" si="5"/>
        <v>Christine Michael,DAL</v>
      </c>
      <c r="U107" t="str">
        <f t="shared" si="6"/>
        <v>Christine Michael</v>
      </c>
      <c r="V107">
        <f>IFERROR(VLOOKUP(U107,'player index'!D:F,3,FALSE),VLOOKUP(U107,'player index'!E:F,2,FALSE))</f>
        <v>564</v>
      </c>
      <c r="W107">
        <f t="shared" si="7"/>
        <v>7.0000000000000007E-2</v>
      </c>
    </row>
    <row r="108" spans="1:23">
      <c r="A108" t="s">
        <v>2347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4"/>
        <v>0</v>
      </c>
      <c r="T108" t="str">
        <f t="shared" si="5"/>
        <v>Tim Hightower,NO</v>
      </c>
      <c r="U108" t="str">
        <f t="shared" si="6"/>
        <v>Tim Hightower</v>
      </c>
      <c r="V108">
        <f>IFERROR(VLOOKUP(U108,'player index'!D:F,3,FALSE),VLOOKUP(U108,'player index'!E:F,2,FALSE))</f>
        <v>502</v>
      </c>
      <c r="W108">
        <f t="shared" si="7"/>
        <v>0</v>
      </c>
    </row>
    <row r="109" spans="1:23">
      <c r="A109" t="s">
        <v>2348</v>
      </c>
      <c r="I109">
        <v>0.3</v>
      </c>
      <c r="J109">
        <v>1.1000000000000001</v>
      </c>
      <c r="K109">
        <v>4.5</v>
      </c>
      <c r="L109">
        <v>0</v>
      </c>
      <c r="M109">
        <v>0</v>
      </c>
      <c r="N109">
        <v>0.1</v>
      </c>
      <c r="O109">
        <v>4.5999999999999996</v>
      </c>
      <c r="P109">
        <v>0</v>
      </c>
      <c r="Q109">
        <v>0</v>
      </c>
      <c r="R109">
        <v>0</v>
      </c>
      <c r="S109">
        <f t="shared" si="4"/>
        <v>0.12000000000000002</v>
      </c>
      <c r="T109" t="str">
        <f t="shared" si="5"/>
        <v>Bernard Pierce,JAC</v>
      </c>
      <c r="U109" t="str">
        <f t="shared" si="6"/>
        <v>Bernard Pierce</v>
      </c>
      <c r="V109">
        <f>IFERROR(VLOOKUP(U109,'player index'!D:F,3,FALSE),VLOOKUP(U109,'player index'!E:F,2,FALSE))</f>
        <v>386</v>
      </c>
      <c r="W109">
        <f t="shared" si="7"/>
        <v>0.12000000000000002</v>
      </c>
    </row>
    <row r="110" spans="1:23">
      <c r="A110" t="s">
        <v>2349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4"/>
        <v>0</v>
      </c>
      <c r="T110" t="str">
        <f t="shared" si="5"/>
        <v>Alonzo Harris,GB</v>
      </c>
      <c r="U110" t="str">
        <f t="shared" si="6"/>
        <v>Alonzo Harris</v>
      </c>
      <c r="V110">
        <f>IFERROR(VLOOKUP(U110,'player index'!D:F,3,FALSE),VLOOKUP(U110,'player index'!E:F,2,FALSE))</f>
        <v>455</v>
      </c>
      <c r="W110">
        <f t="shared" si="7"/>
        <v>0</v>
      </c>
    </row>
    <row r="111" spans="1:23">
      <c r="A111" t="s">
        <v>2350</v>
      </c>
      <c r="I111">
        <v>14.2</v>
      </c>
      <c r="J111">
        <v>63.4</v>
      </c>
      <c r="K111">
        <v>4.5</v>
      </c>
      <c r="L111">
        <v>0.3</v>
      </c>
      <c r="M111">
        <v>2.5</v>
      </c>
      <c r="N111">
        <v>17.899999999999999</v>
      </c>
      <c r="O111">
        <v>7.2</v>
      </c>
      <c r="P111">
        <v>0.1</v>
      </c>
      <c r="Q111">
        <v>0.1</v>
      </c>
      <c r="R111">
        <v>0</v>
      </c>
      <c r="S111">
        <f t="shared" si="4"/>
        <v>12.93</v>
      </c>
      <c r="T111" t="str">
        <f t="shared" si="5"/>
        <v>Melvin Gordon,SD</v>
      </c>
      <c r="U111" t="str">
        <f t="shared" si="6"/>
        <v>Melvin Gordon</v>
      </c>
      <c r="V111">
        <f>IFERROR(VLOOKUP(U111,'player index'!D:F,3,FALSE),VLOOKUP(U111,'player index'!E:F,2,FALSE))</f>
        <v>125</v>
      </c>
      <c r="W111">
        <f t="shared" si="7"/>
        <v>12.93</v>
      </c>
    </row>
    <row r="112" spans="1:23">
      <c r="A112" t="s">
        <v>2351</v>
      </c>
      <c r="I112">
        <v>0.1</v>
      </c>
      <c r="J112">
        <v>0.3</v>
      </c>
      <c r="K112">
        <v>3.1</v>
      </c>
      <c r="L112">
        <v>0</v>
      </c>
      <c r="M112">
        <v>1.1000000000000001</v>
      </c>
      <c r="N112">
        <v>8.6999999999999993</v>
      </c>
      <c r="O112">
        <v>8.1</v>
      </c>
      <c r="P112">
        <v>0.1</v>
      </c>
      <c r="Q112">
        <v>0</v>
      </c>
      <c r="R112">
        <v>0</v>
      </c>
      <c r="S112">
        <f t="shared" si="4"/>
        <v>2.6</v>
      </c>
      <c r="T112" t="str">
        <f t="shared" si="5"/>
        <v>Anthony Sherman,KC</v>
      </c>
      <c r="U112" t="str">
        <f t="shared" si="6"/>
        <v>Anthony Sherman</v>
      </c>
      <c r="V112">
        <f>IFERROR(VLOOKUP(U112,'player index'!D:F,3,FALSE),VLOOKUP(U112,'player index'!E:F,2,FALSE))</f>
        <v>370</v>
      </c>
      <c r="W112">
        <f t="shared" si="7"/>
        <v>2.6</v>
      </c>
    </row>
    <row r="113" spans="1:23">
      <c r="A113" t="s">
        <v>2352</v>
      </c>
      <c r="I113">
        <v>0.1</v>
      </c>
      <c r="J113">
        <v>0.4</v>
      </c>
      <c r="K113">
        <v>2.7</v>
      </c>
      <c r="L113">
        <v>0</v>
      </c>
      <c r="M113">
        <v>0</v>
      </c>
      <c r="N113">
        <v>0.2</v>
      </c>
      <c r="O113">
        <v>7.4</v>
      </c>
      <c r="P113">
        <v>0</v>
      </c>
      <c r="Q113">
        <v>0</v>
      </c>
      <c r="R113">
        <v>0</v>
      </c>
      <c r="S113">
        <f t="shared" si="4"/>
        <v>6.0000000000000012E-2</v>
      </c>
      <c r="T113" t="str">
        <f t="shared" si="5"/>
        <v>Zach Zenner,DET</v>
      </c>
      <c r="U113" t="str">
        <f t="shared" si="6"/>
        <v>Zach Zenner</v>
      </c>
      <c r="V113">
        <f>IFERROR(VLOOKUP(U113,'player index'!D:F,3,FALSE),VLOOKUP(U113,'player index'!E:F,2,FALSE))</f>
        <v>377</v>
      </c>
      <c r="W113">
        <f t="shared" si="7"/>
        <v>6.0000000000000012E-2</v>
      </c>
    </row>
    <row r="114" spans="1:23">
      <c r="A114" t="s">
        <v>2353</v>
      </c>
      <c r="I114">
        <v>4</v>
      </c>
      <c r="J114">
        <v>16.8</v>
      </c>
      <c r="K114">
        <v>4.2</v>
      </c>
      <c r="L114">
        <v>0.1</v>
      </c>
      <c r="M114">
        <v>1.3</v>
      </c>
      <c r="N114">
        <v>9.5</v>
      </c>
      <c r="O114">
        <v>7.3</v>
      </c>
      <c r="P114">
        <v>0.1</v>
      </c>
      <c r="Q114">
        <v>0</v>
      </c>
      <c r="R114">
        <v>0</v>
      </c>
      <c r="S114">
        <f t="shared" si="4"/>
        <v>5.1300000000000008</v>
      </c>
      <c r="T114" t="str">
        <f t="shared" si="5"/>
        <v>Mike Tolbert,CAR</v>
      </c>
      <c r="U114" t="str">
        <f t="shared" si="6"/>
        <v>Mike Tolbert</v>
      </c>
      <c r="V114">
        <f>IFERROR(VLOOKUP(U114,'player index'!D:F,3,FALSE),VLOOKUP(U114,'player index'!E:F,2,FALSE))</f>
        <v>334</v>
      </c>
      <c r="W114">
        <f t="shared" si="7"/>
        <v>5.1300000000000008</v>
      </c>
    </row>
    <row r="115" spans="1:23">
      <c r="A115" t="s">
        <v>2354</v>
      </c>
      <c r="I115">
        <v>4.5</v>
      </c>
      <c r="J115">
        <v>15.4</v>
      </c>
      <c r="K115">
        <v>3.5</v>
      </c>
      <c r="L115">
        <v>0.1</v>
      </c>
      <c r="M115">
        <v>4.3</v>
      </c>
      <c r="N115">
        <v>44.4</v>
      </c>
      <c r="O115">
        <v>10.3</v>
      </c>
      <c r="P115">
        <v>0.2</v>
      </c>
      <c r="Q115">
        <v>0.1</v>
      </c>
      <c r="R115">
        <v>0</v>
      </c>
      <c r="S115">
        <f t="shared" si="4"/>
        <v>11.979999999999999</v>
      </c>
      <c r="T115" t="str">
        <f t="shared" si="5"/>
        <v>Shane Vereen,NYG</v>
      </c>
      <c r="U115" t="str">
        <f t="shared" si="6"/>
        <v>Shane Vereen</v>
      </c>
      <c r="V115">
        <f>IFERROR(VLOOKUP(U115,'player index'!D:F,3,FALSE),VLOOKUP(U115,'player index'!E:F,2,FALSE))</f>
        <v>188</v>
      </c>
      <c r="W115">
        <f t="shared" si="7"/>
        <v>11.979999999999999</v>
      </c>
    </row>
    <row r="116" spans="1:23">
      <c r="A116" t="s">
        <v>2355</v>
      </c>
      <c r="I116">
        <v>2.8</v>
      </c>
      <c r="J116">
        <v>11.2</v>
      </c>
      <c r="K116">
        <v>4</v>
      </c>
      <c r="L116">
        <v>0.1</v>
      </c>
      <c r="M116">
        <v>1.7</v>
      </c>
      <c r="N116">
        <v>14.7</v>
      </c>
      <c r="O116">
        <v>8.5</v>
      </c>
      <c r="P116">
        <v>0.1</v>
      </c>
      <c r="Q116">
        <v>0.1</v>
      </c>
      <c r="R116">
        <v>0</v>
      </c>
      <c r="S116">
        <f t="shared" si="4"/>
        <v>5.3900000000000006</v>
      </c>
      <c r="T116" t="str">
        <f t="shared" si="5"/>
        <v>Dexter McCluster,TEN</v>
      </c>
      <c r="U116" t="str">
        <f t="shared" si="6"/>
        <v>Dexter McCluster</v>
      </c>
      <c r="V116">
        <f>IFERROR(VLOOKUP(U116,'player index'!D:F,3,FALSE),VLOOKUP(U116,'player index'!E:F,2,FALSE))</f>
        <v>239</v>
      </c>
      <c r="W116">
        <f t="shared" si="7"/>
        <v>5.3900000000000006</v>
      </c>
    </row>
    <row r="117" spans="1:23">
      <c r="A117" t="s">
        <v>2356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4"/>
        <v>0</v>
      </c>
      <c r="T117" t="str">
        <f t="shared" si="5"/>
        <v>Isaiah Pead,STL</v>
      </c>
      <c r="U117" t="str">
        <f t="shared" si="6"/>
        <v>Isaiah Pead</v>
      </c>
      <c r="V117">
        <f>IFERROR(VLOOKUP(U117,'player index'!D:F,3,FALSE),VLOOKUP(U117,'player index'!E:F,2,FALSE))</f>
        <v>404</v>
      </c>
      <c r="W117">
        <f t="shared" si="7"/>
        <v>0</v>
      </c>
    </row>
    <row r="118" spans="1:23">
      <c r="A118" t="s">
        <v>2357</v>
      </c>
      <c r="I118">
        <v>0.3</v>
      </c>
      <c r="J118">
        <v>1</v>
      </c>
      <c r="K118">
        <v>3.6</v>
      </c>
      <c r="L118">
        <v>0</v>
      </c>
      <c r="M118">
        <v>0</v>
      </c>
      <c r="N118">
        <v>0.2</v>
      </c>
      <c r="O118">
        <v>7.2</v>
      </c>
      <c r="P118">
        <v>0</v>
      </c>
      <c r="Q118">
        <v>0</v>
      </c>
      <c r="R118">
        <v>0</v>
      </c>
      <c r="S118">
        <f t="shared" si="4"/>
        <v>0.12000000000000001</v>
      </c>
      <c r="T118" t="str">
        <f t="shared" si="5"/>
        <v>Mike Davis,SF</v>
      </c>
      <c r="U118" t="str">
        <f t="shared" si="6"/>
        <v>Mike Davis</v>
      </c>
      <c r="V118">
        <f>IFERROR(VLOOKUP(U118,'player index'!D:F,3,FALSE),VLOOKUP(U118,'player index'!E:F,2,FALSE))</f>
        <v>368</v>
      </c>
      <c r="W118">
        <f t="shared" si="7"/>
        <v>0.12000000000000001</v>
      </c>
    </row>
    <row r="119" spans="1:23">
      <c r="A119" t="s">
        <v>2358</v>
      </c>
      <c r="I119">
        <v>0.3</v>
      </c>
      <c r="J119">
        <v>1.6</v>
      </c>
      <c r="K119">
        <v>4.8</v>
      </c>
      <c r="L119">
        <v>0</v>
      </c>
      <c r="M119">
        <v>0.1</v>
      </c>
      <c r="N119">
        <v>0.8</v>
      </c>
      <c r="O119">
        <v>7.7</v>
      </c>
      <c r="P119">
        <v>0</v>
      </c>
      <c r="Q119">
        <v>0</v>
      </c>
      <c r="R119">
        <v>0</v>
      </c>
      <c r="S119">
        <f t="shared" si="4"/>
        <v>0.34</v>
      </c>
      <c r="T119" t="str">
        <f t="shared" si="5"/>
        <v>Matt Asiata,MIN</v>
      </c>
      <c r="U119" t="str">
        <f t="shared" si="6"/>
        <v>Matt Asiata</v>
      </c>
      <c r="V119">
        <f>IFERROR(VLOOKUP(U119,'player index'!D:F,3,FALSE),VLOOKUP(U119,'player index'!E:F,2,FALSE))</f>
        <v>339</v>
      </c>
      <c r="W119">
        <f t="shared" si="7"/>
        <v>0.34</v>
      </c>
    </row>
    <row r="120" spans="1:23">
      <c r="A120" t="s">
        <v>2359</v>
      </c>
      <c r="I120">
        <v>0.2</v>
      </c>
      <c r="J120">
        <v>0.7</v>
      </c>
      <c r="K120">
        <v>3.3</v>
      </c>
      <c r="L120">
        <v>0</v>
      </c>
      <c r="M120">
        <v>0</v>
      </c>
      <c r="N120">
        <v>0.2</v>
      </c>
      <c r="O120">
        <v>8.5</v>
      </c>
      <c r="P120">
        <v>0</v>
      </c>
      <c r="Q120">
        <v>0</v>
      </c>
      <c r="R120">
        <v>0</v>
      </c>
      <c r="S120">
        <f t="shared" si="4"/>
        <v>0.09</v>
      </c>
      <c r="T120" t="str">
        <f t="shared" si="5"/>
        <v>Jarryd Hayne,SF</v>
      </c>
      <c r="U120" t="str">
        <f t="shared" si="6"/>
        <v>Jarryd Hayne</v>
      </c>
      <c r="V120">
        <f>IFERROR(VLOOKUP(U120,'player index'!D:F,3,FALSE),VLOOKUP(U120,'player index'!E:F,2,FALSE))</f>
        <v>280</v>
      </c>
      <c r="W120">
        <f t="shared" si="7"/>
        <v>0.09</v>
      </c>
    </row>
    <row r="121" spans="1:23">
      <c r="A121" t="s">
        <v>2360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4"/>
        <v>0</v>
      </c>
      <c r="T121" t="str">
        <f t="shared" si="5"/>
        <v>LaMichael James,MIA</v>
      </c>
      <c r="U121" t="str">
        <f t="shared" si="6"/>
        <v>LaMichael James</v>
      </c>
      <c r="V121" t="e">
        <f>IFERROR(VLOOKUP(U121,'player index'!D:F,3,FALSE),VLOOKUP(U121,'player index'!E:F,2,FALSE))</f>
        <v>#N/A</v>
      </c>
      <c r="W121">
        <f t="shared" si="7"/>
        <v>0</v>
      </c>
    </row>
    <row r="122" spans="1:23">
      <c r="A122" t="s">
        <v>2361</v>
      </c>
      <c r="I122">
        <v>0.3</v>
      </c>
      <c r="J122">
        <v>0.6</v>
      </c>
      <c r="K122">
        <v>1.8</v>
      </c>
      <c r="L122">
        <v>0</v>
      </c>
      <c r="M122">
        <v>1.4</v>
      </c>
      <c r="N122">
        <v>13.8</v>
      </c>
      <c r="O122">
        <v>10.199999999999999</v>
      </c>
      <c r="P122">
        <v>0.1</v>
      </c>
      <c r="Q122">
        <v>0</v>
      </c>
      <c r="R122">
        <v>0</v>
      </c>
      <c r="S122">
        <f t="shared" si="4"/>
        <v>3.44</v>
      </c>
      <c r="T122" t="str">
        <f t="shared" si="5"/>
        <v>Bruce Miller,SF</v>
      </c>
      <c r="U122" t="str">
        <f t="shared" si="6"/>
        <v>Bruce Miller</v>
      </c>
      <c r="V122">
        <f>IFERROR(VLOOKUP(U122,'player index'!D:F,3,FALSE),VLOOKUP(U122,'player index'!E:F,2,FALSE))</f>
        <v>363</v>
      </c>
      <c r="W122">
        <f t="shared" si="7"/>
        <v>3.44</v>
      </c>
    </row>
    <row r="123" spans="1:23">
      <c r="A123" t="s">
        <v>2362</v>
      </c>
      <c r="I123">
        <v>14.6</v>
      </c>
      <c r="J123">
        <v>53.6</v>
      </c>
      <c r="K123">
        <v>3.7</v>
      </c>
      <c r="L123">
        <v>0.3</v>
      </c>
      <c r="M123">
        <v>5.6</v>
      </c>
      <c r="N123">
        <v>36.799999999999997</v>
      </c>
      <c r="O123">
        <v>6.6</v>
      </c>
      <c r="P123">
        <v>0.2</v>
      </c>
      <c r="Q123">
        <v>0.2</v>
      </c>
      <c r="R123">
        <v>0</v>
      </c>
      <c r="S123">
        <f t="shared" si="4"/>
        <v>17.439999999999998</v>
      </c>
      <c r="T123" t="str">
        <f t="shared" si="5"/>
        <v>Matt Forte,CHI</v>
      </c>
      <c r="U123" t="str">
        <f t="shared" si="6"/>
        <v>Matt Forte</v>
      </c>
      <c r="V123">
        <f>IFERROR(VLOOKUP(U123,'player index'!D:F,3,FALSE),VLOOKUP(U123,'player index'!E:F,2,FALSE))</f>
        <v>19</v>
      </c>
      <c r="W123">
        <f t="shared" si="7"/>
        <v>17.439999999999998</v>
      </c>
    </row>
    <row r="124" spans="1:23">
      <c r="A124" t="s">
        <v>2363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4"/>
        <v>0</v>
      </c>
      <c r="T124" t="str">
        <f t="shared" si="5"/>
        <v>Marcus Murphy,NO</v>
      </c>
      <c r="U124" t="str">
        <f t="shared" si="6"/>
        <v>Marcus Murphy</v>
      </c>
      <c r="V124">
        <f>IFERROR(VLOOKUP(U124,'player index'!D:F,3,FALSE),VLOOKUP(U124,'player index'!E:F,2,FALSE))</f>
        <v>374</v>
      </c>
      <c r="W124">
        <f t="shared" si="7"/>
        <v>0</v>
      </c>
    </row>
    <row r="125" spans="1:23">
      <c r="A125" t="s">
        <v>2364</v>
      </c>
      <c r="I125">
        <v>12</v>
      </c>
      <c r="J125">
        <v>41.9</v>
      </c>
      <c r="K125">
        <v>3.5</v>
      </c>
      <c r="L125">
        <v>0.3</v>
      </c>
      <c r="M125">
        <v>2.2000000000000002</v>
      </c>
      <c r="N125">
        <v>19.899999999999999</v>
      </c>
      <c r="O125">
        <v>9</v>
      </c>
      <c r="P125">
        <v>0.1</v>
      </c>
      <c r="Q125">
        <v>0.1</v>
      </c>
      <c r="R125">
        <v>0</v>
      </c>
      <c r="S125">
        <f t="shared" si="4"/>
        <v>10.680000000000001</v>
      </c>
      <c r="T125" t="str">
        <f t="shared" si="5"/>
        <v>Chris Johnson,ARI</v>
      </c>
      <c r="U125" t="str">
        <f t="shared" si="6"/>
        <v>Chris Johnson</v>
      </c>
      <c r="V125">
        <f>IFERROR(VLOOKUP(U125,'player index'!D:F,3,FALSE),VLOOKUP(U125,'player index'!E:F,2,FALSE))</f>
        <v>71</v>
      </c>
      <c r="W125">
        <f t="shared" si="7"/>
        <v>10.680000000000001</v>
      </c>
    </row>
    <row r="126" spans="1:23">
      <c r="A126" t="s">
        <v>2365</v>
      </c>
      <c r="I126">
        <v>5.6</v>
      </c>
      <c r="J126">
        <v>26.8</v>
      </c>
      <c r="K126">
        <v>4.8</v>
      </c>
      <c r="L126">
        <v>0.1</v>
      </c>
      <c r="M126">
        <v>1.4</v>
      </c>
      <c r="N126">
        <v>10.9</v>
      </c>
      <c r="O126">
        <v>8</v>
      </c>
      <c r="P126">
        <v>0</v>
      </c>
      <c r="Q126">
        <v>0.2</v>
      </c>
      <c r="R126">
        <v>0</v>
      </c>
      <c r="S126">
        <f t="shared" si="4"/>
        <v>5.5699999999999994</v>
      </c>
      <c r="T126" t="str">
        <f t="shared" si="5"/>
        <v>Khiry Robinson,NO</v>
      </c>
      <c r="U126" t="str">
        <f t="shared" si="6"/>
        <v>Khiry Robinson</v>
      </c>
      <c r="V126">
        <f>IFERROR(VLOOKUP(U126,'player index'!D:F,3,FALSE),VLOOKUP(U126,'player index'!E:F,2,FALSE))</f>
        <v>176</v>
      </c>
      <c r="W126">
        <f t="shared" si="7"/>
        <v>5.5699999999999994</v>
      </c>
    </row>
    <row r="127" spans="1:23">
      <c r="A127" t="s">
        <v>2366</v>
      </c>
      <c r="I127">
        <v>8.5</v>
      </c>
      <c r="J127">
        <v>34.4</v>
      </c>
      <c r="K127">
        <v>4</v>
      </c>
      <c r="L127">
        <v>0.2</v>
      </c>
      <c r="M127">
        <v>1.2</v>
      </c>
      <c r="N127">
        <v>9.6</v>
      </c>
      <c r="O127">
        <v>8</v>
      </c>
      <c r="P127">
        <v>0.1</v>
      </c>
      <c r="Q127">
        <v>0.2</v>
      </c>
      <c r="R127">
        <v>0</v>
      </c>
      <c r="S127">
        <f t="shared" si="4"/>
        <v>7.2</v>
      </c>
      <c r="T127" t="str">
        <f t="shared" si="5"/>
        <v>Zac Stacy,NYJ</v>
      </c>
      <c r="U127" t="str">
        <f t="shared" si="6"/>
        <v>Zac Stacy</v>
      </c>
      <c r="V127">
        <f>IFERROR(VLOOKUP(U127,'player index'!D:F,3,FALSE),VLOOKUP(U127,'player index'!E:F,2,FALSE))</f>
        <v>578</v>
      </c>
      <c r="W127">
        <f t="shared" si="7"/>
        <v>7.2</v>
      </c>
    </row>
    <row r="128" spans="1:23">
      <c r="A128" t="s">
        <v>2367</v>
      </c>
      <c r="I128">
        <v>6.2</v>
      </c>
      <c r="J128">
        <v>25.9</v>
      </c>
      <c r="K128">
        <v>4.2</v>
      </c>
      <c r="L128">
        <v>0.1</v>
      </c>
      <c r="M128">
        <v>1.7</v>
      </c>
      <c r="N128">
        <v>12.1</v>
      </c>
      <c r="O128">
        <v>7.2</v>
      </c>
      <c r="P128">
        <v>0.2</v>
      </c>
      <c r="Q128">
        <v>0.1</v>
      </c>
      <c r="R128">
        <v>0</v>
      </c>
      <c r="S128">
        <f t="shared" si="4"/>
        <v>7.2</v>
      </c>
      <c r="T128" t="str">
        <f t="shared" si="5"/>
        <v>Damien Williams,MIA</v>
      </c>
      <c r="U128" t="str">
        <f t="shared" si="6"/>
        <v>Damien Williams</v>
      </c>
      <c r="V128">
        <f>IFERROR(VLOOKUP(U128,'player index'!D:F,3,FALSE),VLOOKUP(U128,'player index'!E:F,2,FALSE))</f>
        <v>297</v>
      </c>
      <c r="W128">
        <f t="shared" si="7"/>
        <v>7.2</v>
      </c>
    </row>
    <row r="129" spans="1:23">
      <c r="A129" t="s">
        <v>2368</v>
      </c>
      <c r="I129">
        <v>1.8</v>
      </c>
      <c r="J129">
        <v>7.3</v>
      </c>
      <c r="K129">
        <v>4</v>
      </c>
      <c r="L129">
        <v>0.1</v>
      </c>
      <c r="M129">
        <v>0.6</v>
      </c>
      <c r="N129">
        <v>3.8</v>
      </c>
      <c r="O129">
        <v>6.3</v>
      </c>
      <c r="P129">
        <v>0</v>
      </c>
      <c r="Q129">
        <v>0</v>
      </c>
      <c r="R129">
        <v>0</v>
      </c>
      <c r="S129">
        <f t="shared" si="4"/>
        <v>2.31</v>
      </c>
      <c r="T129" t="str">
        <f t="shared" si="5"/>
        <v>John Kuhn,GB</v>
      </c>
      <c r="U129" t="str">
        <f t="shared" si="6"/>
        <v>John Kuhn</v>
      </c>
      <c r="V129">
        <f>IFERROR(VLOOKUP(U129,'player index'!D:F,3,FALSE),VLOOKUP(U129,'player index'!E:F,2,FALSE))</f>
        <v>367</v>
      </c>
      <c r="W129">
        <f t="shared" si="7"/>
        <v>2.31</v>
      </c>
    </row>
    <row r="130" spans="1:23">
      <c r="A130" t="s">
        <v>2369</v>
      </c>
      <c r="I130">
        <v>13.5</v>
      </c>
      <c r="J130">
        <v>56.1</v>
      </c>
      <c r="K130">
        <v>4.2</v>
      </c>
      <c r="L130">
        <v>0.3</v>
      </c>
      <c r="M130">
        <v>2.6</v>
      </c>
      <c r="N130">
        <v>14</v>
      </c>
      <c r="O130">
        <v>5.4</v>
      </c>
      <c r="P130">
        <v>0</v>
      </c>
      <c r="Q130">
        <v>0.1</v>
      </c>
      <c r="R130">
        <v>0</v>
      </c>
      <c r="S130">
        <f t="shared" si="4"/>
        <v>11.31</v>
      </c>
      <c r="T130" t="str">
        <f t="shared" si="5"/>
        <v>Justin Forsett,BAL</v>
      </c>
      <c r="U130" t="str">
        <f t="shared" si="6"/>
        <v>Justin Forsett</v>
      </c>
      <c r="V130">
        <f>IFERROR(VLOOKUP(U130,'player index'!D:F,3,FALSE),VLOOKUP(U130,'player index'!E:F,2,FALSE))</f>
        <v>39</v>
      </c>
      <c r="W130">
        <f t="shared" si="7"/>
        <v>11.31</v>
      </c>
    </row>
    <row r="131" spans="1:23">
      <c r="A131" t="s">
        <v>2370</v>
      </c>
      <c r="I131">
        <v>13</v>
      </c>
      <c r="J131">
        <v>43.8</v>
      </c>
      <c r="K131">
        <v>3.4</v>
      </c>
      <c r="L131">
        <v>0.4</v>
      </c>
      <c r="M131">
        <v>2.7</v>
      </c>
      <c r="N131">
        <v>20.6</v>
      </c>
      <c r="O131">
        <v>7.6</v>
      </c>
      <c r="P131">
        <v>0.1</v>
      </c>
      <c r="Q131">
        <v>0.1</v>
      </c>
      <c r="R131">
        <v>0</v>
      </c>
      <c r="S131">
        <f t="shared" si="4"/>
        <v>12.040000000000001</v>
      </c>
      <c r="T131" t="str">
        <f t="shared" si="5"/>
        <v>Rashad Jennings,NYG</v>
      </c>
      <c r="U131" t="str">
        <f t="shared" si="6"/>
        <v>Rashad Jennings</v>
      </c>
      <c r="V131">
        <f>IFERROR(VLOOKUP(U131,'player index'!D:F,3,FALSE),VLOOKUP(U131,'player index'!E:F,2,FALSE))</f>
        <v>64</v>
      </c>
      <c r="W131">
        <f t="shared" si="7"/>
        <v>12.040000000000001</v>
      </c>
    </row>
    <row r="132" spans="1:23">
      <c r="A132" t="s">
        <v>2371</v>
      </c>
      <c r="I132">
        <v>0</v>
      </c>
      <c r="J132">
        <v>0</v>
      </c>
      <c r="K132">
        <v>3.7</v>
      </c>
      <c r="L132">
        <v>0</v>
      </c>
      <c r="M132">
        <v>0</v>
      </c>
      <c r="N132">
        <v>0.1</v>
      </c>
      <c r="O132">
        <v>6.1</v>
      </c>
      <c r="P132">
        <v>0</v>
      </c>
      <c r="Q132">
        <v>0</v>
      </c>
      <c r="R132">
        <v>0</v>
      </c>
      <c r="S132">
        <f t="shared" si="4"/>
        <v>1.0000000000000002E-2</v>
      </c>
      <c r="T132" t="str">
        <f t="shared" si="5"/>
        <v>Will Tukuafu,SEA</v>
      </c>
      <c r="U132" t="str">
        <f t="shared" si="6"/>
        <v>Will Tukuafu</v>
      </c>
      <c r="V132" t="e">
        <f>IFERROR(VLOOKUP(U132,'player index'!D:F,3,FALSE),VLOOKUP(U132,'player index'!E:F,2,FALSE))</f>
        <v>#N/A</v>
      </c>
      <c r="W132">
        <f t="shared" si="7"/>
        <v>1.0000000000000002E-2</v>
      </c>
    </row>
    <row r="133" spans="1:23">
      <c r="A133" t="s">
        <v>2372</v>
      </c>
      <c r="I133">
        <v>10.4</v>
      </c>
      <c r="J133">
        <v>40.5</v>
      </c>
      <c r="K133">
        <v>3.9</v>
      </c>
      <c r="L133">
        <v>0.5</v>
      </c>
      <c r="M133">
        <v>1.2</v>
      </c>
      <c r="N133">
        <v>10.4</v>
      </c>
      <c r="O133">
        <v>8.9</v>
      </c>
      <c r="P133">
        <v>0.1</v>
      </c>
      <c r="Q133">
        <v>0.1</v>
      </c>
      <c r="R133">
        <v>0</v>
      </c>
      <c r="S133">
        <f t="shared" si="4"/>
        <v>9.7899999999999991</v>
      </c>
      <c r="T133" t="str">
        <f t="shared" si="5"/>
        <v>Isaiah Crowell,CLE</v>
      </c>
      <c r="U133" t="str">
        <f t="shared" si="6"/>
        <v>Isaiah Crowell</v>
      </c>
      <c r="V133">
        <f>IFERROR(VLOOKUP(U133,'player index'!D:F,3,FALSE),VLOOKUP(U133,'player index'!E:F,2,FALSE))</f>
        <v>72</v>
      </c>
      <c r="W133">
        <f t="shared" si="7"/>
        <v>9.7899999999999991</v>
      </c>
    </row>
    <row r="134" spans="1:23">
      <c r="A134" t="s">
        <v>2373</v>
      </c>
      <c r="I134">
        <v>0.1</v>
      </c>
      <c r="J134">
        <v>0.6</v>
      </c>
      <c r="K134">
        <v>4.3</v>
      </c>
      <c r="L134">
        <v>0</v>
      </c>
      <c r="M134">
        <v>0</v>
      </c>
      <c r="N134">
        <v>0.1</v>
      </c>
      <c r="O134">
        <v>7.6</v>
      </c>
      <c r="P134">
        <v>0</v>
      </c>
      <c r="Q134">
        <v>0</v>
      </c>
      <c r="R134">
        <v>0</v>
      </c>
      <c r="S134">
        <f t="shared" ref="S134:S197" si="8">D134*0.04+E134*4-F134+J134*0.1+L134*6+M134+N134*0.1+P134*6+IF(D134&gt;300,3,0)+IF(J134&gt;100,3,0)+IF(N134&gt;100,3,0)-Q134</f>
        <v>7.0000000000000007E-2</v>
      </c>
      <c r="T134" t="str">
        <f t="shared" ref="T134:T197" si="9">A134</f>
        <v>Charcandrick West,KC</v>
      </c>
      <c r="U134" t="str">
        <f t="shared" ref="U134:U197" si="10">LEFT(T134,FIND(",",T134)-1)</f>
        <v>Charcandrick West</v>
      </c>
      <c r="V134">
        <f>IFERROR(VLOOKUP(U134,'player index'!D:F,3,FALSE),VLOOKUP(U134,'player index'!E:F,2,FALSE))</f>
        <v>435</v>
      </c>
      <c r="W134">
        <f t="shared" ref="W134:W197" si="11">S134</f>
        <v>7.0000000000000007E-2</v>
      </c>
    </row>
    <row r="135" spans="1:23">
      <c r="A135" t="s">
        <v>2374</v>
      </c>
      <c r="I135">
        <v>3.6</v>
      </c>
      <c r="J135">
        <v>12.2</v>
      </c>
      <c r="K135">
        <v>3.4</v>
      </c>
      <c r="L135">
        <v>0.1</v>
      </c>
      <c r="M135">
        <v>1.8</v>
      </c>
      <c r="N135">
        <v>9.1</v>
      </c>
      <c r="O135">
        <v>5.2</v>
      </c>
      <c r="P135">
        <v>0.1</v>
      </c>
      <c r="Q135">
        <v>0.1</v>
      </c>
      <c r="R135">
        <v>0</v>
      </c>
      <c r="S135">
        <f t="shared" si="8"/>
        <v>5.0300000000000011</v>
      </c>
      <c r="T135" t="str">
        <f t="shared" si="9"/>
        <v>Jacquizz Rodgers,CHI</v>
      </c>
      <c r="U135" t="str">
        <f t="shared" si="10"/>
        <v>Jacquizz Rodgers</v>
      </c>
      <c r="V135">
        <f>IFERROR(VLOOKUP(U135,'player index'!D:F,3,FALSE),VLOOKUP(U135,'player index'!E:F,2,FALSE))</f>
        <v>303</v>
      </c>
      <c r="W135">
        <f t="shared" si="11"/>
        <v>5.0300000000000011</v>
      </c>
    </row>
    <row r="136" spans="1:23">
      <c r="A136" t="s">
        <v>2375</v>
      </c>
      <c r="I136">
        <v>13.8</v>
      </c>
      <c r="J136">
        <v>45.6</v>
      </c>
      <c r="K136">
        <v>3.3</v>
      </c>
      <c r="L136">
        <v>0.4</v>
      </c>
      <c r="M136">
        <v>3.2</v>
      </c>
      <c r="N136">
        <v>25.4</v>
      </c>
      <c r="O136">
        <v>8</v>
      </c>
      <c r="P136">
        <v>0.1</v>
      </c>
      <c r="Q136">
        <v>0.1</v>
      </c>
      <c r="R136">
        <v>0</v>
      </c>
      <c r="S136">
        <f t="shared" si="8"/>
        <v>13.2</v>
      </c>
      <c r="T136" t="str">
        <f t="shared" si="9"/>
        <v>C.J. Anderson,DEN</v>
      </c>
      <c r="U136" t="str">
        <f t="shared" si="10"/>
        <v>C.J. Anderson</v>
      </c>
      <c r="V136">
        <f>IFERROR(VLOOKUP(U136,'player index'!D:F,3,FALSE),VLOOKUP(U136,'player index'!E:F,2,FALSE))</f>
        <v>69</v>
      </c>
      <c r="W136">
        <f t="shared" si="11"/>
        <v>13.2</v>
      </c>
    </row>
    <row r="137" spans="1:23">
      <c r="A137" t="s">
        <v>2376</v>
      </c>
      <c r="I137">
        <v>3.6</v>
      </c>
      <c r="J137">
        <v>14.4</v>
      </c>
      <c r="K137">
        <v>4</v>
      </c>
      <c r="L137">
        <v>0.1</v>
      </c>
      <c r="M137">
        <v>0.6</v>
      </c>
      <c r="N137">
        <v>4.5999999999999996</v>
      </c>
      <c r="O137">
        <v>7.3</v>
      </c>
      <c r="P137">
        <v>0</v>
      </c>
      <c r="Q137">
        <v>0.1</v>
      </c>
      <c r="R137">
        <v>0</v>
      </c>
      <c r="S137">
        <f t="shared" si="8"/>
        <v>3</v>
      </c>
      <c r="T137" t="str">
        <f t="shared" si="9"/>
        <v>Javorius Allen,BAL</v>
      </c>
      <c r="U137" t="str">
        <f t="shared" si="10"/>
        <v>Javorius Allen</v>
      </c>
      <c r="V137">
        <f>IFERROR(VLOOKUP(U137,'player index'!D:F,3,FALSE),VLOOKUP(U137,'player index'!E:F,2,FALSE))</f>
        <v>340</v>
      </c>
      <c r="W137">
        <f t="shared" si="11"/>
        <v>3</v>
      </c>
    </row>
    <row r="138" spans="1:23">
      <c r="A138" t="s">
        <v>2377</v>
      </c>
      <c r="I138">
        <v>4.7</v>
      </c>
      <c r="J138">
        <v>16.899999999999999</v>
      </c>
      <c r="K138">
        <v>3.6</v>
      </c>
      <c r="L138">
        <v>0.2</v>
      </c>
      <c r="M138">
        <v>3.3</v>
      </c>
      <c r="N138">
        <v>32.1</v>
      </c>
      <c r="O138">
        <v>9.6</v>
      </c>
      <c r="P138">
        <v>0</v>
      </c>
      <c r="Q138">
        <v>0.1</v>
      </c>
      <c r="R138">
        <v>0</v>
      </c>
      <c r="S138">
        <f t="shared" si="8"/>
        <v>9.3000000000000007</v>
      </c>
      <c r="T138" t="str">
        <f t="shared" si="9"/>
        <v>Darren Sproles,PHI</v>
      </c>
      <c r="U138" t="str">
        <f t="shared" si="10"/>
        <v>Darren Sproles</v>
      </c>
      <c r="V138">
        <f>IFERROR(VLOOKUP(U138,'player index'!D:F,3,FALSE),VLOOKUP(U138,'player index'!E:F,2,FALSE))</f>
        <v>183</v>
      </c>
      <c r="W138">
        <f t="shared" si="11"/>
        <v>9.3000000000000007</v>
      </c>
    </row>
    <row r="139" spans="1:23">
      <c r="A139" t="s">
        <v>2378</v>
      </c>
      <c r="I139">
        <v>9.3000000000000007</v>
      </c>
      <c r="J139">
        <v>38.299999999999997</v>
      </c>
      <c r="K139">
        <v>4.0999999999999996</v>
      </c>
      <c r="L139">
        <v>0.5</v>
      </c>
      <c r="M139">
        <v>0.8</v>
      </c>
      <c r="N139">
        <v>5.8</v>
      </c>
      <c r="O139">
        <v>7.3</v>
      </c>
      <c r="P139">
        <v>0.1</v>
      </c>
      <c r="Q139">
        <v>0.1</v>
      </c>
      <c r="R139">
        <v>0</v>
      </c>
      <c r="S139">
        <f t="shared" si="8"/>
        <v>8.7099999999999991</v>
      </c>
      <c r="T139" t="str">
        <f t="shared" si="9"/>
        <v>Chris Ivory,NYJ</v>
      </c>
      <c r="U139" t="str">
        <f t="shared" si="10"/>
        <v>Chris Ivory</v>
      </c>
      <c r="V139">
        <f>IFERROR(VLOOKUP(U139,'player index'!D:F,3,FALSE),VLOOKUP(U139,'player index'!E:F,2,FALSE))</f>
        <v>51</v>
      </c>
      <c r="W139">
        <f t="shared" si="11"/>
        <v>8.7099999999999991</v>
      </c>
    </row>
    <row r="140" spans="1:23">
      <c r="A140" t="s">
        <v>2379</v>
      </c>
      <c r="I140">
        <v>5.9</v>
      </c>
      <c r="J140">
        <v>28.1</v>
      </c>
      <c r="K140">
        <v>4.8</v>
      </c>
      <c r="L140">
        <v>0.1</v>
      </c>
      <c r="M140">
        <v>2.2999999999999998</v>
      </c>
      <c r="N140">
        <v>14.2</v>
      </c>
      <c r="O140">
        <v>6.3</v>
      </c>
      <c r="P140">
        <v>0</v>
      </c>
      <c r="Q140">
        <v>0.1</v>
      </c>
      <c r="R140">
        <v>0</v>
      </c>
      <c r="S140">
        <f t="shared" si="8"/>
        <v>7.0300000000000011</v>
      </c>
      <c r="T140" t="str">
        <f t="shared" si="9"/>
        <v>C.J. Spiller,NO</v>
      </c>
      <c r="U140" t="str">
        <f t="shared" si="10"/>
        <v>C.J. Spiller</v>
      </c>
      <c r="V140">
        <f>IFERROR(VLOOKUP(U140,'player index'!D:F,3,FALSE),VLOOKUP(U140,'player index'!E:F,2,FALSE))</f>
        <v>227</v>
      </c>
      <c r="W140">
        <f t="shared" si="11"/>
        <v>7.0300000000000011</v>
      </c>
    </row>
    <row r="141" spans="1:23">
      <c r="A141" t="s">
        <v>2380</v>
      </c>
      <c r="I141">
        <v>0</v>
      </c>
      <c r="J141">
        <v>0.1</v>
      </c>
      <c r="K141">
        <v>2.4</v>
      </c>
      <c r="L141">
        <v>0</v>
      </c>
      <c r="M141">
        <v>0</v>
      </c>
      <c r="N141">
        <v>0.2</v>
      </c>
      <c r="O141">
        <v>9.8000000000000007</v>
      </c>
      <c r="P141">
        <v>0</v>
      </c>
      <c r="Q141">
        <v>0</v>
      </c>
      <c r="R141">
        <v>0</v>
      </c>
      <c r="S141">
        <f t="shared" si="8"/>
        <v>3.0000000000000006E-2</v>
      </c>
      <c r="T141" t="str">
        <f t="shared" si="9"/>
        <v>Orleans Darkwa,NYG</v>
      </c>
      <c r="U141" t="str">
        <f t="shared" si="10"/>
        <v>Orleans Darkwa</v>
      </c>
      <c r="V141">
        <f>IFERROR(VLOOKUP(U141,'player index'!D:F,3,FALSE),VLOOKUP(U141,'player index'!E:F,2,FALSE))</f>
        <v>628</v>
      </c>
      <c r="W141">
        <f t="shared" si="11"/>
        <v>3.0000000000000006E-2</v>
      </c>
    </row>
    <row r="142" spans="1:23">
      <c r="A142" t="s">
        <v>2381</v>
      </c>
      <c r="I142">
        <v>9.1</v>
      </c>
      <c r="J142">
        <v>44.6</v>
      </c>
      <c r="K142">
        <v>4.9000000000000004</v>
      </c>
      <c r="L142">
        <v>0.3</v>
      </c>
      <c r="M142">
        <v>1.3</v>
      </c>
      <c r="N142">
        <v>10.9</v>
      </c>
      <c r="O142">
        <v>8.6999999999999993</v>
      </c>
      <c r="P142">
        <v>0</v>
      </c>
      <c r="Q142">
        <v>0.2</v>
      </c>
      <c r="R142">
        <v>0</v>
      </c>
      <c r="S142">
        <f t="shared" si="8"/>
        <v>8.4500000000000011</v>
      </c>
      <c r="T142" t="str">
        <f t="shared" si="9"/>
        <v>Matt Jones,WAS</v>
      </c>
      <c r="U142" t="str">
        <f t="shared" si="10"/>
        <v>Matt Jones</v>
      </c>
      <c r="V142">
        <f>IFERROR(VLOOKUP(U142,'player index'!D:F,3,FALSE),VLOOKUP(U142,'player index'!E:F,2,FALSE))</f>
        <v>299</v>
      </c>
      <c r="W142">
        <f t="shared" si="11"/>
        <v>8.4500000000000011</v>
      </c>
    </row>
    <row r="143" spans="1:23">
      <c r="A143" t="s">
        <v>2382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8"/>
        <v>0</v>
      </c>
      <c r="T143" t="str">
        <f t="shared" si="9"/>
        <v>Roy Helu,OAK</v>
      </c>
      <c r="U143" t="str">
        <f t="shared" si="10"/>
        <v>Roy Helu</v>
      </c>
      <c r="V143">
        <f>IFERROR(VLOOKUP(U143,'player index'!D:F,3,FALSE),VLOOKUP(U143,'player index'!E:F,2,FALSE))</f>
        <v>249</v>
      </c>
      <c r="W143">
        <f t="shared" si="11"/>
        <v>0</v>
      </c>
    </row>
    <row r="144" spans="1:23">
      <c r="A144" t="s">
        <v>2383</v>
      </c>
      <c r="I144">
        <v>5.4</v>
      </c>
      <c r="J144">
        <v>26.8</v>
      </c>
      <c r="K144">
        <v>5</v>
      </c>
      <c r="L144">
        <v>0.5</v>
      </c>
      <c r="M144">
        <v>2.2999999999999998</v>
      </c>
      <c r="N144">
        <v>23.8</v>
      </c>
      <c r="O144">
        <v>10.5</v>
      </c>
      <c r="P144">
        <v>0.2</v>
      </c>
      <c r="Q144">
        <v>0.1</v>
      </c>
      <c r="R144">
        <v>0</v>
      </c>
      <c r="S144">
        <f t="shared" si="8"/>
        <v>11.459999999999999</v>
      </c>
      <c r="T144" t="str">
        <f t="shared" si="9"/>
        <v>Fred Jackson,SEA</v>
      </c>
      <c r="U144" t="str">
        <f t="shared" si="10"/>
        <v>Fred Jackson</v>
      </c>
      <c r="V144">
        <f>IFERROR(VLOOKUP(U144,'player index'!D:F,3,FALSE),VLOOKUP(U144,'player index'!E:F,2,FALSE))</f>
        <v>304</v>
      </c>
      <c r="W144">
        <f t="shared" si="11"/>
        <v>11.459999999999999</v>
      </c>
    </row>
    <row r="145" spans="1:23">
      <c r="A145" t="s">
        <v>2384</v>
      </c>
      <c r="I145">
        <v>11.3</v>
      </c>
      <c r="J145">
        <v>53</v>
      </c>
      <c r="K145">
        <v>4.7</v>
      </c>
      <c r="L145">
        <v>0.4</v>
      </c>
      <c r="M145">
        <v>1.5</v>
      </c>
      <c r="N145">
        <v>14.6</v>
      </c>
      <c r="O145">
        <v>9.8000000000000007</v>
      </c>
      <c r="P145">
        <v>0.1</v>
      </c>
      <c r="Q145">
        <v>0.2</v>
      </c>
      <c r="R145">
        <v>0</v>
      </c>
      <c r="S145">
        <f t="shared" si="8"/>
        <v>11.06</v>
      </c>
      <c r="T145" t="str">
        <f t="shared" si="9"/>
        <v>Tre Mason,STL</v>
      </c>
      <c r="U145" t="str">
        <f t="shared" si="10"/>
        <v>Tre Mason</v>
      </c>
      <c r="V145">
        <f>IFERROR(VLOOKUP(U145,'player index'!D:F,3,FALSE),VLOOKUP(U145,'player index'!E:F,2,FALSE))</f>
        <v>76</v>
      </c>
      <c r="W145">
        <f t="shared" si="11"/>
        <v>11.06</v>
      </c>
    </row>
    <row r="146" spans="1:23">
      <c r="A146" t="s">
        <v>2385</v>
      </c>
      <c r="I146">
        <v>12</v>
      </c>
      <c r="J146">
        <v>47.1</v>
      </c>
      <c r="K146">
        <v>3.9</v>
      </c>
      <c r="L146">
        <v>0.3</v>
      </c>
      <c r="M146">
        <v>1.3</v>
      </c>
      <c r="N146">
        <v>10.1</v>
      </c>
      <c r="O146">
        <v>7.7</v>
      </c>
      <c r="P146">
        <v>0.1</v>
      </c>
      <c r="Q146">
        <v>0.1</v>
      </c>
      <c r="R146">
        <v>0</v>
      </c>
      <c r="S146">
        <f t="shared" si="8"/>
        <v>9.32</v>
      </c>
      <c r="T146" t="str">
        <f t="shared" si="9"/>
        <v>Frank Gore,IND</v>
      </c>
      <c r="U146" t="str">
        <f t="shared" si="10"/>
        <v>Frank Gore</v>
      </c>
      <c r="V146">
        <f>IFERROR(VLOOKUP(U146,'player index'!D:F,3,FALSE),VLOOKUP(U146,'player index'!E:F,2,FALSE))</f>
        <v>60</v>
      </c>
      <c r="W146">
        <f t="shared" si="11"/>
        <v>9.32</v>
      </c>
    </row>
    <row r="147" spans="1:23">
      <c r="A147" t="s">
        <v>2386</v>
      </c>
      <c r="I147">
        <v>6.8</v>
      </c>
      <c r="J147">
        <v>22.9</v>
      </c>
      <c r="K147">
        <v>3.4</v>
      </c>
      <c r="L147">
        <v>0.2</v>
      </c>
      <c r="M147">
        <v>1.5</v>
      </c>
      <c r="N147">
        <v>13.2</v>
      </c>
      <c r="O147">
        <v>8.6</v>
      </c>
      <c r="P147">
        <v>0.1</v>
      </c>
      <c r="Q147">
        <v>0.1</v>
      </c>
      <c r="R147">
        <v>0</v>
      </c>
      <c r="S147">
        <f t="shared" si="8"/>
        <v>6.8100000000000005</v>
      </c>
      <c r="T147" t="str">
        <f t="shared" si="9"/>
        <v>Jonathan Grimes,HOU</v>
      </c>
      <c r="U147" t="str">
        <f t="shared" si="10"/>
        <v>Jonathan Grimes</v>
      </c>
      <c r="V147">
        <f>IFERROR(VLOOKUP(U147,'player index'!D:F,3,FALSE),VLOOKUP(U147,'player index'!E:F,2,FALSE))</f>
        <v>247</v>
      </c>
      <c r="W147">
        <f t="shared" si="11"/>
        <v>6.8100000000000005</v>
      </c>
    </row>
    <row r="148" spans="1:23">
      <c r="A148" t="s">
        <v>2387</v>
      </c>
      <c r="I148">
        <v>0</v>
      </c>
      <c r="J148">
        <v>0.1</v>
      </c>
      <c r="K148">
        <v>4.5</v>
      </c>
      <c r="L148">
        <v>0</v>
      </c>
      <c r="M148">
        <v>0</v>
      </c>
      <c r="N148">
        <v>0.1</v>
      </c>
      <c r="O148">
        <v>8.5</v>
      </c>
      <c r="P148">
        <v>0</v>
      </c>
      <c r="Q148">
        <v>0</v>
      </c>
      <c r="R148">
        <v>0</v>
      </c>
      <c r="S148">
        <f t="shared" si="8"/>
        <v>2.0000000000000004E-2</v>
      </c>
      <c r="T148" t="str">
        <f t="shared" si="9"/>
        <v>Roosevelt Nix,PIT</v>
      </c>
      <c r="U148" t="str">
        <f t="shared" si="10"/>
        <v>Roosevelt Nix</v>
      </c>
      <c r="V148" t="e">
        <f>IFERROR(VLOOKUP(U148,'player index'!D:F,3,FALSE),VLOOKUP(U148,'player index'!E:F,2,FALSE))</f>
        <v>#N/A</v>
      </c>
      <c r="W148">
        <f t="shared" si="11"/>
        <v>2.0000000000000004E-2</v>
      </c>
    </row>
    <row r="149" spans="1:23">
      <c r="A149" t="s">
        <v>2388</v>
      </c>
      <c r="I149">
        <v>14.6</v>
      </c>
      <c r="J149">
        <v>67.400000000000006</v>
      </c>
      <c r="K149">
        <v>4.5999999999999996</v>
      </c>
      <c r="L149">
        <v>0.3</v>
      </c>
      <c r="M149">
        <v>1.7</v>
      </c>
      <c r="N149">
        <v>13.6</v>
      </c>
      <c r="O149">
        <v>8.1999999999999993</v>
      </c>
      <c r="P149">
        <v>0.1</v>
      </c>
      <c r="Q149">
        <v>0.1</v>
      </c>
      <c r="R149">
        <v>0</v>
      </c>
      <c r="S149">
        <f t="shared" si="8"/>
        <v>12.1</v>
      </c>
      <c r="T149" t="str">
        <f t="shared" si="9"/>
        <v>Joseph Randle,DAL</v>
      </c>
      <c r="U149" t="str">
        <f t="shared" si="10"/>
        <v>Joseph Randle</v>
      </c>
      <c r="V149">
        <f>IFERROR(VLOOKUP(U149,'player index'!D:F,3,FALSE),VLOOKUP(U149,'player index'!E:F,2,FALSE))</f>
        <v>61</v>
      </c>
      <c r="W149">
        <f t="shared" si="11"/>
        <v>12.1</v>
      </c>
    </row>
    <row r="150" spans="1:23">
      <c r="A150" t="s">
        <v>2389</v>
      </c>
      <c r="I150">
        <v>0.5</v>
      </c>
      <c r="J150">
        <v>1.2</v>
      </c>
      <c r="K150">
        <v>2.5</v>
      </c>
      <c r="L150">
        <v>0</v>
      </c>
      <c r="M150">
        <v>0.4</v>
      </c>
      <c r="N150">
        <v>5.4</v>
      </c>
      <c r="O150">
        <v>12.8</v>
      </c>
      <c r="P150">
        <v>0.2</v>
      </c>
      <c r="Q150">
        <v>0</v>
      </c>
      <c r="R150">
        <v>0</v>
      </c>
      <c r="S150">
        <f t="shared" si="8"/>
        <v>2.2600000000000002</v>
      </c>
      <c r="T150" t="str">
        <f t="shared" si="9"/>
        <v>Derrick Coleman,SEA</v>
      </c>
      <c r="U150" t="str">
        <f t="shared" si="10"/>
        <v>Derrick Coleman</v>
      </c>
      <c r="V150">
        <f>IFERROR(VLOOKUP(U150,'player index'!D:F,3,FALSE),VLOOKUP(U150,'player index'!E:F,2,FALSE))</f>
        <v>390</v>
      </c>
      <c r="W150">
        <f t="shared" si="11"/>
        <v>2.2600000000000002</v>
      </c>
    </row>
    <row r="151" spans="1:23">
      <c r="A151" t="s">
        <v>2390</v>
      </c>
      <c r="I151">
        <v>18.600000000000001</v>
      </c>
      <c r="J151">
        <v>92</v>
      </c>
      <c r="K151">
        <v>4.9000000000000004</v>
      </c>
      <c r="L151">
        <v>0.5</v>
      </c>
      <c r="M151">
        <v>2.5</v>
      </c>
      <c r="N151">
        <v>31.8</v>
      </c>
      <c r="O151">
        <v>12.5</v>
      </c>
      <c r="P151">
        <v>0.1</v>
      </c>
      <c r="Q151">
        <v>0.3</v>
      </c>
      <c r="R151">
        <v>0</v>
      </c>
      <c r="S151">
        <f t="shared" si="8"/>
        <v>18.180000000000003</v>
      </c>
      <c r="T151" t="str">
        <f t="shared" si="9"/>
        <v>Adrian Peterson,MIN</v>
      </c>
      <c r="U151" t="str">
        <f t="shared" si="10"/>
        <v>Adrian Peterson</v>
      </c>
      <c r="V151">
        <f>IFERROR(VLOOKUP(U151,'player index'!D:F,3,FALSE),VLOOKUP(U151,'player index'!E:F,2,FALSE))</f>
        <v>29</v>
      </c>
      <c r="W151">
        <f t="shared" si="11"/>
        <v>18.180000000000003</v>
      </c>
    </row>
    <row r="152" spans="1:23">
      <c r="A152" t="s">
        <v>2391</v>
      </c>
      <c r="I152">
        <v>0.6</v>
      </c>
      <c r="J152">
        <v>2.1</v>
      </c>
      <c r="K152">
        <v>3.9</v>
      </c>
      <c r="L152">
        <v>0.1</v>
      </c>
      <c r="M152">
        <v>0.5</v>
      </c>
      <c r="N152">
        <v>4.8</v>
      </c>
      <c r="O152">
        <v>8.8000000000000007</v>
      </c>
      <c r="P152">
        <v>0.1</v>
      </c>
      <c r="Q152">
        <v>0</v>
      </c>
      <c r="R152">
        <v>0</v>
      </c>
      <c r="S152">
        <f t="shared" si="8"/>
        <v>2.39</v>
      </c>
      <c r="T152" t="str">
        <f t="shared" si="9"/>
        <v>Darrel Young,WAS</v>
      </c>
      <c r="U152" t="str">
        <f t="shared" si="10"/>
        <v>Darrel Young</v>
      </c>
      <c r="V152">
        <f>IFERROR(VLOOKUP(U152,'player index'!D:F,3,FALSE),VLOOKUP(U152,'player index'!E:F,2,FALSE))</f>
        <v>380</v>
      </c>
      <c r="W152">
        <f t="shared" si="11"/>
        <v>2.39</v>
      </c>
    </row>
    <row r="153" spans="1:23">
      <c r="A153" t="s">
        <v>2392</v>
      </c>
      <c r="I153">
        <v>0.1</v>
      </c>
      <c r="J153">
        <v>0.6</v>
      </c>
      <c r="K153">
        <v>3.9</v>
      </c>
      <c r="L153">
        <v>0</v>
      </c>
      <c r="M153">
        <v>0.1</v>
      </c>
      <c r="N153">
        <v>0.6</v>
      </c>
      <c r="O153">
        <v>10.5</v>
      </c>
      <c r="P153">
        <v>0</v>
      </c>
      <c r="Q153">
        <v>0</v>
      </c>
      <c r="R153">
        <v>0</v>
      </c>
      <c r="S153">
        <f t="shared" si="8"/>
        <v>0.22</v>
      </c>
      <c r="T153" t="str">
        <f t="shared" si="9"/>
        <v>Fozzy Whittaker,CAR</v>
      </c>
      <c r="U153" t="str">
        <f t="shared" si="10"/>
        <v>Fozzy Whittaker</v>
      </c>
      <c r="V153">
        <f>IFERROR(VLOOKUP(U153,'player index'!D:F,3,FALSE),VLOOKUP(U153,'player index'!E:F,2,FALSE))</f>
        <v>311</v>
      </c>
      <c r="W153">
        <f t="shared" si="11"/>
        <v>0.22</v>
      </c>
    </row>
    <row r="154" spans="1:23">
      <c r="A154" t="s">
        <v>2393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8"/>
        <v>0</v>
      </c>
      <c r="T154" t="str">
        <f t="shared" si="9"/>
        <v>Fitzgerald Toussaint,PIT</v>
      </c>
      <c r="U154" t="str">
        <f t="shared" si="10"/>
        <v>Fitzgerald Toussaint</v>
      </c>
      <c r="V154">
        <f>IFERROR(VLOOKUP(U154,'player index'!D:F,3,FALSE),VLOOKUP(U154,'player index'!E:F,2,FALSE))</f>
        <v>633</v>
      </c>
      <c r="W154">
        <f t="shared" si="11"/>
        <v>0</v>
      </c>
    </row>
    <row r="155" spans="1:23">
      <c r="A155" t="s">
        <v>2394</v>
      </c>
      <c r="I155">
        <v>7.2</v>
      </c>
      <c r="J155">
        <v>28.7</v>
      </c>
      <c r="K155">
        <v>4</v>
      </c>
      <c r="L155">
        <v>0.1</v>
      </c>
      <c r="M155">
        <v>2.6</v>
      </c>
      <c r="N155">
        <v>21.8</v>
      </c>
      <c r="O155">
        <v>8.4</v>
      </c>
      <c r="P155">
        <v>0</v>
      </c>
      <c r="Q155">
        <v>0.1</v>
      </c>
      <c r="R155">
        <v>0</v>
      </c>
      <c r="S155">
        <f t="shared" si="8"/>
        <v>8.15</v>
      </c>
      <c r="T155" t="str">
        <f t="shared" si="9"/>
        <v>Charles Sims,TB</v>
      </c>
      <c r="U155" t="str">
        <f t="shared" si="10"/>
        <v>Charles Sims</v>
      </c>
      <c r="V155">
        <f>IFERROR(VLOOKUP(U155,'player index'!D:F,3,FALSE),VLOOKUP(U155,'player index'!E:F,2,FALSE))</f>
        <v>244</v>
      </c>
      <c r="W155">
        <f t="shared" si="11"/>
        <v>8.15</v>
      </c>
    </row>
    <row r="156" spans="1:23">
      <c r="A156" t="s">
        <v>2395</v>
      </c>
      <c r="I156">
        <v>2.4</v>
      </c>
      <c r="J156">
        <v>9.6</v>
      </c>
      <c r="K156">
        <v>3.9</v>
      </c>
      <c r="L156">
        <v>0.1</v>
      </c>
      <c r="M156">
        <v>0.8</v>
      </c>
      <c r="N156">
        <v>5.3</v>
      </c>
      <c r="O156">
        <v>6.9</v>
      </c>
      <c r="P156">
        <v>0</v>
      </c>
      <c r="Q156">
        <v>0.1</v>
      </c>
      <c r="R156">
        <v>0</v>
      </c>
      <c r="S156">
        <f t="shared" si="8"/>
        <v>2.7900000000000005</v>
      </c>
      <c r="T156" t="str">
        <f t="shared" si="9"/>
        <v>Anthony Dixon,BUF</v>
      </c>
      <c r="U156" t="str">
        <f t="shared" si="10"/>
        <v>Anthony Dixon</v>
      </c>
      <c r="V156">
        <f>IFERROR(VLOOKUP(U156,'player index'!D:F,3,FALSE),VLOOKUP(U156,'player index'!E:F,2,FALSE))</f>
        <v>336</v>
      </c>
      <c r="W156">
        <f t="shared" si="11"/>
        <v>2.7900000000000005</v>
      </c>
    </row>
    <row r="157" spans="1:23">
      <c r="A157" t="s">
        <v>2396</v>
      </c>
      <c r="I157">
        <v>8.3000000000000007</v>
      </c>
      <c r="J157">
        <v>30.2</v>
      </c>
      <c r="K157">
        <v>3.6</v>
      </c>
      <c r="L157">
        <v>0.4</v>
      </c>
      <c r="M157">
        <v>1.7</v>
      </c>
      <c r="N157">
        <v>21.7</v>
      </c>
      <c r="O157">
        <v>12.9</v>
      </c>
      <c r="P157">
        <v>0.1</v>
      </c>
      <c r="Q157">
        <v>0.1</v>
      </c>
      <c r="R157">
        <v>0</v>
      </c>
      <c r="S157">
        <f t="shared" si="8"/>
        <v>9.7899999999999991</v>
      </c>
      <c r="T157" t="str">
        <f t="shared" si="9"/>
        <v>David Johnson,ARI</v>
      </c>
      <c r="U157" t="str">
        <f t="shared" si="10"/>
        <v>David Johnson</v>
      </c>
      <c r="V157">
        <f>IFERROR(VLOOKUP(U157,'player index'!D:F,3,FALSE),VLOOKUP(U157,'player index'!E:F,2,FALSE))</f>
        <v>169</v>
      </c>
      <c r="W157">
        <f t="shared" si="11"/>
        <v>9.7899999999999991</v>
      </c>
    </row>
    <row r="158" spans="1:23">
      <c r="A158" t="s">
        <v>2397</v>
      </c>
      <c r="I158">
        <v>0.1</v>
      </c>
      <c r="J158">
        <v>0.5</v>
      </c>
      <c r="K158">
        <v>4.0999999999999996</v>
      </c>
      <c r="L158">
        <v>0</v>
      </c>
      <c r="M158">
        <v>0.1</v>
      </c>
      <c r="N158">
        <v>0.4</v>
      </c>
      <c r="O158">
        <v>8.3000000000000007</v>
      </c>
      <c r="P158">
        <v>0</v>
      </c>
      <c r="Q158">
        <v>0</v>
      </c>
      <c r="R158">
        <v>0</v>
      </c>
      <c r="S158">
        <f t="shared" si="8"/>
        <v>0.19000000000000003</v>
      </c>
      <c r="T158" t="str">
        <f t="shared" si="9"/>
        <v>Chris Thompson,WAS</v>
      </c>
      <c r="U158" t="str">
        <f t="shared" si="10"/>
        <v>Chris Thompson</v>
      </c>
      <c r="V158">
        <f>IFERROR(VLOOKUP(U158,'player index'!D:F,3,FALSE),VLOOKUP(U158,'player index'!E:F,2,FALSE))</f>
        <v>327</v>
      </c>
      <c r="W158">
        <f t="shared" si="11"/>
        <v>0.19000000000000003</v>
      </c>
    </row>
    <row r="159" spans="1:23">
      <c r="A159" t="s">
        <v>2398</v>
      </c>
      <c r="I159">
        <v>0.8</v>
      </c>
      <c r="J159">
        <v>2.8</v>
      </c>
      <c r="K159">
        <v>3.6</v>
      </c>
      <c r="L159">
        <v>0</v>
      </c>
      <c r="M159">
        <v>0.4</v>
      </c>
      <c r="N159">
        <v>4.9000000000000004</v>
      </c>
      <c r="O159">
        <v>13.1</v>
      </c>
      <c r="P159">
        <v>0</v>
      </c>
      <c r="Q159">
        <v>0</v>
      </c>
      <c r="R159">
        <v>0</v>
      </c>
      <c r="S159">
        <f t="shared" si="8"/>
        <v>1.17</v>
      </c>
      <c r="T159" t="str">
        <f t="shared" si="9"/>
        <v>Jay Prosch,HOU</v>
      </c>
      <c r="U159" t="str">
        <f t="shared" si="10"/>
        <v>Jay Prosch</v>
      </c>
      <c r="V159">
        <f>IFERROR(VLOOKUP(U159,'player index'!D:F,3,FALSE),VLOOKUP(U159,'player index'!E:F,2,FALSE))</f>
        <v>448</v>
      </c>
      <c r="W159">
        <f t="shared" si="11"/>
        <v>1.17</v>
      </c>
    </row>
    <row r="160" spans="1:23">
      <c r="A160" t="s">
        <v>2399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8"/>
        <v>0</v>
      </c>
      <c r="T160" t="str">
        <f t="shared" si="9"/>
        <v>Jonas Gray,MIA</v>
      </c>
      <c r="U160" t="str">
        <f t="shared" si="10"/>
        <v>Jonas Gray</v>
      </c>
      <c r="V160">
        <f>IFERROR(VLOOKUP(U160,'player index'!D:F,3,FALSE),VLOOKUP(U160,'player index'!E:F,2,FALSE))</f>
        <v>551</v>
      </c>
      <c r="W160">
        <f t="shared" si="11"/>
        <v>0</v>
      </c>
    </row>
    <row r="161" spans="1:23">
      <c r="A161" t="s">
        <v>2400</v>
      </c>
      <c r="I161">
        <v>6.2</v>
      </c>
      <c r="J161">
        <v>27</v>
      </c>
      <c r="K161">
        <v>4.4000000000000004</v>
      </c>
      <c r="L161">
        <v>0.1</v>
      </c>
      <c r="M161">
        <v>2</v>
      </c>
      <c r="N161">
        <v>14.5</v>
      </c>
      <c r="O161">
        <v>7.4</v>
      </c>
      <c r="P161">
        <v>0</v>
      </c>
      <c r="Q161">
        <v>0.1</v>
      </c>
      <c r="R161">
        <v>0</v>
      </c>
      <c r="S161">
        <f t="shared" si="8"/>
        <v>6.6500000000000012</v>
      </c>
      <c r="T161" t="str">
        <f t="shared" si="9"/>
        <v>Reggie Bush,SF</v>
      </c>
      <c r="U161" t="str">
        <f t="shared" si="10"/>
        <v>Reggie Bush</v>
      </c>
      <c r="V161">
        <f>IFERROR(VLOOKUP(U161,'player index'!D:F,3,FALSE),VLOOKUP(U161,'player index'!E:F,2,FALSE))</f>
        <v>447</v>
      </c>
      <c r="W161">
        <f t="shared" si="11"/>
        <v>6.6500000000000012</v>
      </c>
    </row>
    <row r="162" spans="1:23">
      <c r="A162" t="s">
        <v>2401</v>
      </c>
      <c r="I162">
        <v>8.8000000000000007</v>
      </c>
      <c r="J162">
        <v>35.700000000000003</v>
      </c>
      <c r="K162">
        <v>4.0999999999999996</v>
      </c>
      <c r="L162">
        <v>0.3</v>
      </c>
      <c r="M162">
        <v>2.6</v>
      </c>
      <c r="N162">
        <v>20.7</v>
      </c>
      <c r="O162">
        <v>8</v>
      </c>
      <c r="P162">
        <v>0.1</v>
      </c>
      <c r="Q162">
        <v>0.1</v>
      </c>
      <c r="R162">
        <v>0</v>
      </c>
      <c r="S162">
        <f t="shared" si="8"/>
        <v>10.540000000000001</v>
      </c>
      <c r="T162" t="str">
        <f t="shared" si="9"/>
        <v>Bilal Powell,NYJ</v>
      </c>
      <c r="U162" t="str">
        <f t="shared" si="10"/>
        <v>Bilal Powell</v>
      </c>
      <c r="V162">
        <f>IFERROR(VLOOKUP(U162,'player index'!D:F,3,FALSE),VLOOKUP(U162,'player index'!E:F,2,FALSE))</f>
        <v>203</v>
      </c>
      <c r="W162">
        <f t="shared" si="11"/>
        <v>10.540000000000001</v>
      </c>
    </row>
    <row r="163" spans="1:23">
      <c r="A163" t="s">
        <v>2402</v>
      </c>
      <c r="I163">
        <v>0.2</v>
      </c>
      <c r="J163">
        <v>1.1000000000000001</v>
      </c>
      <c r="K163">
        <v>4.5999999999999996</v>
      </c>
      <c r="L163">
        <v>0</v>
      </c>
      <c r="M163">
        <v>0.1</v>
      </c>
      <c r="N163">
        <v>0.8</v>
      </c>
      <c r="O163">
        <v>7.6</v>
      </c>
      <c r="P163">
        <v>0</v>
      </c>
      <c r="Q163">
        <v>0</v>
      </c>
      <c r="R163">
        <v>0</v>
      </c>
      <c r="S163">
        <f t="shared" si="8"/>
        <v>0.29000000000000004</v>
      </c>
      <c r="T163" t="str">
        <f t="shared" si="9"/>
        <v>Donald Brown,SD</v>
      </c>
      <c r="U163" t="str">
        <f t="shared" si="10"/>
        <v>Donald Brown</v>
      </c>
      <c r="V163">
        <f>IFERROR(VLOOKUP(U163,'player index'!D:F,3,FALSE),VLOOKUP(U163,'player index'!E:F,2,FALSE))</f>
        <v>504</v>
      </c>
      <c r="W163">
        <f t="shared" si="11"/>
        <v>0.29000000000000004</v>
      </c>
    </row>
    <row r="164" spans="1:23">
      <c r="A164" t="s">
        <v>2403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8"/>
        <v>0</v>
      </c>
      <c r="T164" t="str">
        <f t="shared" si="9"/>
        <v>Terrence Magee,BAL</v>
      </c>
      <c r="U164" t="str">
        <f t="shared" si="10"/>
        <v>Terrence Magee</v>
      </c>
      <c r="V164">
        <f>IFERROR(VLOOKUP(U164,'player index'!D:F,3,FALSE),VLOOKUP(U164,'player index'!E:F,2,FALSE))</f>
        <v>688</v>
      </c>
      <c r="W164">
        <f t="shared" si="11"/>
        <v>0</v>
      </c>
    </row>
    <row r="165" spans="1:23">
      <c r="A165" t="s">
        <v>2404</v>
      </c>
      <c r="I165">
        <v>0.3</v>
      </c>
      <c r="J165">
        <v>0.9</v>
      </c>
      <c r="K165">
        <v>3.4</v>
      </c>
      <c r="L165">
        <v>0</v>
      </c>
      <c r="M165">
        <v>0</v>
      </c>
      <c r="N165">
        <v>0.3</v>
      </c>
      <c r="O165">
        <v>9.1</v>
      </c>
      <c r="P165">
        <v>0</v>
      </c>
      <c r="Q165">
        <v>0</v>
      </c>
      <c r="R165">
        <v>0</v>
      </c>
      <c r="S165">
        <f t="shared" si="8"/>
        <v>0.12000000000000001</v>
      </c>
      <c r="T165" t="str">
        <f t="shared" si="9"/>
        <v>Stepfan Taylor,ARI</v>
      </c>
      <c r="U165" t="str">
        <f t="shared" si="10"/>
        <v>Stepfan Taylor</v>
      </c>
      <c r="V165">
        <f>IFERROR(VLOOKUP(U165,'player index'!D:F,3,FALSE),VLOOKUP(U165,'player index'!E:F,2,FALSE))</f>
        <v>409</v>
      </c>
      <c r="W165">
        <f t="shared" si="11"/>
        <v>0.12000000000000001</v>
      </c>
    </row>
    <row r="166" spans="1:23">
      <c r="A166" t="s">
        <v>2405</v>
      </c>
      <c r="I166">
        <v>3.9</v>
      </c>
      <c r="J166">
        <v>11.3</v>
      </c>
      <c r="K166">
        <v>2.9</v>
      </c>
      <c r="L166">
        <v>0.1</v>
      </c>
      <c r="M166">
        <v>2.8</v>
      </c>
      <c r="N166">
        <v>24.8</v>
      </c>
      <c r="O166">
        <v>9</v>
      </c>
      <c r="P166">
        <v>0.4</v>
      </c>
      <c r="Q166">
        <v>0.2</v>
      </c>
      <c r="R166">
        <v>0</v>
      </c>
      <c r="S166">
        <f t="shared" si="8"/>
        <v>9.2100000000000009</v>
      </c>
      <c r="T166" t="str">
        <f t="shared" si="9"/>
        <v>Theo Riddick,DET</v>
      </c>
      <c r="U166" t="str">
        <f t="shared" si="10"/>
        <v>Theo Riddick</v>
      </c>
      <c r="V166">
        <f>IFERROR(VLOOKUP(U166,'player index'!D:F,3,FALSE),VLOOKUP(U166,'player index'!E:F,2,FALSE))</f>
        <v>326</v>
      </c>
      <c r="W166">
        <f t="shared" si="11"/>
        <v>9.2100000000000009</v>
      </c>
    </row>
    <row r="167" spans="1:23">
      <c r="A167" t="s">
        <v>2406</v>
      </c>
      <c r="I167">
        <v>6.8</v>
      </c>
      <c r="J167">
        <v>22.9</v>
      </c>
      <c r="K167">
        <v>3.4</v>
      </c>
      <c r="L167">
        <v>0.2</v>
      </c>
      <c r="M167">
        <v>1.7</v>
      </c>
      <c r="N167">
        <v>13.3</v>
      </c>
      <c r="O167">
        <v>8</v>
      </c>
      <c r="P167">
        <v>0.1</v>
      </c>
      <c r="Q167">
        <v>0.1</v>
      </c>
      <c r="R167">
        <v>0</v>
      </c>
      <c r="S167">
        <f t="shared" si="8"/>
        <v>7.0200000000000014</v>
      </c>
      <c r="T167" t="str">
        <f t="shared" si="9"/>
        <v>Chris Polk,HOU</v>
      </c>
      <c r="U167" t="str">
        <f t="shared" si="10"/>
        <v>Chris Polk</v>
      </c>
      <c r="V167">
        <f>IFERROR(VLOOKUP(U167,'player index'!D:F,3,FALSE),VLOOKUP(U167,'player index'!E:F,2,FALSE))</f>
        <v>285</v>
      </c>
      <c r="W167">
        <f t="shared" si="11"/>
        <v>7.0200000000000014</v>
      </c>
    </row>
    <row r="168" spans="1:23">
      <c r="A168" t="s">
        <v>2407</v>
      </c>
      <c r="I168">
        <v>8.1999999999999993</v>
      </c>
      <c r="J168">
        <v>36.5</v>
      </c>
      <c r="K168">
        <v>4.5</v>
      </c>
      <c r="L168">
        <v>0.3</v>
      </c>
      <c r="M168">
        <v>1.6</v>
      </c>
      <c r="N168">
        <v>12.3</v>
      </c>
      <c r="O168">
        <v>7.9</v>
      </c>
      <c r="P168">
        <v>0.1</v>
      </c>
      <c r="Q168">
        <v>0.1</v>
      </c>
      <c r="R168">
        <v>0</v>
      </c>
      <c r="S168">
        <f t="shared" si="8"/>
        <v>8.7800000000000011</v>
      </c>
      <c r="T168" t="str">
        <f t="shared" si="9"/>
        <v>Karlos Williams,BUF</v>
      </c>
      <c r="U168" t="str">
        <f t="shared" si="10"/>
        <v>Karlos Williams</v>
      </c>
      <c r="V168">
        <f>IFERROR(VLOOKUP(U168,'player index'!D:F,3,FALSE),VLOOKUP(U168,'player index'!E:F,2,FALSE))</f>
        <v>256</v>
      </c>
      <c r="W168">
        <f t="shared" si="11"/>
        <v>8.7800000000000011</v>
      </c>
    </row>
    <row r="169" spans="1:23">
      <c r="A169" t="s">
        <v>2408</v>
      </c>
      <c r="I169">
        <v>10.9</v>
      </c>
      <c r="J169">
        <v>45.8</v>
      </c>
      <c r="K169">
        <v>4.2</v>
      </c>
      <c r="L169">
        <v>0.3</v>
      </c>
      <c r="M169">
        <v>1.1000000000000001</v>
      </c>
      <c r="N169">
        <v>7.8</v>
      </c>
      <c r="O169">
        <v>7.4</v>
      </c>
      <c r="P169">
        <v>0.1</v>
      </c>
      <c r="Q169">
        <v>0.1</v>
      </c>
      <c r="R169">
        <v>0</v>
      </c>
      <c r="S169">
        <f t="shared" si="8"/>
        <v>8.76</v>
      </c>
      <c r="T169" t="str">
        <f t="shared" si="9"/>
        <v>Bishop Sankey,TEN</v>
      </c>
      <c r="U169" t="str">
        <f t="shared" si="10"/>
        <v>Bishop Sankey</v>
      </c>
      <c r="V169">
        <f>IFERROR(VLOOKUP(U169,'player index'!D:F,3,FALSE),VLOOKUP(U169,'player index'!E:F,2,FALSE))</f>
        <v>101</v>
      </c>
      <c r="W169">
        <f t="shared" si="11"/>
        <v>8.76</v>
      </c>
    </row>
    <row r="170" spans="1:23">
      <c r="A170" t="s">
        <v>2409</v>
      </c>
      <c r="I170">
        <v>0.2</v>
      </c>
      <c r="J170">
        <v>0.8</v>
      </c>
      <c r="K170">
        <v>4.0999999999999996</v>
      </c>
      <c r="L170">
        <v>0</v>
      </c>
      <c r="M170">
        <v>0.2</v>
      </c>
      <c r="N170">
        <v>1.9</v>
      </c>
      <c r="O170">
        <v>10.1</v>
      </c>
      <c r="P170">
        <v>0</v>
      </c>
      <c r="Q170">
        <v>0</v>
      </c>
      <c r="R170">
        <v>0</v>
      </c>
      <c r="S170">
        <f t="shared" si="8"/>
        <v>0.47000000000000003</v>
      </c>
      <c r="T170" t="str">
        <f t="shared" si="9"/>
        <v>Benny Cunningham,STL</v>
      </c>
      <c r="U170" t="str">
        <f t="shared" si="10"/>
        <v>Benny Cunningham</v>
      </c>
      <c r="V170">
        <f>IFERROR(VLOOKUP(U170,'player index'!D:F,3,FALSE),VLOOKUP(U170,'player index'!E:F,2,FALSE))</f>
        <v>162</v>
      </c>
      <c r="W170">
        <f t="shared" si="11"/>
        <v>0.47000000000000003</v>
      </c>
    </row>
    <row r="171" spans="1:23">
      <c r="A171" t="s">
        <v>2410</v>
      </c>
      <c r="I171">
        <v>5</v>
      </c>
      <c r="J171">
        <v>23.1</v>
      </c>
      <c r="K171">
        <v>4.5999999999999996</v>
      </c>
      <c r="L171">
        <v>0.3</v>
      </c>
      <c r="M171">
        <v>0.5</v>
      </c>
      <c r="N171">
        <v>3.8</v>
      </c>
      <c r="O171">
        <v>6.9</v>
      </c>
      <c r="P171">
        <v>0</v>
      </c>
      <c r="Q171">
        <v>0.2</v>
      </c>
      <c r="R171">
        <v>0</v>
      </c>
      <c r="S171">
        <f t="shared" si="8"/>
        <v>4.7899999999999991</v>
      </c>
      <c r="T171" t="str">
        <f t="shared" si="9"/>
        <v>DeAngelo Williams,PIT</v>
      </c>
      <c r="U171" t="str">
        <f t="shared" si="10"/>
        <v>DeAngelo Williams</v>
      </c>
      <c r="V171">
        <f>IFERROR(VLOOKUP(U171,'player index'!D:F,3,FALSE),VLOOKUP(U171,'player index'!E:F,2,FALSE))</f>
        <v>49</v>
      </c>
      <c r="W171">
        <f t="shared" si="11"/>
        <v>4.7899999999999991</v>
      </c>
    </row>
    <row r="172" spans="1:23">
      <c r="A172" t="s">
        <v>2411</v>
      </c>
      <c r="I172">
        <v>7.7</v>
      </c>
      <c r="J172">
        <v>26</v>
      </c>
      <c r="K172">
        <v>3.4</v>
      </c>
      <c r="L172">
        <v>0.4</v>
      </c>
      <c r="M172">
        <v>0.7</v>
      </c>
      <c r="N172">
        <v>5.4</v>
      </c>
      <c r="O172">
        <v>7.3</v>
      </c>
      <c r="P172">
        <v>0</v>
      </c>
      <c r="Q172">
        <v>0.1</v>
      </c>
      <c r="R172">
        <v>0</v>
      </c>
      <c r="S172">
        <f t="shared" si="8"/>
        <v>6.1400000000000006</v>
      </c>
      <c r="T172" t="str">
        <f t="shared" si="9"/>
        <v>Andre Williams,NYG</v>
      </c>
      <c r="U172" t="str">
        <f t="shared" si="10"/>
        <v>Andre Williams</v>
      </c>
      <c r="V172">
        <f>IFERROR(VLOOKUP(U172,'player index'!D:F,3,FALSE),VLOOKUP(U172,'player index'!E:F,2,FALSE))</f>
        <v>257</v>
      </c>
      <c r="W172">
        <f t="shared" si="11"/>
        <v>6.1400000000000006</v>
      </c>
    </row>
    <row r="173" spans="1:23">
      <c r="A173" t="s">
        <v>2412</v>
      </c>
      <c r="I173">
        <v>7.3</v>
      </c>
      <c r="J173">
        <v>30.3</v>
      </c>
      <c r="K173">
        <v>4.2</v>
      </c>
      <c r="L173">
        <v>0.4</v>
      </c>
      <c r="M173">
        <v>2.5</v>
      </c>
      <c r="N173">
        <v>20.399999999999999</v>
      </c>
      <c r="O173">
        <v>8.3000000000000007</v>
      </c>
      <c r="P173">
        <v>0.1</v>
      </c>
      <c r="Q173">
        <v>0.1</v>
      </c>
      <c r="R173">
        <v>0</v>
      </c>
      <c r="S173">
        <f t="shared" si="8"/>
        <v>10.47</v>
      </c>
      <c r="T173" t="str">
        <f t="shared" si="9"/>
        <v>Ryan Mathews,PHI</v>
      </c>
      <c r="U173" t="str">
        <f t="shared" si="10"/>
        <v>Ryan Mathews</v>
      </c>
      <c r="V173">
        <f>IFERROR(VLOOKUP(U173,'player index'!D:F,3,FALSE),VLOOKUP(U173,'player index'!E:F,2,FALSE))</f>
        <v>230</v>
      </c>
      <c r="W173">
        <f t="shared" si="11"/>
        <v>10.47</v>
      </c>
    </row>
    <row r="174" spans="1:23">
      <c r="A174" t="s">
        <v>2413</v>
      </c>
      <c r="I174">
        <v>6.2</v>
      </c>
      <c r="J174">
        <v>23.9</v>
      </c>
      <c r="K174">
        <v>3.9</v>
      </c>
      <c r="L174">
        <v>0.2</v>
      </c>
      <c r="M174">
        <v>1.4</v>
      </c>
      <c r="N174">
        <v>11.5</v>
      </c>
      <c r="O174">
        <v>8.4</v>
      </c>
      <c r="P174">
        <v>0.1</v>
      </c>
      <c r="Q174">
        <v>0.1</v>
      </c>
      <c r="R174">
        <v>0</v>
      </c>
      <c r="S174">
        <f t="shared" si="8"/>
        <v>6.6400000000000006</v>
      </c>
      <c r="T174" t="str">
        <f t="shared" si="9"/>
        <v>Lorenzo Taliaferro,BAL</v>
      </c>
      <c r="U174" t="str">
        <f t="shared" si="10"/>
        <v>Lorenzo Taliaferro</v>
      </c>
      <c r="V174">
        <f>IFERROR(VLOOKUP(U174,'player index'!D:F,3,FALSE),VLOOKUP(U174,'player index'!E:F,2,FALSE))</f>
        <v>248</v>
      </c>
      <c r="W174">
        <f t="shared" si="11"/>
        <v>6.6400000000000006</v>
      </c>
    </row>
    <row r="175" spans="1:23">
      <c r="A175" t="s">
        <v>2414</v>
      </c>
      <c r="I175">
        <v>10.1</v>
      </c>
      <c r="J175">
        <v>44.4</v>
      </c>
      <c r="K175">
        <v>4.4000000000000004</v>
      </c>
      <c r="L175">
        <v>0.2</v>
      </c>
      <c r="M175">
        <v>3.4</v>
      </c>
      <c r="N175">
        <v>23.2</v>
      </c>
      <c r="O175">
        <v>6.9</v>
      </c>
      <c r="P175">
        <v>0.1</v>
      </c>
      <c r="Q175">
        <v>0.1</v>
      </c>
      <c r="R175">
        <v>0</v>
      </c>
      <c r="S175">
        <f t="shared" si="8"/>
        <v>11.860000000000001</v>
      </c>
      <c r="T175" t="str">
        <f t="shared" si="9"/>
        <v>Giovani Bernard,CIN</v>
      </c>
      <c r="U175" t="str">
        <f t="shared" si="10"/>
        <v>Giovani Bernard</v>
      </c>
      <c r="V175">
        <f>IFERROR(VLOOKUP(U175,'player index'!D:F,3,FALSE),VLOOKUP(U175,'player index'!E:F,2,FALSE))</f>
        <v>145</v>
      </c>
      <c r="W175">
        <f t="shared" si="11"/>
        <v>11.860000000000001</v>
      </c>
    </row>
    <row r="176" spans="1:23">
      <c r="A176" t="s">
        <v>2415</v>
      </c>
      <c r="I176">
        <v>0</v>
      </c>
      <c r="J176">
        <v>0.2</v>
      </c>
      <c r="K176">
        <v>5</v>
      </c>
      <c r="L176">
        <v>0</v>
      </c>
      <c r="M176">
        <v>0.1</v>
      </c>
      <c r="N176">
        <v>0.3</v>
      </c>
      <c r="O176">
        <v>4.9000000000000004</v>
      </c>
      <c r="P176">
        <v>0</v>
      </c>
      <c r="Q176">
        <v>0</v>
      </c>
      <c r="R176">
        <v>0</v>
      </c>
      <c r="S176">
        <f t="shared" si="8"/>
        <v>0.15000000000000002</v>
      </c>
      <c r="T176" t="str">
        <f t="shared" si="9"/>
        <v>Dri Archer,PIT</v>
      </c>
      <c r="U176" t="str">
        <f t="shared" si="10"/>
        <v>Dri Archer</v>
      </c>
      <c r="V176">
        <f>IFERROR(VLOOKUP(U176,'player index'!D:F,3,FALSE),VLOOKUP(U176,'player index'!E:F,2,FALSE))</f>
        <v>346</v>
      </c>
      <c r="W176">
        <f t="shared" si="11"/>
        <v>0.15000000000000002</v>
      </c>
    </row>
    <row r="177" spans="1:23">
      <c r="A177" t="s">
        <v>2416</v>
      </c>
      <c r="I177">
        <v>0.8</v>
      </c>
      <c r="J177">
        <v>1.6</v>
      </c>
      <c r="K177">
        <v>1.9</v>
      </c>
      <c r="L177">
        <v>0.3</v>
      </c>
      <c r="M177">
        <v>0.6</v>
      </c>
      <c r="N177">
        <v>4.5</v>
      </c>
      <c r="O177">
        <v>7</v>
      </c>
      <c r="P177">
        <v>0</v>
      </c>
      <c r="Q177">
        <v>0</v>
      </c>
      <c r="R177">
        <v>0</v>
      </c>
      <c r="S177">
        <f t="shared" si="8"/>
        <v>3.0100000000000002</v>
      </c>
      <c r="T177" t="str">
        <f t="shared" si="9"/>
        <v>Will Johnson,PIT</v>
      </c>
      <c r="U177" t="str">
        <f t="shared" si="10"/>
        <v>Will Johnson</v>
      </c>
      <c r="V177">
        <f>IFERROR(VLOOKUP(U177,'player index'!D:F,3,FALSE),VLOOKUP(U177,'player index'!E:F,2,FALSE))</f>
        <v>293</v>
      </c>
      <c r="W177">
        <f t="shared" si="11"/>
        <v>3.0100000000000002</v>
      </c>
    </row>
    <row r="178" spans="1:23">
      <c r="A178" t="s">
        <v>2417</v>
      </c>
      <c r="I178">
        <v>16.100000000000001</v>
      </c>
      <c r="J178">
        <v>81.5</v>
      </c>
      <c r="K178">
        <v>5.0999999999999996</v>
      </c>
      <c r="L178">
        <v>0.9</v>
      </c>
      <c r="M178">
        <v>2.4</v>
      </c>
      <c r="N178">
        <v>24.3</v>
      </c>
      <c r="O178">
        <v>10.1</v>
      </c>
      <c r="P178">
        <v>0.2</v>
      </c>
      <c r="Q178">
        <v>0.1</v>
      </c>
      <c r="R178">
        <v>0</v>
      </c>
      <c r="S178">
        <f t="shared" si="8"/>
        <v>19.48</v>
      </c>
      <c r="T178" t="str">
        <f t="shared" si="9"/>
        <v>Marshawn Lynch,SEA</v>
      </c>
      <c r="U178" t="str">
        <f t="shared" si="10"/>
        <v>Marshawn Lynch</v>
      </c>
      <c r="V178">
        <f>IFERROR(VLOOKUP(U178,'player index'!D:F,3,FALSE),VLOOKUP(U178,'player index'!E:F,2,FALSE))</f>
        <v>45</v>
      </c>
      <c r="W178">
        <f t="shared" si="11"/>
        <v>19.48</v>
      </c>
    </row>
    <row r="179" spans="1:23">
      <c r="A179" t="s">
        <v>2418</v>
      </c>
      <c r="I179">
        <v>14.1</v>
      </c>
      <c r="J179">
        <v>60.3</v>
      </c>
      <c r="K179">
        <v>4.3</v>
      </c>
      <c r="L179">
        <v>0.3</v>
      </c>
      <c r="M179">
        <v>1.4</v>
      </c>
      <c r="N179">
        <v>7.9</v>
      </c>
      <c r="O179">
        <v>5.7</v>
      </c>
      <c r="P179">
        <v>0</v>
      </c>
      <c r="Q179">
        <v>0.2</v>
      </c>
      <c r="R179">
        <v>0</v>
      </c>
      <c r="S179">
        <f t="shared" si="8"/>
        <v>9.82</v>
      </c>
      <c r="T179" t="str">
        <f t="shared" si="9"/>
        <v>Doug Martin,TB</v>
      </c>
      <c r="U179" t="str">
        <f t="shared" si="10"/>
        <v>Doug Martin</v>
      </c>
      <c r="V179">
        <f>IFERROR(VLOOKUP(U179,'player index'!D:F,3,FALSE),VLOOKUP(U179,'player index'!E:F,2,FALSE))</f>
        <v>77</v>
      </c>
      <c r="W179">
        <f t="shared" si="11"/>
        <v>9.82</v>
      </c>
    </row>
    <row r="180" spans="1:23">
      <c r="A180" t="s">
        <v>2419</v>
      </c>
      <c r="I180">
        <v>1.1000000000000001</v>
      </c>
      <c r="J180">
        <v>5.4</v>
      </c>
      <c r="K180">
        <v>4.7</v>
      </c>
      <c r="L180">
        <v>0.1</v>
      </c>
      <c r="M180">
        <v>0.6</v>
      </c>
      <c r="N180">
        <v>4.5999999999999996</v>
      </c>
      <c r="O180">
        <v>8.3000000000000007</v>
      </c>
      <c r="P180">
        <v>0</v>
      </c>
      <c r="Q180">
        <v>0</v>
      </c>
      <c r="R180">
        <v>0</v>
      </c>
      <c r="S180">
        <f t="shared" si="8"/>
        <v>2.2000000000000002</v>
      </c>
      <c r="T180" t="str">
        <f t="shared" si="9"/>
        <v>Zach Line,MIN</v>
      </c>
      <c r="U180" t="str">
        <f t="shared" si="10"/>
        <v>Zach Line</v>
      </c>
      <c r="V180">
        <f>IFERROR(VLOOKUP(U180,'player index'!D:F,3,FALSE),VLOOKUP(U180,'player index'!E:F,2,FALSE))</f>
        <v>454</v>
      </c>
      <c r="W180">
        <f t="shared" si="11"/>
        <v>2.2000000000000002</v>
      </c>
    </row>
    <row r="181" spans="1:23">
      <c r="A181" t="s">
        <v>2420</v>
      </c>
      <c r="I181">
        <v>15.7</v>
      </c>
      <c r="J181">
        <v>77.8</v>
      </c>
      <c r="K181">
        <v>5</v>
      </c>
      <c r="L181">
        <v>0.3</v>
      </c>
      <c r="M181">
        <v>3</v>
      </c>
      <c r="N181">
        <v>20.3</v>
      </c>
      <c r="O181">
        <v>6.8</v>
      </c>
      <c r="P181">
        <v>0</v>
      </c>
      <c r="Q181">
        <v>0.1</v>
      </c>
      <c r="R181">
        <v>0</v>
      </c>
      <c r="S181">
        <f t="shared" si="8"/>
        <v>14.51</v>
      </c>
      <c r="T181" t="str">
        <f t="shared" si="9"/>
        <v>Latavius Murray,OAK</v>
      </c>
      <c r="U181" t="str">
        <f t="shared" si="10"/>
        <v>Latavius Murray</v>
      </c>
      <c r="V181">
        <f>IFERROR(VLOOKUP(U181,'player index'!D:F,3,FALSE),VLOOKUP(U181,'player index'!E:F,2,FALSE))</f>
        <v>73</v>
      </c>
      <c r="W181">
        <f t="shared" si="11"/>
        <v>14.51</v>
      </c>
    </row>
    <row r="182" spans="1:23">
      <c r="A182" t="s">
        <v>2421</v>
      </c>
      <c r="I182">
        <v>13.6</v>
      </c>
      <c r="J182">
        <v>46.2</v>
      </c>
      <c r="K182">
        <v>3.4</v>
      </c>
      <c r="L182">
        <v>0.6</v>
      </c>
      <c r="M182">
        <v>2.8</v>
      </c>
      <c r="N182">
        <v>23</v>
      </c>
      <c r="O182">
        <v>8.1999999999999993</v>
      </c>
      <c r="P182">
        <v>0.1</v>
      </c>
      <c r="Q182">
        <v>0.1</v>
      </c>
      <c r="R182">
        <v>0</v>
      </c>
      <c r="S182">
        <f t="shared" si="8"/>
        <v>13.82</v>
      </c>
      <c r="T182" t="str">
        <f t="shared" si="9"/>
        <v>Ameer Abdullah,DET</v>
      </c>
      <c r="U182" t="str">
        <f t="shared" si="10"/>
        <v>Ameer Abdullah</v>
      </c>
      <c r="V182">
        <f>IFERROR(VLOOKUP(U182,'player index'!D:F,3,FALSE),VLOOKUP(U182,'player index'!E:F,2,FALSE))</f>
        <v>55</v>
      </c>
      <c r="W182">
        <f t="shared" si="11"/>
        <v>13.82</v>
      </c>
    </row>
    <row r="183" spans="1:23">
      <c r="A183" t="s">
        <v>2422</v>
      </c>
      <c r="I183">
        <v>16.5</v>
      </c>
      <c r="J183">
        <v>84.2</v>
      </c>
      <c r="K183">
        <v>5.0999999999999996</v>
      </c>
      <c r="L183">
        <v>0.6</v>
      </c>
      <c r="M183">
        <v>2.2000000000000002</v>
      </c>
      <c r="N183">
        <v>22.3</v>
      </c>
      <c r="O183">
        <v>10.1</v>
      </c>
      <c r="P183">
        <v>0.2</v>
      </c>
      <c r="Q183">
        <v>0.1</v>
      </c>
      <c r="R183">
        <v>0</v>
      </c>
      <c r="S183">
        <f t="shared" si="8"/>
        <v>17.549999999999997</v>
      </c>
      <c r="T183" t="str">
        <f t="shared" si="9"/>
        <v>Eddie Lacy,GB</v>
      </c>
      <c r="U183" t="str">
        <f t="shared" si="10"/>
        <v>Eddie Lacy</v>
      </c>
      <c r="V183">
        <f>IFERROR(VLOOKUP(U183,'player index'!D:F,3,FALSE),VLOOKUP(U183,'player index'!E:F,2,FALSE))</f>
        <v>28</v>
      </c>
      <c r="W183">
        <f t="shared" si="11"/>
        <v>17.549999999999997</v>
      </c>
    </row>
    <row r="184" spans="1:23">
      <c r="A184" t="s">
        <v>2423</v>
      </c>
      <c r="I184">
        <v>4.4000000000000004</v>
      </c>
      <c r="J184">
        <v>19.2</v>
      </c>
      <c r="K184">
        <v>4.3</v>
      </c>
      <c r="L184">
        <v>0.1</v>
      </c>
      <c r="M184">
        <v>1.1000000000000001</v>
      </c>
      <c r="N184">
        <v>5.8</v>
      </c>
      <c r="O184">
        <v>5.5</v>
      </c>
      <c r="P184">
        <v>0</v>
      </c>
      <c r="Q184">
        <v>0.1</v>
      </c>
      <c r="R184">
        <v>0</v>
      </c>
      <c r="S184">
        <f t="shared" si="8"/>
        <v>4.1000000000000005</v>
      </c>
      <c r="T184" t="str">
        <f t="shared" si="9"/>
        <v>Taiwan Jones,OAK</v>
      </c>
      <c r="U184" t="str">
        <f t="shared" si="10"/>
        <v>Taiwan Jones</v>
      </c>
      <c r="V184">
        <f>IFERROR(VLOOKUP(U184,'player index'!D:F,3,FALSE),VLOOKUP(U184,'player index'!E:F,2,FALSE))</f>
        <v>371</v>
      </c>
      <c r="W184">
        <f t="shared" si="11"/>
        <v>4.1000000000000005</v>
      </c>
    </row>
    <row r="185" spans="1:23">
      <c r="A185" t="s">
        <v>2424</v>
      </c>
      <c r="I185">
        <v>12.8</v>
      </c>
      <c r="J185">
        <v>60.6</v>
      </c>
      <c r="K185">
        <v>4.7</v>
      </c>
      <c r="L185">
        <v>0.4</v>
      </c>
      <c r="M185">
        <v>1.9</v>
      </c>
      <c r="N185">
        <v>14.2</v>
      </c>
      <c r="O185">
        <v>7.4</v>
      </c>
      <c r="P185">
        <v>0</v>
      </c>
      <c r="Q185">
        <v>0.2</v>
      </c>
      <c r="R185">
        <v>0</v>
      </c>
      <c r="S185">
        <f t="shared" si="8"/>
        <v>11.580000000000002</v>
      </c>
      <c r="T185" t="str">
        <f t="shared" si="9"/>
        <v>Lamar Miller,MIA</v>
      </c>
      <c r="U185" t="str">
        <f t="shared" si="10"/>
        <v>Lamar Miller</v>
      </c>
      <c r="V185">
        <f>IFERROR(VLOOKUP(U185,'player index'!D:F,3,FALSE),VLOOKUP(U185,'player index'!E:F,2,FALSE))</f>
        <v>38</v>
      </c>
      <c r="W185">
        <f t="shared" si="11"/>
        <v>11.580000000000002</v>
      </c>
    </row>
    <row r="186" spans="1:23">
      <c r="A186" t="s">
        <v>2425</v>
      </c>
      <c r="I186">
        <v>6.1</v>
      </c>
      <c r="J186">
        <v>30.4</v>
      </c>
      <c r="K186">
        <v>5</v>
      </c>
      <c r="L186">
        <v>0.2</v>
      </c>
      <c r="M186">
        <v>1.1000000000000001</v>
      </c>
      <c r="N186">
        <v>7.5</v>
      </c>
      <c r="O186">
        <v>6.8</v>
      </c>
      <c r="P186">
        <v>0.1</v>
      </c>
      <c r="Q186">
        <v>0.1</v>
      </c>
      <c r="R186">
        <v>0</v>
      </c>
      <c r="S186">
        <f t="shared" si="8"/>
        <v>6.59</v>
      </c>
      <c r="T186" t="str">
        <f t="shared" si="9"/>
        <v>James Starks,GB</v>
      </c>
      <c r="U186" t="str">
        <f t="shared" si="10"/>
        <v>James Starks</v>
      </c>
      <c r="V186">
        <f>IFERROR(VLOOKUP(U186,'player index'!D:F,3,FALSE),VLOOKUP(U186,'player index'!E:F,2,FALSE))</f>
        <v>310</v>
      </c>
      <c r="W186">
        <f t="shared" si="11"/>
        <v>6.59</v>
      </c>
    </row>
    <row r="187" spans="1:23">
      <c r="A187" t="s">
        <v>2426</v>
      </c>
      <c r="I187">
        <v>9.5</v>
      </c>
      <c r="J187">
        <v>44.1</v>
      </c>
      <c r="K187">
        <v>4.5999999999999996</v>
      </c>
      <c r="L187">
        <v>0.5</v>
      </c>
      <c r="M187">
        <v>4</v>
      </c>
      <c r="N187">
        <v>29.1</v>
      </c>
      <c r="O187">
        <v>7.3</v>
      </c>
      <c r="P187">
        <v>0.1</v>
      </c>
      <c r="Q187">
        <v>0.1</v>
      </c>
      <c r="R187">
        <v>0</v>
      </c>
      <c r="S187">
        <f t="shared" si="8"/>
        <v>14.82</v>
      </c>
      <c r="T187" t="str">
        <f t="shared" si="9"/>
        <v>Devonta Freeman,ATL</v>
      </c>
      <c r="U187" t="str">
        <f t="shared" si="10"/>
        <v>Devonta Freeman</v>
      </c>
      <c r="V187">
        <f>IFERROR(VLOOKUP(U187,'player index'!D:F,3,FALSE),VLOOKUP(U187,'player index'!E:F,2,FALSE))</f>
        <v>160</v>
      </c>
      <c r="W187">
        <f t="shared" si="11"/>
        <v>14.82</v>
      </c>
    </row>
    <row r="188" spans="1:23">
      <c r="A188" t="s">
        <v>2427</v>
      </c>
      <c r="I188">
        <v>3.3</v>
      </c>
      <c r="J188">
        <v>13.8</v>
      </c>
      <c r="K188">
        <v>4.0999999999999996</v>
      </c>
      <c r="L188">
        <v>0.2</v>
      </c>
      <c r="M188">
        <v>1.4</v>
      </c>
      <c r="N188">
        <v>12.6</v>
      </c>
      <c r="O188">
        <v>9.1999999999999993</v>
      </c>
      <c r="P188">
        <v>0</v>
      </c>
      <c r="Q188">
        <v>0.1</v>
      </c>
      <c r="R188">
        <v>0</v>
      </c>
      <c r="S188">
        <f t="shared" si="8"/>
        <v>5.1400000000000006</v>
      </c>
      <c r="T188" t="str">
        <f t="shared" si="9"/>
        <v>Toby Gerhart,JAC</v>
      </c>
      <c r="U188" t="str">
        <f t="shared" si="10"/>
        <v>Toby Gerhart</v>
      </c>
      <c r="V188">
        <f>IFERROR(VLOOKUP(U188,'player index'!D:F,3,FALSE),VLOOKUP(U188,'player index'!E:F,2,FALSE))</f>
        <v>510</v>
      </c>
      <c r="W188">
        <f t="shared" si="11"/>
        <v>5.1400000000000006</v>
      </c>
    </row>
    <row r="189" spans="1:23">
      <c r="A189" t="s">
        <v>2428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8"/>
        <v>0</v>
      </c>
      <c r="T189" t="str">
        <f t="shared" si="9"/>
        <v>Thomas Rawls,SEA</v>
      </c>
      <c r="U189" t="str">
        <f t="shared" si="10"/>
        <v>Thomas Rawls</v>
      </c>
      <c r="V189">
        <f>IFERROR(VLOOKUP(U189,'player index'!D:F,3,FALSE),VLOOKUP(U189,'player index'!E:F,2,FALSE))</f>
        <v>345</v>
      </c>
      <c r="W189">
        <f t="shared" si="11"/>
        <v>0</v>
      </c>
    </row>
    <row r="190" spans="1:23">
      <c r="A190" t="s">
        <v>2429</v>
      </c>
      <c r="I190">
        <v>1.6</v>
      </c>
      <c r="J190">
        <v>3.8</v>
      </c>
      <c r="K190">
        <v>2.4</v>
      </c>
      <c r="L190">
        <v>0</v>
      </c>
      <c r="M190">
        <v>0.7</v>
      </c>
      <c r="N190">
        <v>5.7</v>
      </c>
      <c r="O190">
        <v>8</v>
      </c>
      <c r="P190">
        <v>0</v>
      </c>
      <c r="Q190">
        <v>0</v>
      </c>
      <c r="R190">
        <v>0</v>
      </c>
      <c r="S190">
        <f t="shared" si="8"/>
        <v>1.6500000000000001</v>
      </c>
      <c r="T190" t="str">
        <f t="shared" si="9"/>
        <v>Tommy Bohanon,NYJ</v>
      </c>
      <c r="U190" t="str">
        <f t="shared" si="10"/>
        <v>Tommy Bohanon</v>
      </c>
      <c r="V190">
        <f>IFERROR(VLOOKUP(U190,'player index'!D:F,3,FALSE),VLOOKUP(U190,'player index'!E:F,2,FALSE))</f>
        <v>381</v>
      </c>
      <c r="W190">
        <f t="shared" si="11"/>
        <v>1.6500000000000001</v>
      </c>
    </row>
    <row r="191" spans="1:23">
      <c r="A191" t="s">
        <v>2430</v>
      </c>
      <c r="I191">
        <v>15.2</v>
      </c>
      <c r="J191">
        <v>63.9</v>
      </c>
      <c r="K191">
        <v>4.2</v>
      </c>
      <c r="L191">
        <v>0.5</v>
      </c>
      <c r="M191">
        <v>1.5</v>
      </c>
      <c r="N191">
        <v>11</v>
      </c>
      <c r="O191">
        <v>7.4</v>
      </c>
      <c r="P191">
        <v>0</v>
      </c>
      <c r="Q191">
        <v>0.4</v>
      </c>
      <c r="R191">
        <v>0</v>
      </c>
      <c r="S191">
        <f t="shared" si="8"/>
        <v>11.59</v>
      </c>
      <c r="T191" t="str">
        <f t="shared" si="9"/>
        <v>Jeremy Hill,CIN</v>
      </c>
      <c r="U191" t="str">
        <f t="shared" si="10"/>
        <v>Jeremy Hill</v>
      </c>
      <c r="V191">
        <f>IFERROR(VLOOKUP(U191,'player index'!D:F,3,FALSE),VLOOKUP(U191,'player index'!E:F,2,FALSE))</f>
        <v>37</v>
      </c>
      <c r="W191">
        <f t="shared" si="11"/>
        <v>11.59</v>
      </c>
    </row>
    <row r="192" spans="1:23">
      <c r="A192" t="s">
        <v>2431</v>
      </c>
      <c r="I192">
        <v>0.1</v>
      </c>
      <c r="J192">
        <v>0.4</v>
      </c>
      <c r="K192">
        <v>3.3</v>
      </c>
      <c r="L192">
        <v>0</v>
      </c>
      <c r="M192">
        <v>0</v>
      </c>
      <c r="N192">
        <v>0.4</v>
      </c>
      <c r="O192">
        <v>10.1</v>
      </c>
      <c r="P192">
        <v>0</v>
      </c>
      <c r="Q192">
        <v>0</v>
      </c>
      <c r="R192">
        <v>0</v>
      </c>
      <c r="S192">
        <f t="shared" si="8"/>
        <v>8.0000000000000016E-2</v>
      </c>
      <c r="T192" t="str">
        <f t="shared" si="9"/>
        <v>Tyler Varga,IND</v>
      </c>
      <c r="U192" t="str">
        <f t="shared" si="10"/>
        <v>Tyler Varga</v>
      </c>
      <c r="V192">
        <f>IFERROR(VLOOKUP(U192,'player index'!D:F,3,FALSE),VLOOKUP(U192,'player index'!E:F,2,FALSE))</f>
        <v>335</v>
      </c>
      <c r="W192">
        <f t="shared" si="11"/>
        <v>8.0000000000000016E-2</v>
      </c>
    </row>
    <row r="193" spans="1:23">
      <c r="A193" t="s">
        <v>2432</v>
      </c>
      <c r="I193">
        <v>7.8</v>
      </c>
      <c r="J193">
        <v>25.1</v>
      </c>
      <c r="K193">
        <v>3.2</v>
      </c>
      <c r="L193">
        <v>0.3</v>
      </c>
      <c r="M193">
        <v>2</v>
      </c>
      <c r="N193">
        <v>18.399999999999999</v>
      </c>
      <c r="O193">
        <v>9.1999999999999993</v>
      </c>
      <c r="P193">
        <v>0</v>
      </c>
      <c r="Q193">
        <v>0.1</v>
      </c>
      <c r="R193">
        <v>0</v>
      </c>
      <c r="S193">
        <f t="shared" si="8"/>
        <v>8.0500000000000007</v>
      </c>
      <c r="T193" t="str">
        <f t="shared" si="9"/>
        <v>Joique Bell,DET</v>
      </c>
      <c r="U193" t="str">
        <f t="shared" si="10"/>
        <v>Joique Bell</v>
      </c>
      <c r="V193">
        <f>IFERROR(VLOOKUP(U193,'player index'!D:F,3,FALSE),VLOOKUP(U193,'player index'!E:F,2,FALSE))</f>
        <v>182</v>
      </c>
      <c r="W193">
        <f t="shared" si="11"/>
        <v>8.0500000000000007</v>
      </c>
    </row>
    <row r="194" spans="1:23">
      <c r="A194" t="s">
        <v>2433</v>
      </c>
      <c r="I194">
        <v>0</v>
      </c>
      <c r="J194">
        <v>0.1</v>
      </c>
      <c r="K194">
        <v>4.5999999999999996</v>
      </c>
      <c r="L194">
        <v>0</v>
      </c>
      <c r="M194">
        <v>0</v>
      </c>
      <c r="N194">
        <v>0.2</v>
      </c>
      <c r="O194">
        <v>5.3</v>
      </c>
      <c r="P194">
        <v>0</v>
      </c>
      <c r="Q194">
        <v>0</v>
      </c>
      <c r="R194">
        <v>0</v>
      </c>
      <c r="S194">
        <f t="shared" si="8"/>
        <v>3.0000000000000006E-2</v>
      </c>
      <c r="T194" t="str">
        <f t="shared" si="9"/>
        <v>Jamize Olawale,OAK</v>
      </c>
      <c r="U194" t="str">
        <f t="shared" si="10"/>
        <v>Jamize Olawale</v>
      </c>
      <c r="V194">
        <f>IFERROR(VLOOKUP(U194,'player index'!D:F,3,FALSE),VLOOKUP(U194,'player index'!E:F,2,FALSE))</f>
        <v>557</v>
      </c>
      <c r="W194">
        <f t="shared" si="11"/>
        <v>3.0000000000000006E-2</v>
      </c>
    </row>
    <row r="195" spans="1:23">
      <c r="A195" t="s">
        <v>2434</v>
      </c>
      <c r="I195">
        <v>0.2</v>
      </c>
      <c r="J195">
        <v>0.5</v>
      </c>
      <c r="K195">
        <v>3.3</v>
      </c>
      <c r="L195">
        <v>0</v>
      </c>
      <c r="M195">
        <v>0</v>
      </c>
      <c r="N195">
        <v>0.1</v>
      </c>
      <c r="O195">
        <v>6.4</v>
      </c>
      <c r="P195">
        <v>0</v>
      </c>
      <c r="Q195">
        <v>0</v>
      </c>
      <c r="R195">
        <v>0</v>
      </c>
      <c r="S195">
        <f t="shared" si="8"/>
        <v>6.0000000000000005E-2</v>
      </c>
      <c r="T195" t="str">
        <f t="shared" si="9"/>
        <v>James White,NE</v>
      </c>
      <c r="U195" t="str">
        <f t="shared" si="10"/>
        <v>James White</v>
      </c>
      <c r="V195">
        <f>IFERROR(VLOOKUP(U195,'player index'!D:F,3,FALSE),VLOOKUP(U195,'player index'!E:F,2,FALSE))</f>
        <v>606</v>
      </c>
      <c r="W195">
        <f t="shared" si="11"/>
        <v>6.0000000000000005E-2</v>
      </c>
    </row>
    <row r="196" spans="1:23">
      <c r="A196" t="s">
        <v>2435</v>
      </c>
      <c r="I196">
        <v>0.1</v>
      </c>
      <c r="J196">
        <v>0.5</v>
      </c>
      <c r="K196">
        <v>3.8</v>
      </c>
      <c r="L196">
        <v>0</v>
      </c>
      <c r="M196">
        <v>0</v>
      </c>
      <c r="N196">
        <v>0.3</v>
      </c>
      <c r="O196">
        <v>10.199999999999999</v>
      </c>
      <c r="P196">
        <v>0</v>
      </c>
      <c r="Q196">
        <v>0</v>
      </c>
      <c r="R196">
        <v>0</v>
      </c>
      <c r="S196">
        <f t="shared" si="8"/>
        <v>0.08</v>
      </c>
      <c r="T196" t="str">
        <f t="shared" si="9"/>
        <v>Ka'Deem Carey,CHI</v>
      </c>
      <c r="U196" t="str">
        <f t="shared" si="10"/>
        <v>Ka'Deem Carey</v>
      </c>
      <c r="V196">
        <f>IFERROR(VLOOKUP(U196,'player index'!D:F,3,FALSE),VLOOKUP(U196,'player index'!E:F,2,FALSE))</f>
        <v>609</v>
      </c>
      <c r="W196">
        <f t="shared" si="11"/>
        <v>0.08</v>
      </c>
    </row>
    <row r="197" spans="1:23">
      <c r="A197" t="s">
        <v>2436</v>
      </c>
      <c r="I197">
        <v>12.4</v>
      </c>
      <c r="J197">
        <v>55.7</v>
      </c>
      <c r="K197">
        <v>4.5</v>
      </c>
      <c r="L197">
        <v>0.3</v>
      </c>
      <c r="M197">
        <v>2.5</v>
      </c>
      <c r="N197">
        <v>16.100000000000001</v>
      </c>
      <c r="O197">
        <v>6.3</v>
      </c>
      <c r="P197">
        <v>0</v>
      </c>
      <c r="Q197">
        <v>0.3</v>
      </c>
      <c r="R197">
        <v>0</v>
      </c>
      <c r="S197">
        <f t="shared" si="8"/>
        <v>11.18</v>
      </c>
      <c r="T197" t="str">
        <f t="shared" si="9"/>
        <v>Mark Ingram,NO</v>
      </c>
      <c r="U197" t="str">
        <f t="shared" si="10"/>
        <v>Mark Ingram</v>
      </c>
      <c r="V197">
        <f>IFERROR(VLOOKUP(U197,'player index'!D:F,3,FALSE),VLOOKUP(U197,'player index'!E:F,2,FALSE))</f>
        <v>43</v>
      </c>
      <c r="W197">
        <f t="shared" si="11"/>
        <v>11.18</v>
      </c>
    </row>
    <row r="198" spans="1:23">
      <c r="A198" t="s">
        <v>2437</v>
      </c>
      <c r="I198">
        <v>0</v>
      </c>
      <c r="J198">
        <v>0.1</v>
      </c>
      <c r="K198">
        <v>3.6</v>
      </c>
      <c r="L198">
        <v>0</v>
      </c>
      <c r="M198">
        <v>0</v>
      </c>
      <c r="N198">
        <v>0.1</v>
      </c>
      <c r="O198">
        <v>8.9</v>
      </c>
      <c r="P198">
        <v>0</v>
      </c>
      <c r="Q198">
        <v>0</v>
      </c>
      <c r="R198">
        <v>0</v>
      </c>
      <c r="S198">
        <f t="shared" ref="S198:S261" si="12">D198*0.04+E198*4-F198+J198*0.1+L198*6+M198+N198*0.1+P198*6+IF(D198&gt;300,3,0)+IF(J198&gt;100,3,0)+IF(N198&gt;100,3,0)-Q198</f>
        <v>2.0000000000000004E-2</v>
      </c>
      <c r="T198" t="str">
        <f t="shared" ref="T198:T261" si="13">A198</f>
        <v>Nikita Whitlock,NYG</v>
      </c>
      <c r="U198" t="str">
        <f t="shared" ref="U198:U261" si="14">LEFT(T198,FIND(",",T198)-1)</f>
        <v>Nikita Whitlock</v>
      </c>
      <c r="V198">
        <f>IFERROR(VLOOKUP(U198,'player index'!D:F,3,FALSE),VLOOKUP(U198,'player index'!E:F,2,FALSE))</f>
        <v>438</v>
      </c>
      <c r="W198">
        <f t="shared" ref="W198:W261" si="15">S198</f>
        <v>2.0000000000000004E-2</v>
      </c>
    </row>
    <row r="199" spans="1:23">
      <c r="A199" t="s">
        <v>2438</v>
      </c>
      <c r="I199">
        <v>0.3</v>
      </c>
      <c r="J199">
        <v>1.5</v>
      </c>
      <c r="K199">
        <v>4.5</v>
      </c>
      <c r="L199">
        <v>0</v>
      </c>
      <c r="M199">
        <v>0.1</v>
      </c>
      <c r="N199">
        <v>0.5</v>
      </c>
      <c r="O199">
        <v>7.9</v>
      </c>
      <c r="P199">
        <v>0</v>
      </c>
      <c r="Q199">
        <v>0</v>
      </c>
      <c r="R199">
        <v>0</v>
      </c>
      <c r="S199">
        <f t="shared" si="12"/>
        <v>0.3</v>
      </c>
      <c r="T199" t="str">
        <f t="shared" si="13"/>
        <v>Bobby Rainey,TB</v>
      </c>
      <c r="U199" t="str">
        <f t="shared" si="14"/>
        <v>Bobby Rainey</v>
      </c>
      <c r="V199">
        <f>IFERROR(VLOOKUP(U199,'player index'!D:F,3,FALSE),VLOOKUP(U199,'player index'!E:F,2,FALSE))</f>
        <v>342</v>
      </c>
      <c r="W199">
        <f t="shared" si="15"/>
        <v>0.3</v>
      </c>
    </row>
    <row r="200" spans="1:23">
      <c r="A200" t="s">
        <v>2439</v>
      </c>
      <c r="I200">
        <v>3.6</v>
      </c>
      <c r="J200">
        <v>19.100000000000001</v>
      </c>
      <c r="K200">
        <v>5.3</v>
      </c>
      <c r="L200">
        <v>0.1</v>
      </c>
      <c r="M200">
        <v>1.2</v>
      </c>
      <c r="N200">
        <v>7.2</v>
      </c>
      <c r="O200">
        <v>5.9</v>
      </c>
      <c r="P200">
        <v>0</v>
      </c>
      <c r="Q200">
        <v>0.1</v>
      </c>
      <c r="R200">
        <v>0</v>
      </c>
      <c r="S200">
        <f t="shared" si="12"/>
        <v>4.33</v>
      </c>
      <c r="T200" t="str">
        <f t="shared" si="13"/>
        <v>Jerick McKinnon,MIN</v>
      </c>
      <c r="U200" t="str">
        <f t="shared" si="14"/>
        <v>Jerick McKinnon</v>
      </c>
      <c r="V200">
        <f>IFERROR(VLOOKUP(U200,'player index'!D:F,3,FALSE),VLOOKUP(U200,'player index'!E:F,2,FALSE))</f>
        <v>283</v>
      </c>
      <c r="W200">
        <f t="shared" si="15"/>
        <v>4.33</v>
      </c>
    </row>
    <row r="201" spans="1:23">
      <c r="A201" t="s">
        <v>2440</v>
      </c>
      <c r="I201">
        <v>5.5</v>
      </c>
      <c r="J201">
        <v>22.1</v>
      </c>
      <c r="K201">
        <v>4</v>
      </c>
      <c r="L201">
        <v>0.1</v>
      </c>
      <c r="M201">
        <v>2</v>
      </c>
      <c r="N201">
        <v>23.7</v>
      </c>
      <c r="O201">
        <v>12.1</v>
      </c>
      <c r="P201">
        <v>0.1</v>
      </c>
      <c r="Q201">
        <v>0.1</v>
      </c>
      <c r="R201">
        <v>0</v>
      </c>
      <c r="S201">
        <f t="shared" si="12"/>
        <v>7.6800000000000015</v>
      </c>
      <c r="T201" t="str">
        <f t="shared" si="13"/>
        <v>Lance Dunbar,DAL</v>
      </c>
      <c r="U201" t="str">
        <f t="shared" si="14"/>
        <v>Lance Dunbar</v>
      </c>
      <c r="V201">
        <f>IFERROR(VLOOKUP(U201,'player index'!D:F,3,FALSE),VLOOKUP(U201,'player index'!E:F,2,FALSE))</f>
        <v>238</v>
      </c>
      <c r="W201">
        <f t="shared" si="15"/>
        <v>7.6800000000000015</v>
      </c>
    </row>
    <row r="202" spans="1:23">
      <c r="A202" t="s">
        <v>2441</v>
      </c>
      <c r="I202">
        <v>1.1000000000000001</v>
      </c>
      <c r="J202">
        <v>2.8</v>
      </c>
      <c r="K202">
        <v>2.5</v>
      </c>
      <c r="L202">
        <v>0.2</v>
      </c>
      <c r="M202">
        <v>0.7</v>
      </c>
      <c r="N202">
        <v>2.2999999999999998</v>
      </c>
      <c r="O202">
        <v>3.5</v>
      </c>
      <c r="P202">
        <v>0.1</v>
      </c>
      <c r="Q202">
        <v>0</v>
      </c>
      <c r="R202">
        <v>0</v>
      </c>
      <c r="S202">
        <f t="shared" si="12"/>
        <v>3.0100000000000002</v>
      </c>
      <c r="T202" t="str">
        <f t="shared" si="13"/>
        <v>Austin Johnson,NO</v>
      </c>
      <c r="U202" t="str">
        <f t="shared" si="14"/>
        <v>Austin Johnson</v>
      </c>
      <c r="V202">
        <f>IFERROR(VLOOKUP(U202,'player index'!D:F,3,FALSE),VLOOKUP(U202,'player index'!E:F,2,FALSE))</f>
        <v>362</v>
      </c>
      <c r="W202">
        <f t="shared" si="15"/>
        <v>3.0100000000000002</v>
      </c>
    </row>
    <row r="203" spans="1:23">
      <c r="A203" t="s">
        <v>2442</v>
      </c>
      <c r="I203">
        <v>11.8</v>
      </c>
      <c r="J203">
        <v>44.5</v>
      </c>
      <c r="K203">
        <v>3.8</v>
      </c>
      <c r="L203">
        <v>0.6</v>
      </c>
      <c r="M203">
        <v>2.2000000000000002</v>
      </c>
      <c r="N203">
        <v>22.2</v>
      </c>
      <c r="O203">
        <v>10.3</v>
      </c>
      <c r="P203">
        <v>0.1</v>
      </c>
      <c r="Q203">
        <v>0.1</v>
      </c>
      <c r="R203">
        <v>0</v>
      </c>
      <c r="S203">
        <f t="shared" si="12"/>
        <v>12.97</v>
      </c>
      <c r="T203" t="str">
        <f t="shared" si="13"/>
        <v>Dion Lewis,NE</v>
      </c>
      <c r="U203" t="str">
        <f t="shared" si="14"/>
        <v>Dion Lewis</v>
      </c>
      <c r="V203">
        <f>IFERROR(VLOOKUP(U203,'player index'!D:F,3,FALSE),VLOOKUP(U203,'player index'!E:F,2,FALSE))</f>
        <v>143</v>
      </c>
      <c r="W203">
        <f t="shared" si="15"/>
        <v>12.97</v>
      </c>
    </row>
    <row r="204" spans="1:23">
      <c r="A204" t="s">
        <v>2443</v>
      </c>
      <c r="I204">
        <v>14.8</v>
      </c>
      <c r="J204">
        <v>67.599999999999994</v>
      </c>
      <c r="K204">
        <v>4.5999999999999996</v>
      </c>
      <c r="L204">
        <v>0.3</v>
      </c>
      <c r="M204">
        <v>1.1000000000000001</v>
      </c>
      <c r="N204">
        <v>8.6999999999999993</v>
      </c>
      <c r="O204">
        <v>8.3000000000000007</v>
      </c>
      <c r="P204">
        <v>0</v>
      </c>
      <c r="Q204">
        <v>0.1</v>
      </c>
      <c r="R204">
        <v>0</v>
      </c>
      <c r="S204">
        <f t="shared" si="12"/>
        <v>10.429999999999998</v>
      </c>
      <c r="T204" t="str">
        <f t="shared" si="13"/>
        <v>Alfred Morris,WAS</v>
      </c>
      <c r="U204" t="str">
        <f t="shared" si="14"/>
        <v>Alfred Morris</v>
      </c>
      <c r="V204">
        <f>IFERROR(VLOOKUP(U204,'player index'!D:F,3,FALSE),VLOOKUP(U204,'player index'!E:F,2,FALSE))</f>
        <v>65</v>
      </c>
      <c r="W204">
        <f t="shared" si="15"/>
        <v>10.429999999999998</v>
      </c>
    </row>
    <row r="205" spans="1:23">
      <c r="A205" t="s">
        <v>2444</v>
      </c>
      <c r="I205">
        <v>0</v>
      </c>
      <c r="J205">
        <v>0</v>
      </c>
      <c r="K205">
        <v>0</v>
      </c>
      <c r="L205">
        <v>0</v>
      </c>
      <c r="M205">
        <v>1.6</v>
      </c>
      <c r="N205">
        <v>11.1</v>
      </c>
      <c r="O205">
        <v>6.9</v>
      </c>
      <c r="P205">
        <v>0</v>
      </c>
      <c r="Q205">
        <v>0.1</v>
      </c>
      <c r="R205">
        <v>0</v>
      </c>
      <c r="S205">
        <f t="shared" si="12"/>
        <v>2.61</v>
      </c>
      <c r="T205" t="str">
        <f t="shared" si="13"/>
        <v>Kyle Juszczyk,BAL</v>
      </c>
      <c r="U205" t="str">
        <f t="shared" si="14"/>
        <v>Kyle Juszczyk</v>
      </c>
      <c r="V205">
        <f>IFERROR(VLOOKUP(U205,'player index'!D:F,3,FALSE),VLOOKUP(U205,'player index'!E:F,2,FALSE))</f>
        <v>321</v>
      </c>
      <c r="W205">
        <f t="shared" si="15"/>
        <v>2.61</v>
      </c>
    </row>
    <row r="206" spans="1:23">
      <c r="A206" t="s">
        <v>2445</v>
      </c>
      <c r="I206">
        <v>11.7</v>
      </c>
      <c r="J206">
        <v>60.1</v>
      </c>
      <c r="K206">
        <v>5.0999999999999996</v>
      </c>
      <c r="L206">
        <v>0.6</v>
      </c>
      <c r="M206">
        <v>1.7</v>
      </c>
      <c r="N206">
        <v>15</v>
      </c>
      <c r="O206">
        <v>8.9</v>
      </c>
      <c r="P206">
        <v>0.1</v>
      </c>
      <c r="Q206">
        <v>0.1</v>
      </c>
      <c r="R206">
        <v>0</v>
      </c>
      <c r="S206">
        <f t="shared" si="12"/>
        <v>13.309999999999999</v>
      </c>
      <c r="T206" t="str">
        <f t="shared" si="13"/>
        <v>Todd Gurley,STL</v>
      </c>
      <c r="U206" t="str">
        <f t="shared" si="14"/>
        <v>Todd Gurley</v>
      </c>
      <c r="V206">
        <f>IFERROR(VLOOKUP(U206,'player index'!D:F,3,FALSE),VLOOKUP(U206,'player index'!E:F,2,FALSE))</f>
        <v>677</v>
      </c>
      <c r="W206">
        <f t="shared" si="15"/>
        <v>13.309999999999999</v>
      </c>
    </row>
    <row r="207" spans="1:23">
      <c r="A207" t="s">
        <v>2446</v>
      </c>
      <c r="I207">
        <v>8.8000000000000007</v>
      </c>
      <c r="J207">
        <v>30</v>
      </c>
      <c r="K207">
        <v>3.4</v>
      </c>
      <c r="L207">
        <v>0.2</v>
      </c>
      <c r="M207">
        <v>1.4</v>
      </c>
      <c r="N207">
        <v>9.5</v>
      </c>
      <c r="O207">
        <v>6.9</v>
      </c>
      <c r="P207">
        <v>0.1</v>
      </c>
      <c r="Q207">
        <v>0.1</v>
      </c>
      <c r="R207">
        <v>0</v>
      </c>
      <c r="S207">
        <f t="shared" si="12"/>
        <v>7.0500000000000007</v>
      </c>
      <c r="T207" t="str">
        <f t="shared" si="13"/>
        <v>Ronnie Hillman,DEN</v>
      </c>
      <c r="U207" t="str">
        <f t="shared" si="14"/>
        <v>Ronnie Hillman</v>
      </c>
      <c r="V207">
        <f>IFERROR(VLOOKUP(U207,'player index'!D:F,3,FALSE),VLOOKUP(U207,'player index'!E:F,2,FALSE))</f>
        <v>186</v>
      </c>
      <c r="W207">
        <f t="shared" si="15"/>
        <v>7.0500000000000007</v>
      </c>
    </row>
    <row r="208" spans="1:23">
      <c r="A208" t="s">
        <v>2447</v>
      </c>
      <c r="I208">
        <v>17</v>
      </c>
      <c r="J208">
        <v>79.099999999999994</v>
      </c>
      <c r="K208">
        <v>4.7</v>
      </c>
      <c r="L208">
        <v>0.6</v>
      </c>
      <c r="M208">
        <v>5.3</v>
      </c>
      <c r="N208">
        <v>51.5</v>
      </c>
      <c r="O208">
        <v>9.6999999999999993</v>
      </c>
      <c r="P208">
        <v>0.1</v>
      </c>
      <c r="Q208">
        <v>0.1</v>
      </c>
      <c r="R208">
        <v>0</v>
      </c>
      <c r="S208">
        <f t="shared" si="12"/>
        <v>22.46</v>
      </c>
      <c r="T208" t="str">
        <f t="shared" si="13"/>
        <v>Le'Veon Bell,PIT</v>
      </c>
      <c r="U208" t="str">
        <f t="shared" si="14"/>
        <v>Le'Veon Bell</v>
      </c>
      <c r="V208">
        <f>IFERROR(VLOOKUP(U208,'player index'!D:F,3,FALSE),VLOOKUP(U208,'player index'!E:F,2,FALSE))</f>
        <v>562</v>
      </c>
      <c r="W208">
        <f t="shared" si="15"/>
        <v>22.46</v>
      </c>
    </row>
    <row r="209" spans="1:23">
      <c r="A209" t="s">
        <v>2448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8.5</v>
      </c>
      <c r="O209">
        <v>8.6</v>
      </c>
      <c r="P209">
        <v>0.1</v>
      </c>
      <c r="Q209">
        <v>0</v>
      </c>
      <c r="R209">
        <v>0</v>
      </c>
      <c r="S209">
        <f t="shared" si="12"/>
        <v>2.4500000000000002</v>
      </c>
      <c r="T209" t="str">
        <f t="shared" si="13"/>
        <v>Patrick DiMarco,ATL</v>
      </c>
      <c r="U209" t="str">
        <f t="shared" si="14"/>
        <v>Patrick DiMarco</v>
      </c>
      <c r="V209">
        <f>IFERROR(VLOOKUP(U209,'player index'!D:F,3,FALSE),VLOOKUP(U209,'player index'!E:F,2,FALSE))</f>
        <v>432</v>
      </c>
      <c r="W209">
        <f t="shared" si="15"/>
        <v>2.4500000000000002</v>
      </c>
    </row>
    <row r="210" spans="1:23">
      <c r="A210" t="s">
        <v>2449</v>
      </c>
      <c r="I210">
        <v>7.7</v>
      </c>
      <c r="J210">
        <v>31.8</v>
      </c>
      <c r="K210">
        <v>4.0999999999999996</v>
      </c>
      <c r="L210">
        <v>0.5</v>
      </c>
      <c r="M210">
        <v>1.3</v>
      </c>
      <c r="N210">
        <v>8.6999999999999993</v>
      </c>
      <c r="O210">
        <v>6.9</v>
      </c>
      <c r="P210">
        <v>0.1</v>
      </c>
      <c r="Q210">
        <v>0.1</v>
      </c>
      <c r="R210">
        <v>0</v>
      </c>
      <c r="S210">
        <f t="shared" si="12"/>
        <v>8.85</v>
      </c>
      <c r="T210" t="str">
        <f t="shared" si="13"/>
        <v>LeGarrette Blount,NE</v>
      </c>
      <c r="U210" t="str">
        <f t="shared" si="14"/>
        <v>LeGarrette Blount</v>
      </c>
      <c r="V210">
        <f>IFERROR(VLOOKUP(U210,'player index'!D:F,3,FALSE),VLOOKUP(U210,'player index'!E:F,2,FALSE))</f>
        <v>104</v>
      </c>
      <c r="W210">
        <f t="shared" si="15"/>
        <v>8.85</v>
      </c>
    </row>
    <row r="211" spans="1:23">
      <c r="A211" t="s">
        <v>2450</v>
      </c>
      <c r="I211">
        <v>0</v>
      </c>
      <c r="J211">
        <v>0.1</v>
      </c>
      <c r="K211">
        <v>3.2</v>
      </c>
      <c r="L211">
        <v>0</v>
      </c>
      <c r="M211">
        <v>0</v>
      </c>
      <c r="N211">
        <v>0.1</v>
      </c>
      <c r="O211">
        <v>7.6</v>
      </c>
      <c r="P211">
        <v>0</v>
      </c>
      <c r="Q211">
        <v>0</v>
      </c>
      <c r="R211">
        <v>0</v>
      </c>
      <c r="S211">
        <f t="shared" si="12"/>
        <v>2.0000000000000004E-2</v>
      </c>
      <c r="T211" t="str">
        <f t="shared" si="13"/>
        <v>Michael Burton,DET</v>
      </c>
      <c r="U211" t="str">
        <f t="shared" si="14"/>
        <v>Michael Burton</v>
      </c>
      <c r="V211">
        <f>IFERROR(VLOOKUP(U211,'player index'!D:F,3,FALSE),VLOOKUP(U211,'player index'!E:F,2,FALSE))</f>
        <v>430</v>
      </c>
      <c r="W211">
        <f t="shared" si="15"/>
        <v>2.0000000000000004E-2</v>
      </c>
    </row>
    <row r="212" spans="1:23">
      <c r="A212" t="s">
        <v>2451</v>
      </c>
      <c r="I212">
        <v>0</v>
      </c>
      <c r="J212">
        <v>0.1</v>
      </c>
      <c r="K212">
        <v>2.6</v>
      </c>
      <c r="L212">
        <v>0</v>
      </c>
      <c r="M212">
        <v>0.1</v>
      </c>
      <c r="N212">
        <v>0.4</v>
      </c>
      <c r="O212">
        <v>7.8</v>
      </c>
      <c r="P212">
        <v>0</v>
      </c>
      <c r="Q212">
        <v>0</v>
      </c>
      <c r="R212">
        <v>0</v>
      </c>
      <c r="S212">
        <f t="shared" si="12"/>
        <v>0.15000000000000002</v>
      </c>
      <c r="T212" t="str">
        <f t="shared" si="13"/>
        <v>Travaris Cadet,NE</v>
      </c>
      <c r="U212" t="str">
        <f t="shared" si="14"/>
        <v>Travaris Cadet</v>
      </c>
      <c r="V212">
        <f>IFERROR(VLOOKUP(U212,'player index'!D:F,3,FALSE),VLOOKUP(U212,'player index'!E:F,2,FALSE))</f>
        <v>423</v>
      </c>
      <c r="W212">
        <f t="shared" si="15"/>
        <v>0.15000000000000002</v>
      </c>
    </row>
    <row r="213" spans="1:23">
      <c r="A213" t="s">
        <v>2452</v>
      </c>
      <c r="I213">
        <v>6.9</v>
      </c>
      <c r="J213">
        <v>27.8</v>
      </c>
      <c r="K213">
        <v>4</v>
      </c>
      <c r="L213">
        <v>0.2</v>
      </c>
      <c r="M213">
        <v>2.2999999999999998</v>
      </c>
      <c r="N213">
        <v>18.100000000000001</v>
      </c>
      <c r="O213">
        <v>7.9</v>
      </c>
      <c r="P213">
        <v>0.1</v>
      </c>
      <c r="Q213">
        <v>0.1</v>
      </c>
      <c r="R213">
        <v>0</v>
      </c>
      <c r="S213">
        <f t="shared" si="12"/>
        <v>8.59</v>
      </c>
      <c r="T213" t="str">
        <f t="shared" si="13"/>
        <v>Josh Robinson,IND</v>
      </c>
      <c r="U213" t="str">
        <f t="shared" si="14"/>
        <v>Josh Robinson</v>
      </c>
      <c r="V213">
        <f>IFERROR(VLOOKUP(U213,'player index'!D:F,3,FALSE),VLOOKUP(U213,'player index'!E:F,2,FALSE))</f>
        <v>221</v>
      </c>
      <c r="W213">
        <f t="shared" si="15"/>
        <v>8.59</v>
      </c>
    </row>
    <row r="214" spans="1:23">
      <c r="A214" t="s">
        <v>2453</v>
      </c>
      <c r="I214">
        <v>6.5</v>
      </c>
      <c r="J214">
        <v>31.3</v>
      </c>
      <c r="K214">
        <v>4.8</v>
      </c>
      <c r="L214">
        <v>0.3</v>
      </c>
      <c r="M214">
        <v>2</v>
      </c>
      <c r="N214">
        <v>15</v>
      </c>
      <c r="O214">
        <v>7.4</v>
      </c>
      <c r="P214">
        <v>0.1</v>
      </c>
      <c r="Q214">
        <v>0.1</v>
      </c>
      <c r="R214">
        <v>0</v>
      </c>
      <c r="S214">
        <f t="shared" si="12"/>
        <v>8.93</v>
      </c>
      <c r="T214" t="str">
        <f t="shared" si="13"/>
        <v>Terron Ward,ATL</v>
      </c>
      <c r="U214" t="str">
        <f t="shared" si="14"/>
        <v>Terron Ward</v>
      </c>
      <c r="V214">
        <f>IFERROR(VLOOKUP(U214,'player index'!D:F,3,FALSE),VLOOKUP(U214,'player index'!E:F,2,FALSE))</f>
        <v>384</v>
      </c>
      <c r="W214">
        <f t="shared" si="15"/>
        <v>8.93</v>
      </c>
    </row>
    <row r="215" spans="1:23">
      <c r="A215" t="s">
        <v>2454</v>
      </c>
      <c r="I215">
        <v>0.5</v>
      </c>
      <c r="J215">
        <v>2.1</v>
      </c>
      <c r="K215">
        <v>4.2</v>
      </c>
      <c r="L215">
        <v>0</v>
      </c>
      <c r="M215">
        <v>0.6</v>
      </c>
      <c r="N215">
        <v>2.8</v>
      </c>
      <c r="O215">
        <v>4.4000000000000004</v>
      </c>
      <c r="P215">
        <v>0.2</v>
      </c>
      <c r="Q215">
        <v>0</v>
      </c>
      <c r="R215">
        <v>0</v>
      </c>
      <c r="S215">
        <f t="shared" si="12"/>
        <v>2.29</v>
      </c>
      <c r="T215" t="str">
        <f t="shared" si="13"/>
        <v>Tyler Clutts,DAL</v>
      </c>
      <c r="U215" t="str">
        <f t="shared" si="14"/>
        <v>Tyler Clutts</v>
      </c>
      <c r="V215">
        <f>IFERROR(VLOOKUP(U215,'player index'!D:F,3,FALSE),VLOOKUP(U215,'player index'!E:F,2,FALSE))</f>
        <v>522</v>
      </c>
      <c r="W215">
        <f t="shared" si="15"/>
        <v>2.29</v>
      </c>
    </row>
    <row r="216" spans="1:23">
      <c r="A216" t="s">
        <v>2455</v>
      </c>
      <c r="I216">
        <v>5.4</v>
      </c>
      <c r="J216">
        <v>25</v>
      </c>
      <c r="K216">
        <v>4.5999999999999996</v>
      </c>
      <c r="L216">
        <v>0.2</v>
      </c>
      <c r="M216">
        <v>3.2</v>
      </c>
      <c r="N216">
        <v>24.1</v>
      </c>
      <c r="O216">
        <v>7.5</v>
      </c>
      <c r="P216">
        <v>0.1</v>
      </c>
      <c r="Q216">
        <v>0.1</v>
      </c>
      <c r="R216">
        <v>0</v>
      </c>
      <c r="S216">
        <f t="shared" si="12"/>
        <v>9.81</v>
      </c>
      <c r="T216" t="str">
        <f t="shared" si="13"/>
        <v>Danny Woodhead,SD</v>
      </c>
      <c r="U216" t="str">
        <f t="shared" si="14"/>
        <v>Danny Woodhead</v>
      </c>
      <c r="V216">
        <f>IFERROR(VLOOKUP(U216,'player index'!D:F,3,FALSE),VLOOKUP(U216,'player index'!E:F,2,FALSE))</f>
        <v>105</v>
      </c>
      <c r="W216">
        <f t="shared" si="15"/>
        <v>9.81</v>
      </c>
    </row>
    <row r="217" spans="1:23">
      <c r="A217" t="s">
        <v>2456</v>
      </c>
      <c r="I217">
        <v>2.2000000000000002</v>
      </c>
      <c r="J217">
        <v>7.9</v>
      </c>
      <c r="K217">
        <v>3.5</v>
      </c>
      <c r="L217">
        <v>0.1</v>
      </c>
      <c r="M217">
        <v>0.8</v>
      </c>
      <c r="N217">
        <v>7.3</v>
      </c>
      <c r="O217">
        <v>9.1999999999999993</v>
      </c>
      <c r="P217">
        <v>0</v>
      </c>
      <c r="Q217">
        <v>0.1</v>
      </c>
      <c r="R217">
        <v>0</v>
      </c>
      <c r="S217">
        <f t="shared" si="12"/>
        <v>2.8200000000000003</v>
      </c>
      <c r="T217" t="str">
        <f t="shared" si="13"/>
        <v>Shaun Draughn,CLE</v>
      </c>
      <c r="U217" t="str">
        <f t="shared" si="14"/>
        <v>Shaun Draughn</v>
      </c>
      <c r="V217">
        <f>IFERROR(VLOOKUP(U217,'player index'!D:F,3,FALSE),VLOOKUP(U217,'player index'!E:F,2,FALSE))</f>
        <v>344</v>
      </c>
      <c r="W217">
        <f t="shared" si="15"/>
        <v>2.8200000000000003</v>
      </c>
    </row>
    <row r="218" spans="1:23">
      <c r="A218" t="s">
        <v>2457</v>
      </c>
      <c r="I218">
        <v>0.1</v>
      </c>
      <c r="J218">
        <v>0.3</v>
      </c>
      <c r="K218">
        <v>2.6</v>
      </c>
      <c r="L218">
        <v>0</v>
      </c>
      <c r="M218">
        <v>0</v>
      </c>
      <c r="N218">
        <v>0.2</v>
      </c>
      <c r="O218">
        <v>7</v>
      </c>
      <c r="P218">
        <v>0</v>
      </c>
      <c r="Q218">
        <v>0</v>
      </c>
      <c r="R218">
        <v>0</v>
      </c>
      <c r="S218">
        <f t="shared" si="12"/>
        <v>0.05</v>
      </c>
      <c r="T218" t="str">
        <f t="shared" si="13"/>
        <v>Kenjon Barner,PHI</v>
      </c>
      <c r="U218" t="str">
        <f t="shared" si="14"/>
        <v>Kenjon Barner</v>
      </c>
      <c r="V218">
        <f>IFERROR(VLOOKUP(U218,'player index'!D:F,3,FALSE),VLOOKUP(U218,'player index'!E:F,2,FALSE))</f>
        <v>570</v>
      </c>
      <c r="W218">
        <f t="shared" si="15"/>
        <v>0.05</v>
      </c>
    </row>
    <row r="219" spans="1:23">
      <c r="A219" t="s">
        <v>2458</v>
      </c>
      <c r="I219">
        <v>0</v>
      </c>
      <c r="J219">
        <v>0.3</v>
      </c>
      <c r="K219">
        <v>8.9</v>
      </c>
      <c r="L219">
        <v>0</v>
      </c>
      <c r="M219">
        <v>0</v>
      </c>
      <c r="N219">
        <v>0</v>
      </c>
      <c r="O219">
        <v>6.3</v>
      </c>
      <c r="P219">
        <v>0</v>
      </c>
      <c r="Q219">
        <v>0</v>
      </c>
      <c r="R219">
        <v>0</v>
      </c>
      <c r="S219">
        <f t="shared" si="12"/>
        <v>0.03</v>
      </c>
      <c r="T219" t="str">
        <f t="shared" si="13"/>
        <v>Jorvorskie Lane,TB</v>
      </c>
      <c r="U219" t="str">
        <f t="shared" si="14"/>
        <v>Jorvorskie Lane</v>
      </c>
      <c r="V219">
        <f>IFERROR(VLOOKUP(U219,'player index'!D:F,3,FALSE),VLOOKUP(U219,'player index'!E:F,2,FALSE))</f>
        <v>398</v>
      </c>
      <c r="W219">
        <f t="shared" si="15"/>
        <v>0.03</v>
      </c>
    </row>
    <row r="220" spans="1:23">
      <c r="A220" t="s">
        <v>2459</v>
      </c>
      <c r="I220">
        <v>6.5</v>
      </c>
      <c r="J220">
        <v>26.3</v>
      </c>
      <c r="K220">
        <v>4</v>
      </c>
      <c r="L220">
        <v>0.3</v>
      </c>
      <c r="M220">
        <v>1.2</v>
      </c>
      <c r="N220">
        <v>10.4</v>
      </c>
      <c r="O220">
        <v>8.9</v>
      </c>
      <c r="P220">
        <v>0</v>
      </c>
      <c r="Q220">
        <v>0.1</v>
      </c>
      <c r="R220">
        <v>0</v>
      </c>
      <c r="S220">
        <f t="shared" si="12"/>
        <v>6.57</v>
      </c>
      <c r="T220" t="str">
        <f t="shared" si="13"/>
        <v>Darren McFadden,DAL</v>
      </c>
      <c r="U220" t="str">
        <f t="shared" si="14"/>
        <v>Darren McFadden</v>
      </c>
      <c r="V220">
        <f>IFERROR(VLOOKUP(U220,'player index'!D:F,3,FALSE),VLOOKUP(U220,'player index'!E:F,2,FALSE))</f>
        <v>214</v>
      </c>
      <c r="W220">
        <f t="shared" si="15"/>
        <v>6.57</v>
      </c>
    </row>
    <row r="221" spans="1:23">
      <c r="A221" t="s">
        <v>2460</v>
      </c>
      <c r="I221">
        <v>1.3</v>
      </c>
      <c r="J221">
        <v>6.8</v>
      </c>
      <c r="K221">
        <v>5.0999999999999996</v>
      </c>
      <c r="L221">
        <v>0</v>
      </c>
      <c r="M221">
        <v>2.1</v>
      </c>
      <c r="N221">
        <v>16.399999999999999</v>
      </c>
      <c r="O221">
        <v>7.9</v>
      </c>
      <c r="P221">
        <v>0.2</v>
      </c>
      <c r="Q221">
        <v>0.1</v>
      </c>
      <c r="R221">
        <v>0</v>
      </c>
      <c r="S221">
        <f t="shared" si="12"/>
        <v>5.5200000000000005</v>
      </c>
      <c r="T221" t="str">
        <f t="shared" si="13"/>
        <v>Marcel Reece,OAK</v>
      </c>
      <c r="U221" t="str">
        <f t="shared" si="14"/>
        <v>Marcel Reece</v>
      </c>
      <c r="V221">
        <f>IFERROR(VLOOKUP(U221,'player index'!D:F,3,FALSE),VLOOKUP(U221,'player index'!E:F,2,FALSE))</f>
        <v>320</v>
      </c>
      <c r="W221">
        <f t="shared" si="15"/>
        <v>5.5200000000000005</v>
      </c>
    </row>
    <row r="222" spans="1:23">
      <c r="A222" t="s">
        <v>2461</v>
      </c>
      <c r="I222">
        <v>0.3</v>
      </c>
      <c r="J222">
        <v>1</v>
      </c>
      <c r="K222">
        <v>3.8</v>
      </c>
      <c r="L222">
        <v>0</v>
      </c>
      <c r="M222">
        <v>0</v>
      </c>
      <c r="N222">
        <v>0.3</v>
      </c>
      <c r="O222">
        <v>9.3000000000000007</v>
      </c>
      <c r="P222">
        <v>0</v>
      </c>
      <c r="Q222">
        <v>0</v>
      </c>
      <c r="R222">
        <v>0</v>
      </c>
      <c r="S222">
        <f t="shared" si="12"/>
        <v>0.13</v>
      </c>
      <c r="T222" t="str">
        <f t="shared" si="13"/>
        <v>Cameron Artis-Payne,CAR</v>
      </c>
      <c r="U222" t="str">
        <f t="shared" si="14"/>
        <v>Cameron Artis-Payne</v>
      </c>
      <c r="V222">
        <f>IFERROR(VLOOKUP(U222,'player index'!D:F,3,FALSE),VLOOKUP(U222,'player index'!E:F,2,FALSE))</f>
        <v>680</v>
      </c>
      <c r="W222">
        <f t="shared" si="15"/>
        <v>0.13</v>
      </c>
    </row>
    <row r="223" spans="1:23">
      <c r="A223" t="s">
        <v>2462</v>
      </c>
      <c r="I223">
        <v>6</v>
      </c>
      <c r="J223">
        <v>30.1</v>
      </c>
      <c r="K223">
        <v>5</v>
      </c>
      <c r="L223">
        <v>0.3</v>
      </c>
      <c r="M223">
        <v>1</v>
      </c>
      <c r="N223">
        <v>8.1999999999999993</v>
      </c>
      <c r="O223">
        <v>8.4</v>
      </c>
      <c r="P223">
        <v>0.1</v>
      </c>
      <c r="Q223">
        <v>0.1</v>
      </c>
      <c r="R223">
        <v>0</v>
      </c>
      <c r="S223">
        <f t="shared" si="12"/>
        <v>7.1300000000000008</v>
      </c>
      <c r="T223" t="str">
        <f t="shared" si="13"/>
        <v>Knile Davis,KC</v>
      </c>
      <c r="U223" t="str">
        <f t="shared" si="14"/>
        <v>Knile Davis</v>
      </c>
      <c r="V223">
        <f>IFERROR(VLOOKUP(U223,'player index'!D:F,3,FALSE),VLOOKUP(U223,'player index'!E:F,2,FALSE))</f>
        <v>294</v>
      </c>
      <c r="W223">
        <f t="shared" si="15"/>
        <v>7.1300000000000008</v>
      </c>
    </row>
    <row r="224" spans="1:23">
      <c r="A224" t="s">
        <v>2463</v>
      </c>
      <c r="I224">
        <v>4.2</v>
      </c>
      <c r="J224">
        <v>14.5</v>
      </c>
      <c r="K224">
        <v>3.5</v>
      </c>
      <c r="L224">
        <v>0.2</v>
      </c>
      <c r="M224">
        <v>0.3</v>
      </c>
      <c r="N224">
        <v>2.2000000000000002</v>
      </c>
      <c r="O224">
        <v>6.9</v>
      </c>
      <c r="P224">
        <v>0</v>
      </c>
      <c r="Q224">
        <v>0.1</v>
      </c>
      <c r="R224">
        <v>0</v>
      </c>
      <c r="S224">
        <f t="shared" si="12"/>
        <v>3.0700000000000003</v>
      </c>
      <c r="T224" t="str">
        <f t="shared" si="13"/>
        <v>Brandon Bolden,NE</v>
      </c>
      <c r="U224" t="str">
        <f t="shared" si="14"/>
        <v>Brandon Bolden</v>
      </c>
      <c r="V224">
        <f>IFERROR(VLOOKUP(U224,'player index'!D:F,3,FALSE),VLOOKUP(U224,'player index'!E:F,2,FALSE))</f>
        <v>337</v>
      </c>
      <c r="W224">
        <f t="shared" si="15"/>
        <v>3.0700000000000003</v>
      </c>
    </row>
    <row r="225" spans="1:23">
      <c r="A225" t="s">
        <v>2464</v>
      </c>
      <c r="I225">
        <v>0</v>
      </c>
      <c r="J225">
        <v>0.1</v>
      </c>
      <c r="K225">
        <v>5</v>
      </c>
      <c r="L225">
        <v>0</v>
      </c>
      <c r="M225">
        <v>0</v>
      </c>
      <c r="N225">
        <v>0.1</v>
      </c>
      <c r="O225">
        <v>9.1999999999999993</v>
      </c>
      <c r="P225">
        <v>0</v>
      </c>
      <c r="Q225">
        <v>0</v>
      </c>
      <c r="R225">
        <v>0</v>
      </c>
      <c r="S225">
        <f t="shared" si="12"/>
        <v>2.0000000000000004E-2</v>
      </c>
      <c r="T225" t="str">
        <f t="shared" si="13"/>
        <v>Aaron Ripkowski,GB</v>
      </c>
      <c r="U225" t="str">
        <f t="shared" si="14"/>
        <v>Aaron Ripkowski</v>
      </c>
      <c r="V225">
        <f>IFERROR(VLOOKUP(U225,'player index'!D:F,3,FALSE),VLOOKUP(U225,'player index'!E:F,2,FALSE))</f>
        <v>673</v>
      </c>
      <c r="W225">
        <f t="shared" si="15"/>
        <v>2.0000000000000004E-2</v>
      </c>
    </row>
    <row r="226" spans="1:23">
      <c r="A226" t="s">
        <v>2465</v>
      </c>
      <c r="I226">
        <v>0.2</v>
      </c>
      <c r="J226">
        <v>0.8</v>
      </c>
      <c r="K226">
        <v>3.8</v>
      </c>
      <c r="L226">
        <v>0</v>
      </c>
      <c r="M226">
        <v>0</v>
      </c>
      <c r="N226">
        <v>0.1</v>
      </c>
      <c r="O226">
        <v>5.4</v>
      </c>
      <c r="P226">
        <v>0</v>
      </c>
      <c r="Q226">
        <v>0</v>
      </c>
      <c r="R226">
        <v>0</v>
      </c>
      <c r="S226">
        <f t="shared" si="12"/>
        <v>9.0000000000000024E-2</v>
      </c>
      <c r="T226" t="str">
        <f t="shared" si="13"/>
        <v>Juwan Thompson,DEN</v>
      </c>
      <c r="U226" t="str">
        <f t="shared" si="14"/>
        <v>Juwan Thompson</v>
      </c>
      <c r="V226">
        <f>IFERROR(VLOOKUP(U226,'player index'!D:F,3,FALSE),VLOOKUP(U226,'player index'!E:F,2,FALSE))</f>
        <v>338</v>
      </c>
      <c r="W226">
        <f t="shared" si="15"/>
        <v>9.0000000000000024E-2</v>
      </c>
    </row>
    <row r="227" spans="1:23">
      <c r="A227" t="s">
        <v>2466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12"/>
        <v>0</v>
      </c>
      <c r="T227" t="str">
        <f t="shared" si="13"/>
        <v>Corey Grant,JAC</v>
      </c>
      <c r="U227" t="str">
        <f t="shared" si="14"/>
        <v>Corey Grant</v>
      </c>
      <c r="V227">
        <f>IFERROR(VLOOKUP(U227,'player index'!D:F,3,FALSE),VLOOKUP(U227,'player index'!E:F,2,FALSE))</f>
        <v>412</v>
      </c>
      <c r="W227">
        <f t="shared" si="15"/>
        <v>0</v>
      </c>
    </row>
    <row r="228" spans="1:23">
      <c r="A228" t="s">
        <v>2467</v>
      </c>
      <c r="I228">
        <v>15.2</v>
      </c>
      <c r="J228">
        <v>73.7</v>
      </c>
      <c r="K228">
        <v>4.8</v>
      </c>
      <c r="L228">
        <v>0.4</v>
      </c>
      <c r="M228">
        <v>2.6</v>
      </c>
      <c r="N228">
        <v>17.3</v>
      </c>
      <c r="O228">
        <v>6.7</v>
      </c>
      <c r="P228">
        <v>0.1</v>
      </c>
      <c r="Q228">
        <v>0.1</v>
      </c>
      <c r="R228">
        <v>0</v>
      </c>
      <c r="S228">
        <f t="shared" si="12"/>
        <v>14.600000000000001</v>
      </c>
      <c r="T228" t="str">
        <f t="shared" si="13"/>
        <v>T.J. Yeldon,JAC</v>
      </c>
      <c r="U228" t="str">
        <f t="shared" si="14"/>
        <v>T.J. Yeldon</v>
      </c>
      <c r="V228">
        <f>IFERROR(VLOOKUP(U228,'player index'!D:F,3,FALSE),VLOOKUP(U228,'player index'!E:F,2,FALSE))</f>
        <v>103</v>
      </c>
      <c r="W228">
        <f t="shared" si="15"/>
        <v>14.600000000000001</v>
      </c>
    </row>
    <row r="229" spans="1:23">
      <c r="A229" t="s">
        <v>2468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12"/>
        <v>0</v>
      </c>
      <c r="T229" t="str">
        <f t="shared" si="13"/>
        <v>Marcus Thigpen,BUF</v>
      </c>
      <c r="U229" t="str">
        <f t="shared" si="14"/>
        <v>Marcus Thigpen</v>
      </c>
      <c r="V229">
        <f>IFERROR(VLOOKUP(U229,'player index'!D:F,3,FALSE),VLOOKUP(U229,'player index'!E:F,2,FALSE))</f>
        <v>354</v>
      </c>
      <c r="W229">
        <f t="shared" si="15"/>
        <v>0</v>
      </c>
    </row>
    <row r="230" spans="1:23">
      <c r="A230" t="s">
        <v>2469</v>
      </c>
      <c r="I230">
        <v>9.6</v>
      </c>
      <c r="J230">
        <v>36.6</v>
      </c>
      <c r="K230">
        <v>3.8</v>
      </c>
      <c r="L230">
        <v>0.4</v>
      </c>
      <c r="M230">
        <v>1.2</v>
      </c>
      <c r="N230">
        <v>12.4</v>
      </c>
      <c r="O230">
        <v>10.1</v>
      </c>
      <c r="P230">
        <v>0.1</v>
      </c>
      <c r="Q230">
        <v>0.1</v>
      </c>
      <c r="R230">
        <v>0</v>
      </c>
      <c r="S230">
        <f t="shared" si="12"/>
        <v>9</v>
      </c>
      <c r="T230" t="str">
        <f t="shared" si="13"/>
        <v>Duke Johnson,CLE</v>
      </c>
      <c r="U230" t="str">
        <f t="shared" si="14"/>
        <v>Duke Johnson</v>
      </c>
      <c r="V230">
        <f>IFERROR(VLOOKUP(U230,'player index'!D:F,3,FALSE),VLOOKUP(U230,'player index'!E:F,2,FALSE))</f>
        <v>194</v>
      </c>
      <c r="W230">
        <f t="shared" si="15"/>
        <v>9</v>
      </c>
    </row>
    <row r="231" spans="1:23">
      <c r="A231" t="s">
        <v>2470</v>
      </c>
      <c r="I231">
        <v>0.8</v>
      </c>
      <c r="J231">
        <v>4.5999999999999996</v>
      </c>
      <c r="K231">
        <v>6</v>
      </c>
      <c r="L231">
        <v>0</v>
      </c>
      <c r="M231">
        <v>0.4</v>
      </c>
      <c r="N231">
        <v>2.4</v>
      </c>
      <c r="O231">
        <v>6</v>
      </c>
      <c r="P231">
        <v>0</v>
      </c>
      <c r="Q231">
        <v>0</v>
      </c>
      <c r="R231">
        <v>0</v>
      </c>
      <c r="S231">
        <f t="shared" si="12"/>
        <v>1.1000000000000001</v>
      </c>
      <c r="T231" t="str">
        <f t="shared" si="13"/>
        <v>Jerome Felton,BUF</v>
      </c>
      <c r="U231" t="str">
        <f t="shared" si="14"/>
        <v>Jerome Felton</v>
      </c>
      <c r="V231">
        <f>IFERROR(VLOOKUP(U231,'player index'!D:F,3,FALSE),VLOOKUP(U231,'player index'!E:F,2,FALSE))</f>
        <v>399</v>
      </c>
      <c r="W231">
        <f t="shared" si="15"/>
        <v>1.1000000000000001</v>
      </c>
    </row>
    <row r="232" spans="1:23">
      <c r="A232" t="s">
        <v>2471</v>
      </c>
      <c r="S232">
        <f t="shared" si="12"/>
        <v>0</v>
      </c>
      <c r="T232" t="str">
        <f t="shared" si="13"/>
        <v>Pages: 1 2 3 All</v>
      </c>
      <c r="U232" t="e">
        <f t="shared" si="14"/>
        <v>#VALUE!</v>
      </c>
      <c r="V232" t="e">
        <f>IFERROR(VLOOKUP(U232,'player index'!D:F,3,FALSE),VLOOKUP(U232,'player index'!E:F,2,FALSE))</f>
        <v>#VALUE!</v>
      </c>
      <c r="W232">
        <f t="shared" si="15"/>
        <v>0</v>
      </c>
    </row>
    <row r="233" spans="1:23">
      <c r="A233" t="s">
        <v>2472</v>
      </c>
      <c r="S233">
        <f t="shared" si="12"/>
        <v>0</v>
      </c>
      <c r="T233" t="str">
        <f t="shared" si="13"/>
        <v>Wide Receivers Week 3 Standard Stats -- Average</v>
      </c>
      <c r="U233" t="e">
        <f t="shared" si="14"/>
        <v>#VALUE!</v>
      </c>
      <c r="V233" t="e">
        <f>IFERROR(VLOOKUP(U233,'player index'!D:F,3,FALSE),VLOOKUP(U233,'player index'!E:F,2,FALSE))</f>
        <v>#VALUE!</v>
      </c>
      <c r="W233">
        <f t="shared" si="15"/>
        <v>0</v>
      </c>
    </row>
    <row r="234" spans="1:23">
      <c r="A234" t="s">
        <v>753</v>
      </c>
      <c r="B234" t="s">
        <v>2237</v>
      </c>
      <c r="S234">
        <f t="shared" si="12"/>
        <v>0</v>
      </c>
      <c r="T234" t="str">
        <f t="shared" si="13"/>
        <v>Receiving</v>
      </c>
      <c r="U234" t="e">
        <f t="shared" si="14"/>
        <v>#VALUE!</v>
      </c>
      <c r="V234" t="e">
        <f>IFERROR(VLOOKUP(U234,'player index'!D:F,3,FALSE),VLOOKUP(U234,'player index'!E:F,2,FALSE))</f>
        <v>#VALUE!</v>
      </c>
      <c r="W234">
        <f t="shared" si="15"/>
        <v>0</v>
      </c>
    </row>
    <row r="235" spans="1:23">
      <c r="A235" t="s">
        <v>1585</v>
      </c>
      <c r="M235" t="s">
        <v>2328</v>
      </c>
      <c r="N235" t="s">
        <v>2239</v>
      </c>
      <c r="O235" t="s">
        <v>2242</v>
      </c>
      <c r="P235" t="s">
        <v>735</v>
      </c>
      <c r="Q235" t="s">
        <v>2243</v>
      </c>
      <c r="R235" t="s">
        <v>2244</v>
      </c>
      <c r="S235" t="e">
        <f t="shared" si="12"/>
        <v>#VALUE!</v>
      </c>
      <c r="T235" t="str">
        <f t="shared" si="13"/>
        <v>Player</v>
      </c>
      <c r="U235" t="e">
        <f t="shared" si="14"/>
        <v>#VALUE!</v>
      </c>
      <c r="V235" t="e">
        <f>IFERROR(VLOOKUP(U235,'player index'!D:F,3,FALSE),VLOOKUP(U235,'player index'!E:F,2,FALSE))</f>
        <v>#VALUE!</v>
      </c>
      <c r="W235" t="e">
        <f t="shared" si="15"/>
        <v>#VALUE!</v>
      </c>
    </row>
    <row r="236" spans="1:23">
      <c r="A236" t="s">
        <v>2473</v>
      </c>
      <c r="M236">
        <v>1.5</v>
      </c>
      <c r="N236">
        <v>22</v>
      </c>
      <c r="O236">
        <v>14.3</v>
      </c>
      <c r="P236">
        <v>0.1</v>
      </c>
      <c r="Q236">
        <v>0.1</v>
      </c>
      <c r="R236">
        <v>0</v>
      </c>
      <c r="S236">
        <f t="shared" si="12"/>
        <v>4.2000000000000011</v>
      </c>
      <c r="T236" t="str">
        <f t="shared" si="13"/>
        <v>Phillip Dorsett,IND</v>
      </c>
      <c r="U236" t="str">
        <f t="shared" si="14"/>
        <v>Phillip Dorsett</v>
      </c>
      <c r="V236">
        <f>IFERROR(VLOOKUP(U236,'player index'!D:F,3,FALSE),VLOOKUP(U236,'player index'!E:F,2,FALSE))</f>
        <v>262</v>
      </c>
      <c r="W236">
        <f t="shared" si="15"/>
        <v>4.2000000000000011</v>
      </c>
    </row>
    <row r="237" spans="1:23">
      <c r="A237" t="s">
        <v>2474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12"/>
        <v>0</v>
      </c>
      <c r="T237" t="str">
        <f t="shared" si="13"/>
        <v>DeAndrew White,SF</v>
      </c>
      <c r="U237" t="str">
        <f t="shared" si="14"/>
        <v>DeAndrew White</v>
      </c>
      <c r="V237">
        <f>IFERROR(VLOOKUP(U237,'player index'!D:F,3,FALSE),VLOOKUP(U237,'player index'!E:F,2,FALSE))</f>
        <v>332</v>
      </c>
      <c r="W237">
        <f t="shared" si="15"/>
        <v>0</v>
      </c>
    </row>
    <row r="238" spans="1:23">
      <c r="A238" t="s">
        <v>2475</v>
      </c>
      <c r="M238">
        <v>0</v>
      </c>
      <c r="N238">
        <v>0.6</v>
      </c>
      <c r="O238">
        <v>13.7</v>
      </c>
      <c r="P238">
        <v>0</v>
      </c>
      <c r="Q238">
        <v>0</v>
      </c>
      <c r="R238">
        <v>0</v>
      </c>
      <c r="S238">
        <f t="shared" si="12"/>
        <v>0.06</v>
      </c>
      <c r="T238" t="str">
        <f t="shared" si="13"/>
        <v>Stefon Diggs,MIN</v>
      </c>
      <c r="U238" t="str">
        <f t="shared" si="14"/>
        <v>Stefon Diggs</v>
      </c>
      <c r="V238">
        <f>IFERROR(VLOOKUP(U238,'player index'!D:F,3,FALSE),VLOOKUP(U238,'player index'!E:F,2,FALSE))</f>
        <v>676</v>
      </c>
      <c r="W238">
        <f t="shared" si="15"/>
        <v>0.06</v>
      </c>
    </row>
    <row r="239" spans="1:23">
      <c r="A239" t="s">
        <v>2476</v>
      </c>
      <c r="M239">
        <v>3.5</v>
      </c>
      <c r="N239">
        <v>37.200000000000003</v>
      </c>
      <c r="O239">
        <v>10.8</v>
      </c>
      <c r="P239">
        <v>0.1</v>
      </c>
      <c r="Q239">
        <v>0</v>
      </c>
      <c r="R239">
        <v>0</v>
      </c>
      <c r="S239">
        <f t="shared" si="12"/>
        <v>7.82</v>
      </c>
      <c r="T239" t="str">
        <f t="shared" si="13"/>
        <v>Marquess Wilson,CHI</v>
      </c>
      <c r="U239" t="str">
        <f t="shared" si="14"/>
        <v>Marquess Wilson</v>
      </c>
      <c r="V239">
        <f>IFERROR(VLOOKUP(U239,'player index'!D:F,3,FALSE),VLOOKUP(U239,'player index'!E:F,2,FALSE))</f>
        <v>242</v>
      </c>
      <c r="W239">
        <f t="shared" si="15"/>
        <v>7.82</v>
      </c>
    </row>
    <row r="240" spans="1:23">
      <c r="A240" t="s">
        <v>2477</v>
      </c>
      <c r="M240">
        <v>4.0999999999999996</v>
      </c>
      <c r="N240">
        <v>55.4</v>
      </c>
      <c r="O240">
        <v>13.4</v>
      </c>
      <c r="P240">
        <v>0.2</v>
      </c>
      <c r="Q240">
        <v>0</v>
      </c>
      <c r="R240">
        <v>0</v>
      </c>
      <c r="S240">
        <f t="shared" si="12"/>
        <v>10.84</v>
      </c>
      <c r="T240" t="str">
        <f t="shared" si="13"/>
        <v>Markus Wheaton,PIT</v>
      </c>
      <c r="U240" t="str">
        <f t="shared" si="14"/>
        <v>Markus Wheaton</v>
      </c>
      <c r="V240">
        <f>IFERROR(VLOOKUP(U240,'player index'!D:F,3,FALSE),VLOOKUP(U240,'player index'!E:F,2,FALSE))</f>
        <v>156</v>
      </c>
      <c r="W240">
        <f t="shared" si="15"/>
        <v>10.84</v>
      </c>
    </row>
    <row r="241" spans="1:23">
      <c r="A241" t="s">
        <v>2478</v>
      </c>
      <c r="M241">
        <v>5.5</v>
      </c>
      <c r="N241">
        <v>80.599999999999994</v>
      </c>
      <c r="O241">
        <v>14.7</v>
      </c>
      <c r="P241">
        <v>0.6</v>
      </c>
      <c r="Q241">
        <v>0</v>
      </c>
      <c r="R241">
        <v>0</v>
      </c>
      <c r="S241">
        <f t="shared" si="12"/>
        <v>17.16</v>
      </c>
      <c r="T241" t="str">
        <f t="shared" si="13"/>
        <v>Larry Fitzgerald,ARI</v>
      </c>
      <c r="U241" t="str">
        <f t="shared" si="14"/>
        <v>Larry Fitzgerald</v>
      </c>
      <c r="V241">
        <f>IFERROR(VLOOKUP(U241,'player index'!D:F,3,FALSE),VLOOKUP(U241,'player index'!E:F,2,FALSE))</f>
        <v>132</v>
      </c>
      <c r="W241">
        <f t="shared" si="15"/>
        <v>17.16</v>
      </c>
    </row>
    <row r="242" spans="1:23">
      <c r="A242" t="s">
        <v>2479</v>
      </c>
      <c r="M242">
        <v>4.8</v>
      </c>
      <c r="N242">
        <v>57</v>
      </c>
      <c r="O242">
        <v>11.9</v>
      </c>
      <c r="P242">
        <v>0.3</v>
      </c>
      <c r="Q242">
        <v>0.1</v>
      </c>
      <c r="R242">
        <v>0</v>
      </c>
      <c r="S242">
        <f t="shared" si="12"/>
        <v>12.200000000000001</v>
      </c>
      <c r="T242" t="str">
        <f t="shared" si="13"/>
        <v>Andre Johnson,IND</v>
      </c>
      <c r="U242" t="str">
        <f t="shared" si="14"/>
        <v>Andre Johnson</v>
      </c>
      <c r="V242">
        <f>IFERROR(VLOOKUP(U242,'player index'!D:F,3,FALSE),VLOOKUP(U242,'player index'!E:F,2,FALSE))</f>
        <v>154</v>
      </c>
      <c r="W242">
        <f t="shared" si="15"/>
        <v>12.200000000000001</v>
      </c>
    </row>
    <row r="243" spans="1:23">
      <c r="A243" t="s">
        <v>2480</v>
      </c>
      <c r="M243">
        <v>4.4000000000000004</v>
      </c>
      <c r="N243">
        <v>58.5</v>
      </c>
      <c r="O243">
        <v>13.3</v>
      </c>
      <c r="P243">
        <v>0.4</v>
      </c>
      <c r="Q243">
        <v>0</v>
      </c>
      <c r="R243">
        <v>0</v>
      </c>
      <c r="S243">
        <f t="shared" si="12"/>
        <v>12.65</v>
      </c>
      <c r="T243" t="str">
        <f t="shared" si="13"/>
        <v>Jeremy Maclin,KC</v>
      </c>
      <c r="U243" t="str">
        <f t="shared" si="14"/>
        <v>Jeremy Maclin</v>
      </c>
      <c r="V243">
        <f>IFERROR(VLOOKUP(U243,'player index'!D:F,3,FALSE),VLOOKUP(U243,'player index'!E:F,2,FALSE))</f>
        <v>100</v>
      </c>
      <c r="W243">
        <f t="shared" si="15"/>
        <v>12.65</v>
      </c>
    </row>
    <row r="244" spans="1:23">
      <c r="A244" t="s">
        <v>2481</v>
      </c>
      <c r="M244">
        <v>0</v>
      </c>
      <c r="N244">
        <v>0.6</v>
      </c>
      <c r="O244">
        <v>17.100000000000001</v>
      </c>
      <c r="P244">
        <v>0</v>
      </c>
      <c r="Q244">
        <v>0</v>
      </c>
      <c r="R244">
        <v>0</v>
      </c>
      <c r="S244">
        <f t="shared" si="12"/>
        <v>0.06</v>
      </c>
      <c r="T244" t="str">
        <f t="shared" si="13"/>
        <v>Ricardo Lockette,SEA</v>
      </c>
      <c r="U244" t="str">
        <f t="shared" si="14"/>
        <v>Ricardo Lockette</v>
      </c>
      <c r="V244">
        <f>IFERROR(VLOOKUP(U244,'player index'!D:F,3,FALSE),VLOOKUP(U244,'player index'!E:F,2,FALSE))</f>
        <v>392</v>
      </c>
      <c r="W244">
        <f t="shared" si="15"/>
        <v>0.06</v>
      </c>
    </row>
    <row r="245" spans="1:23">
      <c r="A245" t="s">
        <v>2482</v>
      </c>
      <c r="M245">
        <v>0.1</v>
      </c>
      <c r="N245">
        <v>2.1</v>
      </c>
      <c r="O245">
        <v>16.600000000000001</v>
      </c>
      <c r="P245">
        <v>0</v>
      </c>
      <c r="Q245">
        <v>0</v>
      </c>
      <c r="R245">
        <v>0</v>
      </c>
      <c r="S245">
        <f t="shared" si="12"/>
        <v>0.31000000000000005</v>
      </c>
      <c r="T245" t="str">
        <f t="shared" si="13"/>
        <v>Dwayne Bowe,CLE</v>
      </c>
      <c r="U245" t="str">
        <f t="shared" si="14"/>
        <v>Dwayne Bowe</v>
      </c>
      <c r="V245">
        <f>IFERROR(VLOOKUP(U245,'player index'!D:F,3,FALSE),VLOOKUP(U245,'player index'!E:F,2,FALSE))</f>
        <v>323</v>
      </c>
      <c r="W245">
        <f t="shared" si="15"/>
        <v>0.31000000000000005</v>
      </c>
    </row>
    <row r="246" spans="1:23">
      <c r="A246" t="s">
        <v>2483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12"/>
        <v>0</v>
      </c>
      <c r="T246" t="str">
        <f t="shared" si="13"/>
        <v>Terrelle Pryor,CLE</v>
      </c>
      <c r="U246" t="str">
        <f t="shared" si="14"/>
        <v>Terrelle Pryor</v>
      </c>
      <c r="V246" t="e">
        <f>IFERROR(VLOOKUP(U246,'player index'!D:F,3,FALSE),VLOOKUP(U246,'player index'!E:F,2,FALSE))</f>
        <v>#N/A</v>
      </c>
      <c r="W246">
        <f t="shared" si="15"/>
        <v>0</v>
      </c>
    </row>
    <row r="247" spans="1:23">
      <c r="A247" t="s">
        <v>2484</v>
      </c>
      <c r="M247">
        <v>3.9</v>
      </c>
      <c r="N247">
        <v>34.5</v>
      </c>
      <c r="O247">
        <v>8.9</v>
      </c>
      <c r="P247">
        <v>0.2</v>
      </c>
      <c r="Q247">
        <v>0</v>
      </c>
      <c r="R247">
        <v>0</v>
      </c>
      <c r="S247">
        <f t="shared" si="12"/>
        <v>8.5500000000000007</v>
      </c>
      <c r="T247" t="str">
        <f t="shared" si="13"/>
        <v>Michael Crabtree,OAK</v>
      </c>
      <c r="U247" t="str">
        <f t="shared" si="14"/>
        <v>Michael Crabtree</v>
      </c>
      <c r="V247">
        <f>IFERROR(VLOOKUP(U247,'player index'!D:F,3,FALSE),VLOOKUP(U247,'player index'!E:F,2,FALSE))</f>
        <v>200</v>
      </c>
      <c r="W247">
        <f t="shared" si="15"/>
        <v>8.5500000000000007</v>
      </c>
    </row>
    <row r="248" spans="1:23">
      <c r="A248" t="s">
        <v>2485</v>
      </c>
      <c r="M248">
        <v>3</v>
      </c>
      <c r="N248">
        <v>42.8</v>
      </c>
      <c r="O248">
        <v>14.1</v>
      </c>
      <c r="P248">
        <v>0.2</v>
      </c>
      <c r="Q248">
        <v>0</v>
      </c>
      <c r="R248">
        <v>0</v>
      </c>
      <c r="S248">
        <f t="shared" si="12"/>
        <v>8.48</v>
      </c>
      <c r="T248" t="str">
        <f t="shared" si="13"/>
        <v>Nate Washington,HOU</v>
      </c>
      <c r="U248" t="str">
        <f t="shared" si="14"/>
        <v>Nate Washington</v>
      </c>
      <c r="V248">
        <f>IFERROR(VLOOKUP(U248,'player index'!D:F,3,FALSE),VLOOKUP(U248,'player index'!E:F,2,FALSE))</f>
        <v>174</v>
      </c>
      <c r="W248">
        <f t="shared" si="15"/>
        <v>8.48</v>
      </c>
    </row>
    <row r="249" spans="1:23">
      <c r="A249" t="s">
        <v>2486</v>
      </c>
      <c r="M249">
        <v>1.4</v>
      </c>
      <c r="N249">
        <v>15.9</v>
      </c>
      <c r="O249">
        <v>11.1</v>
      </c>
      <c r="P249">
        <v>0.1</v>
      </c>
      <c r="Q249">
        <v>0.1</v>
      </c>
      <c r="R249">
        <v>0</v>
      </c>
      <c r="S249">
        <f t="shared" si="12"/>
        <v>3.49</v>
      </c>
      <c r="T249" t="str">
        <f t="shared" si="13"/>
        <v>Cordarrelle Patterson,MIN</v>
      </c>
      <c r="U249" t="str">
        <f t="shared" si="14"/>
        <v>Cordarrelle Patterson</v>
      </c>
      <c r="V249">
        <f>IFERROR(VLOOKUP(U249,'player index'!D:F,3,FALSE),VLOOKUP(U249,'player index'!E:F,2,FALSE))</f>
        <v>341</v>
      </c>
      <c r="W249">
        <f t="shared" si="15"/>
        <v>3.49</v>
      </c>
    </row>
    <row r="250" spans="1:23">
      <c r="A250" t="s">
        <v>2487</v>
      </c>
      <c r="M250">
        <v>3.2</v>
      </c>
      <c r="N250">
        <v>38.299999999999997</v>
      </c>
      <c r="O250">
        <v>12</v>
      </c>
      <c r="P250">
        <v>0.1</v>
      </c>
      <c r="Q250">
        <v>0.1</v>
      </c>
      <c r="R250">
        <v>0</v>
      </c>
      <c r="S250">
        <f t="shared" si="12"/>
        <v>7.5300000000000011</v>
      </c>
      <c r="T250" t="str">
        <f t="shared" si="13"/>
        <v>Cecil Shorts,HOU</v>
      </c>
      <c r="U250" t="str">
        <f t="shared" si="14"/>
        <v>Cecil Shorts</v>
      </c>
      <c r="V250">
        <f>IFERROR(VLOOKUP(U250,'player index'!D:F,3,FALSE),VLOOKUP(U250,'player index'!E:F,2,FALSE))</f>
        <v>205</v>
      </c>
      <c r="W250">
        <f t="shared" si="15"/>
        <v>7.5300000000000011</v>
      </c>
    </row>
    <row r="251" spans="1:23">
      <c r="A251" t="s">
        <v>2488</v>
      </c>
      <c r="M251">
        <v>3.3</v>
      </c>
      <c r="N251">
        <v>48.4</v>
      </c>
      <c r="O251">
        <v>14.7</v>
      </c>
      <c r="P251">
        <v>0.3</v>
      </c>
      <c r="Q251">
        <v>0</v>
      </c>
      <c r="R251">
        <v>0</v>
      </c>
      <c r="S251">
        <f t="shared" si="12"/>
        <v>9.9400000000000013</v>
      </c>
      <c r="T251" t="str">
        <f t="shared" si="13"/>
        <v>Kendall Wright,TEN</v>
      </c>
      <c r="U251" t="str">
        <f t="shared" si="14"/>
        <v>Kendall Wright</v>
      </c>
      <c r="V251">
        <f>IFERROR(VLOOKUP(U251,'player index'!D:F,3,FALSE),VLOOKUP(U251,'player index'!E:F,2,FALSE))</f>
        <v>166</v>
      </c>
      <c r="W251">
        <f t="shared" si="15"/>
        <v>9.9400000000000013</v>
      </c>
    </row>
    <row r="252" spans="1:23">
      <c r="A252" t="s">
        <v>2489</v>
      </c>
      <c r="M252">
        <v>4.7</v>
      </c>
      <c r="N252">
        <v>57.8</v>
      </c>
      <c r="O252">
        <v>12.3</v>
      </c>
      <c r="P252">
        <v>0.3</v>
      </c>
      <c r="Q252">
        <v>0.1</v>
      </c>
      <c r="R252">
        <v>0</v>
      </c>
      <c r="S252">
        <f t="shared" si="12"/>
        <v>12.180000000000001</v>
      </c>
      <c r="T252" t="str">
        <f t="shared" si="13"/>
        <v>Steve Smith,BAL</v>
      </c>
      <c r="U252" t="str">
        <f t="shared" si="14"/>
        <v>Steve Smith</v>
      </c>
      <c r="V252">
        <f>IFERROR(VLOOKUP(U252,'player index'!D:F,3,FALSE),VLOOKUP(U252,'player index'!E:F,2,FALSE))</f>
        <v>142</v>
      </c>
      <c r="W252">
        <f t="shared" si="15"/>
        <v>12.180000000000001</v>
      </c>
    </row>
    <row r="253" spans="1:23">
      <c r="A253" t="s">
        <v>2490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12"/>
        <v>0</v>
      </c>
      <c r="T253" t="str">
        <f t="shared" si="13"/>
        <v>Tony Lippett,MIA</v>
      </c>
      <c r="U253" t="str">
        <f t="shared" si="14"/>
        <v>Tony Lippett</v>
      </c>
      <c r="V253" t="e">
        <f>IFERROR(VLOOKUP(U253,'player index'!D:F,3,FALSE),VLOOKUP(U253,'player index'!E:F,2,FALSE))</f>
        <v>#N/A</v>
      </c>
      <c r="W253">
        <f t="shared" si="15"/>
        <v>0</v>
      </c>
    </row>
    <row r="254" spans="1:23">
      <c r="A254" t="s">
        <v>2491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12"/>
        <v>0</v>
      </c>
      <c r="T254" t="str">
        <f t="shared" si="13"/>
        <v>Mario Alford,CIN</v>
      </c>
      <c r="U254" t="str">
        <f t="shared" si="14"/>
        <v>Mario Alford</v>
      </c>
      <c r="V254">
        <f>IFERROR(VLOOKUP(U254,'player index'!D:F,3,FALSE),VLOOKUP(U254,'player index'!E:F,2,FALSE))</f>
        <v>684</v>
      </c>
      <c r="W254">
        <f t="shared" si="15"/>
        <v>0</v>
      </c>
    </row>
    <row r="255" spans="1:23">
      <c r="A255" t="s">
        <v>2492</v>
      </c>
      <c r="M255">
        <v>0.1</v>
      </c>
      <c r="N255">
        <v>1.9</v>
      </c>
      <c r="O255">
        <v>17.600000000000001</v>
      </c>
      <c r="P255">
        <v>0</v>
      </c>
      <c r="Q255">
        <v>0</v>
      </c>
      <c r="R255">
        <v>0</v>
      </c>
      <c r="S255">
        <f t="shared" si="12"/>
        <v>0.29000000000000004</v>
      </c>
      <c r="T255" t="str">
        <f t="shared" si="13"/>
        <v>Chris Givens,STL</v>
      </c>
      <c r="U255" t="str">
        <f t="shared" si="14"/>
        <v>Chris Givens</v>
      </c>
      <c r="V255">
        <f>IFERROR(VLOOKUP(U255,'player index'!D:F,3,FALSE),VLOOKUP(U255,'player index'!E:F,2,FALSE))</f>
        <v>385</v>
      </c>
      <c r="W255">
        <f t="shared" si="15"/>
        <v>0.29000000000000004</v>
      </c>
    </row>
    <row r="256" spans="1:23">
      <c r="A256" t="s">
        <v>2493</v>
      </c>
      <c r="M256">
        <v>0</v>
      </c>
      <c r="N256">
        <v>0</v>
      </c>
      <c r="O256">
        <v>7</v>
      </c>
      <c r="P256">
        <v>0</v>
      </c>
      <c r="Q256">
        <v>0</v>
      </c>
      <c r="R256">
        <v>0</v>
      </c>
      <c r="S256">
        <f t="shared" si="12"/>
        <v>0</v>
      </c>
      <c r="T256" t="str">
        <f t="shared" si="13"/>
        <v>Marcus Easley,BUF</v>
      </c>
      <c r="U256" t="str">
        <f t="shared" si="14"/>
        <v>Marcus Easley</v>
      </c>
      <c r="V256">
        <f>IFERROR(VLOOKUP(U256,'player index'!D:F,3,FALSE),VLOOKUP(U256,'player index'!E:F,2,FALSE))</f>
        <v>513</v>
      </c>
      <c r="W256">
        <f t="shared" si="15"/>
        <v>0</v>
      </c>
    </row>
    <row r="257" spans="1:23">
      <c r="A257" t="s">
        <v>2494</v>
      </c>
      <c r="M257">
        <v>4.7</v>
      </c>
      <c r="N257">
        <v>57.4</v>
      </c>
      <c r="O257">
        <v>12.1</v>
      </c>
      <c r="P257">
        <v>0.3</v>
      </c>
      <c r="Q257">
        <v>0</v>
      </c>
      <c r="R257">
        <v>0</v>
      </c>
      <c r="S257">
        <f t="shared" si="12"/>
        <v>12.240000000000002</v>
      </c>
      <c r="T257" t="str">
        <f t="shared" si="13"/>
        <v>Pierre Garcon,WAS</v>
      </c>
      <c r="U257" t="str">
        <f t="shared" si="14"/>
        <v>Pierre Garcon</v>
      </c>
      <c r="V257">
        <f>IFERROR(VLOOKUP(U257,'player index'!D:F,3,FALSE),VLOOKUP(U257,'player index'!E:F,2,FALSE))</f>
        <v>121</v>
      </c>
      <c r="W257">
        <f t="shared" si="15"/>
        <v>12.240000000000002</v>
      </c>
    </row>
    <row r="258" spans="1:23">
      <c r="A258" t="s">
        <v>2495</v>
      </c>
      <c r="M258">
        <v>3.4</v>
      </c>
      <c r="N258">
        <v>54.4</v>
      </c>
      <c r="O258">
        <v>16.2</v>
      </c>
      <c r="P258">
        <v>0.2</v>
      </c>
      <c r="Q258">
        <v>0</v>
      </c>
      <c r="R258">
        <v>0</v>
      </c>
      <c r="S258">
        <f t="shared" si="12"/>
        <v>10.039999999999999</v>
      </c>
      <c r="T258" t="str">
        <f t="shared" si="13"/>
        <v>Rueben Randle,NYG</v>
      </c>
      <c r="U258" t="str">
        <f t="shared" si="14"/>
        <v>Rueben Randle</v>
      </c>
      <c r="V258">
        <f>IFERROR(VLOOKUP(U258,'player index'!D:F,3,FALSE),VLOOKUP(U258,'player index'!E:F,2,FALSE))</f>
        <v>150</v>
      </c>
      <c r="W258">
        <f t="shared" si="15"/>
        <v>10.039999999999999</v>
      </c>
    </row>
    <row r="259" spans="1:23">
      <c r="A259" t="s">
        <v>2496</v>
      </c>
      <c r="M259">
        <v>9</v>
      </c>
      <c r="N259">
        <v>114</v>
      </c>
      <c r="O259">
        <v>12.7</v>
      </c>
      <c r="P259">
        <v>0.5</v>
      </c>
      <c r="Q259">
        <v>0.1</v>
      </c>
      <c r="R259">
        <v>0</v>
      </c>
      <c r="S259">
        <f t="shared" si="12"/>
        <v>26.299999999999997</v>
      </c>
      <c r="T259" t="str">
        <f t="shared" si="13"/>
        <v>Julio Jones,ATL</v>
      </c>
      <c r="U259" t="str">
        <f t="shared" si="14"/>
        <v>Julio Jones</v>
      </c>
      <c r="V259">
        <f>IFERROR(VLOOKUP(U259,'player index'!D:F,3,FALSE),VLOOKUP(U259,'player index'!E:F,2,FALSE))</f>
        <v>41</v>
      </c>
      <c r="W259">
        <f t="shared" si="15"/>
        <v>26.299999999999997</v>
      </c>
    </row>
    <row r="260" spans="1:23">
      <c r="A260" t="s">
        <v>2497</v>
      </c>
      <c r="M260">
        <v>0.1</v>
      </c>
      <c r="N260">
        <v>2.4</v>
      </c>
      <c r="O260">
        <v>17.5</v>
      </c>
      <c r="P260">
        <v>0</v>
      </c>
      <c r="Q260">
        <v>0</v>
      </c>
      <c r="R260">
        <v>0</v>
      </c>
      <c r="S260">
        <f t="shared" si="12"/>
        <v>0.33999999999999997</v>
      </c>
      <c r="T260" t="str">
        <f t="shared" si="13"/>
        <v>Brian Quick,STL</v>
      </c>
      <c r="U260" t="str">
        <f t="shared" si="14"/>
        <v>Brian Quick</v>
      </c>
      <c r="V260">
        <f>IFERROR(VLOOKUP(U260,'player index'!D:F,3,FALSE),VLOOKUP(U260,'player index'!E:F,2,FALSE))</f>
        <v>544</v>
      </c>
      <c r="W260">
        <f t="shared" si="15"/>
        <v>0.33999999999999997</v>
      </c>
    </row>
    <row r="261" spans="1:23">
      <c r="A261" t="s">
        <v>2498</v>
      </c>
      <c r="M261">
        <v>1.9</v>
      </c>
      <c r="N261">
        <v>21.8</v>
      </c>
      <c r="O261">
        <v>11.5</v>
      </c>
      <c r="P261">
        <v>0.1</v>
      </c>
      <c r="Q261">
        <v>0</v>
      </c>
      <c r="R261">
        <v>0</v>
      </c>
      <c r="S261">
        <f t="shared" si="12"/>
        <v>4.68</v>
      </c>
      <c r="T261" t="str">
        <f t="shared" si="13"/>
        <v>Jordan Norwood,DEN</v>
      </c>
      <c r="U261" t="str">
        <f t="shared" si="14"/>
        <v>Jordan Norwood</v>
      </c>
      <c r="V261">
        <f>IFERROR(VLOOKUP(U261,'player index'!D:F,3,FALSE),VLOOKUP(U261,'player index'!E:F,2,FALSE))</f>
        <v>196</v>
      </c>
      <c r="W261">
        <f t="shared" si="15"/>
        <v>4.68</v>
      </c>
    </row>
    <row r="262" spans="1:23">
      <c r="A262" t="s">
        <v>2499</v>
      </c>
      <c r="M262">
        <v>3</v>
      </c>
      <c r="N262">
        <v>44.9</v>
      </c>
      <c r="O262">
        <v>14.9</v>
      </c>
      <c r="P262">
        <v>0.1</v>
      </c>
      <c r="Q262">
        <v>0</v>
      </c>
      <c r="R262">
        <v>0</v>
      </c>
      <c r="S262">
        <f t="shared" ref="S262:S325" si="16">D262*0.04+E262*4-F262+J262*0.1+L262*6+M262+N262*0.1+P262*6+IF(D262&gt;300,3,0)+IF(J262&gt;100,3,0)+IF(N262&gt;100,3,0)-Q262</f>
        <v>8.09</v>
      </c>
      <c r="T262" t="str">
        <f t="shared" ref="T262:T325" si="17">A262</f>
        <v>Stedman Bailey,STL</v>
      </c>
      <c r="U262" t="str">
        <f t="shared" ref="U262:U325" si="18">LEFT(T262,FIND(",",T262)-1)</f>
        <v>Stedman Bailey</v>
      </c>
      <c r="V262">
        <f>IFERROR(VLOOKUP(U262,'player index'!D:F,3,FALSE),VLOOKUP(U262,'player index'!E:F,2,FALSE))</f>
        <v>245</v>
      </c>
      <c r="W262">
        <f t="shared" ref="W262:W325" si="19">S262</f>
        <v>8.09</v>
      </c>
    </row>
    <row r="263" spans="1:23">
      <c r="A263" t="s">
        <v>2500</v>
      </c>
      <c r="M263">
        <v>4.4000000000000004</v>
      </c>
      <c r="N263">
        <v>62</v>
      </c>
      <c r="O263">
        <v>14</v>
      </c>
      <c r="P263">
        <v>0.5</v>
      </c>
      <c r="Q263">
        <v>0.1</v>
      </c>
      <c r="R263">
        <v>0</v>
      </c>
      <c r="S263">
        <f t="shared" si="16"/>
        <v>13.500000000000002</v>
      </c>
      <c r="T263" t="str">
        <f t="shared" si="17"/>
        <v>Doug Baldwin,SEA</v>
      </c>
      <c r="U263" t="str">
        <f t="shared" si="18"/>
        <v>Doug Baldwin</v>
      </c>
      <c r="V263">
        <f>IFERROR(VLOOKUP(U263,'player index'!D:F,3,FALSE),VLOOKUP(U263,'player index'!E:F,2,FALSE))</f>
        <v>189</v>
      </c>
      <c r="W263">
        <f t="shared" si="19"/>
        <v>13.500000000000002</v>
      </c>
    </row>
    <row r="264" spans="1:23">
      <c r="A264" t="s">
        <v>2501</v>
      </c>
      <c r="M264">
        <v>2.6</v>
      </c>
      <c r="N264">
        <v>38.9</v>
      </c>
      <c r="O264">
        <v>14.9</v>
      </c>
      <c r="P264">
        <v>0.1</v>
      </c>
      <c r="Q264">
        <v>0</v>
      </c>
      <c r="R264">
        <v>0</v>
      </c>
      <c r="S264">
        <f t="shared" si="16"/>
        <v>7.09</v>
      </c>
      <c r="T264" t="str">
        <f t="shared" si="17"/>
        <v>Taylor Gabriel,CLE</v>
      </c>
      <c r="U264" t="str">
        <f t="shared" si="18"/>
        <v>Taylor Gabriel</v>
      </c>
      <c r="V264">
        <f>IFERROR(VLOOKUP(U264,'player index'!D:F,3,FALSE),VLOOKUP(U264,'player index'!E:F,2,FALSE))</f>
        <v>358</v>
      </c>
      <c r="W264">
        <f t="shared" si="19"/>
        <v>7.09</v>
      </c>
    </row>
    <row r="265" spans="1:23">
      <c r="A265" t="s">
        <v>2502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16"/>
        <v>0</v>
      </c>
      <c r="T265" t="str">
        <f t="shared" si="17"/>
        <v>Marlon Moore,CLE</v>
      </c>
      <c r="U265" t="str">
        <f t="shared" si="18"/>
        <v>Marlon Moore</v>
      </c>
      <c r="V265">
        <f>IFERROR(VLOOKUP(U265,'player index'!D:F,3,FALSE),VLOOKUP(U265,'player index'!E:F,2,FALSE))</f>
        <v>491</v>
      </c>
      <c r="W265">
        <f t="shared" si="19"/>
        <v>0</v>
      </c>
    </row>
    <row r="266" spans="1:23">
      <c r="A266" t="s">
        <v>2503</v>
      </c>
      <c r="M266">
        <v>2.8</v>
      </c>
      <c r="N266">
        <v>48.6</v>
      </c>
      <c r="O266">
        <v>17.100000000000001</v>
      </c>
      <c r="P266">
        <v>0.2</v>
      </c>
      <c r="Q266">
        <v>0</v>
      </c>
      <c r="R266">
        <v>0</v>
      </c>
      <c r="S266">
        <f t="shared" si="16"/>
        <v>8.86</v>
      </c>
      <c r="T266" t="str">
        <f t="shared" si="17"/>
        <v>Brian Hartline,CLE</v>
      </c>
      <c r="U266" t="str">
        <f t="shared" si="18"/>
        <v>Brian Hartline</v>
      </c>
      <c r="V266">
        <f>IFERROR(VLOOKUP(U266,'player index'!D:F,3,FALSE),VLOOKUP(U266,'player index'!E:F,2,FALSE))</f>
        <v>278</v>
      </c>
      <c r="W266">
        <f t="shared" si="19"/>
        <v>8.86</v>
      </c>
    </row>
    <row r="267" spans="1:23">
      <c r="A267" t="s">
        <v>2504</v>
      </c>
      <c r="M267">
        <v>0</v>
      </c>
      <c r="N267">
        <v>0.8</v>
      </c>
      <c r="O267">
        <v>19.5</v>
      </c>
      <c r="P267">
        <v>0</v>
      </c>
      <c r="Q267">
        <v>0</v>
      </c>
      <c r="R267">
        <v>0</v>
      </c>
      <c r="S267">
        <f t="shared" si="16"/>
        <v>8.0000000000000016E-2</v>
      </c>
      <c r="T267" t="str">
        <f t="shared" si="17"/>
        <v>Adam Thielen,MIN</v>
      </c>
      <c r="U267" t="str">
        <f t="shared" si="18"/>
        <v>Adam Thielen</v>
      </c>
      <c r="V267">
        <f>IFERROR(VLOOKUP(U267,'player index'!D:F,3,FALSE),VLOOKUP(U267,'player index'!E:F,2,FALSE))</f>
        <v>453</v>
      </c>
      <c r="W267">
        <f t="shared" si="19"/>
        <v>8.0000000000000016E-2</v>
      </c>
    </row>
    <row r="268" spans="1:23">
      <c r="A268" t="s">
        <v>2505</v>
      </c>
      <c r="M268">
        <v>4.4000000000000004</v>
      </c>
      <c r="N268">
        <v>58.2</v>
      </c>
      <c r="O268">
        <v>13.2</v>
      </c>
      <c r="P268">
        <v>0.4</v>
      </c>
      <c r="Q268">
        <v>0</v>
      </c>
      <c r="R268">
        <v>0</v>
      </c>
      <c r="S268">
        <f t="shared" si="16"/>
        <v>12.620000000000001</v>
      </c>
      <c r="T268" t="str">
        <f t="shared" si="17"/>
        <v>Allen Robinson,JAC</v>
      </c>
      <c r="U268" t="str">
        <f t="shared" si="18"/>
        <v>Allen Robinson</v>
      </c>
      <c r="V268">
        <f>IFERROR(VLOOKUP(U268,'player index'!D:F,3,FALSE),VLOOKUP(U268,'player index'!E:F,2,FALSE))</f>
        <v>120</v>
      </c>
      <c r="W268">
        <f t="shared" si="19"/>
        <v>12.620000000000001</v>
      </c>
    </row>
    <row r="269" spans="1:23">
      <c r="A269" t="s">
        <v>2506</v>
      </c>
      <c r="M269">
        <v>4.8</v>
      </c>
      <c r="N269">
        <v>70.3</v>
      </c>
      <c r="O269">
        <v>14.7</v>
      </c>
      <c r="P269">
        <v>0.6</v>
      </c>
      <c r="Q269">
        <v>0</v>
      </c>
      <c r="R269">
        <v>0</v>
      </c>
      <c r="S269">
        <f t="shared" si="16"/>
        <v>15.43</v>
      </c>
      <c r="T269" t="str">
        <f t="shared" si="17"/>
        <v>Mike Evans,TB</v>
      </c>
      <c r="U269" t="str">
        <f t="shared" si="18"/>
        <v>Mike Evans</v>
      </c>
      <c r="V269">
        <f>IFERROR(VLOOKUP(U269,'player index'!D:F,3,FALSE),VLOOKUP(U269,'player index'!E:F,2,FALSE))</f>
        <v>74</v>
      </c>
      <c r="W269">
        <f t="shared" si="19"/>
        <v>15.43</v>
      </c>
    </row>
    <row r="270" spans="1:23">
      <c r="A270" t="s">
        <v>2507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16"/>
        <v>0</v>
      </c>
      <c r="T270" t="str">
        <f t="shared" si="17"/>
        <v>Kevin Norwood,CAR</v>
      </c>
      <c r="U270" t="str">
        <f t="shared" si="18"/>
        <v>Kevin Norwood</v>
      </c>
      <c r="V270">
        <f>IFERROR(VLOOKUP(U270,'player index'!D:F,3,FALSE),VLOOKUP(U270,'player index'!E:F,2,FALSE))</f>
        <v>401</v>
      </c>
      <c r="W270">
        <f t="shared" si="19"/>
        <v>0</v>
      </c>
    </row>
    <row r="271" spans="1:23">
      <c r="A271" t="s">
        <v>2508</v>
      </c>
      <c r="M271">
        <v>2</v>
      </c>
      <c r="N271">
        <v>23.7</v>
      </c>
      <c r="O271">
        <v>12</v>
      </c>
      <c r="P271">
        <v>0.1</v>
      </c>
      <c r="Q271">
        <v>0.1</v>
      </c>
      <c r="R271">
        <v>0</v>
      </c>
      <c r="S271">
        <f t="shared" si="16"/>
        <v>4.870000000000001</v>
      </c>
      <c r="T271" t="str">
        <f t="shared" si="17"/>
        <v>Rod Streater,OAK</v>
      </c>
      <c r="U271" t="str">
        <f t="shared" si="18"/>
        <v>Rod Streater</v>
      </c>
      <c r="V271">
        <f>IFERROR(VLOOKUP(U271,'player index'!D:F,3,FALSE),VLOOKUP(U271,'player index'!E:F,2,FALSE))</f>
        <v>333</v>
      </c>
      <c r="W271">
        <f t="shared" si="19"/>
        <v>4.870000000000001</v>
      </c>
    </row>
    <row r="272" spans="1:23">
      <c r="A272" t="s">
        <v>2509</v>
      </c>
      <c r="M272">
        <v>1.6</v>
      </c>
      <c r="N272">
        <v>22</v>
      </c>
      <c r="O272">
        <v>13.5</v>
      </c>
      <c r="P272">
        <v>0.1</v>
      </c>
      <c r="Q272">
        <v>0.1</v>
      </c>
      <c r="R272">
        <v>0</v>
      </c>
      <c r="S272">
        <f t="shared" si="16"/>
        <v>4.3000000000000007</v>
      </c>
      <c r="T272" t="str">
        <f t="shared" si="17"/>
        <v>Riley Cooper,PHI</v>
      </c>
      <c r="U272" t="str">
        <f t="shared" si="18"/>
        <v>Riley Cooper</v>
      </c>
      <c r="V272">
        <f>IFERROR(VLOOKUP(U272,'player index'!D:F,3,FALSE),VLOOKUP(U272,'player index'!E:F,2,FALSE))</f>
        <v>263</v>
      </c>
      <c r="W272">
        <f t="shared" si="19"/>
        <v>4.3000000000000007</v>
      </c>
    </row>
    <row r="273" spans="1:23">
      <c r="A273" t="s">
        <v>2510</v>
      </c>
      <c r="M273">
        <v>2.9</v>
      </c>
      <c r="N273">
        <v>52.2</v>
      </c>
      <c r="O273">
        <v>18</v>
      </c>
      <c r="P273">
        <v>0.4</v>
      </c>
      <c r="Q273">
        <v>0.1</v>
      </c>
      <c r="R273">
        <v>0</v>
      </c>
      <c r="S273">
        <f t="shared" si="16"/>
        <v>10.420000000000002</v>
      </c>
      <c r="T273" t="str">
        <f t="shared" si="17"/>
        <v>Sammy Watkins,BUF</v>
      </c>
      <c r="U273" t="str">
        <f t="shared" si="18"/>
        <v>Sammy Watkins</v>
      </c>
      <c r="V273">
        <f>IFERROR(VLOOKUP(U273,'player index'!D:F,3,FALSE),VLOOKUP(U273,'player index'!E:F,2,FALSE))</f>
        <v>138</v>
      </c>
      <c r="W273">
        <f t="shared" si="19"/>
        <v>10.420000000000002</v>
      </c>
    </row>
    <row r="274" spans="1:23">
      <c r="A274" t="s">
        <v>2511</v>
      </c>
      <c r="M274">
        <v>1.1000000000000001</v>
      </c>
      <c r="N274">
        <v>16.3</v>
      </c>
      <c r="O274">
        <v>14.2</v>
      </c>
      <c r="P274">
        <v>0.1</v>
      </c>
      <c r="Q274">
        <v>0</v>
      </c>
      <c r="R274">
        <v>0</v>
      </c>
      <c r="S274">
        <f t="shared" si="16"/>
        <v>3.3300000000000005</v>
      </c>
      <c r="T274" t="str">
        <f t="shared" si="17"/>
        <v>Jeremy Kerley,NYJ</v>
      </c>
      <c r="U274" t="str">
        <f t="shared" si="18"/>
        <v>Jeremy Kerley</v>
      </c>
      <c r="V274">
        <f>IFERROR(VLOOKUP(U274,'player index'!D:F,3,FALSE),VLOOKUP(U274,'player index'!E:F,2,FALSE))</f>
        <v>415</v>
      </c>
      <c r="W274">
        <f t="shared" si="19"/>
        <v>3.3300000000000005</v>
      </c>
    </row>
    <row r="275" spans="1:23">
      <c r="A275" t="s">
        <v>2512</v>
      </c>
      <c r="M275">
        <v>3.7</v>
      </c>
      <c r="N275">
        <v>48.4</v>
      </c>
      <c r="O275">
        <v>13.1</v>
      </c>
      <c r="P275">
        <v>0.2</v>
      </c>
      <c r="Q275">
        <v>0.1</v>
      </c>
      <c r="R275">
        <v>0</v>
      </c>
      <c r="S275">
        <f t="shared" si="16"/>
        <v>9.6399999999999988</v>
      </c>
      <c r="T275" t="str">
        <f t="shared" si="17"/>
        <v>Allen Hurns,JAC</v>
      </c>
      <c r="U275" t="str">
        <f t="shared" si="18"/>
        <v>Allen Hurns</v>
      </c>
      <c r="V275">
        <f>IFERROR(VLOOKUP(U275,'player index'!D:F,3,FALSE),VLOOKUP(U275,'player index'!E:F,2,FALSE))</f>
        <v>204</v>
      </c>
      <c r="W275">
        <f t="shared" si="19"/>
        <v>9.6399999999999988</v>
      </c>
    </row>
    <row r="276" spans="1:23">
      <c r="A276" t="s">
        <v>2513</v>
      </c>
      <c r="M276">
        <v>3.4</v>
      </c>
      <c r="N276">
        <v>47.3</v>
      </c>
      <c r="O276">
        <v>13.8</v>
      </c>
      <c r="P276">
        <v>0.2</v>
      </c>
      <c r="Q276">
        <v>0</v>
      </c>
      <c r="R276">
        <v>0</v>
      </c>
      <c r="S276">
        <f t="shared" si="16"/>
        <v>9.3299999999999983</v>
      </c>
      <c r="T276" t="str">
        <f t="shared" si="17"/>
        <v>Andrew Hawkins,CLE</v>
      </c>
      <c r="U276" t="str">
        <f t="shared" si="18"/>
        <v>Andrew Hawkins</v>
      </c>
      <c r="V276">
        <f>IFERROR(VLOOKUP(U276,'player index'!D:F,3,FALSE),VLOOKUP(U276,'player index'!E:F,2,FALSE))</f>
        <v>251</v>
      </c>
      <c r="W276">
        <f t="shared" si="19"/>
        <v>9.3299999999999983</v>
      </c>
    </row>
    <row r="277" spans="1:23">
      <c r="A277" t="s">
        <v>2514</v>
      </c>
      <c r="M277">
        <v>1.8</v>
      </c>
      <c r="N277">
        <v>22.5</v>
      </c>
      <c r="O277">
        <v>12.8</v>
      </c>
      <c r="P277">
        <v>0.2</v>
      </c>
      <c r="Q277">
        <v>0.1</v>
      </c>
      <c r="R277">
        <v>0</v>
      </c>
      <c r="S277">
        <f t="shared" si="16"/>
        <v>5.15</v>
      </c>
      <c r="T277" t="str">
        <f t="shared" si="17"/>
        <v>Kamar Aiken,BAL</v>
      </c>
      <c r="U277" t="str">
        <f t="shared" si="18"/>
        <v>Kamar Aiken</v>
      </c>
      <c r="V277">
        <f>IFERROR(VLOOKUP(U277,'player index'!D:F,3,FALSE),VLOOKUP(U277,'player index'!E:F,2,FALSE))</f>
        <v>224</v>
      </c>
      <c r="W277">
        <f t="shared" si="19"/>
        <v>5.15</v>
      </c>
    </row>
    <row r="278" spans="1:23">
      <c r="A278" t="s">
        <v>2515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16"/>
        <v>0</v>
      </c>
      <c r="T278" t="str">
        <f t="shared" si="17"/>
        <v>Matthew Slater,NE</v>
      </c>
      <c r="U278" t="str">
        <f t="shared" si="18"/>
        <v>Matthew Slater</v>
      </c>
      <c r="V278">
        <f>IFERROR(VLOOKUP(U278,'player index'!D:F,3,FALSE),VLOOKUP(U278,'player index'!E:F,2,FALSE))</f>
        <v>503</v>
      </c>
      <c r="W278">
        <f t="shared" si="19"/>
        <v>0</v>
      </c>
    </row>
    <row r="279" spans="1:23">
      <c r="A279" t="s">
        <v>2516</v>
      </c>
      <c r="M279">
        <v>5.8</v>
      </c>
      <c r="N279">
        <v>58.3</v>
      </c>
      <c r="O279">
        <v>10.1</v>
      </c>
      <c r="P279">
        <v>0.4</v>
      </c>
      <c r="Q279">
        <v>0.2</v>
      </c>
      <c r="R279">
        <v>0</v>
      </c>
      <c r="S279">
        <f t="shared" si="16"/>
        <v>13.83</v>
      </c>
      <c r="T279" t="str">
        <f t="shared" si="17"/>
        <v>Jarvis Landry,MIA</v>
      </c>
      <c r="U279" t="str">
        <f t="shared" si="18"/>
        <v>Jarvis Landry</v>
      </c>
      <c r="V279">
        <f>IFERROR(VLOOKUP(U279,'player index'!D:F,3,FALSE),VLOOKUP(U279,'player index'!E:F,2,FALSE))</f>
        <v>94</v>
      </c>
      <c r="W279">
        <f t="shared" si="19"/>
        <v>13.83</v>
      </c>
    </row>
    <row r="280" spans="1:23">
      <c r="A280" t="s">
        <v>2517</v>
      </c>
      <c r="M280">
        <v>2.5</v>
      </c>
      <c r="N280">
        <v>32.6</v>
      </c>
      <c r="O280">
        <v>12.9</v>
      </c>
      <c r="P280">
        <v>0.3</v>
      </c>
      <c r="Q280">
        <v>0</v>
      </c>
      <c r="R280">
        <v>0</v>
      </c>
      <c r="S280">
        <f t="shared" si="16"/>
        <v>7.56</v>
      </c>
      <c r="T280" t="str">
        <f t="shared" si="17"/>
        <v>Greg Jennings,MIA</v>
      </c>
      <c r="U280" t="str">
        <f t="shared" si="18"/>
        <v>Greg Jennings</v>
      </c>
      <c r="V280">
        <f>IFERROR(VLOOKUP(U280,'player index'!D:F,3,FALSE),VLOOKUP(U280,'player index'!E:F,2,FALSE))</f>
        <v>236</v>
      </c>
      <c r="W280">
        <f t="shared" si="19"/>
        <v>7.56</v>
      </c>
    </row>
    <row r="281" spans="1:23">
      <c r="A281" t="s">
        <v>2518</v>
      </c>
      <c r="M281">
        <v>4.4000000000000004</v>
      </c>
      <c r="N281">
        <v>64.400000000000006</v>
      </c>
      <c r="O281">
        <v>14.7</v>
      </c>
      <c r="P281">
        <v>0.2</v>
      </c>
      <c r="Q281">
        <v>0.1</v>
      </c>
      <c r="R281">
        <v>0</v>
      </c>
      <c r="S281">
        <f t="shared" si="16"/>
        <v>11.940000000000003</v>
      </c>
      <c r="T281" t="str">
        <f t="shared" si="17"/>
        <v>Vincent Jackson,TB</v>
      </c>
      <c r="U281" t="str">
        <f t="shared" si="18"/>
        <v>Vincent Jackson</v>
      </c>
      <c r="V281">
        <f>IFERROR(VLOOKUP(U281,'player index'!D:F,3,FALSE),VLOOKUP(U281,'player index'!E:F,2,FALSE))</f>
        <v>110</v>
      </c>
      <c r="W281">
        <f t="shared" si="19"/>
        <v>11.940000000000003</v>
      </c>
    </row>
    <row r="282" spans="1:23">
      <c r="A282" t="s">
        <v>2519</v>
      </c>
      <c r="M282">
        <v>2.2000000000000002</v>
      </c>
      <c r="N282">
        <v>28</v>
      </c>
      <c r="O282">
        <v>12.8</v>
      </c>
      <c r="P282">
        <v>0.1</v>
      </c>
      <c r="Q282">
        <v>0</v>
      </c>
      <c r="R282">
        <v>0</v>
      </c>
      <c r="S282">
        <f t="shared" si="16"/>
        <v>5.6</v>
      </c>
      <c r="T282" t="str">
        <f t="shared" si="17"/>
        <v>Kenny Stills,MIA</v>
      </c>
      <c r="U282" t="str">
        <f t="shared" si="18"/>
        <v>Kenny Stills</v>
      </c>
      <c r="V282">
        <f>IFERROR(VLOOKUP(U282,'player index'!D:F,3,FALSE),VLOOKUP(U282,'player index'!E:F,2,FALSE))</f>
        <v>287</v>
      </c>
      <c r="W282">
        <f t="shared" si="19"/>
        <v>5.6</v>
      </c>
    </row>
    <row r="283" spans="1:23">
      <c r="A283" t="s">
        <v>2520</v>
      </c>
      <c r="M283">
        <v>3.2</v>
      </c>
      <c r="N283">
        <v>53.7</v>
      </c>
      <c r="O283">
        <v>16.899999999999999</v>
      </c>
      <c r="P283">
        <v>0.5</v>
      </c>
      <c r="Q283">
        <v>0.1</v>
      </c>
      <c r="R283">
        <v>0</v>
      </c>
      <c r="S283">
        <f t="shared" si="16"/>
        <v>11.47</v>
      </c>
      <c r="T283" t="str">
        <f t="shared" si="17"/>
        <v>Michael Floyd,ARI</v>
      </c>
      <c r="U283" t="str">
        <f t="shared" si="18"/>
        <v>Michael Floyd</v>
      </c>
      <c r="V283">
        <f>IFERROR(VLOOKUP(U283,'player index'!D:F,3,FALSE),VLOOKUP(U283,'player index'!E:F,2,FALSE))</f>
        <v>180</v>
      </c>
      <c r="W283">
        <f t="shared" si="19"/>
        <v>11.47</v>
      </c>
    </row>
    <row r="284" spans="1:23">
      <c r="A284" t="s">
        <v>2521</v>
      </c>
      <c r="M284">
        <v>0.1</v>
      </c>
      <c r="N284">
        <v>0.7</v>
      </c>
      <c r="O284">
        <v>13.7</v>
      </c>
      <c r="P284">
        <v>0</v>
      </c>
      <c r="Q284">
        <v>0</v>
      </c>
      <c r="R284">
        <v>0</v>
      </c>
      <c r="S284">
        <f t="shared" si="16"/>
        <v>0.16999999999999998</v>
      </c>
      <c r="T284" t="str">
        <f t="shared" si="17"/>
        <v>Geremy Davis,NYG</v>
      </c>
      <c r="U284" t="str">
        <f t="shared" si="18"/>
        <v>Geremy Davis</v>
      </c>
      <c r="V284">
        <f>IFERROR(VLOOKUP(U284,'player index'!D:F,3,FALSE),VLOOKUP(U284,'player index'!E:F,2,FALSE))</f>
        <v>422</v>
      </c>
      <c r="W284">
        <f t="shared" si="19"/>
        <v>0.16999999999999998</v>
      </c>
    </row>
    <row r="285" spans="1:23">
      <c r="A285" t="s">
        <v>2522</v>
      </c>
      <c r="M285">
        <v>1.5</v>
      </c>
      <c r="N285">
        <v>24.3</v>
      </c>
      <c r="O285">
        <v>15.8</v>
      </c>
      <c r="P285">
        <v>0.2</v>
      </c>
      <c r="Q285">
        <v>0</v>
      </c>
      <c r="R285">
        <v>0</v>
      </c>
      <c r="S285">
        <f t="shared" si="16"/>
        <v>5.1300000000000008</v>
      </c>
      <c r="T285" t="str">
        <f t="shared" si="17"/>
        <v>Jaron Brown,ARI</v>
      </c>
      <c r="U285" t="str">
        <f t="shared" si="18"/>
        <v>Jaron Brown</v>
      </c>
      <c r="V285">
        <f>IFERROR(VLOOKUP(U285,'player index'!D:F,3,FALSE),VLOOKUP(U285,'player index'!E:F,2,FALSE))</f>
        <v>426</v>
      </c>
      <c r="W285">
        <f t="shared" si="19"/>
        <v>5.1300000000000008</v>
      </c>
    </row>
    <row r="286" spans="1:23">
      <c r="A286" t="s">
        <v>2523</v>
      </c>
      <c r="M286">
        <v>5.5</v>
      </c>
      <c r="N286">
        <v>65.7</v>
      </c>
      <c r="O286">
        <v>11.9</v>
      </c>
      <c r="P286">
        <v>0.3</v>
      </c>
      <c r="Q286">
        <v>0.2</v>
      </c>
      <c r="R286">
        <v>0</v>
      </c>
      <c r="S286">
        <f t="shared" si="16"/>
        <v>13.670000000000002</v>
      </c>
      <c r="T286" t="str">
        <f t="shared" si="17"/>
        <v>Roddy White,ATL</v>
      </c>
      <c r="U286" t="str">
        <f t="shared" si="18"/>
        <v>Roddy White</v>
      </c>
      <c r="V286">
        <f>IFERROR(VLOOKUP(U286,'player index'!D:F,3,FALSE),VLOOKUP(U286,'player index'!E:F,2,FALSE))</f>
        <v>99</v>
      </c>
      <c r="W286">
        <f t="shared" si="19"/>
        <v>13.670000000000002</v>
      </c>
    </row>
    <row r="287" spans="1:23">
      <c r="A287" t="s">
        <v>2524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16"/>
        <v>0</v>
      </c>
      <c r="T287" t="str">
        <f t="shared" si="17"/>
        <v>Sammie Coates,PIT</v>
      </c>
      <c r="U287" t="str">
        <f t="shared" si="18"/>
        <v>Sammie Coates</v>
      </c>
      <c r="V287">
        <f>IFERROR(VLOOKUP(U287,'player index'!D:F,3,FALSE),VLOOKUP(U287,'player index'!E:F,2,FALSE))</f>
        <v>664</v>
      </c>
      <c r="W287">
        <f t="shared" si="19"/>
        <v>0</v>
      </c>
    </row>
    <row r="288" spans="1:23">
      <c r="A288" t="s">
        <v>2525</v>
      </c>
      <c r="M288">
        <v>1.9</v>
      </c>
      <c r="N288">
        <v>22.4</v>
      </c>
      <c r="O288">
        <v>11.5</v>
      </c>
      <c r="P288">
        <v>0.1</v>
      </c>
      <c r="Q288">
        <v>0</v>
      </c>
      <c r="R288">
        <v>0</v>
      </c>
      <c r="S288">
        <f t="shared" si="16"/>
        <v>4.74</v>
      </c>
      <c r="T288" t="str">
        <f t="shared" si="17"/>
        <v>DeVante Parker,MIA</v>
      </c>
      <c r="U288" t="str">
        <f t="shared" si="18"/>
        <v>DeVante Parker</v>
      </c>
      <c r="V288">
        <f>IFERROR(VLOOKUP(U288,'player index'!D:F,3,FALSE),VLOOKUP(U288,'player index'!E:F,2,FALSE))</f>
        <v>240</v>
      </c>
      <c r="W288">
        <f t="shared" si="19"/>
        <v>4.74</v>
      </c>
    </row>
    <row r="289" spans="1:23">
      <c r="A289" t="s">
        <v>2526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16"/>
        <v>0</v>
      </c>
      <c r="T289" t="str">
        <f t="shared" si="17"/>
        <v>Seyi Ajirotutu,PHI</v>
      </c>
      <c r="U289" t="str">
        <f t="shared" si="18"/>
        <v>Seyi Ajirotutu</v>
      </c>
      <c r="V289">
        <f>IFERROR(VLOOKUP(U289,'player index'!D:F,3,FALSE),VLOOKUP(U289,'player index'!E:F,2,FALSE))</f>
        <v>518</v>
      </c>
      <c r="W289">
        <f t="shared" si="19"/>
        <v>0</v>
      </c>
    </row>
    <row r="290" spans="1:23">
      <c r="A290" t="s">
        <v>2527</v>
      </c>
      <c r="M290">
        <v>1.4</v>
      </c>
      <c r="N290">
        <v>16.8</v>
      </c>
      <c r="O290">
        <v>11.9</v>
      </c>
      <c r="P290">
        <v>0.1</v>
      </c>
      <c r="Q290">
        <v>0</v>
      </c>
      <c r="R290">
        <v>0</v>
      </c>
      <c r="S290">
        <f t="shared" si="16"/>
        <v>3.68</v>
      </c>
      <c r="T290" t="str">
        <f t="shared" si="17"/>
        <v>Cody Latimer,DEN</v>
      </c>
      <c r="U290" t="str">
        <f t="shared" si="18"/>
        <v>Cody Latimer</v>
      </c>
      <c r="V290">
        <f>IFERROR(VLOOKUP(U290,'player index'!D:F,3,FALSE),VLOOKUP(U290,'player index'!E:F,2,FALSE))</f>
        <v>388</v>
      </c>
      <c r="W290">
        <f t="shared" si="19"/>
        <v>3.68</v>
      </c>
    </row>
    <row r="291" spans="1:23">
      <c r="A291" t="s">
        <v>2528</v>
      </c>
      <c r="M291">
        <v>2</v>
      </c>
      <c r="N291">
        <v>18.7</v>
      </c>
      <c r="O291">
        <v>9.5</v>
      </c>
      <c r="P291">
        <v>0.1</v>
      </c>
      <c r="Q291">
        <v>0</v>
      </c>
      <c r="R291">
        <v>0</v>
      </c>
      <c r="S291">
        <f t="shared" si="16"/>
        <v>4.4700000000000006</v>
      </c>
      <c r="T291" t="str">
        <f t="shared" si="17"/>
        <v>Jason Avant,KC</v>
      </c>
      <c r="U291" t="str">
        <f t="shared" si="18"/>
        <v>Jason Avant</v>
      </c>
      <c r="V291">
        <f>IFERROR(VLOOKUP(U291,'player index'!D:F,3,FALSE),VLOOKUP(U291,'player index'!E:F,2,FALSE))</f>
        <v>355</v>
      </c>
      <c r="W291">
        <f t="shared" si="19"/>
        <v>4.4700000000000006</v>
      </c>
    </row>
    <row r="292" spans="1:23">
      <c r="A292" t="s">
        <v>2529</v>
      </c>
      <c r="M292">
        <v>1.1000000000000001</v>
      </c>
      <c r="N292">
        <v>13.4</v>
      </c>
      <c r="O292">
        <v>12.6</v>
      </c>
      <c r="P292">
        <v>0.1</v>
      </c>
      <c r="Q292">
        <v>0</v>
      </c>
      <c r="R292">
        <v>0</v>
      </c>
      <c r="S292">
        <f t="shared" si="16"/>
        <v>3.0400000000000005</v>
      </c>
      <c r="T292" t="str">
        <f t="shared" si="17"/>
        <v>Michael Campanaro,BAL</v>
      </c>
      <c r="U292" t="str">
        <f t="shared" si="18"/>
        <v>Michael Campanaro</v>
      </c>
      <c r="V292">
        <f>IFERROR(VLOOKUP(U292,'player index'!D:F,3,FALSE),VLOOKUP(U292,'player index'!E:F,2,FALSE))</f>
        <v>302</v>
      </c>
      <c r="W292">
        <f t="shared" si="19"/>
        <v>3.0400000000000005</v>
      </c>
    </row>
    <row r="293" spans="1:23">
      <c r="A293" t="s">
        <v>2530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16"/>
        <v>0</v>
      </c>
      <c r="T293" t="str">
        <f t="shared" si="17"/>
        <v>Chris Harper,NE</v>
      </c>
      <c r="U293" t="str">
        <f t="shared" si="18"/>
        <v>Chris Harper</v>
      </c>
      <c r="V293">
        <f>IFERROR(VLOOKUP(U293,'player index'!D:F,3,FALSE),VLOOKUP(U293,'player index'!E:F,2,FALSE))</f>
        <v>581</v>
      </c>
      <c r="W293">
        <f t="shared" si="19"/>
        <v>0</v>
      </c>
    </row>
    <row r="294" spans="1:23">
      <c r="A294" t="s">
        <v>2531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16"/>
        <v>0</v>
      </c>
      <c r="T294" t="str">
        <f t="shared" si="17"/>
        <v>Bryan Walters,JAC</v>
      </c>
      <c r="U294" t="str">
        <f t="shared" si="18"/>
        <v>Bryan Walters</v>
      </c>
      <c r="V294">
        <f>IFERROR(VLOOKUP(U294,'player index'!D:F,3,FALSE),VLOOKUP(U294,'player index'!E:F,2,FALSE))</f>
        <v>443</v>
      </c>
      <c r="W294">
        <f t="shared" si="19"/>
        <v>0</v>
      </c>
    </row>
    <row r="295" spans="1:23">
      <c r="A295" t="s">
        <v>2532</v>
      </c>
      <c r="M295">
        <v>2.2999999999999998</v>
      </c>
      <c r="N295">
        <v>30</v>
      </c>
      <c r="O295">
        <v>13.1</v>
      </c>
      <c r="P295">
        <v>0.1</v>
      </c>
      <c r="Q295">
        <v>0.1</v>
      </c>
      <c r="R295">
        <v>0</v>
      </c>
      <c r="S295">
        <f t="shared" si="16"/>
        <v>5.8000000000000007</v>
      </c>
      <c r="T295" t="str">
        <f t="shared" si="17"/>
        <v>Andre Roberts,WAS</v>
      </c>
      <c r="U295" t="str">
        <f t="shared" si="18"/>
        <v>Andre Roberts</v>
      </c>
      <c r="V295">
        <f>IFERROR(VLOOKUP(U295,'player index'!D:F,3,FALSE),VLOOKUP(U295,'player index'!E:F,2,FALSE))</f>
        <v>206</v>
      </c>
      <c r="W295">
        <f t="shared" si="19"/>
        <v>5.8000000000000007</v>
      </c>
    </row>
    <row r="296" spans="1:23">
      <c r="A296" t="s">
        <v>2533</v>
      </c>
      <c r="M296">
        <v>3</v>
      </c>
      <c r="N296">
        <v>41.7</v>
      </c>
      <c r="O296">
        <v>14.1</v>
      </c>
      <c r="P296">
        <v>0.2</v>
      </c>
      <c r="Q296">
        <v>0</v>
      </c>
      <c r="R296">
        <v>0</v>
      </c>
      <c r="S296">
        <f t="shared" si="16"/>
        <v>8.370000000000001</v>
      </c>
      <c r="T296" t="str">
        <f t="shared" si="17"/>
        <v>Charles Johnson,MIN</v>
      </c>
      <c r="U296" t="str">
        <f t="shared" si="18"/>
        <v>Charles Johnson</v>
      </c>
      <c r="V296">
        <f>IFERROR(VLOOKUP(U296,'player index'!D:F,3,FALSE),VLOOKUP(U296,'player index'!E:F,2,FALSE))</f>
        <v>152</v>
      </c>
      <c r="W296">
        <f t="shared" si="19"/>
        <v>8.370000000000001</v>
      </c>
    </row>
    <row r="297" spans="1:23">
      <c r="A297" t="s">
        <v>2534</v>
      </c>
      <c r="M297">
        <v>2.9</v>
      </c>
      <c r="N297">
        <v>26.5</v>
      </c>
      <c r="O297">
        <v>9.1999999999999993</v>
      </c>
      <c r="P297">
        <v>0.4</v>
      </c>
      <c r="Q297">
        <v>0</v>
      </c>
      <c r="R297">
        <v>0</v>
      </c>
      <c r="S297">
        <f t="shared" si="16"/>
        <v>7.9500000000000011</v>
      </c>
      <c r="T297" t="str">
        <f t="shared" si="17"/>
        <v>Josh Bellamy,CHI</v>
      </c>
      <c r="U297" t="str">
        <f t="shared" si="18"/>
        <v>Josh Bellamy</v>
      </c>
      <c r="V297">
        <f>IFERROR(VLOOKUP(U297,'player index'!D:F,3,FALSE),VLOOKUP(U297,'player index'!E:F,2,FALSE))</f>
        <v>270</v>
      </c>
      <c r="W297">
        <f t="shared" si="19"/>
        <v>7.9500000000000011</v>
      </c>
    </row>
    <row r="298" spans="1:23">
      <c r="A298" t="s">
        <v>2535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16"/>
        <v>0</v>
      </c>
      <c r="T298" t="str">
        <f t="shared" si="17"/>
        <v>Keith Mumphery,HOU</v>
      </c>
      <c r="U298" t="str">
        <f t="shared" si="18"/>
        <v>Keith Mumphery</v>
      </c>
      <c r="V298">
        <f>IFERROR(VLOOKUP(U298,'player index'!D:F,3,FALSE),VLOOKUP(U298,'player index'!E:F,2,FALSE))</f>
        <v>322</v>
      </c>
      <c r="W298">
        <f t="shared" si="19"/>
        <v>0</v>
      </c>
    </row>
    <row r="299" spans="1:23">
      <c r="A299" t="s">
        <v>2536</v>
      </c>
      <c r="M299">
        <v>4.5</v>
      </c>
      <c r="N299">
        <v>59.3</v>
      </c>
      <c r="O299">
        <v>13.3</v>
      </c>
      <c r="P299">
        <v>0.4</v>
      </c>
      <c r="Q299">
        <v>0</v>
      </c>
      <c r="R299">
        <v>0</v>
      </c>
      <c r="S299">
        <f t="shared" si="16"/>
        <v>12.83</v>
      </c>
      <c r="T299" t="str">
        <f t="shared" si="17"/>
        <v>Davante Adams,GB</v>
      </c>
      <c r="U299" t="str">
        <f t="shared" si="18"/>
        <v>Davante Adams</v>
      </c>
      <c r="V299">
        <f>IFERROR(VLOOKUP(U299,'player index'!D:F,3,FALSE),VLOOKUP(U299,'player index'!E:F,2,FALSE))</f>
        <v>147</v>
      </c>
      <c r="W299">
        <f t="shared" si="19"/>
        <v>12.83</v>
      </c>
    </row>
    <row r="300" spans="1:23">
      <c r="A300" t="s">
        <v>2537</v>
      </c>
      <c r="M300">
        <v>5.7</v>
      </c>
      <c r="N300">
        <v>82.7</v>
      </c>
      <c r="O300">
        <v>14.5</v>
      </c>
      <c r="P300">
        <v>0.7</v>
      </c>
      <c r="Q300">
        <v>0.1</v>
      </c>
      <c r="R300">
        <v>0</v>
      </c>
      <c r="S300">
        <f t="shared" si="16"/>
        <v>18.07</v>
      </c>
      <c r="T300" t="str">
        <f t="shared" si="17"/>
        <v>Randall Cobb,GB</v>
      </c>
      <c r="U300" t="str">
        <f t="shared" si="18"/>
        <v>Randall Cobb</v>
      </c>
      <c r="V300">
        <f>IFERROR(VLOOKUP(U300,'player index'!D:F,3,FALSE),VLOOKUP(U300,'player index'!E:F,2,FALSE))</f>
        <v>86</v>
      </c>
      <c r="W300">
        <f t="shared" si="19"/>
        <v>18.07</v>
      </c>
    </row>
    <row r="301" spans="1:23">
      <c r="A301" t="s">
        <v>2538</v>
      </c>
      <c r="M301">
        <v>2.2000000000000002</v>
      </c>
      <c r="N301">
        <v>31.8</v>
      </c>
      <c r="O301">
        <v>14.4</v>
      </c>
      <c r="P301">
        <v>0.2</v>
      </c>
      <c r="Q301">
        <v>0</v>
      </c>
      <c r="R301">
        <v>0</v>
      </c>
      <c r="S301">
        <f t="shared" si="16"/>
        <v>6.580000000000001</v>
      </c>
      <c r="T301" t="str">
        <f t="shared" si="17"/>
        <v>Devin Street,DAL</v>
      </c>
      <c r="U301" t="str">
        <f t="shared" si="18"/>
        <v>Devin Street</v>
      </c>
      <c r="V301">
        <f>IFERROR(VLOOKUP(U301,'player index'!D:F,3,FALSE),VLOOKUP(U301,'player index'!E:F,2,FALSE))</f>
        <v>233</v>
      </c>
      <c r="W301">
        <f t="shared" si="19"/>
        <v>6.580000000000001</v>
      </c>
    </row>
    <row r="302" spans="1:23">
      <c r="A302" t="s">
        <v>2539</v>
      </c>
      <c r="M302">
        <v>1.7</v>
      </c>
      <c r="N302">
        <v>19.100000000000001</v>
      </c>
      <c r="O302">
        <v>11.3</v>
      </c>
      <c r="P302">
        <v>0.1</v>
      </c>
      <c r="Q302">
        <v>0.1</v>
      </c>
      <c r="R302">
        <v>0</v>
      </c>
      <c r="S302">
        <f t="shared" si="16"/>
        <v>4.1100000000000012</v>
      </c>
      <c r="T302" t="str">
        <f t="shared" si="17"/>
        <v>Chris Hogan,BUF</v>
      </c>
      <c r="U302" t="str">
        <f t="shared" si="18"/>
        <v>Chris Hogan</v>
      </c>
      <c r="V302">
        <f>IFERROR(VLOOKUP(U302,'player index'!D:F,3,FALSE),VLOOKUP(U302,'player index'!E:F,2,FALSE))</f>
        <v>408</v>
      </c>
      <c r="W302">
        <f t="shared" si="19"/>
        <v>4.1100000000000012</v>
      </c>
    </row>
    <row r="303" spans="1:23">
      <c r="A303" t="s">
        <v>2540</v>
      </c>
      <c r="M303">
        <v>4.3</v>
      </c>
      <c r="N303">
        <v>47.8</v>
      </c>
      <c r="O303">
        <v>11.1</v>
      </c>
      <c r="P303">
        <v>0.5</v>
      </c>
      <c r="Q303">
        <v>0</v>
      </c>
      <c r="R303">
        <v>0</v>
      </c>
      <c r="S303">
        <f t="shared" si="16"/>
        <v>12.08</v>
      </c>
      <c r="T303" t="str">
        <f t="shared" si="17"/>
        <v>Steve Johnson,SD</v>
      </c>
      <c r="U303" t="str">
        <f t="shared" si="18"/>
        <v>Steve Johnson</v>
      </c>
      <c r="V303">
        <f>IFERROR(VLOOKUP(U303,'player index'!D:F,3,FALSE),VLOOKUP(U303,'player index'!E:F,2,FALSE))</f>
        <v>158</v>
      </c>
      <c r="W303">
        <f t="shared" si="19"/>
        <v>12.08</v>
      </c>
    </row>
    <row r="304" spans="1:23">
      <c r="A304" t="s">
        <v>2541</v>
      </c>
      <c r="M304">
        <v>0</v>
      </c>
      <c r="N304">
        <v>0.4</v>
      </c>
      <c r="O304">
        <v>10.199999999999999</v>
      </c>
      <c r="P304">
        <v>0</v>
      </c>
      <c r="Q304">
        <v>0</v>
      </c>
      <c r="R304">
        <v>0</v>
      </c>
      <c r="S304">
        <f t="shared" si="16"/>
        <v>4.0000000000000008E-2</v>
      </c>
      <c r="T304" t="str">
        <f t="shared" si="17"/>
        <v>Frankie Hammond,KC</v>
      </c>
      <c r="U304" t="str">
        <f t="shared" si="18"/>
        <v>Frankie Hammond</v>
      </c>
      <c r="V304">
        <f>IFERROR(VLOOKUP(U304,'player index'!D:F,3,FALSE),VLOOKUP(U304,'player index'!E:F,2,FALSE))</f>
        <v>618</v>
      </c>
      <c r="W304">
        <f t="shared" si="19"/>
        <v>4.0000000000000008E-2</v>
      </c>
    </row>
    <row r="305" spans="1:23">
      <c r="A305" t="s">
        <v>2542</v>
      </c>
      <c r="M305">
        <v>0</v>
      </c>
      <c r="N305">
        <v>0.6</v>
      </c>
      <c r="O305">
        <v>14.8</v>
      </c>
      <c r="P305">
        <v>0</v>
      </c>
      <c r="Q305">
        <v>0</v>
      </c>
      <c r="R305">
        <v>0</v>
      </c>
      <c r="S305">
        <f t="shared" si="16"/>
        <v>0.06</v>
      </c>
      <c r="T305" t="str">
        <f t="shared" si="17"/>
        <v>Jeff Janis,GB</v>
      </c>
      <c r="U305" t="str">
        <f t="shared" si="18"/>
        <v>Jeff Janis</v>
      </c>
      <c r="V305">
        <f>IFERROR(VLOOKUP(U305,'player index'!D:F,3,FALSE),VLOOKUP(U305,'player index'!E:F,2,FALSE))</f>
        <v>445</v>
      </c>
      <c r="W305">
        <f t="shared" si="19"/>
        <v>0.06</v>
      </c>
    </row>
    <row r="306" spans="1:23">
      <c r="A306" t="s">
        <v>2543</v>
      </c>
      <c r="M306">
        <v>5.3</v>
      </c>
      <c r="N306">
        <v>67</v>
      </c>
      <c r="O306">
        <v>12.6</v>
      </c>
      <c r="P306">
        <v>0.6</v>
      </c>
      <c r="Q306">
        <v>0</v>
      </c>
      <c r="R306">
        <v>0</v>
      </c>
      <c r="S306">
        <f t="shared" si="16"/>
        <v>15.6</v>
      </c>
      <c r="T306" t="str">
        <f t="shared" si="17"/>
        <v>Calvin Johnson,DET</v>
      </c>
      <c r="U306" t="str">
        <f t="shared" si="18"/>
        <v>Calvin Johnson</v>
      </c>
      <c r="V306">
        <f>IFERROR(VLOOKUP(U306,'player index'!D:F,3,FALSE),VLOOKUP(U306,'player index'!E:F,2,FALSE))</f>
        <v>58</v>
      </c>
      <c r="W306">
        <f t="shared" si="19"/>
        <v>15.6</v>
      </c>
    </row>
    <row r="307" spans="1:23">
      <c r="A307" t="s">
        <v>2544</v>
      </c>
      <c r="M307">
        <v>1.9</v>
      </c>
      <c r="N307">
        <v>24.5</v>
      </c>
      <c r="O307">
        <v>13.1</v>
      </c>
      <c r="P307">
        <v>0.1</v>
      </c>
      <c r="Q307">
        <v>0</v>
      </c>
      <c r="R307">
        <v>0</v>
      </c>
      <c r="S307">
        <f t="shared" si="16"/>
        <v>4.9499999999999993</v>
      </c>
      <c r="T307" t="str">
        <f t="shared" si="17"/>
        <v>Miles Austin,PHI</v>
      </c>
      <c r="U307" t="str">
        <f t="shared" si="18"/>
        <v>Miles Austin</v>
      </c>
      <c r="V307">
        <f>IFERROR(VLOOKUP(U307,'player index'!D:F,3,FALSE),VLOOKUP(U307,'player index'!E:F,2,FALSE))</f>
        <v>349</v>
      </c>
      <c r="W307">
        <f t="shared" si="19"/>
        <v>4.9499999999999993</v>
      </c>
    </row>
    <row r="308" spans="1:23">
      <c r="A308" t="s">
        <v>2545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 t="shared" si="16"/>
        <v>0</v>
      </c>
      <c r="T308" t="str">
        <f t="shared" si="17"/>
        <v>Brittan Golden,ARI</v>
      </c>
      <c r="U308" t="str">
        <f t="shared" si="18"/>
        <v>Brittan Golden</v>
      </c>
      <c r="V308">
        <f>IFERROR(VLOOKUP(U308,'player index'!D:F,3,FALSE),VLOOKUP(U308,'player index'!E:F,2,FALSE))</f>
        <v>485</v>
      </c>
      <c r="W308">
        <f t="shared" si="19"/>
        <v>0</v>
      </c>
    </row>
    <row r="309" spans="1:23">
      <c r="A309" t="s">
        <v>2546</v>
      </c>
      <c r="M309">
        <v>5.2</v>
      </c>
      <c r="N309">
        <v>57.7</v>
      </c>
      <c r="O309">
        <v>11.1</v>
      </c>
      <c r="P309">
        <v>0.3</v>
      </c>
      <c r="Q309">
        <v>0</v>
      </c>
      <c r="R309">
        <v>0</v>
      </c>
      <c r="S309">
        <f t="shared" si="16"/>
        <v>12.77</v>
      </c>
      <c r="T309" t="str">
        <f t="shared" si="17"/>
        <v>Amari Cooper,OAK</v>
      </c>
      <c r="U309" t="str">
        <f t="shared" si="18"/>
        <v>Amari Cooper</v>
      </c>
      <c r="V309">
        <f>IFERROR(VLOOKUP(U309,'player index'!D:F,3,FALSE),VLOOKUP(U309,'player index'!E:F,2,FALSE))</f>
        <v>114</v>
      </c>
      <c r="W309">
        <f t="shared" si="19"/>
        <v>12.77</v>
      </c>
    </row>
    <row r="310" spans="1:23">
      <c r="A310" t="s">
        <v>2547</v>
      </c>
      <c r="M310">
        <v>2</v>
      </c>
      <c r="N310">
        <v>35.1</v>
      </c>
      <c r="O310">
        <v>17.100000000000001</v>
      </c>
      <c r="P310">
        <v>0.3</v>
      </c>
      <c r="Q310">
        <v>0</v>
      </c>
      <c r="R310">
        <v>0</v>
      </c>
      <c r="S310">
        <f t="shared" si="16"/>
        <v>7.31</v>
      </c>
      <c r="T310" t="str">
        <f t="shared" si="17"/>
        <v>Corey Brown,CAR</v>
      </c>
      <c r="U310" t="str">
        <f t="shared" si="18"/>
        <v>Corey Brown</v>
      </c>
      <c r="V310">
        <f>IFERROR(VLOOKUP(U310,'player index'!D:F,3,FALSE),VLOOKUP(U310,'player index'!E:F,2,FALSE))</f>
        <v>273</v>
      </c>
      <c r="W310">
        <f t="shared" si="19"/>
        <v>7.31</v>
      </c>
    </row>
    <row r="311" spans="1:23">
      <c r="A311" t="s">
        <v>2548</v>
      </c>
      <c r="M311">
        <v>1.7</v>
      </c>
      <c r="N311">
        <v>23.1</v>
      </c>
      <c r="O311">
        <v>13.5</v>
      </c>
      <c r="P311">
        <v>0.1</v>
      </c>
      <c r="Q311">
        <v>0</v>
      </c>
      <c r="R311">
        <v>0</v>
      </c>
      <c r="S311">
        <f t="shared" si="16"/>
        <v>4.6099999999999994</v>
      </c>
      <c r="T311" t="str">
        <f t="shared" si="17"/>
        <v>Albert Wilson,KC</v>
      </c>
      <c r="U311" t="str">
        <f t="shared" si="18"/>
        <v>Albert Wilson</v>
      </c>
      <c r="V311">
        <f>IFERROR(VLOOKUP(U311,'player index'!D:F,3,FALSE),VLOOKUP(U311,'player index'!E:F,2,FALSE))</f>
        <v>274</v>
      </c>
      <c r="W311">
        <f t="shared" si="19"/>
        <v>4.6099999999999994</v>
      </c>
    </row>
    <row r="312" spans="1:23">
      <c r="A312" t="s">
        <v>2549</v>
      </c>
      <c r="M312">
        <v>1.2</v>
      </c>
      <c r="N312">
        <v>22.6</v>
      </c>
      <c r="O312">
        <v>18.8</v>
      </c>
      <c r="P312">
        <v>0.1</v>
      </c>
      <c r="Q312">
        <v>0</v>
      </c>
      <c r="R312">
        <v>0</v>
      </c>
      <c r="S312">
        <f t="shared" si="16"/>
        <v>4.0600000000000005</v>
      </c>
      <c r="T312" t="str">
        <f t="shared" si="17"/>
        <v>Justin Hunter,TEN</v>
      </c>
      <c r="U312" t="str">
        <f t="shared" si="18"/>
        <v>Justin Hunter</v>
      </c>
      <c r="V312">
        <f>IFERROR(VLOOKUP(U312,'player index'!D:F,3,FALSE),VLOOKUP(U312,'player index'!E:F,2,FALSE))</f>
        <v>267</v>
      </c>
      <c r="W312">
        <f t="shared" si="19"/>
        <v>4.0600000000000005</v>
      </c>
    </row>
    <row r="313" spans="1:23">
      <c r="A313" t="s">
        <v>2550</v>
      </c>
      <c r="M313">
        <v>0.1</v>
      </c>
      <c r="N313">
        <v>0.9</v>
      </c>
      <c r="O313">
        <v>11.1</v>
      </c>
      <c r="P313">
        <v>0</v>
      </c>
      <c r="Q313">
        <v>0</v>
      </c>
      <c r="R313">
        <v>0</v>
      </c>
      <c r="S313">
        <f t="shared" si="16"/>
        <v>0.19</v>
      </c>
      <c r="T313" t="str">
        <f t="shared" si="17"/>
        <v>Greg Little,CIN</v>
      </c>
      <c r="U313" t="str">
        <f t="shared" si="18"/>
        <v>Greg Little</v>
      </c>
      <c r="V313">
        <f>IFERROR(VLOOKUP(U313,'player index'!D:F,3,FALSE),VLOOKUP(U313,'player index'!E:F,2,FALSE))</f>
        <v>523</v>
      </c>
      <c r="W313">
        <f t="shared" si="19"/>
        <v>0.19</v>
      </c>
    </row>
    <row r="314" spans="1:23">
      <c r="A314" t="s">
        <v>2551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16"/>
        <v>0</v>
      </c>
      <c r="T314" t="str">
        <f t="shared" si="17"/>
        <v>Keshawn Martin,NE</v>
      </c>
      <c r="U314" t="str">
        <f t="shared" si="18"/>
        <v>Keshawn Martin</v>
      </c>
      <c r="V314">
        <f>IFERROR(VLOOKUP(U314,'player index'!D:F,3,FALSE),VLOOKUP(U314,'player index'!E:F,2,FALSE))</f>
        <v>482</v>
      </c>
      <c r="W314">
        <f t="shared" si="19"/>
        <v>0</v>
      </c>
    </row>
    <row r="315" spans="1:23">
      <c r="A315" t="s">
        <v>2552</v>
      </c>
      <c r="M315">
        <v>1.3</v>
      </c>
      <c r="N315">
        <v>20.2</v>
      </c>
      <c r="O315">
        <v>15.3</v>
      </c>
      <c r="P315">
        <v>0.2</v>
      </c>
      <c r="Q315">
        <v>0</v>
      </c>
      <c r="R315">
        <v>0</v>
      </c>
      <c r="S315">
        <f t="shared" si="16"/>
        <v>4.5200000000000005</v>
      </c>
      <c r="T315" t="str">
        <f t="shared" si="17"/>
        <v>Ty Montgomery,GB</v>
      </c>
      <c r="U315" t="str">
        <f t="shared" si="18"/>
        <v>Ty Montgomery</v>
      </c>
      <c r="V315">
        <f>IFERROR(VLOOKUP(U315,'player index'!D:F,3,FALSE),VLOOKUP(U315,'player index'!E:F,2,FALSE))</f>
        <v>376</v>
      </c>
      <c r="W315">
        <f t="shared" si="19"/>
        <v>4.5200000000000005</v>
      </c>
    </row>
    <row r="316" spans="1:23">
      <c r="A316" t="s">
        <v>2553</v>
      </c>
      <c r="M316">
        <v>3</v>
      </c>
      <c r="N316">
        <v>34.9</v>
      </c>
      <c r="O316">
        <v>11.5</v>
      </c>
      <c r="P316">
        <v>0.1</v>
      </c>
      <c r="Q316">
        <v>0</v>
      </c>
      <c r="R316">
        <v>0</v>
      </c>
      <c r="S316">
        <f t="shared" si="16"/>
        <v>7.09</v>
      </c>
      <c r="T316" t="str">
        <f t="shared" si="17"/>
        <v>Marqise Lee,JAC</v>
      </c>
      <c r="U316" t="str">
        <f t="shared" si="18"/>
        <v>Marqise Lee</v>
      </c>
      <c r="V316">
        <f>IFERROR(VLOOKUP(U316,'player index'!D:F,3,FALSE),VLOOKUP(U316,'player index'!E:F,2,FALSE))</f>
        <v>286</v>
      </c>
      <c r="W316">
        <f t="shared" si="19"/>
        <v>7.09</v>
      </c>
    </row>
    <row r="317" spans="1:23">
      <c r="A317" t="s">
        <v>2554</v>
      </c>
      <c r="M317">
        <v>2.2999999999999998</v>
      </c>
      <c r="N317">
        <v>35.9</v>
      </c>
      <c r="O317">
        <v>15.9</v>
      </c>
      <c r="P317">
        <v>0.2</v>
      </c>
      <c r="Q317">
        <v>0</v>
      </c>
      <c r="R317">
        <v>0</v>
      </c>
      <c r="S317">
        <f t="shared" si="16"/>
        <v>7.09</v>
      </c>
      <c r="T317" t="str">
        <f t="shared" si="17"/>
        <v>Jermaine Kearse,SEA</v>
      </c>
      <c r="U317" t="str">
        <f t="shared" si="18"/>
        <v>Jermaine Kearse</v>
      </c>
      <c r="V317">
        <f>IFERROR(VLOOKUP(U317,'player index'!D:F,3,FALSE),VLOOKUP(U317,'player index'!E:F,2,FALSE))</f>
        <v>177</v>
      </c>
      <c r="W317">
        <f t="shared" si="19"/>
        <v>7.09</v>
      </c>
    </row>
    <row r="318" spans="1:23">
      <c r="A318" t="s">
        <v>2555</v>
      </c>
      <c r="M318">
        <v>2.4</v>
      </c>
      <c r="N318">
        <v>38</v>
      </c>
      <c r="O318">
        <v>16.2</v>
      </c>
      <c r="P318">
        <v>0.2</v>
      </c>
      <c r="Q318">
        <v>0</v>
      </c>
      <c r="R318">
        <v>0</v>
      </c>
      <c r="S318">
        <f t="shared" si="16"/>
        <v>7.4</v>
      </c>
      <c r="T318" t="str">
        <f t="shared" si="17"/>
        <v>Jarius Wright,MIN</v>
      </c>
      <c r="U318" t="str">
        <f t="shared" si="18"/>
        <v>Jarius Wright</v>
      </c>
      <c r="V318">
        <f>IFERROR(VLOOKUP(U318,'player index'!D:F,3,FALSE),VLOOKUP(U318,'player index'!E:F,2,FALSE))</f>
        <v>241</v>
      </c>
      <c r="W318">
        <f t="shared" si="19"/>
        <v>7.4</v>
      </c>
    </row>
    <row r="319" spans="1:23">
      <c r="A319" t="s">
        <v>2556</v>
      </c>
      <c r="M319">
        <v>2.7</v>
      </c>
      <c r="N319">
        <v>35.4</v>
      </c>
      <c r="O319">
        <v>13.3</v>
      </c>
      <c r="P319">
        <v>0.3</v>
      </c>
      <c r="Q319">
        <v>0.1</v>
      </c>
      <c r="R319">
        <v>0</v>
      </c>
      <c r="S319">
        <f t="shared" si="16"/>
        <v>7.9399999999999995</v>
      </c>
      <c r="T319" t="str">
        <f t="shared" si="17"/>
        <v>Robert Woods,BUF</v>
      </c>
      <c r="U319" t="str">
        <f t="shared" si="18"/>
        <v>Robert Woods</v>
      </c>
      <c r="V319">
        <f>IFERROR(VLOOKUP(U319,'player index'!D:F,3,FALSE),VLOOKUP(U319,'player index'!E:F,2,FALSE))</f>
        <v>268</v>
      </c>
      <c r="W319">
        <f t="shared" si="19"/>
        <v>7.9399999999999995</v>
      </c>
    </row>
    <row r="320" spans="1:23">
      <c r="A320" t="s">
        <v>2557</v>
      </c>
      <c r="M320">
        <v>4.3</v>
      </c>
      <c r="N320">
        <v>44</v>
      </c>
      <c r="O320">
        <v>10.199999999999999</v>
      </c>
      <c r="P320">
        <v>0.5</v>
      </c>
      <c r="Q320">
        <v>0</v>
      </c>
      <c r="R320">
        <v>0</v>
      </c>
      <c r="S320">
        <f t="shared" si="16"/>
        <v>11.7</v>
      </c>
      <c r="T320" t="str">
        <f t="shared" si="17"/>
        <v>Leonard Hankerson,ATL</v>
      </c>
      <c r="U320" t="str">
        <f t="shared" si="18"/>
        <v>Leonard Hankerson</v>
      </c>
      <c r="V320">
        <f>IFERROR(VLOOKUP(U320,'player index'!D:F,3,FALSE),VLOOKUP(U320,'player index'!E:F,2,FALSE))</f>
        <v>201</v>
      </c>
      <c r="W320">
        <f t="shared" si="19"/>
        <v>11.7</v>
      </c>
    </row>
    <row r="321" spans="1:23">
      <c r="A321" t="s">
        <v>2558</v>
      </c>
      <c r="M321">
        <v>0.1</v>
      </c>
      <c r="N321">
        <v>0.7</v>
      </c>
      <c r="O321">
        <v>10.5</v>
      </c>
      <c r="P321">
        <v>0</v>
      </c>
      <c r="Q321">
        <v>0</v>
      </c>
      <c r="R321">
        <v>0</v>
      </c>
      <c r="S321">
        <f t="shared" si="16"/>
        <v>0.16999999999999998</v>
      </c>
      <c r="T321" t="str">
        <f t="shared" si="17"/>
        <v>Griff Whalen,IND</v>
      </c>
      <c r="U321" t="str">
        <f t="shared" si="18"/>
        <v>Griff Whalen</v>
      </c>
      <c r="V321">
        <f>IFERROR(VLOOKUP(U321,'player index'!D:F,3,FALSE),VLOOKUP(U321,'player index'!E:F,2,FALSE))</f>
        <v>403</v>
      </c>
      <c r="W321">
        <f t="shared" si="19"/>
        <v>0.16999999999999998</v>
      </c>
    </row>
    <row r="322" spans="1:23">
      <c r="A322" t="s">
        <v>2559</v>
      </c>
      <c r="M322">
        <v>1.5</v>
      </c>
      <c r="N322">
        <v>22.3</v>
      </c>
      <c r="O322">
        <v>14.7</v>
      </c>
      <c r="P322">
        <v>0.2</v>
      </c>
      <c r="Q322">
        <v>0</v>
      </c>
      <c r="R322">
        <v>0</v>
      </c>
      <c r="S322">
        <f t="shared" si="16"/>
        <v>4.93</v>
      </c>
      <c r="T322" t="str">
        <f t="shared" si="17"/>
        <v>Tyler Lockett,SEA</v>
      </c>
      <c r="U322" t="str">
        <f t="shared" si="18"/>
        <v>Tyler Lockett</v>
      </c>
      <c r="V322">
        <f>IFERROR(VLOOKUP(U322,'player index'!D:F,3,FALSE),VLOOKUP(U322,'player index'!E:F,2,FALSE))</f>
        <v>213</v>
      </c>
      <c r="W322">
        <f t="shared" si="19"/>
        <v>4.93</v>
      </c>
    </row>
    <row r="323" spans="1:23">
      <c r="A323" t="s">
        <v>2560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16"/>
        <v>0</v>
      </c>
      <c r="T323" t="str">
        <f t="shared" si="17"/>
        <v>Justin Hardy,ATL</v>
      </c>
      <c r="U323" t="str">
        <f t="shared" si="18"/>
        <v>Justin Hardy</v>
      </c>
      <c r="V323">
        <f>IFERROR(VLOOKUP(U323,'player index'!D:F,3,FALSE),VLOOKUP(U323,'player index'!E:F,2,FALSE))</f>
        <v>658</v>
      </c>
      <c r="W323">
        <f t="shared" si="19"/>
        <v>0</v>
      </c>
    </row>
    <row r="324" spans="1:23">
      <c r="A324" t="s">
        <v>2561</v>
      </c>
      <c r="M324">
        <v>3.5</v>
      </c>
      <c r="N324">
        <v>54.5</v>
      </c>
      <c r="O324">
        <v>15.4</v>
      </c>
      <c r="P324">
        <v>0.4</v>
      </c>
      <c r="Q324">
        <v>0</v>
      </c>
      <c r="R324">
        <v>0</v>
      </c>
      <c r="S324">
        <f t="shared" si="16"/>
        <v>11.35</v>
      </c>
      <c r="T324" t="str">
        <f t="shared" si="17"/>
        <v>Mike Wallace,MIN</v>
      </c>
      <c r="U324" t="str">
        <f t="shared" si="18"/>
        <v>Mike Wallace</v>
      </c>
      <c r="V324">
        <f>IFERROR(VLOOKUP(U324,'player index'!D:F,3,FALSE),VLOOKUP(U324,'player index'!E:F,2,FALSE))</f>
        <v>157</v>
      </c>
      <c r="W324">
        <f t="shared" si="19"/>
        <v>11.35</v>
      </c>
    </row>
    <row r="325" spans="1:23">
      <c r="A325" t="s">
        <v>2562</v>
      </c>
      <c r="M325">
        <v>3.8</v>
      </c>
      <c r="N325">
        <v>43.2</v>
      </c>
      <c r="O325">
        <v>11.3</v>
      </c>
      <c r="P325">
        <v>0.2</v>
      </c>
      <c r="Q325">
        <v>0.2</v>
      </c>
      <c r="R325">
        <v>0</v>
      </c>
      <c r="S325">
        <f t="shared" si="16"/>
        <v>9.120000000000001</v>
      </c>
      <c r="T325" t="str">
        <f t="shared" si="17"/>
        <v>Cole Beasley,DAL</v>
      </c>
      <c r="U325" t="str">
        <f t="shared" si="18"/>
        <v>Cole Beasley</v>
      </c>
      <c r="V325">
        <f>IFERROR(VLOOKUP(U325,'player index'!D:F,3,FALSE),VLOOKUP(U325,'player index'!E:F,2,FALSE))</f>
        <v>155</v>
      </c>
      <c r="W325">
        <f t="shared" si="19"/>
        <v>9.120000000000001</v>
      </c>
    </row>
    <row r="326" spans="1:23">
      <c r="A326" t="s">
        <v>2563</v>
      </c>
      <c r="M326">
        <v>2.8</v>
      </c>
      <c r="N326">
        <v>47.4</v>
      </c>
      <c r="O326">
        <v>16.899999999999999</v>
      </c>
      <c r="P326">
        <v>0.3</v>
      </c>
      <c r="Q326">
        <v>0</v>
      </c>
      <c r="R326">
        <v>0</v>
      </c>
      <c r="S326">
        <f t="shared" ref="S326:S389" si="20">D326*0.04+E326*4-F326+J326*0.1+L326*6+M326+N326*0.1+P326*6+IF(D326&gt;300,3,0)+IF(J326&gt;100,3,0)+IF(N326&gt;100,3,0)-Q326</f>
        <v>9.34</v>
      </c>
      <c r="T326" t="str">
        <f t="shared" ref="T326:T389" si="21">A326</f>
        <v>Malcom Floyd,SD</v>
      </c>
      <c r="U326" t="str">
        <f t="shared" ref="U326:U389" si="22">LEFT(T326,FIND(",",T326)-1)</f>
        <v>Malcom Floyd</v>
      </c>
      <c r="V326">
        <f>IFERROR(VLOOKUP(U326,'player index'!D:F,3,FALSE),VLOOKUP(U326,'player index'!E:F,2,FALSE))</f>
        <v>151</v>
      </c>
      <c r="W326">
        <f t="shared" ref="W326:W389" si="23">S326</f>
        <v>9.34</v>
      </c>
    </row>
    <row r="327" spans="1:23">
      <c r="A327" t="s">
        <v>2564</v>
      </c>
      <c r="M327">
        <v>4.5</v>
      </c>
      <c r="N327">
        <v>57.7</v>
      </c>
      <c r="O327">
        <v>13</v>
      </c>
      <c r="P327">
        <v>0.3</v>
      </c>
      <c r="Q327">
        <v>0</v>
      </c>
      <c r="R327">
        <v>0</v>
      </c>
      <c r="S327">
        <f t="shared" si="20"/>
        <v>12.07</v>
      </c>
      <c r="T327" t="str">
        <f t="shared" si="21"/>
        <v>Anquan Boldin,SF</v>
      </c>
      <c r="U327" t="str">
        <f t="shared" si="22"/>
        <v>Anquan Boldin</v>
      </c>
      <c r="V327">
        <f>IFERROR(VLOOKUP(U327,'player index'!D:F,3,FALSE),VLOOKUP(U327,'player index'!E:F,2,FALSE))</f>
        <v>165</v>
      </c>
      <c r="W327">
        <f t="shared" si="23"/>
        <v>12.07</v>
      </c>
    </row>
    <row r="328" spans="1:23">
      <c r="A328" t="s">
        <v>2565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20"/>
        <v>0</v>
      </c>
      <c r="T328" t="str">
        <f t="shared" si="21"/>
        <v>Cameron Meredith,CHI</v>
      </c>
      <c r="U328" t="str">
        <f t="shared" si="22"/>
        <v>Cameron Meredith</v>
      </c>
      <c r="V328">
        <f>IFERROR(VLOOKUP(U328,'player index'!D:F,3,FALSE),VLOOKUP(U328,'player index'!E:F,2,FALSE))</f>
        <v>698</v>
      </c>
      <c r="W328">
        <f t="shared" si="23"/>
        <v>0</v>
      </c>
    </row>
    <row r="329" spans="1:23">
      <c r="A329" t="s">
        <v>2566</v>
      </c>
      <c r="M329">
        <v>2.2000000000000002</v>
      </c>
      <c r="N329">
        <v>28.1</v>
      </c>
      <c r="O329">
        <v>12.9</v>
      </c>
      <c r="P329">
        <v>0.1</v>
      </c>
      <c r="Q329">
        <v>0</v>
      </c>
      <c r="R329">
        <v>0</v>
      </c>
      <c r="S329">
        <f t="shared" si="20"/>
        <v>5.6100000000000012</v>
      </c>
      <c r="T329" t="str">
        <f t="shared" si="21"/>
        <v>Mohamed Sanu,CIN</v>
      </c>
      <c r="U329" t="str">
        <f t="shared" si="22"/>
        <v>Mohamed Sanu</v>
      </c>
      <c r="V329">
        <f>IFERROR(VLOOKUP(U329,'player index'!D:F,3,FALSE),VLOOKUP(U329,'player index'!E:F,2,FALSE))</f>
        <v>300</v>
      </c>
      <c r="W329">
        <f t="shared" si="23"/>
        <v>5.6100000000000012</v>
      </c>
    </row>
    <row r="330" spans="1:23">
      <c r="A330" t="s">
        <v>2567</v>
      </c>
      <c r="M330">
        <v>3.5</v>
      </c>
      <c r="N330">
        <v>40.1</v>
      </c>
      <c r="O330">
        <v>11.6</v>
      </c>
      <c r="P330">
        <v>0.3</v>
      </c>
      <c r="Q330">
        <v>0</v>
      </c>
      <c r="R330">
        <v>0</v>
      </c>
      <c r="S330">
        <f t="shared" si="20"/>
        <v>9.31</v>
      </c>
      <c r="T330" t="str">
        <f t="shared" si="21"/>
        <v>Danny Amendola,NE</v>
      </c>
      <c r="U330" t="str">
        <f t="shared" si="22"/>
        <v>Danny Amendola</v>
      </c>
      <c r="V330">
        <f>IFERROR(VLOOKUP(U330,'player index'!D:F,3,FALSE),VLOOKUP(U330,'player index'!E:F,2,FALSE))</f>
        <v>195</v>
      </c>
      <c r="W330">
        <f t="shared" si="23"/>
        <v>9.31</v>
      </c>
    </row>
    <row r="331" spans="1:23">
      <c r="A331" t="s">
        <v>2568</v>
      </c>
      <c r="M331">
        <v>1.7</v>
      </c>
      <c r="N331">
        <v>24.1</v>
      </c>
      <c r="O331">
        <v>14.1</v>
      </c>
      <c r="P331">
        <v>0.1</v>
      </c>
      <c r="Q331">
        <v>0</v>
      </c>
      <c r="R331">
        <v>0</v>
      </c>
      <c r="S331">
        <f t="shared" si="20"/>
        <v>4.7100000000000009</v>
      </c>
      <c r="T331" t="str">
        <f t="shared" si="21"/>
        <v>Harry Douglas,TEN</v>
      </c>
      <c r="U331" t="str">
        <f t="shared" si="22"/>
        <v>Harry Douglas</v>
      </c>
      <c r="V331">
        <f>IFERROR(VLOOKUP(U331,'player index'!D:F,3,FALSE),VLOOKUP(U331,'player index'!E:F,2,FALSE))</f>
        <v>235</v>
      </c>
      <c r="W331">
        <f t="shared" si="23"/>
        <v>4.7100000000000009</v>
      </c>
    </row>
    <row r="332" spans="1:23">
      <c r="A332" t="s">
        <v>2569</v>
      </c>
      <c r="M332">
        <v>7</v>
      </c>
      <c r="N332">
        <v>98.2</v>
      </c>
      <c r="O332">
        <v>14</v>
      </c>
      <c r="P332">
        <v>1</v>
      </c>
      <c r="Q332">
        <v>0.1</v>
      </c>
      <c r="R332">
        <v>0</v>
      </c>
      <c r="S332">
        <f t="shared" si="20"/>
        <v>22.72</v>
      </c>
      <c r="T332" t="str">
        <f t="shared" si="21"/>
        <v>Odell Beckham,NYG</v>
      </c>
      <c r="U332" t="str">
        <f t="shared" si="22"/>
        <v>Odell Beckham</v>
      </c>
      <c r="V332">
        <f>IFERROR(VLOOKUP(U332,'player index'!D:F,3,FALSE),VLOOKUP(U332,'player index'!E:F,2,FALSE))</f>
        <v>46</v>
      </c>
      <c r="W332">
        <f t="shared" si="23"/>
        <v>22.72</v>
      </c>
    </row>
    <row r="333" spans="1:23">
      <c r="A333" t="s">
        <v>2570</v>
      </c>
      <c r="M333">
        <v>1.7</v>
      </c>
      <c r="N333">
        <v>23.5</v>
      </c>
      <c r="O333">
        <v>13.7</v>
      </c>
      <c r="P333">
        <v>0.1</v>
      </c>
      <c r="Q333">
        <v>0</v>
      </c>
      <c r="R333">
        <v>0</v>
      </c>
      <c r="S333">
        <f t="shared" si="20"/>
        <v>4.6500000000000004</v>
      </c>
      <c r="T333" t="str">
        <f t="shared" si="21"/>
        <v>Andre Holmes,OAK</v>
      </c>
      <c r="U333" t="str">
        <f t="shared" si="22"/>
        <v>Andre Holmes</v>
      </c>
      <c r="V333">
        <f>IFERROR(VLOOKUP(U333,'player index'!D:F,3,FALSE),VLOOKUP(U333,'player index'!E:F,2,FALSE))</f>
        <v>389</v>
      </c>
      <c r="W333">
        <f t="shared" si="23"/>
        <v>4.6500000000000004</v>
      </c>
    </row>
    <row r="334" spans="1:23">
      <c r="A334" t="s">
        <v>2571</v>
      </c>
      <c r="M334">
        <v>2.6</v>
      </c>
      <c r="N334">
        <v>36</v>
      </c>
      <c r="O334">
        <v>14</v>
      </c>
      <c r="P334">
        <v>0.2</v>
      </c>
      <c r="Q334">
        <v>0</v>
      </c>
      <c r="R334">
        <v>0</v>
      </c>
      <c r="S334">
        <f t="shared" si="20"/>
        <v>7.4</v>
      </c>
      <c r="T334" t="str">
        <f t="shared" si="21"/>
        <v>Louis Murphy,TB</v>
      </c>
      <c r="U334" t="str">
        <f t="shared" si="22"/>
        <v>Louis Murphy</v>
      </c>
      <c r="V334">
        <f>IFERROR(VLOOKUP(U334,'player index'!D:F,3,FALSE),VLOOKUP(U334,'player index'!E:F,2,FALSE))</f>
        <v>282</v>
      </c>
      <c r="W334">
        <f t="shared" si="23"/>
        <v>7.4</v>
      </c>
    </row>
    <row r="335" spans="1:23">
      <c r="A335" t="s">
        <v>2572</v>
      </c>
      <c r="M335">
        <v>3.4</v>
      </c>
      <c r="N335">
        <v>57.9</v>
      </c>
      <c r="O335">
        <v>16.899999999999999</v>
      </c>
      <c r="P335">
        <v>0.4</v>
      </c>
      <c r="Q335">
        <v>0</v>
      </c>
      <c r="R335">
        <v>0</v>
      </c>
      <c r="S335">
        <f t="shared" si="20"/>
        <v>11.59</v>
      </c>
      <c r="T335" t="str">
        <f t="shared" si="21"/>
        <v>Kenny Britt,STL</v>
      </c>
      <c r="U335" t="str">
        <f t="shared" si="22"/>
        <v>Kenny Britt</v>
      </c>
      <c r="V335">
        <f>IFERROR(VLOOKUP(U335,'player index'!D:F,3,FALSE),VLOOKUP(U335,'player index'!E:F,2,FALSE))</f>
        <v>192</v>
      </c>
      <c r="W335">
        <f t="shared" si="23"/>
        <v>11.59</v>
      </c>
    </row>
    <row r="336" spans="1:23">
      <c r="A336" t="s">
        <v>2573</v>
      </c>
      <c r="M336">
        <v>5.4</v>
      </c>
      <c r="N336">
        <v>49.6</v>
      </c>
      <c r="O336">
        <v>9.1999999999999993</v>
      </c>
      <c r="P336">
        <v>0.4</v>
      </c>
      <c r="Q336">
        <v>0.2</v>
      </c>
      <c r="R336">
        <v>0</v>
      </c>
      <c r="S336">
        <f t="shared" si="20"/>
        <v>12.560000000000002</v>
      </c>
      <c r="T336" t="str">
        <f t="shared" si="21"/>
        <v>Eddie Royal,CHI</v>
      </c>
      <c r="U336" t="str">
        <f t="shared" si="22"/>
        <v>Eddie Royal</v>
      </c>
      <c r="V336">
        <f>IFERROR(VLOOKUP(U336,'player index'!D:F,3,FALSE),VLOOKUP(U336,'player index'!E:F,2,FALSE))</f>
        <v>208</v>
      </c>
      <c r="W336">
        <f t="shared" si="23"/>
        <v>12.560000000000002</v>
      </c>
    </row>
    <row r="337" spans="1:23">
      <c r="A337" t="s">
        <v>2574</v>
      </c>
      <c r="M337">
        <v>8.5</v>
      </c>
      <c r="N337">
        <v>113</v>
      </c>
      <c r="O337">
        <v>13.3</v>
      </c>
      <c r="P337">
        <v>0.6</v>
      </c>
      <c r="Q337">
        <v>0.1</v>
      </c>
      <c r="R337">
        <v>0</v>
      </c>
      <c r="S337">
        <f t="shared" si="20"/>
        <v>26.299999999999997</v>
      </c>
      <c r="T337" t="str">
        <f t="shared" si="21"/>
        <v>Antonio Brown,PIT</v>
      </c>
      <c r="U337" t="str">
        <f t="shared" si="22"/>
        <v>Antonio Brown</v>
      </c>
      <c r="V337">
        <f>IFERROR(VLOOKUP(U337,'player index'!D:F,3,FALSE),VLOOKUP(U337,'player index'!E:F,2,FALSE))</f>
        <v>26</v>
      </c>
      <c r="W337">
        <f t="shared" si="23"/>
        <v>26.299999999999997</v>
      </c>
    </row>
    <row r="338" spans="1:23">
      <c r="A338" t="s">
        <v>2575</v>
      </c>
      <c r="M338">
        <v>7.3</v>
      </c>
      <c r="N338">
        <v>95.5</v>
      </c>
      <c r="O338">
        <v>13.1</v>
      </c>
      <c r="P338">
        <v>0.5</v>
      </c>
      <c r="Q338">
        <v>0</v>
      </c>
      <c r="R338">
        <v>0</v>
      </c>
      <c r="S338">
        <f t="shared" si="20"/>
        <v>19.850000000000001</v>
      </c>
      <c r="T338" t="str">
        <f t="shared" si="21"/>
        <v>Demaryius Thomas,DEN</v>
      </c>
      <c r="U338" t="str">
        <f t="shared" si="22"/>
        <v>Demaryius Thomas</v>
      </c>
      <c r="V338">
        <f>IFERROR(VLOOKUP(U338,'player index'!D:F,3,FALSE),VLOOKUP(U338,'player index'!E:F,2,FALSE))</f>
        <v>54</v>
      </c>
      <c r="W338">
        <f t="shared" si="23"/>
        <v>19.850000000000001</v>
      </c>
    </row>
    <row r="339" spans="1:23">
      <c r="A339" t="s">
        <v>2576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20"/>
        <v>0</v>
      </c>
      <c r="T339" t="str">
        <f t="shared" si="21"/>
        <v>Matt Hazel,MIA</v>
      </c>
      <c r="U339" t="str">
        <f t="shared" si="22"/>
        <v>Matt Hazel</v>
      </c>
      <c r="V339">
        <f>IFERROR(VLOOKUP(U339,'player index'!D:F,3,FALSE),VLOOKUP(U339,'player index'!E:F,2,FALSE))</f>
        <v>695</v>
      </c>
      <c r="W339">
        <f t="shared" si="23"/>
        <v>0</v>
      </c>
    </row>
    <row r="340" spans="1:23">
      <c r="A340" t="s">
        <v>2577</v>
      </c>
      <c r="M340">
        <v>2.7</v>
      </c>
      <c r="N340">
        <v>37</v>
      </c>
      <c r="O340">
        <v>13.7</v>
      </c>
      <c r="P340">
        <v>0.2</v>
      </c>
      <c r="Q340">
        <v>0.2</v>
      </c>
      <c r="R340">
        <v>0</v>
      </c>
      <c r="S340">
        <f t="shared" si="20"/>
        <v>7.4</v>
      </c>
      <c r="T340" t="str">
        <f t="shared" si="21"/>
        <v>Dwayne Harris,NYG</v>
      </c>
      <c r="U340" t="str">
        <f t="shared" si="22"/>
        <v>Dwayne Harris</v>
      </c>
      <c r="V340">
        <f>IFERROR(VLOOKUP(U340,'player index'!D:F,3,FALSE),VLOOKUP(U340,'player index'!E:F,2,FALSE))</f>
        <v>296</v>
      </c>
      <c r="W340">
        <f t="shared" si="23"/>
        <v>7.4</v>
      </c>
    </row>
    <row r="341" spans="1:23">
      <c r="A341" t="s">
        <v>2578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20"/>
        <v>0</v>
      </c>
      <c r="T341" t="str">
        <f t="shared" si="21"/>
        <v>Bennie Fowler,DEN</v>
      </c>
      <c r="U341" t="str">
        <f t="shared" si="22"/>
        <v>Bennie Fowler</v>
      </c>
      <c r="V341">
        <f>IFERROR(VLOOKUP(U341,'player index'!D:F,3,FALSE),VLOOKUP(U341,'player index'!E:F,2,FALSE))</f>
        <v>693</v>
      </c>
      <c r="W341">
        <f t="shared" si="23"/>
        <v>0</v>
      </c>
    </row>
    <row r="342" spans="1:23">
      <c r="A342" t="s">
        <v>2579</v>
      </c>
      <c r="M342">
        <v>2.1</v>
      </c>
      <c r="N342">
        <v>33.5</v>
      </c>
      <c r="O342">
        <v>16</v>
      </c>
      <c r="P342">
        <v>0.2</v>
      </c>
      <c r="Q342">
        <v>0</v>
      </c>
      <c r="R342">
        <v>0</v>
      </c>
      <c r="S342">
        <f t="shared" si="20"/>
        <v>6.65</v>
      </c>
      <c r="T342" t="str">
        <f t="shared" si="21"/>
        <v>Quincy Enunwa,NYJ</v>
      </c>
      <c r="U342" t="str">
        <f t="shared" si="22"/>
        <v>Quincy Enunwa</v>
      </c>
      <c r="V342">
        <f>IFERROR(VLOOKUP(U342,'player index'!D:F,3,FALSE),VLOOKUP(U342,'player index'!E:F,2,FALSE))</f>
        <v>330</v>
      </c>
      <c r="W342">
        <f t="shared" si="23"/>
        <v>6.65</v>
      </c>
    </row>
    <row r="343" spans="1:23">
      <c r="A343" t="s">
        <v>2580</v>
      </c>
      <c r="M343">
        <v>1.5</v>
      </c>
      <c r="N343">
        <v>21.2</v>
      </c>
      <c r="O343">
        <v>14.5</v>
      </c>
      <c r="P343">
        <v>0.1</v>
      </c>
      <c r="Q343">
        <v>0.2</v>
      </c>
      <c r="R343">
        <v>0</v>
      </c>
      <c r="S343">
        <f t="shared" si="20"/>
        <v>4.0200000000000005</v>
      </c>
      <c r="T343" t="str">
        <f t="shared" si="21"/>
        <v>Josh Huff,PHI</v>
      </c>
      <c r="U343" t="str">
        <f t="shared" si="22"/>
        <v>Josh Huff</v>
      </c>
      <c r="V343">
        <f>IFERROR(VLOOKUP(U343,'player index'!D:F,3,FALSE),VLOOKUP(U343,'player index'!E:F,2,FALSE))</f>
        <v>312</v>
      </c>
      <c r="W343">
        <f t="shared" si="23"/>
        <v>4.0200000000000005</v>
      </c>
    </row>
    <row r="344" spans="1:23">
      <c r="A344" t="s">
        <v>2581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20"/>
        <v>0</v>
      </c>
      <c r="T344" t="str">
        <f t="shared" si="21"/>
        <v>Seth Roberts,OAK</v>
      </c>
      <c r="U344" t="str">
        <f t="shared" si="22"/>
        <v>Seth Roberts</v>
      </c>
      <c r="V344">
        <f>IFERROR(VLOOKUP(U344,'player index'!D:F,3,FALSE),VLOOKUP(U344,'player index'!E:F,2,FALSE))</f>
        <v>329</v>
      </c>
      <c r="W344">
        <f t="shared" si="23"/>
        <v>0</v>
      </c>
    </row>
    <row r="345" spans="1:23">
      <c r="A345" t="s">
        <v>2582</v>
      </c>
      <c r="M345">
        <v>2.2000000000000002</v>
      </c>
      <c r="N345">
        <v>30.5</v>
      </c>
      <c r="O345">
        <v>13.6</v>
      </c>
      <c r="P345">
        <v>0.2</v>
      </c>
      <c r="Q345">
        <v>0.1</v>
      </c>
      <c r="R345">
        <v>0</v>
      </c>
      <c r="S345">
        <f t="shared" si="20"/>
        <v>6.3500000000000005</v>
      </c>
      <c r="T345" t="str">
        <f t="shared" si="21"/>
        <v>Jaelen Strong,HOU</v>
      </c>
      <c r="U345" t="str">
        <f t="shared" si="22"/>
        <v>Jaelen Strong</v>
      </c>
      <c r="V345">
        <f>IFERROR(VLOOKUP(U345,'player index'!D:F,3,FALSE),VLOOKUP(U345,'player index'!E:F,2,FALSE))</f>
        <v>681</v>
      </c>
      <c r="W345">
        <f t="shared" si="23"/>
        <v>6.3500000000000005</v>
      </c>
    </row>
    <row r="346" spans="1:23">
      <c r="A346" t="s">
        <v>2583</v>
      </c>
      <c r="M346">
        <v>6.6</v>
      </c>
      <c r="N346">
        <v>78.3</v>
      </c>
      <c r="O346">
        <v>11.9</v>
      </c>
      <c r="P346">
        <v>0.6</v>
      </c>
      <c r="Q346">
        <v>0</v>
      </c>
      <c r="R346">
        <v>0</v>
      </c>
      <c r="S346">
        <f t="shared" si="20"/>
        <v>18.03</v>
      </c>
      <c r="T346" t="str">
        <f t="shared" si="21"/>
        <v>Emmanuel Sanders,DEN</v>
      </c>
      <c r="U346" t="str">
        <f t="shared" si="22"/>
        <v>Emmanuel Sanders</v>
      </c>
      <c r="V346">
        <f>IFERROR(VLOOKUP(U346,'player index'!D:F,3,FALSE),VLOOKUP(U346,'player index'!E:F,2,FALSE))</f>
        <v>70</v>
      </c>
      <c r="W346">
        <f t="shared" si="23"/>
        <v>18.03</v>
      </c>
    </row>
    <row r="347" spans="1:23">
      <c r="A347" t="s">
        <v>2584</v>
      </c>
      <c r="M347">
        <v>1.6</v>
      </c>
      <c r="N347">
        <v>25.7</v>
      </c>
      <c r="O347">
        <v>15.7</v>
      </c>
      <c r="P347">
        <v>0.2</v>
      </c>
      <c r="Q347">
        <v>0</v>
      </c>
      <c r="R347">
        <v>0</v>
      </c>
      <c r="S347">
        <f t="shared" si="20"/>
        <v>5.37</v>
      </c>
      <c r="T347" t="str">
        <f t="shared" si="21"/>
        <v>Chris Matthews,SEA</v>
      </c>
      <c r="U347" t="str">
        <f t="shared" si="22"/>
        <v>Chris Matthews</v>
      </c>
      <c r="V347">
        <f>IFERROR(VLOOKUP(U347,'player index'!D:F,3,FALSE),VLOOKUP(U347,'player index'!E:F,2,FALSE))</f>
        <v>382</v>
      </c>
      <c r="W347">
        <f t="shared" si="23"/>
        <v>5.37</v>
      </c>
    </row>
    <row r="348" spans="1:23">
      <c r="A348" t="s">
        <v>2585</v>
      </c>
      <c r="M348">
        <v>4.5999999999999996</v>
      </c>
      <c r="N348">
        <v>69.3</v>
      </c>
      <c r="O348">
        <v>15</v>
      </c>
      <c r="P348">
        <v>0.7</v>
      </c>
      <c r="Q348">
        <v>0</v>
      </c>
      <c r="R348">
        <v>0</v>
      </c>
      <c r="S348">
        <f t="shared" si="20"/>
        <v>15.729999999999999</v>
      </c>
      <c r="T348" t="str">
        <f t="shared" si="21"/>
        <v>Brandon Marshall,NYJ</v>
      </c>
      <c r="U348" t="str">
        <f t="shared" si="22"/>
        <v>Brandon Marshall</v>
      </c>
      <c r="V348">
        <f>IFERROR(VLOOKUP(U348,'player index'!D:F,3,FALSE),VLOOKUP(U348,'player index'!E:F,2,FALSE))</f>
        <v>124</v>
      </c>
      <c r="W348">
        <f t="shared" si="23"/>
        <v>15.729999999999999</v>
      </c>
    </row>
    <row r="349" spans="1:23">
      <c r="A349" t="s">
        <v>2586</v>
      </c>
      <c r="M349">
        <v>5.6</v>
      </c>
      <c r="N349">
        <v>81.900000000000006</v>
      </c>
      <c r="O349">
        <v>14.6</v>
      </c>
      <c r="P349">
        <v>0.3</v>
      </c>
      <c r="Q349">
        <v>0</v>
      </c>
      <c r="R349">
        <v>0</v>
      </c>
      <c r="S349">
        <f t="shared" si="20"/>
        <v>15.59</v>
      </c>
      <c r="T349" t="str">
        <f t="shared" si="21"/>
        <v>T.Y. Hilton,IND</v>
      </c>
      <c r="U349" t="str">
        <f t="shared" si="22"/>
        <v>T.Y. Hilton</v>
      </c>
      <c r="V349">
        <f>IFERROR(VLOOKUP(U349,'player index'!D:F,3,FALSE),VLOOKUP(U349,'player index'!E:F,2,FALSE))</f>
        <v>218</v>
      </c>
      <c r="W349">
        <f t="shared" si="23"/>
        <v>15.59</v>
      </c>
    </row>
    <row r="350" spans="1:23">
      <c r="A350" t="s">
        <v>2587</v>
      </c>
      <c r="M350">
        <v>1.2</v>
      </c>
      <c r="N350">
        <v>15.1</v>
      </c>
      <c r="O350">
        <v>12.2</v>
      </c>
      <c r="P350">
        <v>0.1</v>
      </c>
      <c r="Q350">
        <v>0.1</v>
      </c>
      <c r="R350">
        <v>0</v>
      </c>
      <c r="S350">
        <f t="shared" si="20"/>
        <v>3.21</v>
      </c>
      <c r="T350" t="str">
        <f t="shared" si="21"/>
        <v>Brandon Tate,CIN</v>
      </c>
      <c r="U350" t="str">
        <f t="shared" si="22"/>
        <v>Brandon Tate</v>
      </c>
      <c r="V350">
        <f>IFERROR(VLOOKUP(U350,'player index'!D:F,3,FALSE),VLOOKUP(U350,'player index'!E:F,2,FALSE))</f>
        <v>391</v>
      </c>
      <c r="W350">
        <f t="shared" si="23"/>
        <v>3.21</v>
      </c>
    </row>
    <row r="351" spans="1:23">
      <c r="A351" t="s">
        <v>2588</v>
      </c>
      <c r="M351">
        <v>3.4</v>
      </c>
      <c r="N351">
        <v>63.9</v>
      </c>
      <c r="O351">
        <v>19</v>
      </c>
      <c r="P351">
        <v>0.6</v>
      </c>
      <c r="Q351">
        <v>0</v>
      </c>
      <c r="R351">
        <v>0</v>
      </c>
      <c r="S351">
        <f t="shared" si="20"/>
        <v>13.39</v>
      </c>
      <c r="T351" t="str">
        <f t="shared" si="21"/>
        <v>Terrance Williams,DAL</v>
      </c>
      <c r="U351" t="str">
        <f t="shared" si="22"/>
        <v>Terrance Williams</v>
      </c>
      <c r="V351">
        <f>IFERROR(VLOOKUP(U351,'player index'!D:F,3,FALSE),VLOOKUP(U351,'player index'!E:F,2,FALSE))</f>
        <v>81</v>
      </c>
      <c r="W351">
        <f t="shared" si="23"/>
        <v>13.39</v>
      </c>
    </row>
    <row r="352" spans="1:23">
      <c r="A352" t="s">
        <v>2589</v>
      </c>
      <c r="M352">
        <v>0</v>
      </c>
      <c r="N352">
        <v>0.5</v>
      </c>
      <c r="O352">
        <v>12.3</v>
      </c>
      <c r="P352">
        <v>0</v>
      </c>
      <c r="Q352">
        <v>0</v>
      </c>
      <c r="R352">
        <v>0</v>
      </c>
      <c r="S352">
        <f t="shared" si="20"/>
        <v>0.05</v>
      </c>
      <c r="T352" t="str">
        <f t="shared" si="21"/>
        <v>Chris Conley,KC</v>
      </c>
      <c r="U352" t="str">
        <f t="shared" si="22"/>
        <v>Chris Conley</v>
      </c>
      <c r="V352">
        <f>IFERROR(VLOOKUP(U352,'player index'!D:F,3,FALSE),VLOOKUP(U352,'player index'!E:F,2,FALSE))</f>
        <v>400</v>
      </c>
      <c r="W352">
        <f t="shared" si="23"/>
        <v>0.05</v>
      </c>
    </row>
    <row r="353" spans="1:23">
      <c r="A353" t="s">
        <v>2590</v>
      </c>
      <c r="M353">
        <v>2.8</v>
      </c>
      <c r="N353">
        <v>39.799999999999997</v>
      </c>
      <c r="O353">
        <v>14.4</v>
      </c>
      <c r="P353">
        <v>0.1</v>
      </c>
      <c r="Q353">
        <v>0</v>
      </c>
      <c r="R353">
        <v>0</v>
      </c>
      <c r="S353">
        <f t="shared" si="20"/>
        <v>7.379999999999999</v>
      </c>
      <c r="T353" t="str">
        <f t="shared" si="21"/>
        <v>Ryan Grant,WAS</v>
      </c>
      <c r="U353" t="str">
        <f t="shared" si="22"/>
        <v>Ryan Grant</v>
      </c>
      <c r="V353">
        <f>IFERROR(VLOOKUP(U353,'player index'!D:F,3,FALSE),VLOOKUP(U353,'player index'!E:F,2,FALSE))</f>
        <v>252</v>
      </c>
      <c r="W353">
        <f t="shared" si="23"/>
        <v>7.379999999999999</v>
      </c>
    </row>
    <row r="354" spans="1:23">
      <c r="A354" t="s">
        <v>2591</v>
      </c>
      <c r="M354">
        <v>1.4</v>
      </c>
      <c r="N354">
        <v>23</v>
      </c>
      <c r="O354">
        <v>16.2</v>
      </c>
      <c r="P354">
        <v>0.2</v>
      </c>
      <c r="Q354">
        <v>0</v>
      </c>
      <c r="R354">
        <v>0</v>
      </c>
      <c r="S354">
        <f t="shared" si="20"/>
        <v>4.9000000000000004</v>
      </c>
      <c r="T354" t="str">
        <f t="shared" si="21"/>
        <v>Devin Smith,NYJ</v>
      </c>
      <c r="U354" t="str">
        <f t="shared" si="22"/>
        <v>Devin Smith</v>
      </c>
      <c r="V354">
        <f>IFERROR(VLOOKUP(U354,'player index'!D:F,3,FALSE),VLOOKUP(U354,'player index'!E:F,2,FALSE))</f>
        <v>277</v>
      </c>
      <c r="W354">
        <f t="shared" si="23"/>
        <v>4.9000000000000004</v>
      </c>
    </row>
    <row r="355" spans="1:23">
      <c r="A355" t="s">
        <v>2592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20"/>
        <v>0</v>
      </c>
      <c r="T355" t="str">
        <f t="shared" si="21"/>
        <v>Lance Moore,DET</v>
      </c>
      <c r="U355" t="str">
        <f t="shared" si="22"/>
        <v>Lance Moore</v>
      </c>
      <c r="V355">
        <f>IFERROR(VLOOKUP(U355,'player index'!D:F,3,FALSE),VLOOKUP(U355,'player index'!E:F,2,FALSE))</f>
        <v>284</v>
      </c>
      <c r="W355">
        <f t="shared" si="23"/>
        <v>0</v>
      </c>
    </row>
    <row r="356" spans="1:23">
      <c r="A356" t="s">
        <v>2593</v>
      </c>
      <c r="M356">
        <v>1.1000000000000001</v>
      </c>
      <c r="N356">
        <v>12.8</v>
      </c>
      <c r="O356">
        <v>11.6</v>
      </c>
      <c r="P356">
        <v>0.1</v>
      </c>
      <c r="Q356">
        <v>0</v>
      </c>
      <c r="R356">
        <v>0</v>
      </c>
      <c r="S356">
        <f t="shared" si="20"/>
        <v>2.9800000000000004</v>
      </c>
      <c r="T356" t="str">
        <f t="shared" si="21"/>
        <v>Andre Caldwell,DEN</v>
      </c>
      <c r="U356" t="str">
        <f t="shared" si="22"/>
        <v>Andre Caldwell</v>
      </c>
      <c r="V356">
        <f>IFERROR(VLOOKUP(U356,'player index'!D:F,3,FALSE),VLOOKUP(U356,'player index'!E:F,2,FALSE))</f>
        <v>418</v>
      </c>
      <c r="W356">
        <f t="shared" si="23"/>
        <v>2.9800000000000004</v>
      </c>
    </row>
    <row r="357" spans="1:23">
      <c r="A357" t="s">
        <v>2594</v>
      </c>
      <c r="M357">
        <v>2</v>
      </c>
      <c r="N357">
        <v>23.3</v>
      </c>
      <c r="O357">
        <v>11.5</v>
      </c>
      <c r="P357">
        <v>0.2</v>
      </c>
      <c r="Q357">
        <v>0</v>
      </c>
      <c r="R357">
        <v>0</v>
      </c>
      <c r="S357">
        <f t="shared" si="20"/>
        <v>5.53</v>
      </c>
      <c r="T357" t="str">
        <f t="shared" si="21"/>
        <v>Rishard Matthews,MIA</v>
      </c>
      <c r="U357" t="str">
        <f t="shared" si="22"/>
        <v>Rishard Matthews</v>
      </c>
      <c r="V357">
        <f>IFERROR(VLOOKUP(U357,'player index'!D:F,3,FALSE),VLOOKUP(U357,'player index'!E:F,2,FALSE))</f>
        <v>231</v>
      </c>
      <c r="W357">
        <f t="shared" si="23"/>
        <v>5.53</v>
      </c>
    </row>
    <row r="358" spans="1:23">
      <c r="A358" t="s">
        <v>2595</v>
      </c>
      <c r="M358">
        <v>1.5</v>
      </c>
      <c r="N358">
        <v>26.6</v>
      </c>
      <c r="O358">
        <v>17.5</v>
      </c>
      <c r="P358">
        <v>0.3</v>
      </c>
      <c r="Q358">
        <v>0</v>
      </c>
      <c r="R358">
        <v>0</v>
      </c>
      <c r="S358">
        <f t="shared" si="20"/>
        <v>5.96</v>
      </c>
      <c r="T358" t="str">
        <f t="shared" si="21"/>
        <v>Dorial Green-Beckham,TEN</v>
      </c>
      <c r="U358" t="str">
        <f t="shared" si="22"/>
        <v>Dorial Green-Beckham</v>
      </c>
      <c r="V358">
        <f>IFERROR(VLOOKUP(U358,'player index'!D:F,3,FALSE),VLOOKUP(U358,'player index'!E:F,2,FALSE))</f>
        <v>315</v>
      </c>
      <c r="W358">
        <f t="shared" si="23"/>
        <v>5.96</v>
      </c>
    </row>
    <row r="359" spans="1:23">
      <c r="A359" t="s">
        <v>2596</v>
      </c>
      <c r="M359">
        <v>1.9</v>
      </c>
      <c r="N359">
        <v>20.6</v>
      </c>
      <c r="O359">
        <v>10.9</v>
      </c>
      <c r="P359">
        <v>0.1</v>
      </c>
      <c r="Q359">
        <v>0.2</v>
      </c>
      <c r="R359">
        <v>0</v>
      </c>
      <c r="S359">
        <f t="shared" si="20"/>
        <v>4.3600000000000003</v>
      </c>
      <c r="T359" t="str">
        <f t="shared" si="21"/>
        <v>Corey Fuller,DET</v>
      </c>
      <c r="U359" t="str">
        <f t="shared" si="22"/>
        <v>Corey Fuller</v>
      </c>
      <c r="V359">
        <f>IFERROR(VLOOKUP(U359,'player index'!D:F,3,FALSE),VLOOKUP(U359,'player index'!E:F,2,FALSE))</f>
        <v>433</v>
      </c>
      <c r="W359">
        <f t="shared" si="23"/>
        <v>4.3600000000000003</v>
      </c>
    </row>
    <row r="360" spans="1:23">
      <c r="A360" t="s">
        <v>2597</v>
      </c>
      <c r="M360">
        <v>6.1</v>
      </c>
      <c r="N360">
        <v>88.1</v>
      </c>
      <c r="O360">
        <v>14.4</v>
      </c>
      <c r="P360">
        <v>0.6</v>
      </c>
      <c r="Q360">
        <v>0.1</v>
      </c>
      <c r="R360">
        <v>0</v>
      </c>
      <c r="S360">
        <f t="shared" si="20"/>
        <v>18.409999999999997</v>
      </c>
      <c r="T360" t="str">
        <f t="shared" si="21"/>
        <v>DeAndre Hopkins,HOU</v>
      </c>
      <c r="U360" t="str">
        <f t="shared" si="22"/>
        <v>DeAndre Hopkins</v>
      </c>
      <c r="V360">
        <f>IFERROR(VLOOKUP(U360,'player index'!D:F,3,FALSE),VLOOKUP(U360,'player index'!E:F,2,FALSE))</f>
        <v>66</v>
      </c>
      <c r="W360">
        <f t="shared" si="23"/>
        <v>18.409999999999997</v>
      </c>
    </row>
    <row r="361" spans="1:23">
      <c r="A361" t="s">
        <v>2598</v>
      </c>
      <c r="M361">
        <v>0.1</v>
      </c>
      <c r="N361">
        <v>0.5</v>
      </c>
      <c r="O361">
        <v>8.4</v>
      </c>
      <c r="P361">
        <v>0</v>
      </c>
      <c r="Q361">
        <v>0</v>
      </c>
      <c r="R361">
        <v>0</v>
      </c>
      <c r="S361">
        <f t="shared" si="20"/>
        <v>0.15000000000000002</v>
      </c>
      <c r="T361" t="str">
        <f t="shared" si="21"/>
        <v>Nick Williams,ATL</v>
      </c>
      <c r="U361" t="str">
        <f t="shared" si="22"/>
        <v>Nick Williams</v>
      </c>
      <c r="V361">
        <f>IFERROR(VLOOKUP(U361,'player index'!D:F,3,FALSE),VLOOKUP(U361,'player index'!E:F,2,FALSE))</f>
        <v>395</v>
      </c>
      <c r="W361">
        <f t="shared" si="23"/>
        <v>0.15000000000000002</v>
      </c>
    </row>
    <row r="362" spans="1:23">
      <c r="A362" t="s">
        <v>2599</v>
      </c>
      <c r="M362">
        <v>2.2999999999999998</v>
      </c>
      <c r="N362">
        <v>33.700000000000003</v>
      </c>
      <c r="O362">
        <v>14.6</v>
      </c>
      <c r="P362">
        <v>0.3</v>
      </c>
      <c r="Q362">
        <v>0</v>
      </c>
      <c r="R362">
        <v>0</v>
      </c>
      <c r="S362">
        <f t="shared" si="20"/>
        <v>7.47</v>
      </c>
      <c r="T362" t="str">
        <f t="shared" si="21"/>
        <v>Torrey Smith,SF</v>
      </c>
      <c r="U362" t="str">
        <f t="shared" si="22"/>
        <v>Torrey Smith</v>
      </c>
      <c r="V362">
        <f>IFERROR(VLOOKUP(U362,'player index'!D:F,3,FALSE),VLOOKUP(U362,'player index'!E:F,2,FALSE))</f>
        <v>163</v>
      </c>
      <c r="W362">
        <f t="shared" si="23"/>
        <v>7.47</v>
      </c>
    </row>
    <row r="363" spans="1:23">
      <c r="A363" t="s">
        <v>2600</v>
      </c>
      <c r="M363">
        <v>3.9</v>
      </c>
      <c r="N363">
        <v>50.5</v>
      </c>
      <c r="O363">
        <v>13</v>
      </c>
      <c r="P363">
        <v>0.2</v>
      </c>
      <c r="Q363">
        <v>0</v>
      </c>
      <c r="R363">
        <v>0</v>
      </c>
      <c r="S363">
        <f t="shared" si="20"/>
        <v>10.150000000000002</v>
      </c>
      <c r="T363" t="str">
        <f t="shared" si="21"/>
        <v>Marques Colston,NO</v>
      </c>
      <c r="U363" t="str">
        <f t="shared" si="22"/>
        <v>Marques Colston</v>
      </c>
      <c r="V363">
        <f>IFERROR(VLOOKUP(U363,'player index'!D:F,3,FALSE),VLOOKUP(U363,'player index'!E:F,2,FALSE))</f>
        <v>141</v>
      </c>
      <c r="W363">
        <f t="shared" si="23"/>
        <v>10.150000000000002</v>
      </c>
    </row>
    <row r="364" spans="1:23">
      <c r="A364" t="s">
        <v>2601</v>
      </c>
      <c r="M364">
        <v>2.2000000000000002</v>
      </c>
      <c r="N364">
        <v>22.5</v>
      </c>
      <c r="O364">
        <v>10.4</v>
      </c>
      <c r="P364">
        <v>0.1</v>
      </c>
      <c r="Q364">
        <v>0</v>
      </c>
      <c r="R364">
        <v>0</v>
      </c>
      <c r="S364">
        <f t="shared" si="20"/>
        <v>5.0500000000000007</v>
      </c>
      <c r="T364" t="str">
        <f t="shared" si="21"/>
        <v>Marlon Brown,BAL</v>
      </c>
      <c r="U364" t="str">
        <f t="shared" si="22"/>
        <v>Marlon Brown</v>
      </c>
      <c r="V364">
        <f>IFERROR(VLOOKUP(U364,'player index'!D:F,3,FALSE),VLOOKUP(U364,'player index'!E:F,2,FALSE))</f>
        <v>228</v>
      </c>
      <c r="W364">
        <f t="shared" si="23"/>
        <v>5.0500000000000007</v>
      </c>
    </row>
    <row r="365" spans="1:23">
      <c r="A365" t="s">
        <v>2602</v>
      </c>
      <c r="M365">
        <v>4.2</v>
      </c>
      <c r="N365">
        <v>62.6</v>
      </c>
      <c r="O365">
        <v>14.9</v>
      </c>
      <c r="P365">
        <v>0.3</v>
      </c>
      <c r="Q365">
        <v>0</v>
      </c>
      <c r="R365">
        <v>0</v>
      </c>
      <c r="S365">
        <f t="shared" si="20"/>
        <v>12.260000000000002</v>
      </c>
      <c r="T365" t="str">
        <f t="shared" si="21"/>
        <v>John Brown,ARI</v>
      </c>
      <c r="U365" t="str">
        <f t="shared" si="22"/>
        <v>John Brown</v>
      </c>
      <c r="V365">
        <f>IFERROR(VLOOKUP(U365,'player index'!D:F,3,FALSE),VLOOKUP(U365,'player index'!E:F,2,FALSE))</f>
        <v>148</v>
      </c>
      <c r="W365">
        <f t="shared" si="23"/>
        <v>12.260000000000002</v>
      </c>
    </row>
    <row r="366" spans="1:23">
      <c r="A366" t="s">
        <v>2603</v>
      </c>
      <c r="M366">
        <v>2.8</v>
      </c>
      <c r="N366">
        <v>26.5</v>
      </c>
      <c r="O366">
        <v>9.5</v>
      </c>
      <c r="P366">
        <v>0.1</v>
      </c>
      <c r="Q366">
        <v>0</v>
      </c>
      <c r="R366">
        <v>0</v>
      </c>
      <c r="S366">
        <f t="shared" si="20"/>
        <v>6.0500000000000007</v>
      </c>
      <c r="T366" t="str">
        <f t="shared" si="21"/>
        <v>Tavon Austin,STL</v>
      </c>
      <c r="U366" t="str">
        <f t="shared" si="22"/>
        <v>Tavon Austin</v>
      </c>
      <c r="V366">
        <f>IFERROR(VLOOKUP(U366,'player index'!D:F,3,FALSE),VLOOKUP(U366,'player index'!E:F,2,FALSE))</f>
        <v>190</v>
      </c>
      <c r="W366">
        <f t="shared" si="23"/>
        <v>6.0500000000000007</v>
      </c>
    </row>
    <row r="367" spans="1:23">
      <c r="A367" t="s">
        <v>2604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20"/>
        <v>0</v>
      </c>
      <c r="T367" t="str">
        <f t="shared" si="21"/>
        <v>De'Andre Presley,CAR</v>
      </c>
      <c r="U367" t="str">
        <f t="shared" si="22"/>
        <v>De'Andre Presley</v>
      </c>
      <c r="V367" t="e">
        <f>IFERROR(VLOOKUP(U367,'player index'!D:F,3,FALSE),VLOOKUP(U367,'player index'!E:F,2,FALSE))</f>
        <v>#N/A</v>
      </c>
      <c r="W367">
        <f t="shared" si="23"/>
        <v>0</v>
      </c>
    </row>
    <row r="368" spans="1:23">
      <c r="A368" t="s">
        <v>2605</v>
      </c>
      <c r="M368">
        <v>5.0999999999999996</v>
      </c>
      <c r="N368">
        <v>72.5</v>
      </c>
      <c r="O368">
        <v>14.2</v>
      </c>
      <c r="P368">
        <v>0.4</v>
      </c>
      <c r="Q368">
        <v>0</v>
      </c>
      <c r="R368">
        <v>0</v>
      </c>
      <c r="S368">
        <f t="shared" si="20"/>
        <v>14.75</v>
      </c>
      <c r="T368" t="str">
        <f t="shared" si="21"/>
        <v>Jordan Matthews,PHI</v>
      </c>
      <c r="U368" t="str">
        <f t="shared" si="22"/>
        <v>Jordan Matthews</v>
      </c>
      <c r="V368">
        <f>IFERROR(VLOOKUP(U368,'player index'!D:F,3,FALSE),VLOOKUP(U368,'player index'!E:F,2,FALSE))</f>
        <v>96</v>
      </c>
      <c r="W368">
        <f t="shared" si="23"/>
        <v>14.75</v>
      </c>
    </row>
    <row r="369" spans="1:23">
      <c r="A369" t="s">
        <v>2606</v>
      </c>
      <c r="M369">
        <v>2.4</v>
      </c>
      <c r="N369">
        <v>37.799999999999997</v>
      </c>
      <c r="O369">
        <v>15.6</v>
      </c>
      <c r="P369">
        <v>0.2</v>
      </c>
      <c r="Q369">
        <v>0.1</v>
      </c>
      <c r="R369">
        <v>0</v>
      </c>
      <c r="S369">
        <f t="shared" si="20"/>
        <v>7.28</v>
      </c>
      <c r="T369" t="str">
        <f t="shared" si="21"/>
        <v>Nelson Agholor,PHI</v>
      </c>
      <c r="U369" t="str">
        <f t="shared" si="22"/>
        <v>Nelson Agholor</v>
      </c>
      <c r="V369">
        <f>IFERROR(VLOOKUP(U369,'player index'!D:F,3,FALSE),VLOOKUP(U369,'player index'!E:F,2,FALSE))</f>
        <v>179</v>
      </c>
      <c r="W369">
        <f t="shared" si="23"/>
        <v>7.28</v>
      </c>
    </row>
    <row r="370" spans="1:23">
      <c r="A370" t="s">
        <v>2607</v>
      </c>
      <c r="M370">
        <v>5.5</v>
      </c>
      <c r="N370">
        <v>71.8</v>
      </c>
      <c r="O370">
        <v>13.1</v>
      </c>
      <c r="P370">
        <v>0.4</v>
      </c>
      <c r="Q370">
        <v>0.1</v>
      </c>
      <c r="R370">
        <v>0</v>
      </c>
      <c r="S370">
        <f t="shared" si="20"/>
        <v>14.98</v>
      </c>
      <c r="T370" t="str">
        <f t="shared" si="21"/>
        <v>A.J. Green,CIN</v>
      </c>
      <c r="U370" t="str">
        <f t="shared" si="22"/>
        <v>A.J. Green</v>
      </c>
      <c r="V370">
        <f>IFERROR(VLOOKUP(U370,'player index'!D:F,3,FALSE),VLOOKUP(U370,'player index'!E:F,2,FALSE))</f>
        <v>57</v>
      </c>
      <c r="W370">
        <f t="shared" si="23"/>
        <v>14.98</v>
      </c>
    </row>
    <row r="371" spans="1:23">
      <c r="A371" t="s">
        <v>2608</v>
      </c>
      <c r="M371">
        <v>3.2</v>
      </c>
      <c r="N371">
        <v>50.9</v>
      </c>
      <c r="O371">
        <v>15.8</v>
      </c>
      <c r="P371">
        <v>0.4</v>
      </c>
      <c r="Q371">
        <v>0.2</v>
      </c>
      <c r="R371">
        <v>0</v>
      </c>
      <c r="S371">
        <f t="shared" si="20"/>
        <v>10.49</v>
      </c>
      <c r="T371" t="str">
        <f t="shared" si="21"/>
        <v>Ted Ginn,CAR</v>
      </c>
      <c r="U371" t="str">
        <f t="shared" si="22"/>
        <v>Ted Ginn</v>
      </c>
      <c r="V371">
        <f>IFERROR(VLOOKUP(U371,'player index'!D:F,3,FALSE),VLOOKUP(U371,'player index'!E:F,2,FALSE))</f>
        <v>226</v>
      </c>
      <c r="W371">
        <f t="shared" si="23"/>
        <v>10.49</v>
      </c>
    </row>
    <row r="372" spans="1:23">
      <c r="A372" t="s">
        <v>2609</v>
      </c>
      <c r="M372">
        <v>2.2000000000000002</v>
      </c>
      <c r="N372">
        <v>29.6</v>
      </c>
      <c r="O372">
        <v>13.2</v>
      </c>
      <c r="P372">
        <v>0.2</v>
      </c>
      <c r="Q372">
        <v>0.2</v>
      </c>
      <c r="R372">
        <v>0</v>
      </c>
      <c r="S372">
        <f t="shared" si="20"/>
        <v>6.16</v>
      </c>
      <c r="T372" t="str">
        <f t="shared" si="21"/>
        <v>Darrius Heyward-Bey,PIT</v>
      </c>
      <c r="U372" t="str">
        <f t="shared" si="22"/>
        <v>Darrius Heyward-Bey</v>
      </c>
      <c r="V372">
        <f>IFERROR(VLOOKUP(U372,'player index'!D:F,3,FALSE),VLOOKUP(U372,'player index'!E:F,2,FALSE))</f>
        <v>217</v>
      </c>
      <c r="W372">
        <f t="shared" si="23"/>
        <v>6.16</v>
      </c>
    </row>
    <row r="373" spans="1:23">
      <c r="A373" t="s">
        <v>2610</v>
      </c>
      <c r="M373">
        <v>0.1</v>
      </c>
      <c r="N373">
        <v>1.4</v>
      </c>
      <c r="O373">
        <v>18</v>
      </c>
      <c r="P373">
        <v>0</v>
      </c>
      <c r="Q373">
        <v>0</v>
      </c>
      <c r="R373">
        <v>0</v>
      </c>
      <c r="S373">
        <f t="shared" si="20"/>
        <v>0.24</v>
      </c>
      <c r="T373" t="str">
        <f t="shared" si="21"/>
        <v>Brice Butler,DAL</v>
      </c>
      <c r="U373" t="str">
        <f t="shared" si="22"/>
        <v>Brice Butler</v>
      </c>
      <c r="V373">
        <f>IFERROR(VLOOKUP(U373,'player index'!D:F,3,FALSE),VLOOKUP(U373,'player index'!E:F,2,FALSE))</f>
        <v>369</v>
      </c>
      <c r="W373">
        <f t="shared" si="23"/>
        <v>0.24</v>
      </c>
    </row>
    <row r="374" spans="1:23">
      <c r="A374" t="s">
        <v>2611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20"/>
        <v>0</v>
      </c>
      <c r="T374" t="str">
        <f t="shared" si="21"/>
        <v>Preston Parker,NYG</v>
      </c>
      <c r="U374" t="str">
        <f t="shared" si="22"/>
        <v>Preston Parker</v>
      </c>
      <c r="V374">
        <f>IFERROR(VLOOKUP(U374,'player index'!D:F,3,FALSE),VLOOKUP(U374,'player index'!E:F,2,FALSE))</f>
        <v>225</v>
      </c>
      <c r="W374">
        <f t="shared" si="23"/>
        <v>0</v>
      </c>
    </row>
    <row r="375" spans="1:23">
      <c r="A375" t="s">
        <v>2612</v>
      </c>
      <c r="M375">
        <v>0.1</v>
      </c>
      <c r="N375">
        <v>1.3</v>
      </c>
      <c r="O375">
        <v>12.1</v>
      </c>
      <c r="P375">
        <v>0</v>
      </c>
      <c r="Q375">
        <v>0</v>
      </c>
      <c r="R375">
        <v>0</v>
      </c>
      <c r="S375">
        <f t="shared" si="20"/>
        <v>0.23</v>
      </c>
      <c r="T375" t="str">
        <f t="shared" si="21"/>
        <v>Dontrelle Inman,SD</v>
      </c>
      <c r="U375" t="str">
        <f t="shared" si="22"/>
        <v>Dontrelle Inman</v>
      </c>
      <c r="V375">
        <f>IFERROR(VLOOKUP(U375,'player index'!D:F,3,FALSE),VLOOKUP(U375,'player index'!E:F,2,FALSE))</f>
        <v>431</v>
      </c>
      <c r="W375">
        <f t="shared" si="23"/>
        <v>0.23</v>
      </c>
    </row>
    <row r="376" spans="1:23">
      <c r="A376" t="s">
        <v>2613</v>
      </c>
      <c r="M376">
        <v>7.1</v>
      </c>
      <c r="N376">
        <v>74.400000000000006</v>
      </c>
      <c r="O376">
        <v>10.5</v>
      </c>
      <c r="P376">
        <v>0.6</v>
      </c>
      <c r="Q376">
        <v>0</v>
      </c>
      <c r="R376">
        <v>0</v>
      </c>
      <c r="S376">
        <f t="shared" si="20"/>
        <v>18.14</v>
      </c>
      <c r="T376" t="str">
        <f t="shared" si="21"/>
        <v>Julian Edelman,NE</v>
      </c>
      <c r="U376" t="str">
        <f t="shared" si="22"/>
        <v>Julian Edelman</v>
      </c>
      <c r="V376">
        <f>IFERROR(VLOOKUP(U376,'player index'!D:F,3,FALSE),VLOOKUP(U376,'player index'!E:F,2,FALSE))</f>
        <v>75</v>
      </c>
      <c r="W376">
        <f t="shared" si="23"/>
        <v>18.14</v>
      </c>
    </row>
    <row r="377" spans="1:23">
      <c r="A377" t="s">
        <v>2614</v>
      </c>
      <c r="M377">
        <v>3.3</v>
      </c>
      <c r="N377">
        <v>43.9</v>
      </c>
      <c r="O377">
        <v>13.2</v>
      </c>
      <c r="P377">
        <v>0.4</v>
      </c>
      <c r="Q377">
        <v>0</v>
      </c>
      <c r="R377">
        <v>0</v>
      </c>
      <c r="S377">
        <f t="shared" si="20"/>
        <v>10.09</v>
      </c>
      <c r="T377" t="str">
        <f t="shared" si="21"/>
        <v>Donte Moncrief,IND</v>
      </c>
      <c r="U377" t="str">
        <f t="shared" si="22"/>
        <v>Donte Moncrief</v>
      </c>
      <c r="V377">
        <f>IFERROR(VLOOKUP(U377,'player index'!D:F,3,FALSE),VLOOKUP(U377,'player index'!E:F,2,FALSE))</f>
        <v>167</v>
      </c>
      <c r="W377">
        <f t="shared" si="23"/>
        <v>10.09</v>
      </c>
    </row>
    <row r="378" spans="1:23">
      <c r="A378" t="s">
        <v>2615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 t="shared" si="20"/>
        <v>0</v>
      </c>
      <c r="T378" t="str">
        <f t="shared" si="21"/>
        <v>T.J. Jones,DET</v>
      </c>
      <c r="U378" t="str">
        <f t="shared" si="22"/>
        <v>T.J. Jones</v>
      </c>
      <c r="V378" t="e">
        <f>IFERROR(VLOOKUP(U378,'player index'!D:F,3,FALSE),VLOOKUP(U378,'player index'!E:F,2,FALSE))</f>
        <v>#N/A</v>
      </c>
      <c r="W378">
        <f t="shared" si="23"/>
        <v>0</v>
      </c>
    </row>
    <row r="379" spans="1:23">
      <c r="A379" t="s">
        <v>2616</v>
      </c>
      <c r="M379">
        <v>5.5</v>
      </c>
      <c r="N379">
        <v>58.5</v>
      </c>
      <c r="O379">
        <v>10.6</v>
      </c>
      <c r="P379">
        <v>0.2</v>
      </c>
      <c r="Q379">
        <v>0</v>
      </c>
      <c r="R379">
        <v>0</v>
      </c>
      <c r="S379">
        <f t="shared" si="20"/>
        <v>12.55</v>
      </c>
      <c r="T379" t="str">
        <f t="shared" si="21"/>
        <v>Brandin Cooks,NO</v>
      </c>
      <c r="U379" t="str">
        <f t="shared" si="22"/>
        <v>Brandin Cooks</v>
      </c>
      <c r="V379">
        <f>IFERROR(VLOOKUP(U379,'player index'!D:F,3,FALSE),VLOOKUP(U379,'player index'!E:F,2,FALSE))</f>
        <v>82</v>
      </c>
      <c r="W379">
        <f t="shared" si="23"/>
        <v>12.55</v>
      </c>
    </row>
    <row r="380" spans="1:23">
      <c r="A380" t="s">
        <v>2617</v>
      </c>
      <c r="M380">
        <v>2.9</v>
      </c>
      <c r="N380">
        <v>39.9</v>
      </c>
      <c r="O380">
        <v>14</v>
      </c>
      <c r="P380">
        <v>0.7</v>
      </c>
      <c r="Q380">
        <v>0</v>
      </c>
      <c r="R380">
        <v>0</v>
      </c>
      <c r="S380">
        <f t="shared" si="20"/>
        <v>11.09</v>
      </c>
      <c r="T380" t="str">
        <f t="shared" si="21"/>
        <v>James Jones,GB</v>
      </c>
      <c r="U380" t="str">
        <f t="shared" si="22"/>
        <v>James Jones</v>
      </c>
      <c r="V380">
        <f>IFERROR(VLOOKUP(U380,'player index'!D:F,3,FALSE),VLOOKUP(U380,'player index'!E:F,2,FALSE))</f>
        <v>136</v>
      </c>
      <c r="W380">
        <f t="shared" si="23"/>
        <v>11.09</v>
      </c>
    </row>
    <row r="381" spans="1:23">
      <c r="A381" t="s">
        <v>2618</v>
      </c>
      <c r="M381">
        <v>2.8</v>
      </c>
      <c r="N381">
        <v>41.7</v>
      </c>
      <c r="O381">
        <v>15.2</v>
      </c>
      <c r="P381">
        <v>0.3</v>
      </c>
      <c r="Q381">
        <v>0</v>
      </c>
      <c r="R381">
        <v>0</v>
      </c>
      <c r="S381">
        <f t="shared" si="20"/>
        <v>8.77</v>
      </c>
      <c r="T381" t="str">
        <f t="shared" si="21"/>
        <v>Devin Funchess,CAR</v>
      </c>
      <c r="U381" t="str">
        <f t="shared" si="22"/>
        <v>Devin Funchess</v>
      </c>
      <c r="V381">
        <f>IFERROR(VLOOKUP(U381,'player index'!D:F,3,FALSE),VLOOKUP(U381,'player index'!E:F,2,FALSE))</f>
        <v>269</v>
      </c>
      <c r="W381">
        <f t="shared" si="23"/>
        <v>8.77</v>
      </c>
    </row>
    <row r="382" spans="1:23">
      <c r="A382" t="s">
        <v>2619</v>
      </c>
      <c r="M382">
        <v>2.1</v>
      </c>
      <c r="N382">
        <v>49.8</v>
      </c>
      <c r="O382">
        <v>23.5</v>
      </c>
      <c r="P382">
        <v>0.6</v>
      </c>
      <c r="Q382">
        <v>0</v>
      </c>
      <c r="R382">
        <v>0</v>
      </c>
      <c r="S382">
        <f t="shared" si="20"/>
        <v>10.68</v>
      </c>
      <c r="T382" t="str">
        <f t="shared" si="21"/>
        <v>Travis Benjamin,CLE</v>
      </c>
      <c r="U382" t="str">
        <f t="shared" si="22"/>
        <v>Travis Benjamin</v>
      </c>
      <c r="V382">
        <f>IFERROR(VLOOKUP(U382,'player index'!D:F,3,FALSE),VLOOKUP(U382,'player index'!E:F,2,FALSE))</f>
        <v>259</v>
      </c>
      <c r="W382">
        <f t="shared" si="23"/>
        <v>10.68</v>
      </c>
    </row>
    <row r="383" spans="1:23">
      <c r="A383" t="s">
        <v>2620</v>
      </c>
      <c r="M383">
        <v>1.5</v>
      </c>
      <c r="N383">
        <v>16.100000000000001</v>
      </c>
      <c r="O383">
        <v>11</v>
      </c>
      <c r="P383">
        <v>0.1</v>
      </c>
      <c r="Q383">
        <v>0</v>
      </c>
      <c r="R383">
        <v>0</v>
      </c>
      <c r="S383">
        <f t="shared" si="20"/>
        <v>3.7100000000000004</v>
      </c>
      <c r="T383" t="str">
        <f t="shared" si="21"/>
        <v>De'Anthony Thomas,KC</v>
      </c>
      <c r="U383" t="str">
        <f t="shared" si="22"/>
        <v>De'Anthony Thomas</v>
      </c>
      <c r="V383">
        <f>IFERROR(VLOOKUP(U383,'player index'!D:F,3,FALSE),VLOOKUP(U383,'player index'!E:F,2,FALSE))</f>
        <v>295</v>
      </c>
      <c r="W383">
        <f t="shared" si="23"/>
        <v>3.7100000000000004</v>
      </c>
    </row>
    <row r="384" spans="1:23">
      <c r="A384" t="s">
        <v>2621</v>
      </c>
      <c r="M384">
        <v>0.1</v>
      </c>
      <c r="N384">
        <v>0.6</v>
      </c>
      <c r="O384">
        <v>11</v>
      </c>
      <c r="P384">
        <v>0</v>
      </c>
      <c r="Q384">
        <v>0</v>
      </c>
      <c r="R384">
        <v>0</v>
      </c>
      <c r="S384">
        <f t="shared" si="20"/>
        <v>0.16</v>
      </c>
      <c r="T384" t="str">
        <f t="shared" si="21"/>
        <v>Marc Mariani,CHI</v>
      </c>
      <c r="U384" t="str">
        <f t="shared" si="22"/>
        <v>Marc Mariani</v>
      </c>
      <c r="V384">
        <f>IFERROR(VLOOKUP(U384,'player index'!D:F,3,FALSE),VLOOKUP(U384,'player index'!E:F,2,FALSE))</f>
        <v>396</v>
      </c>
      <c r="W384">
        <f t="shared" si="23"/>
        <v>0.16</v>
      </c>
    </row>
    <row r="385" spans="1:23">
      <c r="A385" t="s">
        <v>2622</v>
      </c>
      <c r="M385">
        <v>1.1000000000000001</v>
      </c>
      <c r="N385">
        <v>15.4</v>
      </c>
      <c r="O385">
        <v>13.6</v>
      </c>
      <c r="P385">
        <v>0.3</v>
      </c>
      <c r="Q385">
        <v>0</v>
      </c>
      <c r="R385">
        <v>0</v>
      </c>
      <c r="S385">
        <f t="shared" si="20"/>
        <v>4.4399999999999995</v>
      </c>
      <c r="T385" t="str">
        <f t="shared" si="21"/>
        <v>Bruce Ellington,SF</v>
      </c>
      <c r="U385" t="str">
        <f t="shared" si="22"/>
        <v>Bruce Ellington</v>
      </c>
      <c r="V385">
        <f>IFERROR(VLOOKUP(U385,'player index'!D:F,3,FALSE),VLOOKUP(U385,'player index'!E:F,2,FALSE))</f>
        <v>449</v>
      </c>
      <c r="W385">
        <f t="shared" si="23"/>
        <v>4.4399999999999995</v>
      </c>
    </row>
    <row r="386" spans="1:23">
      <c r="A386" t="s">
        <v>2623</v>
      </c>
      <c r="M386">
        <v>0</v>
      </c>
      <c r="N386">
        <v>0.2</v>
      </c>
      <c r="O386">
        <v>12</v>
      </c>
      <c r="P386">
        <v>0</v>
      </c>
      <c r="Q386">
        <v>0</v>
      </c>
      <c r="R386">
        <v>0</v>
      </c>
      <c r="S386">
        <f t="shared" si="20"/>
        <v>2.0000000000000004E-2</v>
      </c>
      <c r="T386" t="str">
        <f t="shared" si="21"/>
        <v>Russell Shepard,TB</v>
      </c>
      <c r="U386" t="str">
        <f t="shared" si="22"/>
        <v>Russell Shepard</v>
      </c>
      <c r="V386">
        <f>IFERROR(VLOOKUP(U386,'player index'!D:F,3,FALSE),VLOOKUP(U386,'player index'!E:F,2,FALSE))</f>
        <v>413</v>
      </c>
      <c r="W386">
        <f t="shared" si="23"/>
        <v>2.0000000000000004E-2</v>
      </c>
    </row>
    <row r="387" spans="1:23">
      <c r="A387" t="s">
        <v>2624</v>
      </c>
      <c r="M387">
        <v>4.7</v>
      </c>
      <c r="N387">
        <v>53.8</v>
      </c>
      <c r="O387">
        <v>11.5</v>
      </c>
      <c r="P387">
        <v>0.2</v>
      </c>
      <c r="Q387">
        <v>0.1</v>
      </c>
      <c r="R387">
        <v>0</v>
      </c>
      <c r="S387">
        <f t="shared" si="20"/>
        <v>11.180000000000001</v>
      </c>
      <c r="T387" t="str">
        <f t="shared" si="21"/>
        <v>Percy Harvin,BUF</v>
      </c>
      <c r="U387" t="str">
        <f t="shared" si="22"/>
        <v>Percy Harvin</v>
      </c>
      <c r="V387">
        <f>IFERROR(VLOOKUP(U387,'player index'!D:F,3,FALSE),VLOOKUP(U387,'player index'!E:F,2,FALSE))</f>
        <v>219</v>
      </c>
      <c r="W387">
        <f t="shared" si="23"/>
        <v>11.180000000000001</v>
      </c>
    </row>
    <row r="388" spans="1:23">
      <c r="A388" t="s">
        <v>2625</v>
      </c>
      <c r="M388">
        <v>5.3</v>
      </c>
      <c r="N388">
        <v>62.6</v>
      </c>
      <c r="O388">
        <v>11.8</v>
      </c>
      <c r="P388">
        <v>0.3</v>
      </c>
      <c r="Q388">
        <v>0</v>
      </c>
      <c r="R388">
        <v>0</v>
      </c>
      <c r="S388">
        <f t="shared" si="20"/>
        <v>13.36</v>
      </c>
      <c r="T388" t="str">
        <f t="shared" si="21"/>
        <v>Golden Tate,DET</v>
      </c>
      <c r="U388" t="str">
        <f t="shared" si="22"/>
        <v>Golden Tate</v>
      </c>
      <c r="V388">
        <f>IFERROR(VLOOKUP(U388,'player index'!D:F,3,FALSE),VLOOKUP(U388,'player index'!E:F,2,FALSE))</f>
        <v>108</v>
      </c>
      <c r="W388">
        <f t="shared" si="23"/>
        <v>13.36</v>
      </c>
    </row>
    <row r="389" spans="1:23">
      <c r="A389" t="s">
        <v>2626</v>
      </c>
      <c r="M389">
        <v>1.4</v>
      </c>
      <c r="N389">
        <v>18</v>
      </c>
      <c r="O389">
        <v>12.8</v>
      </c>
      <c r="P389">
        <v>0.1</v>
      </c>
      <c r="Q389">
        <v>0</v>
      </c>
      <c r="R389">
        <v>0</v>
      </c>
      <c r="S389">
        <f t="shared" si="20"/>
        <v>3.8000000000000003</v>
      </c>
      <c r="T389" t="str">
        <f t="shared" si="21"/>
        <v>Aaron Dobson,NE</v>
      </c>
      <c r="U389" t="str">
        <f t="shared" si="22"/>
        <v>Aaron Dobson</v>
      </c>
      <c r="V389">
        <f>IFERROR(VLOOKUP(U389,'player index'!D:F,3,FALSE),VLOOKUP(U389,'player index'!E:F,2,FALSE))</f>
        <v>264</v>
      </c>
      <c r="W389">
        <f t="shared" si="23"/>
        <v>3.8000000000000003</v>
      </c>
    </row>
    <row r="390" spans="1:23">
      <c r="A390" t="s">
        <v>2627</v>
      </c>
      <c r="M390">
        <v>0.1</v>
      </c>
      <c r="N390">
        <v>0.7</v>
      </c>
      <c r="O390">
        <v>12.8</v>
      </c>
      <c r="P390">
        <v>0</v>
      </c>
      <c r="Q390">
        <v>0</v>
      </c>
      <c r="R390">
        <v>0</v>
      </c>
      <c r="S390">
        <f t="shared" ref="S390:S453" si="24">D390*0.04+E390*4-F390+J390*0.1+L390*6+M390+N390*0.1+P390*6+IF(D390&gt;300,3,0)+IF(J390&gt;100,3,0)+IF(N390&gt;100,3,0)-Q390</f>
        <v>0.16999999999999998</v>
      </c>
      <c r="T390" t="str">
        <f t="shared" ref="T390:T453" si="25">A390</f>
        <v>Jamison Crowder,WAS</v>
      </c>
      <c r="U390" t="str">
        <f t="shared" ref="U390:U453" si="26">LEFT(T390,FIND(",",T390)-1)</f>
        <v>Jamison Crowder</v>
      </c>
      <c r="V390">
        <f>IFERROR(VLOOKUP(U390,'player index'!D:F,3,FALSE),VLOOKUP(U390,'player index'!E:F,2,FALSE))</f>
        <v>325</v>
      </c>
      <c r="W390">
        <f t="shared" ref="W390:W453" si="27">S390</f>
        <v>0.16999999999999998</v>
      </c>
    </row>
    <row r="391" spans="1:23">
      <c r="A391" t="s">
        <v>2628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24"/>
        <v>0</v>
      </c>
      <c r="T391" t="str">
        <f t="shared" si="25"/>
        <v>Rashad Ross,WAS</v>
      </c>
      <c r="U391" t="str">
        <f t="shared" si="26"/>
        <v>Rashad Ross</v>
      </c>
      <c r="V391">
        <f>IFERROR(VLOOKUP(U391,'player index'!D:F,3,FALSE),VLOOKUP(U391,'player index'!E:F,2,FALSE))</f>
        <v>414</v>
      </c>
      <c r="W391">
        <f t="shared" si="27"/>
        <v>0</v>
      </c>
    </row>
    <row r="392" spans="1:23">
      <c r="A392" t="s">
        <v>2629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24"/>
        <v>0</v>
      </c>
      <c r="T392" t="str">
        <f t="shared" si="25"/>
        <v>Eric Weems,ATL</v>
      </c>
      <c r="U392" t="str">
        <f t="shared" si="26"/>
        <v>Eric Weems</v>
      </c>
      <c r="V392">
        <f>IFERROR(VLOOKUP(U392,'player index'!D:F,3,FALSE),VLOOKUP(U392,'player index'!E:F,2,FALSE))</f>
        <v>452</v>
      </c>
      <c r="W392">
        <f t="shared" si="27"/>
        <v>0</v>
      </c>
    </row>
    <row r="393" spans="1:23">
      <c r="A393" t="s">
        <v>2630</v>
      </c>
      <c r="M393">
        <v>1.6</v>
      </c>
      <c r="N393">
        <v>17.2</v>
      </c>
      <c r="O393">
        <v>11</v>
      </c>
      <c r="P393">
        <v>0.1</v>
      </c>
      <c r="Q393">
        <v>0.1</v>
      </c>
      <c r="R393">
        <v>0</v>
      </c>
      <c r="S393">
        <f t="shared" si="24"/>
        <v>3.8200000000000003</v>
      </c>
      <c r="T393" t="str">
        <f t="shared" si="25"/>
        <v>Quinton Patton,SF</v>
      </c>
      <c r="U393" t="str">
        <f t="shared" si="26"/>
        <v>Quinton Patton</v>
      </c>
      <c r="V393">
        <f>IFERROR(VLOOKUP(U393,'player index'!D:F,3,FALSE),VLOOKUP(U393,'player index'!E:F,2,FALSE))</f>
        <v>289</v>
      </c>
      <c r="W393">
        <f t="shared" si="27"/>
        <v>3.8200000000000003</v>
      </c>
    </row>
    <row r="394" spans="1:23">
      <c r="A394" t="s">
        <v>2631</v>
      </c>
      <c r="M394">
        <v>3.1</v>
      </c>
      <c r="N394">
        <v>36</v>
      </c>
      <c r="O394">
        <v>11.4</v>
      </c>
      <c r="P394">
        <v>0.2</v>
      </c>
      <c r="Q394">
        <v>0.1</v>
      </c>
      <c r="R394">
        <v>0</v>
      </c>
      <c r="S394">
        <f t="shared" si="24"/>
        <v>7.8000000000000007</v>
      </c>
      <c r="T394" t="str">
        <f t="shared" si="25"/>
        <v>Brandon Coleman,NO</v>
      </c>
      <c r="U394" t="str">
        <f t="shared" si="26"/>
        <v>Brandon Coleman</v>
      </c>
      <c r="V394">
        <f>IFERROR(VLOOKUP(U394,'player index'!D:F,3,FALSE),VLOOKUP(U394,'player index'!E:F,2,FALSE))</f>
        <v>171</v>
      </c>
      <c r="W394">
        <f t="shared" si="27"/>
        <v>7.8000000000000007</v>
      </c>
    </row>
    <row r="395" spans="1:23">
      <c r="A395" t="s">
        <v>2632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24"/>
        <v>0</v>
      </c>
      <c r="T395" t="str">
        <f t="shared" si="25"/>
        <v>Willie Snead,NO</v>
      </c>
      <c r="U395" t="str">
        <f t="shared" si="26"/>
        <v>Willie Snead</v>
      </c>
      <c r="V395">
        <f>IFERROR(VLOOKUP(U395,'player index'!D:F,3,FALSE),VLOOKUP(U395,'player index'!E:F,2,FALSE))</f>
        <v>281</v>
      </c>
      <c r="W395">
        <f t="shared" si="27"/>
        <v>0</v>
      </c>
    </row>
    <row r="396" spans="1:23">
      <c r="A396" t="s">
        <v>2633</v>
      </c>
      <c r="M396">
        <v>6.3</v>
      </c>
      <c r="N396">
        <v>67.8</v>
      </c>
      <c r="O396">
        <v>10.8</v>
      </c>
      <c r="P396">
        <v>0.3</v>
      </c>
      <c r="Q396">
        <v>0.2</v>
      </c>
      <c r="R396">
        <v>0</v>
      </c>
      <c r="S396">
        <f t="shared" si="24"/>
        <v>14.68</v>
      </c>
      <c r="T396" t="str">
        <f t="shared" si="25"/>
        <v>Keenan Allen,SD</v>
      </c>
      <c r="U396" t="str">
        <f t="shared" si="26"/>
        <v>Keenan Allen</v>
      </c>
      <c r="V396">
        <f>IFERROR(VLOOKUP(U396,'player index'!D:F,3,FALSE),VLOOKUP(U396,'player index'!E:F,2,FALSE))</f>
        <v>79</v>
      </c>
      <c r="W396">
        <f t="shared" si="27"/>
        <v>14.68</v>
      </c>
    </row>
    <row r="397" spans="1:23">
      <c r="A397" t="s">
        <v>2634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 t="shared" si="24"/>
        <v>0</v>
      </c>
      <c r="T397" t="str">
        <f t="shared" si="25"/>
        <v>Darren Waller,BAL</v>
      </c>
      <c r="U397" t="str">
        <f t="shared" si="26"/>
        <v>Darren Waller</v>
      </c>
      <c r="V397">
        <f>IFERROR(VLOOKUP(U397,'player index'!D:F,3,FALSE),VLOOKUP(U397,'player index'!E:F,2,FALSE))</f>
        <v>670</v>
      </c>
      <c r="W397">
        <f t="shared" si="27"/>
        <v>0</v>
      </c>
    </row>
    <row r="398" spans="1:23">
      <c r="A398" t="s">
        <v>2635</v>
      </c>
      <c r="M398">
        <v>2</v>
      </c>
      <c r="N398">
        <v>28.1</v>
      </c>
      <c r="O398">
        <v>13.7</v>
      </c>
      <c r="P398">
        <v>0.3</v>
      </c>
      <c r="Q398">
        <v>0</v>
      </c>
      <c r="R398">
        <v>0</v>
      </c>
      <c r="S398">
        <f t="shared" si="24"/>
        <v>6.61</v>
      </c>
      <c r="T398" t="str">
        <f t="shared" si="25"/>
        <v>Marvin Jones,CIN</v>
      </c>
      <c r="U398" t="str">
        <f t="shared" si="26"/>
        <v>Marvin Jones</v>
      </c>
      <c r="V398">
        <f>IFERROR(VLOOKUP(U398,'player index'!D:F,3,FALSE),VLOOKUP(U398,'player index'!E:F,2,FALSE))</f>
        <v>232</v>
      </c>
      <c r="W398">
        <f t="shared" si="27"/>
        <v>6.61</v>
      </c>
    </row>
    <row r="399" spans="1:23">
      <c r="A399" t="s">
        <v>2636</v>
      </c>
      <c r="S399">
        <f t="shared" si="24"/>
        <v>0</v>
      </c>
      <c r="T399" t="str">
        <f t="shared" si="25"/>
        <v>Pages: 1 2 3 4 All</v>
      </c>
      <c r="U399" t="e">
        <f t="shared" si="26"/>
        <v>#VALUE!</v>
      </c>
      <c r="V399" t="e">
        <f>IFERROR(VLOOKUP(U399,'player index'!D:F,3,FALSE),VLOOKUP(U399,'player index'!E:F,2,FALSE))</f>
        <v>#VALUE!</v>
      </c>
      <c r="W399">
        <f t="shared" si="27"/>
        <v>0</v>
      </c>
    </row>
    <row r="400" spans="1:23">
      <c r="A400" t="s">
        <v>2637</v>
      </c>
      <c r="S400">
        <f t="shared" si="24"/>
        <v>0</v>
      </c>
      <c r="T400" t="str">
        <f t="shared" si="25"/>
        <v>Tight Ends Week 3 Standard Stats -- Average</v>
      </c>
      <c r="U400" t="e">
        <f t="shared" si="26"/>
        <v>#VALUE!</v>
      </c>
      <c r="V400" t="e">
        <f>IFERROR(VLOOKUP(U400,'player index'!D:F,3,FALSE),VLOOKUP(U400,'player index'!E:F,2,FALSE))</f>
        <v>#VALUE!</v>
      </c>
      <c r="W400">
        <f t="shared" si="27"/>
        <v>0</v>
      </c>
    </row>
    <row r="401" spans="1:23">
      <c r="A401" t="s">
        <v>753</v>
      </c>
      <c r="M401" t="s">
        <v>2237</v>
      </c>
      <c r="S401" t="e">
        <f t="shared" si="24"/>
        <v>#VALUE!</v>
      </c>
      <c r="T401" t="str">
        <f t="shared" si="25"/>
        <v>Receiving</v>
      </c>
      <c r="U401" t="e">
        <f t="shared" si="26"/>
        <v>#VALUE!</v>
      </c>
      <c r="V401" t="e">
        <f>IFERROR(VLOOKUP(U401,'player index'!D:F,3,FALSE),VLOOKUP(U401,'player index'!E:F,2,FALSE))</f>
        <v>#VALUE!</v>
      </c>
      <c r="W401" t="e">
        <f t="shared" si="27"/>
        <v>#VALUE!</v>
      </c>
    </row>
    <row r="402" spans="1:23">
      <c r="A402" t="s">
        <v>1585</v>
      </c>
      <c r="M402" t="s">
        <v>2328</v>
      </c>
      <c r="N402" t="s">
        <v>2239</v>
      </c>
      <c r="O402" t="s">
        <v>2242</v>
      </c>
      <c r="P402" t="s">
        <v>735</v>
      </c>
      <c r="Q402" t="s">
        <v>2243</v>
      </c>
      <c r="R402" t="s">
        <v>2244</v>
      </c>
      <c r="S402" t="e">
        <f t="shared" si="24"/>
        <v>#VALUE!</v>
      </c>
      <c r="T402" t="str">
        <f t="shared" si="25"/>
        <v>Player</v>
      </c>
      <c r="U402" t="e">
        <f t="shared" si="26"/>
        <v>#VALUE!</v>
      </c>
      <c r="V402" t="e">
        <f>IFERROR(VLOOKUP(U402,'player index'!D:F,3,FALSE),VLOOKUP(U402,'player index'!E:F,2,FALSE))</f>
        <v>#VALUE!</v>
      </c>
      <c r="W402" t="e">
        <f t="shared" si="27"/>
        <v>#VALUE!</v>
      </c>
    </row>
    <row r="403" spans="1:23">
      <c r="A403" t="s">
        <v>2638</v>
      </c>
      <c r="M403">
        <v>0.7</v>
      </c>
      <c r="N403">
        <v>7.5</v>
      </c>
      <c r="O403">
        <v>10.6</v>
      </c>
      <c r="P403">
        <v>0</v>
      </c>
      <c r="Q403">
        <v>0</v>
      </c>
      <c r="R403">
        <v>0</v>
      </c>
      <c r="S403">
        <f t="shared" si="24"/>
        <v>1.45</v>
      </c>
      <c r="T403" t="str">
        <f t="shared" si="25"/>
        <v>MarQueis Gray,BUF</v>
      </c>
      <c r="U403" t="str">
        <f t="shared" si="26"/>
        <v>MarQueis Gray</v>
      </c>
      <c r="V403">
        <f>IFERROR(VLOOKUP(U403,'player index'!D:F,3,FALSE),VLOOKUP(U403,'player index'!E:F,2,FALSE))</f>
        <v>429</v>
      </c>
      <c r="W403">
        <f t="shared" si="27"/>
        <v>1.45</v>
      </c>
    </row>
    <row r="404" spans="1:23">
      <c r="A404" t="s">
        <v>2639</v>
      </c>
      <c r="M404">
        <v>4.4000000000000004</v>
      </c>
      <c r="N404">
        <v>49.6</v>
      </c>
      <c r="O404">
        <v>11.2</v>
      </c>
      <c r="P404">
        <v>0.4</v>
      </c>
      <c r="Q404">
        <v>0</v>
      </c>
      <c r="R404">
        <v>0</v>
      </c>
      <c r="S404">
        <f t="shared" si="24"/>
        <v>11.760000000000002</v>
      </c>
      <c r="T404" t="str">
        <f t="shared" si="25"/>
        <v>Jason Witten,DAL</v>
      </c>
      <c r="U404" t="str">
        <f t="shared" si="26"/>
        <v>Jason Witten</v>
      </c>
      <c r="V404">
        <f>IFERROR(VLOOKUP(U404,'player index'!D:F,3,FALSE),VLOOKUP(U404,'player index'!E:F,2,FALSE))</f>
        <v>117</v>
      </c>
      <c r="W404">
        <f t="shared" si="27"/>
        <v>11.760000000000002</v>
      </c>
    </row>
    <row r="405" spans="1:23">
      <c r="A405" t="s">
        <v>2640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24"/>
        <v>0</v>
      </c>
      <c r="T405" t="str">
        <f t="shared" si="25"/>
        <v>Geoff Swaim,DAL</v>
      </c>
      <c r="U405" t="str">
        <f t="shared" si="26"/>
        <v>Geoff Swaim</v>
      </c>
      <c r="V405">
        <f>IFERROR(VLOOKUP(U405,'player index'!D:F,3,FALSE),VLOOKUP(U405,'player index'!E:F,2,FALSE))</f>
        <v>682</v>
      </c>
      <c r="W405">
        <f t="shared" si="27"/>
        <v>0</v>
      </c>
    </row>
    <row r="406" spans="1:23">
      <c r="A406" t="s">
        <v>2641</v>
      </c>
      <c r="M406">
        <v>4.2</v>
      </c>
      <c r="N406">
        <v>38.4</v>
      </c>
      <c r="O406">
        <v>9.1</v>
      </c>
      <c r="P406">
        <v>0.5</v>
      </c>
      <c r="Q406">
        <v>0</v>
      </c>
      <c r="R406">
        <v>0</v>
      </c>
      <c r="S406">
        <f t="shared" si="24"/>
        <v>11.04</v>
      </c>
      <c r="T406" t="str">
        <f t="shared" si="25"/>
        <v>Kyle Rudolph,MIN</v>
      </c>
      <c r="U406" t="str">
        <f t="shared" si="26"/>
        <v>Kyle Rudolph</v>
      </c>
      <c r="V406">
        <f>IFERROR(VLOOKUP(U406,'player index'!D:F,3,FALSE),VLOOKUP(U406,'player index'!E:F,2,FALSE))</f>
        <v>220</v>
      </c>
      <c r="W406">
        <f t="shared" si="27"/>
        <v>11.04</v>
      </c>
    </row>
    <row r="407" spans="1:23">
      <c r="A407" t="s">
        <v>2642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24"/>
        <v>0</v>
      </c>
      <c r="T407" t="str">
        <f t="shared" si="25"/>
        <v>Chase Coffman,TEN</v>
      </c>
      <c r="U407" t="str">
        <f t="shared" si="26"/>
        <v>Chase Coffman</v>
      </c>
      <c r="V407">
        <f>IFERROR(VLOOKUP(U407,'player index'!D:F,3,FALSE),VLOOKUP(U407,'player index'!E:F,2,FALSE))</f>
        <v>364</v>
      </c>
      <c r="W407">
        <f t="shared" si="27"/>
        <v>0</v>
      </c>
    </row>
    <row r="408" spans="1:23">
      <c r="A408" t="s">
        <v>2643</v>
      </c>
      <c r="M408">
        <v>2.7</v>
      </c>
      <c r="N408">
        <v>25.3</v>
      </c>
      <c r="O408">
        <v>9.4</v>
      </c>
      <c r="P408">
        <v>0.1</v>
      </c>
      <c r="Q408">
        <v>0.1</v>
      </c>
      <c r="R408">
        <v>0</v>
      </c>
      <c r="S408">
        <f t="shared" si="24"/>
        <v>5.73</v>
      </c>
      <c r="T408" t="str">
        <f t="shared" si="25"/>
        <v>Jacob Tamme,ATL</v>
      </c>
      <c r="U408" t="str">
        <f t="shared" si="26"/>
        <v>Jacob Tamme</v>
      </c>
      <c r="V408">
        <f>IFERROR(VLOOKUP(U408,'player index'!D:F,3,FALSE),VLOOKUP(U408,'player index'!E:F,2,FALSE))</f>
        <v>237</v>
      </c>
      <c r="W408">
        <f t="shared" si="27"/>
        <v>5.73</v>
      </c>
    </row>
    <row r="409" spans="1:23">
      <c r="A409" t="s">
        <v>2644</v>
      </c>
      <c r="M409">
        <v>2.4</v>
      </c>
      <c r="N409">
        <v>27.3</v>
      </c>
      <c r="O409">
        <v>11.5</v>
      </c>
      <c r="P409">
        <v>0.2</v>
      </c>
      <c r="Q409">
        <v>0</v>
      </c>
      <c r="R409">
        <v>0</v>
      </c>
      <c r="S409">
        <f t="shared" si="24"/>
        <v>6.330000000000001</v>
      </c>
      <c r="T409" t="str">
        <f t="shared" si="25"/>
        <v>Charles Clay,BUF</v>
      </c>
      <c r="U409" t="str">
        <f t="shared" si="26"/>
        <v>Charles Clay</v>
      </c>
      <c r="V409">
        <f>IFERROR(VLOOKUP(U409,'player index'!D:F,3,FALSE),VLOOKUP(U409,'player index'!E:F,2,FALSE))</f>
        <v>216</v>
      </c>
      <c r="W409">
        <f t="shared" si="27"/>
        <v>6.330000000000001</v>
      </c>
    </row>
    <row r="410" spans="1:23">
      <c r="A410" t="s">
        <v>2645</v>
      </c>
      <c r="M410">
        <v>5.0999999999999996</v>
      </c>
      <c r="N410">
        <v>46.1</v>
      </c>
      <c r="O410">
        <v>9</v>
      </c>
      <c r="P410">
        <v>0.2</v>
      </c>
      <c r="Q410">
        <v>0</v>
      </c>
      <c r="R410">
        <v>0</v>
      </c>
      <c r="S410">
        <f t="shared" si="24"/>
        <v>10.91</v>
      </c>
      <c r="T410" t="str">
        <f t="shared" si="25"/>
        <v>Martellus Bennett,CHI</v>
      </c>
      <c r="U410" t="str">
        <f t="shared" si="26"/>
        <v>Martellus Bennett</v>
      </c>
      <c r="V410">
        <f>IFERROR(VLOOKUP(U410,'player index'!D:F,3,FALSE),VLOOKUP(U410,'player index'!E:F,2,FALSE))</f>
        <v>149</v>
      </c>
      <c r="W410">
        <f t="shared" si="27"/>
        <v>10.91</v>
      </c>
    </row>
    <row r="411" spans="1:23">
      <c r="A411" t="s">
        <v>2646</v>
      </c>
      <c r="M411">
        <v>2.2000000000000002</v>
      </c>
      <c r="N411">
        <v>32.200000000000003</v>
      </c>
      <c r="O411">
        <v>14.3</v>
      </c>
      <c r="P411">
        <v>0.2</v>
      </c>
      <c r="Q411">
        <v>0</v>
      </c>
      <c r="R411">
        <v>0</v>
      </c>
      <c r="S411">
        <f t="shared" si="24"/>
        <v>6.620000000000001</v>
      </c>
      <c r="T411" t="str">
        <f t="shared" si="25"/>
        <v>Delanie Walker,TEN</v>
      </c>
      <c r="U411" t="str">
        <f t="shared" si="26"/>
        <v>Delanie Walker</v>
      </c>
      <c r="V411">
        <f>IFERROR(VLOOKUP(U411,'player index'!D:F,3,FALSE),VLOOKUP(U411,'player index'!E:F,2,FALSE))</f>
        <v>496</v>
      </c>
      <c r="W411">
        <f t="shared" si="27"/>
        <v>6.620000000000001</v>
      </c>
    </row>
    <row r="412" spans="1:23">
      <c r="A412" t="s">
        <v>2647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24"/>
        <v>0</v>
      </c>
      <c r="T412" t="str">
        <f t="shared" si="25"/>
        <v>Gabe Holmes,OAK</v>
      </c>
      <c r="U412" t="str">
        <f t="shared" si="26"/>
        <v>Gabe Holmes</v>
      </c>
      <c r="V412" t="e">
        <f>IFERROR(VLOOKUP(U412,'player index'!D:F,3,FALSE),VLOOKUP(U412,'player index'!E:F,2,FALSE))</f>
        <v>#N/A</v>
      </c>
      <c r="W412">
        <f t="shared" si="27"/>
        <v>0</v>
      </c>
    </row>
    <row r="413" spans="1:23">
      <c r="A413" t="s">
        <v>2648</v>
      </c>
      <c r="M413">
        <v>1.3</v>
      </c>
      <c r="N413">
        <v>13.7</v>
      </c>
      <c r="O413">
        <v>10.8</v>
      </c>
      <c r="P413">
        <v>0.1</v>
      </c>
      <c r="Q413">
        <v>0.1</v>
      </c>
      <c r="R413">
        <v>0</v>
      </c>
      <c r="S413">
        <f t="shared" si="24"/>
        <v>3.17</v>
      </c>
      <c r="T413" t="str">
        <f t="shared" si="25"/>
        <v>Vance McDonald,SF</v>
      </c>
      <c r="U413" t="str">
        <f t="shared" si="26"/>
        <v>Vance McDonald</v>
      </c>
      <c r="V413">
        <f>IFERROR(VLOOKUP(U413,'player index'!D:F,3,FALSE),VLOOKUP(U413,'player index'!E:F,2,FALSE))</f>
        <v>379</v>
      </c>
      <c r="W413">
        <f t="shared" si="27"/>
        <v>3.17</v>
      </c>
    </row>
    <row r="414" spans="1:23">
      <c r="A414" t="s">
        <v>2649</v>
      </c>
      <c r="M414">
        <v>1.8</v>
      </c>
      <c r="N414">
        <v>17.100000000000001</v>
      </c>
      <c r="O414">
        <v>9.3000000000000007</v>
      </c>
      <c r="P414">
        <v>0.1</v>
      </c>
      <c r="Q414">
        <v>0</v>
      </c>
      <c r="R414">
        <v>0</v>
      </c>
      <c r="S414">
        <f t="shared" si="24"/>
        <v>4.1100000000000003</v>
      </c>
      <c r="T414" t="str">
        <f t="shared" si="25"/>
        <v>Brandon Myers,TB</v>
      </c>
      <c r="U414" t="str">
        <f t="shared" si="26"/>
        <v>Brandon Myers</v>
      </c>
      <c r="V414">
        <f>IFERROR(VLOOKUP(U414,'player index'!D:F,3,FALSE),VLOOKUP(U414,'player index'!E:F,2,FALSE))</f>
        <v>451</v>
      </c>
      <c r="W414">
        <f t="shared" si="27"/>
        <v>4.1100000000000003</v>
      </c>
    </row>
    <row r="415" spans="1:23">
      <c r="A415" t="s">
        <v>2650</v>
      </c>
      <c r="M415">
        <v>0</v>
      </c>
      <c r="N415">
        <v>0.4</v>
      </c>
      <c r="O415">
        <v>7.8</v>
      </c>
      <c r="P415">
        <v>0</v>
      </c>
      <c r="Q415">
        <v>0</v>
      </c>
      <c r="R415">
        <v>0</v>
      </c>
      <c r="S415">
        <f t="shared" si="24"/>
        <v>4.0000000000000008E-2</v>
      </c>
      <c r="T415" t="str">
        <f t="shared" si="25"/>
        <v>Jake Stoneburner,MIA</v>
      </c>
      <c r="U415" t="str">
        <f t="shared" si="26"/>
        <v>Jake Stoneburner</v>
      </c>
      <c r="V415">
        <f>IFERROR(VLOOKUP(U415,'player index'!D:F,3,FALSE),VLOOKUP(U415,'player index'!E:F,2,FALSE))</f>
        <v>383</v>
      </c>
      <c r="W415">
        <f t="shared" si="27"/>
        <v>4.0000000000000008E-2</v>
      </c>
    </row>
    <row r="416" spans="1:23">
      <c r="A416" t="s">
        <v>2651</v>
      </c>
      <c r="M416">
        <v>4.4000000000000004</v>
      </c>
      <c r="N416">
        <v>60.1</v>
      </c>
      <c r="O416">
        <v>13.6</v>
      </c>
      <c r="P416">
        <v>0.3</v>
      </c>
      <c r="Q416">
        <v>0</v>
      </c>
      <c r="R416">
        <v>0</v>
      </c>
      <c r="S416">
        <f t="shared" si="24"/>
        <v>12.21</v>
      </c>
      <c r="T416" t="str">
        <f t="shared" si="25"/>
        <v>Jared Cook,STL</v>
      </c>
      <c r="U416" t="str">
        <f t="shared" si="26"/>
        <v>Jared Cook</v>
      </c>
      <c r="V416">
        <f>IFERROR(VLOOKUP(U416,'player index'!D:F,3,FALSE),VLOOKUP(U416,'player index'!E:F,2,FALSE))</f>
        <v>229</v>
      </c>
      <c r="W416">
        <f t="shared" si="27"/>
        <v>12.21</v>
      </c>
    </row>
    <row r="417" spans="1:23">
      <c r="A417" t="s">
        <v>2652</v>
      </c>
      <c r="M417">
        <v>0.1</v>
      </c>
      <c r="N417">
        <v>0.8</v>
      </c>
      <c r="O417">
        <v>12.9</v>
      </c>
      <c r="P417">
        <v>0</v>
      </c>
      <c r="Q417">
        <v>0</v>
      </c>
      <c r="R417">
        <v>0</v>
      </c>
      <c r="S417">
        <f t="shared" si="24"/>
        <v>0.18000000000000002</v>
      </c>
      <c r="T417" t="str">
        <f t="shared" si="25"/>
        <v>Joseph Fauria,ARI</v>
      </c>
      <c r="U417" t="str">
        <f t="shared" si="26"/>
        <v>Joseph Fauria</v>
      </c>
      <c r="V417">
        <f>IFERROR(VLOOKUP(U417,'player index'!D:F,3,FALSE),VLOOKUP(U417,'player index'!E:F,2,FALSE))</f>
        <v>590</v>
      </c>
      <c r="W417">
        <f t="shared" si="27"/>
        <v>0.18000000000000002</v>
      </c>
    </row>
    <row r="418" spans="1:23">
      <c r="A418" t="s">
        <v>2653</v>
      </c>
      <c r="M418">
        <v>2.2000000000000002</v>
      </c>
      <c r="N418">
        <v>26.2</v>
      </c>
      <c r="O418">
        <v>11.7</v>
      </c>
      <c r="P418">
        <v>0.6</v>
      </c>
      <c r="Q418">
        <v>0.1</v>
      </c>
      <c r="R418">
        <v>0</v>
      </c>
      <c r="S418">
        <f t="shared" si="24"/>
        <v>8.32</v>
      </c>
      <c r="T418" t="str">
        <f t="shared" si="25"/>
        <v>Garrett Graham,HOU</v>
      </c>
      <c r="U418" t="str">
        <f t="shared" si="26"/>
        <v>Garrett Graham</v>
      </c>
      <c r="V418">
        <f>IFERROR(VLOOKUP(U418,'player index'!D:F,3,FALSE),VLOOKUP(U418,'player index'!E:F,2,FALSE))</f>
        <v>290</v>
      </c>
      <c r="W418">
        <f t="shared" si="27"/>
        <v>8.32</v>
      </c>
    </row>
    <row r="419" spans="1:23">
      <c r="A419" t="s">
        <v>2654</v>
      </c>
      <c r="M419">
        <v>5.3</v>
      </c>
      <c r="N419">
        <v>54.5</v>
      </c>
      <c r="O419">
        <v>10.3</v>
      </c>
      <c r="P419">
        <v>0.3</v>
      </c>
      <c r="Q419">
        <v>0.1</v>
      </c>
      <c r="R419">
        <v>0</v>
      </c>
      <c r="S419">
        <f t="shared" si="24"/>
        <v>12.450000000000001</v>
      </c>
      <c r="T419" t="str">
        <f t="shared" si="25"/>
        <v>Heath Miller,PIT</v>
      </c>
      <c r="U419" t="str">
        <f t="shared" si="26"/>
        <v>Heath Miller</v>
      </c>
      <c r="V419">
        <f>IFERROR(VLOOKUP(U419,'player index'!D:F,3,FALSE),VLOOKUP(U419,'player index'!E:F,2,FALSE))</f>
        <v>144</v>
      </c>
      <c r="W419">
        <f t="shared" si="27"/>
        <v>12.450000000000001</v>
      </c>
    </row>
    <row r="420" spans="1:23">
      <c r="A420" t="s">
        <v>2655</v>
      </c>
      <c r="M420">
        <v>0.1</v>
      </c>
      <c r="N420">
        <v>0.8</v>
      </c>
      <c r="O420">
        <v>12</v>
      </c>
      <c r="P420">
        <v>0</v>
      </c>
      <c r="Q420">
        <v>0</v>
      </c>
      <c r="R420">
        <v>0</v>
      </c>
      <c r="S420">
        <f t="shared" si="24"/>
        <v>0.18000000000000002</v>
      </c>
      <c r="T420" t="str">
        <f t="shared" si="25"/>
        <v>Michael Hoomanawanui,NE</v>
      </c>
      <c r="U420" t="str">
        <f t="shared" si="26"/>
        <v>Michael Hoomanawanui</v>
      </c>
      <c r="V420">
        <f>IFERROR(VLOOKUP(U420,'player index'!D:F,3,FALSE),VLOOKUP(U420,'player index'!E:F,2,FALSE))</f>
        <v>417</v>
      </c>
      <c r="W420">
        <f t="shared" si="27"/>
        <v>0.18000000000000002</v>
      </c>
    </row>
    <row r="421" spans="1:23">
      <c r="A421" t="s">
        <v>2656</v>
      </c>
      <c r="M421">
        <v>2.9</v>
      </c>
      <c r="N421">
        <v>39.799999999999997</v>
      </c>
      <c r="O421">
        <v>13.9</v>
      </c>
      <c r="P421">
        <v>0.8</v>
      </c>
      <c r="Q421">
        <v>0.1</v>
      </c>
      <c r="R421">
        <v>0</v>
      </c>
      <c r="S421">
        <f t="shared" si="24"/>
        <v>11.58</v>
      </c>
      <c r="T421" t="str">
        <f t="shared" si="25"/>
        <v>Jimmy Graham,SEA</v>
      </c>
      <c r="U421" t="str">
        <f t="shared" si="26"/>
        <v>Jimmy Graham</v>
      </c>
      <c r="V421">
        <f>IFERROR(VLOOKUP(U421,'player index'!D:F,3,FALSE),VLOOKUP(U421,'player index'!E:F,2,FALSE))</f>
        <v>137</v>
      </c>
      <c r="W421">
        <f t="shared" si="27"/>
        <v>11.58</v>
      </c>
    </row>
    <row r="422" spans="1:23">
      <c r="A422" t="s">
        <v>2657</v>
      </c>
      <c r="M422">
        <v>0</v>
      </c>
      <c r="N422">
        <v>0.4</v>
      </c>
      <c r="O422">
        <v>10.1</v>
      </c>
      <c r="P422">
        <v>0</v>
      </c>
      <c r="Q422">
        <v>0</v>
      </c>
      <c r="R422">
        <v>0</v>
      </c>
      <c r="S422">
        <f t="shared" si="24"/>
        <v>4.0000000000000008E-2</v>
      </c>
      <c r="T422" t="str">
        <f t="shared" si="25"/>
        <v>MyCole Pruitt,MIN</v>
      </c>
      <c r="U422" t="str">
        <f t="shared" si="26"/>
        <v>MyCole Pruitt</v>
      </c>
      <c r="V422">
        <f>IFERROR(VLOOKUP(U422,'player index'!D:F,3,FALSE),VLOOKUP(U422,'player index'!E:F,2,FALSE))</f>
        <v>428</v>
      </c>
      <c r="W422">
        <f t="shared" si="27"/>
        <v>4.0000000000000008E-2</v>
      </c>
    </row>
    <row r="423" spans="1:23">
      <c r="A423" t="s">
        <v>2658</v>
      </c>
      <c r="M423">
        <v>5.2</v>
      </c>
      <c r="N423">
        <v>78.5</v>
      </c>
      <c r="O423">
        <v>15.1</v>
      </c>
      <c r="P423">
        <v>0.9</v>
      </c>
      <c r="Q423">
        <v>0</v>
      </c>
      <c r="R423">
        <v>0</v>
      </c>
      <c r="S423">
        <f t="shared" si="24"/>
        <v>18.450000000000003</v>
      </c>
      <c r="T423" t="str">
        <f t="shared" si="25"/>
        <v>Rob Gronkowski,NE</v>
      </c>
      <c r="U423" t="str">
        <f t="shared" si="26"/>
        <v>Rob Gronkowski</v>
      </c>
      <c r="V423">
        <f>IFERROR(VLOOKUP(U423,'player index'!D:F,3,FALSE),VLOOKUP(U423,'player index'!E:F,2,FALSE))</f>
        <v>56</v>
      </c>
      <c r="W423">
        <f t="shared" si="27"/>
        <v>18.450000000000003</v>
      </c>
    </row>
    <row r="424" spans="1:23">
      <c r="A424" t="s">
        <v>2659</v>
      </c>
      <c r="M424">
        <v>1.6</v>
      </c>
      <c r="N424">
        <v>20.6</v>
      </c>
      <c r="O424">
        <v>13</v>
      </c>
      <c r="P424">
        <v>0.1</v>
      </c>
      <c r="Q424">
        <v>0</v>
      </c>
      <c r="R424">
        <v>0</v>
      </c>
      <c r="S424">
        <f t="shared" si="24"/>
        <v>4.26</v>
      </c>
      <c r="T424" t="str">
        <f t="shared" si="25"/>
        <v>Jim Dray,CLE</v>
      </c>
      <c r="U424" t="str">
        <f t="shared" si="26"/>
        <v>Jim Dray</v>
      </c>
      <c r="V424">
        <f>IFERROR(VLOOKUP(U424,'player index'!D:F,3,FALSE),VLOOKUP(U424,'player index'!E:F,2,FALSE))</f>
        <v>353</v>
      </c>
      <c r="W424">
        <f t="shared" si="27"/>
        <v>4.26</v>
      </c>
    </row>
    <row r="425" spans="1:23">
      <c r="A425" t="s">
        <v>2660</v>
      </c>
      <c r="M425">
        <v>0.1</v>
      </c>
      <c r="N425">
        <v>0.5</v>
      </c>
      <c r="O425">
        <v>5.6</v>
      </c>
      <c r="P425">
        <v>0</v>
      </c>
      <c r="Q425">
        <v>0</v>
      </c>
      <c r="R425">
        <v>0</v>
      </c>
      <c r="S425">
        <f t="shared" si="24"/>
        <v>0.15000000000000002</v>
      </c>
      <c r="T425" t="str">
        <f t="shared" si="25"/>
        <v>Jack Doyle,IND</v>
      </c>
      <c r="U425" t="str">
        <f t="shared" si="26"/>
        <v>Jack Doyle</v>
      </c>
      <c r="V425">
        <f>IFERROR(VLOOKUP(U425,'player index'!D:F,3,FALSE),VLOOKUP(U425,'player index'!E:F,2,FALSE))</f>
        <v>352</v>
      </c>
      <c r="W425">
        <f t="shared" si="27"/>
        <v>0.15000000000000002</v>
      </c>
    </row>
    <row r="426" spans="1:23">
      <c r="A426" t="s">
        <v>2661</v>
      </c>
      <c r="M426">
        <v>0.1</v>
      </c>
      <c r="N426">
        <v>0.5</v>
      </c>
      <c r="O426">
        <v>8.6</v>
      </c>
      <c r="P426">
        <v>0</v>
      </c>
      <c r="Q426">
        <v>0</v>
      </c>
      <c r="R426">
        <v>0</v>
      </c>
      <c r="S426">
        <f t="shared" si="24"/>
        <v>0.15000000000000002</v>
      </c>
      <c r="T426" t="str">
        <f t="shared" si="25"/>
        <v>Cory Harkey,STL</v>
      </c>
      <c r="U426" t="str">
        <f t="shared" si="26"/>
        <v>Cory Harkey</v>
      </c>
      <c r="V426">
        <f>IFERROR(VLOOKUP(U426,'player index'!D:F,3,FALSE),VLOOKUP(U426,'player index'!E:F,2,FALSE))</f>
        <v>411</v>
      </c>
      <c r="W426">
        <f t="shared" si="27"/>
        <v>0.15000000000000002</v>
      </c>
    </row>
    <row r="427" spans="1:23">
      <c r="A427" t="s">
        <v>2662</v>
      </c>
      <c r="M427">
        <v>0.1</v>
      </c>
      <c r="N427">
        <v>1.2</v>
      </c>
      <c r="O427">
        <v>12.3</v>
      </c>
      <c r="P427">
        <v>0</v>
      </c>
      <c r="Q427">
        <v>0</v>
      </c>
      <c r="R427">
        <v>0</v>
      </c>
      <c r="S427">
        <f t="shared" si="24"/>
        <v>0.22</v>
      </c>
      <c r="T427" t="str">
        <f t="shared" si="25"/>
        <v>Chase Ford,MIN</v>
      </c>
      <c r="U427" t="str">
        <f t="shared" si="26"/>
        <v>Chase Ford</v>
      </c>
      <c r="V427">
        <f>IFERROR(VLOOKUP(U427,'player index'!D:F,3,FALSE),VLOOKUP(U427,'player index'!E:F,2,FALSE))</f>
        <v>556</v>
      </c>
      <c r="W427">
        <f t="shared" si="27"/>
        <v>0.22</v>
      </c>
    </row>
    <row r="428" spans="1:23">
      <c r="A428" t="s">
        <v>2663</v>
      </c>
      <c r="M428">
        <v>0.1</v>
      </c>
      <c r="N428">
        <v>0.6</v>
      </c>
      <c r="O428">
        <v>10.7</v>
      </c>
      <c r="P428">
        <v>0</v>
      </c>
      <c r="Q428">
        <v>0</v>
      </c>
      <c r="R428">
        <v>0</v>
      </c>
      <c r="S428">
        <f t="shared" si="24"/>
        <v>0.16</v>
      </c>
      <c r="T428" t="str">
        <f t="shared" si="25"/>
        <v>David Johnson,SD</v>
      </c>
      <c r="U428" t="str">
        <f t="shared" si="26"/>
        <v>David Johnson</v>
      </c>
      <c r="V428">
        <f>IFERROR(VLOOKUP(U428,'player index'!D:F,3,FALSE),VLOOKUP(U428,'player index'!E:F,2,FALSE))</f>
        <v>169</v>
      </c>
      <c r="W428">
        <f t="shared" si="27"/>
        <v>0.16</v>
      </c>
    </row>
    <row r="429" spans="1:23">
      <c r="A429" t="s">
        <v>2664</v>
      </c>
      <c r="M429">
        <v>0.1</v>
      </c>
      <c r="N429">
        <v>1.3</v>
      </c>
      <c r="O429">
        <v>15.2</v>
      </c>
      <c r="P429">
        <v>0</v>
      </c>
      <c r="Q429">
        <v>0</v>
      </c>
      <c r="R429">
        <v>0</v>
      </c>
      <c r="S429">
        <f t="shared" si="24"/>
        <v>0.23</v>
      </c>
      <c r="T429" t="str">
        <f t="shared" si="25"/>
        <v>Jeff Cumberland,NYJ</v>
      </c>
      <c r="U429" t="str">
        <f t="shared" si="26"/>
        <v>Jeff Cumberland</v>
      </c>
      <c r="V429">
        <f>IFERROR(VLOOKUP(U429,'player index'!D:F,3,FALSE),VLOOKUP(U429,'player index'!E:F,2,FALSE))</f>
        <v>260</v>
      </c>
      <c r="W429">
        <f t="shared" si="27"/>
        <v>0.23</v>
      </c>
    </row>
    <row r="430" spans="1:23">
      <c r="A430" t="s">
        <v>2665</v>
      </c>
      <c r="M430">
        <v>1.8</v>
      </c>
      <c r="N430">
        <v>20.6</v>
      </c>
      <c r="O430">
        <v>11.2</v>
      </c>
      <c r="P430">
        <v>0.4</v>
      </c>
      <c r="Q430">
        <v>0.2</v>
      </c>
      <c r="R430">
        <v>0</v>
      </c>
      <c r="S430">
        <f t="shared" si="24"/>
        <v>6.0600000000000005</v>
      </c>
      <c r="T430" t="str">
        <f t="shared" si="25"/>
        <v>Gavin Escobar,DAL</v>
      </c>
      <c r="U430" t="str">
        <f t="shared" si="26"/>
        <v>Gavin Escobar</v>
      </c>
      <c r="V430">
        <f>IFERROR(VLOOKUP(U430,'player index'!D:F,3,FALSE),VLOOKUP(U430,'player index'!E:F,2,FALSE))</f>
        <v>292</v>
      </c>
      <c r="W430">
        <f t="shared" si="27"/>
        <v>6.0600000000000005</v>
      </c>
    </row>
    <row r="431" spans="1:23">
      <c r="A431" t="s">
        <v>2666</v>
      </c>
      <c r="M431">
        <v>3.8</v>
      </c>
      <c r="N431">
        <v>47.6</v>
      </c>
      <c r="O431">
        <v>12.5</v>
      </c>
      <c r="P431">
        <v>0.2</v>
      </c>
      <c r="Q431">
        <v>0</v>
      </c>
      <c r="R431">
        <v>0</v>
      </c>
      <c r="S431">
        <f t="shared" si="24"/>
        <v>9.7600000000000016</v>
      </c>
      <c r="T431" t="str">
        <f t="shared" si="25"/>
        <v>Ladarius Green,SD</v>
      </c>
      <c r="U431" t="str">
        <f t="shared" si="26"/>
        <v>Ladarius Green</v>
      </c>
      <c r="V431">
        <f>IFERROR(VLOOKUP(U431,'player index'!D:F,3,FALSE),VLOOKUP(U431,'player index'!E:F,2,FALSE))</f>
        <v>191</v>
      </c>
      <c r="W431">
        <f t="shared" si="27"/>
        <v>9.7600000000000016</v>
      </c>
    </row>
    <row r="432" spans="1:23">
      <c r="A432" t="s">
        <v>2667</v>
      </c>
      <c r="M432">
        <v>2.1</v>
      </c>
      <c r="N432">
        <v>27</v>
      </c>
      <c r="O432">
        <v>13.1</v>
      </c>
      <c r="P432">
        <v>0.2</v>
      </c>
      <c r="Q432">
        <v>0</v>
      </c>
      <c r="R432">
        <v>0</v>
      </c>
      <c r="S432">
        <f t="shared" si="24"/>
        <v>6.0000000000000009</v>
      </c>
      <c r="T432" t="str">
        <f t="shared" si="25"/>
        <v>Vernon Davis,SF</v>
      </c>
      <c r="U432" t="str">
        <f t="shared" si="26"/>
        <v>Vernon Davis</v>
      </c>
      <c r="V432">
        <f>IFERROR(VLOOKUP(U432,'player index'!D:F,3,FALSE),VLOOKUP(U432,'player index'!E:F,2,FALSE))</f>
        <v>193</v>
      </c>
      <c r="W432">
        <f t="shared" si="27"/>
        <v>6.0000000000000009</v>
      </c>
    </row>
    <row r="433" spans="1:23">
      <c r="A433" t="s">
        <v>2668</v>
      </c>
      <c r="M433">
        <v>1.6</v>
      </c>
      <c r="N433">
        <v>20.2</v>
      </c>
      <c r="O433">
        <v>12.7</v>
      </c>
      <c r="P433">
        <v>0.1</v>
      </c>
      <c r="Q433">
        <v>0</v>
      </c>
      <c r="R433">
        <v>0</v>
      </c>
      <c r="S433">
        <f t="shared" si="24"/>
        <v>4.2200000000000006</v>
      </c>
      <c r="T433" t="str">
        <f t="shared" si="25"/>
        <v>Gary Barnidge,CLE</v>
      </c>
      <c r="U433" t="str">
        <f t="shared" si="26"/>
        <v>Gary Barnidge</v>
      </c>
      <c r="V433">
        <f>IFERROR(VLOOKUP(U433,'player index'!D:F,3,FALSE),VLOOKUP(U433,'player index'!E:F,2,FALSE))</f>
        <v>288</v>
      </c>
      <c r="W433">
        <f t="shared" si="27"/>
        <v>4.2200000000000006</v>
      </c>
    </row>
    <row r="434" spans="1:23">
      <c r="A434" t="s">
        <v>2669</v>
      </c>
      <c r="M434">
        <v>2.6</v>
      </c>
      <c r="N434">
        <v>23.9</v>
      </c>
      <c r="O434">
        <v>9.1999999999999993</v>
      </c>
      <c r="P434">
        <v>0.2</v>
      </c>
      <c r="Q434">
        <v>0</v>
      </c>
      <c r="R434">
        <v>0</v>
      </c>
      <c r="S434">
        <f t="shared" si="24"/>
        <v>6.19</v>
      </c>
      <c r="T434" t="str">
        <f t="shared" si="25"/>
        <v>Josh Hill,NO</v>
      </c>
      <c r="U434" t="str">
        <f t="shared" si="26"/>
        <v>Josh Hill</v>
      </c>
      <c r="V434">
        <f>IFERROR(VLOOKUP(U434,'player index'!D:F,3,FALSE),VLOOKUP(U434,'player index'!E:F,2,FALSE))</f>
        <v>305</v>
      </c>
      <c r="W434">
        <f t="shared" si="27"/>
        <v>6.19</v>
      </c>
    </row>
    <row r="435" spans="1:23">
      <c r="A435" t="s">
        <v>2670</v>
      </c>
      <c r="M435">
        <v>0</v>
      </c>
      <c r="N435">
        <v>0.1</v>
      </c>
      <c r="O435">
        <v>11.8</v>
      </c>
      <c r="P435">
        <v>0</v>
      </c>
      <c r="Q435">
        <v>0</v>
      </c>
      <c r="R435">
        <v>0</v>
      </c>
      <c r="S435">
        <f t="shared" si="24"/>
        <v>1.0000000000000002E-2</v>
      </c>
      <c r="T435" t="str">
        <f t="shared" si="25"/>
        <v>Trey Burton,PHI</v>
      </c>
      <c r="U435" t="str">
        <f t="shared" si="26"/>
        <v>Trey Burton</v>
      </c>
      <c r="V435">
        <f>IFERROR(VLOOKUP(U435,'player index'!D:F,3,FALSE),VLOOKUP(U435,'player index'!E:F,2,FALSE))</f>
        <v>622</v>
      </c>
      <c r="W435">
        <f t="shared" si="27"/>
        <v>1.0000000000000002E-2</v>
      </c>
    </row>
    <row r="436" spans="1:23">
      <c r="A436" t="s">
        <v>2671</v>
      </c>
      <c r="M436">
        <v>1.5</v>
      </c>
      <c r="N436">
        <v>15.9</v>
      </c>
      <c r="O436">
        <v>10.5</v>
      </c>
      <c r="P436">
        <v>0.3</v>
      </c>
      <c r="Q436">
        <v>0</v>
      </c>
      <c r="R436">
        <v>0</v>
      </c>
      <c r="S436">
        <f t="shared" si="24"/>
        <v>4.8899999999999997</v>
      </c>
      <c r="T436" t="str">
        <f t="shared" si="25"/>
        <v>Chris Gragg,BUF</v>
      </c>
      <c r="U436" t="str">
        <f t="shared" si="26"/>
        <v>Chris Gragg</v>
      </c>
      <c r="V436">
        <f>IFERROR(VLOOKUP(U436,'player index'!D:F,3,FALSE),VLOOKUP(U436,'player index'!E:F,2,FALSE))</f>
        <v>572</v>
      </c>
      <c r="W436">
        <f t="shared" si="27"/>
        <v>4.8899999999999997</v>
      </c>
    </row>
    <row r="437" spans="1:23">
      <c r="A437" t="s">
        <v>2672</v>
      </c>
      <c r="M437">
        <v>1.9</v>
      </c>
      <c r="N437">
        <v>20.5</v>
      </c>
      <c r="O437">
        <v>11.1</v>
      </c>
      <c r="P437">
        <v>0.3</v>
      </c>
      <c r="Q437">
        <v>0</v>
      </c>
      <c r="R437">
        <v>0</v>
      </c>
      <c r="S437">
        <f t="shared" si="24"/>
        <v>5.75</v>
      </c>
      <c r="T437" t="str">
        <f t="shared" si="25"/>
        <v>Richard Rodgers,GB</v>
      </c>
      <c r="U437" t="str">
        <f t="shared" si="26"/>
        <v>Richard Rodgers</v>
      </c>
      <c r="V437">
        <f>IFERROR(VLOOKUP(U437,'player index'!D:F,3,FALSE),VLOOKUP(U437,'player index'!E:F,2,FALSE))</f>
        <v>212</v>
      </c>
      <c r="W437">
        <f t="shared" si="27"/>
        <v>5.75</v>
      </c>
    </row>
    <row r="438" spans="1:23">
      <c r="A438" t="s">
        <v>2673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24"/>
        <v>0</v>
      </c>
      <c r="T438" t="str">
        <f t="shared" si="25"/>
        <v>Kyle Miller,SD</v>
      </c>
      <c r="U438" t="str">
        <f t="shared" si="26"/>
        <v>Kyle Miller</v>
      </c>
      <c r="V438">
        <f>IFERROR(VLOOKUP(U438,'player index'!D:F,3,FALSE),VLOOKUP(U438,'player index'!E:F,2,FALSE))</f>
        <v>533</v>
      </c>
      <c r="W438">
        <f t="shared" si="27"/>
        <v>0</v>
      </c>
    </row>
    <row r="439" spans="1:23">
      <c r="A439" t="s">
        <v>2674</v>
      </c>
      <c r="M439">
        <v>1.5</v>
      </c>
      <c r="N439">
        <v>15.1</v>
      </c>
      <c r="O439">
        <v>9.9</v>
      </c>
      <c r="P439">
        <v>0.1</v>
      </c>
      <c r="Q439">
        <v>0</v>
      </c>
      <c r="R439">
        <v>0</v>
      </c>
      <c r="S439">
        <f t="shared" si="24"/>
        <v>3.61</v>
      </c>
      <c r="T439" t="str">
        <f t="shared" si="25"/>
        <v>Maxx Williams,BAL</v>
      </c>
      <c r="U439" t="str">
        <f t="shared" si="26"/>
        <v>Maxx Williams</v>
      </c>
      <c r="V439">
        <f>IFERROR(VLOOKUP(U439,'player index'!D:F,3,FALSE),VLOOKUP(U439,'player index'!E:F,2,FALSE))</f>
        <v>308</v>
      </c>
      <c r="W439">
        <f t="shared" si="27"/>
        <v>3.61</v>
      </c>
    </row>
    <row r="440" spans="1:23">
      <c r="A440" t="s">
        <v>2675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24"/>
        <v>0</v>
      </c>
      <c r="T440" t="str">
        <f t="shared" si="25"/>
        <v>C.J. Uzomah,CIN</v>
      </c>
      <c r="U440" t="str">
        <f t="shared" si="26"/>
        <v>C.J. Uzomah</v>
      </c>
      <c r="V440">
        <f>IFERROR(VLOOKUP(U440,'player index'!D:F,3,FALSE),VLOOKUP(U440,'player index'!E:F,2,FALSE))</f>
        <v>665</v>
      </c>
      <c r="W440">
        <f t="shared" si="27"/>
        <v>0</v>
      </c>
    </row>
    <row r="441" spans="1:23">
      <c r="A441" t="s">
        <v>2676</v>
      </c>
      <c r="M441">
        <v>0.1</v>
      </c>
      <c r="N441">
        <v>0.7</v>
      </c>
      <c r="O441">
        <v>6.6</v>
      </c>
      <c r="P441">
        <v>0</v>
      </c>
      <c r="Q441">
        <v>0</v>
      </c>
      <c r="R441">
        <v>0</v>
      </c>
      <c r="S441">
        <f t="shared" si="24"/>
        <v>0.16999999999999998</v>
      </c>
      <c r="T441" t="str">
        <f t="shared" si="25"/>
        <v>Levine Toilolo,ATL</v>
      </c>
      <c r="U441" t="str">
        <f t="shared" si="26"/>
        <v>Levine Toilolo</v>
      </c>
      <c r="V441">
        <f>IFERROR(VLOOKUP(U441,'player index'!D:F,3,FALSE),VLOOKUP(U441,'player index'!E:F,2,FALSE))</f>
        <v>314</v>
      </c>
      <c r="W441">
        <f t="shared" si="27"/>
        <v>0.16999999999999998</v>
      </c>
    </row>
    <row r="442" spans="1:23">
      <c r="A442" t="s">
        <v>2677</v>
      </c>
      <c r="M442">
        <v>0.1</v>
      </c>
      <c r="N442">
        <v>0.6</v>
      </c>
      <c r="O442">
        <v>11.1</v>
      </c>
      <c r="P442">
        <v>0</v>
      </c>
      <c r="Q442">
        <v>0</v>
      </c>
      <c r="R442">
        <v>0</v>
      </c>
      <c r="S442">
        <f t="shared" si="24"/>
        <v>0.16</v>
      </c>
      <c r="T442" t="str">
        <f t="shared" si="25"/>
        <v>Anthony McCoy,WAS</v>
      </c>
      <c r="U442" t="str">
        <f t="shared" si="26"/>
        <v>Anthony McCoy</v>
      </c>
      <c r="V442">
        <f>IFERROR(VLOOKUP(U442,'player index'!D:F,3,FALSE),VLOOKUP(U442,'player index'!E:F,2,FALSE))</f>
        <v>436</v>
      </c>
      <c r="W442">
        <f t="shared" si="27"/>
        <v>0.16</v>
      </c>
    </row>
    <row r="443" spans="1:23">
      <c r="A443" t="s">
        <v>2678</v>
      </c>
      <c r="M443">
        <v>2.1</v>
      </c>
      <c r="N443">
        <v>26</v>
      </c>
      <c r="O443">
        <v>12.1</v>
      </c>
      <c r="P443">
        <v>0.6</v>
      </c>
      <c r="Q443">
        <v>0</v>
      </c>
      <c r="R443">
        <v>0</v>
      </c>
      <c r="S443">
        <f t="shared" si="24"/>
        <v>8.3000000000000007</v>
      </c>
      <c r="T443" t="str">
        <f t="shared" si="25"/>
        <v>Lance Kendricks,STL</v>
      </c>
      <c r="U443" t="str">
        <f t="shared" si="26"/>
        <v>Lance Kendricks</v>
      </c>
      <c r="V443">
        <f>IFERROR(VLOOKUP(U443,'player index'!D:F,3,FALSE),VLOOKUP(U443,'player index'!E:F,2,FALSE))</f>
        <v>301</v>
      </c>
      <c r="W443">
        <f t="shared" si="27"/>
        <v>8.3000000000000007</v>
      </c>
    </row>
    <row r="444" spans="1:23">
      <c r="A444" t="s">
        <v>2679</v>
      </c>
      <c r="M444">
        <v>1.9</v>
      </c>
      <c r="N444">
        <v>23.1</v>
      </c>
      <c r="O444">
        <v>12.1</v>
      </c>
      <c r="P444">
        <v>0.2</v>
      </c>
      <c r="Q444">
        <v>0</v>
      </c>
      <c r="R444">
        <v>0</v>
      </c>
      <c r="S444">
        <f t="shared" si="24"/>
        <v>5.41</v>
      </c>
      <c r="T444" t="str">
        <f t="shared" si="25"/>
        <v>Kellen Davis,NYJ</v>
      </c>
      <c r="U444" t="str">
        <f t="shared" si="26"/>
        <v>Kellen Davis</v>
      </c>
      <c r="V444">
        <f>IFERROR(VLOOKUP(U444,'player index'!D:F,3,FALSE),VLOOKUP(U444,'player index'!E:F,2,FALSE))</f>
        <v>351</v>
      </c>
      <c r="W444">
        <f t="shared" si="27"/>
        <v>5.41</v>
      </c>
    </row>
    <row r="445" spans="1:23">
      <c r="A445" t="s">
        <v>2680</v>
      </c>
      <c r="M445">
        <v>2.7</v>
      </c>
      <c r="N445">
        <v>38.799999999999997</v>
      </c>
      <c r="O445">
        <v>14.6</v>
      </c>
      <c r="P445">
        <v>0.6</v>
      </c>
      <c r="Q445">
        <v>0</v>
      </c>
      <c r="R445">
        <v>0</v>
      </c>
      <c r="S445">
        <f t="shared" si="24"/>
        <v>10.18</v>
      </c>
      <c r="T445" t="str">
        <f t="shared" si="25"/>
        <v>Crockett Gillmore,BAL</v>
      </c>
      <c r="U445" t="str">
        <f t="shared" si="26"/>
        <v>Crockett Gillmore</v>
      </c>
      <c r="V445">
        <f>IFERROR(VLOOKUP(U445,'player index'!D:F,3,FALSE),VLOOKUP(U445,'player index'!E:F,2,FALSE))</f>
        <v>209</v>
      </c>
      <c r="W445">
        <f t="shared" si="27"/>
        <v>10.18</v>
      </c>
    </row>
    <row r="446" spans="1:23">
      <c r="A446" t="s">
        <v>2681</v>
      </c>
      <c r="M446">
        <v>1.7</v>
      </c>
      <c r="N446">
        <v>13</v>
      </c>
      <c r="O446">
        <v>7.7</v>
      </c>
      <c r="P446">
        <v>0.1</v>
      </c>
      <c r="Q446">
        <v>0</v>
      </c>
      <c r="R446">
        <v>0</v>
      </c>
      <c r="S446">
        <f t="shared" si="24"/>
        <v>3.6</v>
      </c>
      <c r="T446" t="str">
        <f t="shared" si="25"/>
        <v>Lee Smith,OAK</v>
      </c>
      <c r="U446" t="str">
        <f t="shared" si="26"/>
        <v>Lee Smith</v>
      </c>
      <c r="V446">
        <f>IFERROR(VLOOKUP(U446,'player index'!D:F,3,FALSE),VLOOKUP(U446,'player index'!E:F,2,FALSE))</f>
        <v>434</v>
      </c>
      <c r="W446">
        <f t="shared" si="27"/>
        <v>3.6</v>
      </c>
    </row>
    <row r="447" spans="1:23">
      <c r="A447" t="s">
        <v>2682</v>
      </c>
      <c r="M447">
        <v>3.8</v>
      </c>
      <c r="N447">
        <v>40.5</v>
      </c>
      <c r="O447">
        <v>10.7</v>
      </c>
      <c r="P447">
        <v>0.5</v>
      </c>
      <c r="Q447">
        <v>0</v>
      </c>
      <c r="R447">
        <v>0</v>
      </c>
      <c r="S447">
        <f t="shared" si="24"/>
        <v>10.85</v>
      </c>
      <c r="T447" t="str">
        <f t="shared" si="25"/>
        <v>Tyler Eifert,CIN</v>
      </c>
      <c r="U447" t="str">
        <f t="shared" si="26"/>
        <v>Tyler Eifert</v>
      </c>
      <c r="V447">
        <f>IFERROR(VLOOKUP(U447,'player index'!D:F,3,FALSE),VLOOKUP(U447,'player index'!E:F,2,FALSE))</f>
        <v>178</v>
      </c>
      <c r="W447">
        <f t="shared" si="27"/>
        <v>10.85</v>
      </c>
    </row>
    <row r="448" spans="1:23">
      <c r="A448" t="s">
        <v>2683</v>
      </c>
      <c r="M448">
        <v>2.2999999999999998</v>
      </c>
      <c r="N448">
        <v>22</v>
      </c>
      <c r="O448">
        <v>9.5</v>
      </c>
      <c r="P448">
        <v>0.2</v>
      </c>
      <c r="Q448">
        <v>0</v>
      </c>
      <c r="R448">
        <v>0</v>
      </c>
      <c r="S448">
        <f t="shared" si="24"/>
        <v>5.7</v>
      </c>
      <c r="T448" t="str">
        <f t="shared" si="25"/>
        <v>Jermaine Gresham,ARI</v>
      </c>
      <c r="U448" t="str">
        <f t="shared" si="26"/>
        <v>Jermaine Gresham</v>
      </c>
      <c r="V448">
        <f>IFERROR(VLOOKUP(U448,'player index'!D:F,3,FALSE),VLOOKUP(U448,'player index'!E:F,2,FALSE))</f>
        <v>318</v>
      </c>
      <c r="W448">
        <f t="shared" si="27"/>
        <v>5.7</v>
      </c>
    </row>
    <row r="449" spans="1:23">
      <c r="A449" t="s">
        <v>2684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24"/>
        <v>0</v>
      </c>
      <c r="T449" t="str">
        <f t="shared" si="25"/>
        <v>E.J. Bibbs,CLE</v>
      </c>
      <c r="U449" t="str">
        <f t="shared" si="26"/>
        <v>E.J. Bibbs</v>
      </c>
      <c r="V449">
        <f>IFERROR(VLOOKUP(U449,'player index'!D:F,3,FALSE),VLOOKUP(U449,'player index'!E:F,2,FALSE))</f>
        <v>694</v>
      </c>
      <c r="W449">
        <f t="shared" si="27"/>
        <v>0</v>
      </c>
    </row>
    <row r="450" spans="1:23">
      <c r="A450" t="s">
        <v>2685</v>
      </c>
      <c r="M450">
        <v>1.1000000000000001</v>
      </c>
      <c r="N450">
        <v>10.1</v>
      </c>
      <c r="O450">
        <v>9.3000000000000007</v>
      </c>
      <c r="P450">
        <v>0.1</v>
      </c>
      <c r="Q450">
        <v>0</v>
      </c>
      <c r="R450">
        <v>0</v>
      </c>
      <c r="S450">
        <f t="shared" si="24"/>
        <v>2.7100000000000004</v>
      </c>
      <c r="T450" t="str">
        <f t="shared" si="25"/>
        <v>Tyler Kroft,CIN</v>
      </c>
      <c r="U450" t="str">
        <f t="shared" si="26"/>
        <v>Tyler Kroft</v>
      </c>
      <c r="V450">
        <f>IFERROR(VLOOKUP(U450,'player index'!D:F,3,FALSE),VLOOKUP(U450,'player index'!E:F,2,FALSE))</f>
        <v>427</v>
      </c>
      <c r="W450">
        <f t="shared" si="27"/>
        <v>2.7100000000000004</v>
      </c>
    </row>
    <row r="451" spans="1:23">
      <c r="A451" t="s">
        <v>2686</v>
      </c>
      <c r="M451">
        <v>3.1</v>
      </c>
      <c r="N451">
        <v>44.9</v>
      </c>
      <c r="O451">
        <v>14.5</v>
      </c>
      <c r="P451">
        <v>0.2</v>
      </c>
      <c r="Q451">
        <v>0</v>
      </c>
      <c r="R451">
        <v>0</v>
      </c>
      <c r="S451">
        <f t="shared" si="24"/>
        <v>8.7899999999999991</v>
      </c>
      <c r="T451" t="str">
        <f t="shared" si="25"/>
        <v>Jordan Cameron,MIA</v>
      </c>
      <c r="U451" t="str">
        <f t="shared" si="26"/>
        <v>Jordan Cameron</v>
      </c>
      <c r="V451">
        <f>IFERROR(VLOOKUP(U451,'player index'!D:F,3,FALSE),VLOOKUP(U451,'player index'!E:F,2,FALSE))</f>
        <v>185</v>
      </c>
      <c r="W451">
        <f t="shared" si="27"/>
        <v>8.7899999999999991</v>
      </c>
    </row>
    <row r="452" spans="1:23">
      <c r="A452" t="s">
        <v>2687</v>
      </c>
      <c r="M452">
        <v>0</v>
      </c>
      <c r="N452">
        <v>0.2</v>
      </c>
      <c r="O452">
        <v>6.5</v>
      </c>
      <c r="P452">
        <v>0</v>
      </c>
      <c r="Q452">
        <v>0</v>
      </c>
      <c r="R452">
        <v>0</v>
      </c>
      <c r="S452">
        <f t="shared" si="24"/>
        <v>2.0000000000000004E-2</v>
      </c>
      <c r="T452" t="str">
        <f t="shared" si="25"/>
        <v>Matthew Mulligan,BUF</v>
      </c>
      <c r="U452" t="str">
        <f t="shared" si="26"/>
        <v>Matthew Mulligan</v>
      </c>
      <c r="V452">
        <f>IFERROR(VLOOKUP(U452,'player index'!D:F,3,FALSE),VLOOKUP(U452,'player index'!E:F,2,FALSE))</f>
        <v>410</v>
      </c>
      <c r="W452">
        <f t="shared" si="27"/>
        <v>2.0000000000000004E-2</v>
      </c>
    </row>
    <row r="453" spans="1:23">
      <c r="A453" t="s">
        <v>2688</v>
      </c>
      <c r="M453">
        <v>0</v>
      </c>
      <c r="N453">
        <v>0.5</v>
      </c>
      <c r="O453">
        <v>10.3</v>
      </c>
      <c r="P453">
        <v>0</v>
      </c>
      <c r="Q453">
        <v>0</v>
      </c>
      <c r="R453">
        <v>0</v>
      </c>
      <c r="S453">
        <f t="shared" si="24"/>
        <v>0.05</v>
      </c>
      <c r="T453" t="str">
        <f t="shared" si="25"/>
        <v>Jesse James,PIT</v>
      </c>
      <c r="U453" t="str">
        <f t="shared" si="26"/>
        <v>Jesse James</v>
      </c>
      <c r="V453">
        <f>IFERROR(VLOOKUP(U453,'player index'!D:F,3,FALSE),VLOOKUP(U453,'player index'!E:F,2,FALSE))</f>
        <v>678</v>
      </c>
      <c r="W453">
        <f t="shared" si="27"/>
        <v>0.05</v>
      </c>
    </row>
    <row r="454" spans="1:23">
      <c r="A454" t="s">
        <v>2689</v>
      </c>
      <c r="M454">
        <v>2.2999999999999998</v>
      </c>
      <c r="N454">
        <v>22.6</v>
      </c>
      <c r="O454">
        <v>10</v>
      </c>
      <c r="P454">
        <v>0.1</v>
      </c>
      <c r="Q454">
        <v>0</v>
      </c>
      <c r="R454">
        <v>0</v>
      </c>
      <c r="S454">
        <f t="shared" ref="S454:S506" si="28">D454*0.04+E454*4-F454+J454*0.1+L454*6+M454+N454*0.1+P454*6+IF(D454&gt;300,3,0)+IF(J454&gt;100,3,0)+IF(N454&gt;100,3,0)-Q454</f>
        <v>5.16</v>
      </c>
      <c r="T454" t="str">
        <f t="shared" ref="T454:T506" si="29">A454</f>
        <v>Owen Daniels,DEN</v>
      </c>
      <c r="U454" t="str">
        <f t="shared" ref="U454:U506" si="30">LEFT(T454,FIND(",",T454)-1)</f>
        <v>Owen Daniels</v>
      </c>
      <c r="V454">
        <f>IFERROR(VLOOKUP(U454,'player index'!D:F,3,FALSE),VLOOKUP(U454,'player index'!E:F,2,FALSE))</f>
        <v>255</v>
      </c>
      <c r="W454">
        <f t="shared" ref="W454:W517" si="31">S454</f>
        <v>5.16</v>
      </c>
    </row>
    <row r="455" spans="1:23">
      <c r="A455" t="s">
        <v>2690</v>
      </c>
      <c r="M455">
        <v>0.1</v>
      </c>
      <c r="N455">
        <v>0.5</v>
      </c>
      <c r="O455">
        <v>7.8</v>
      </c>
      <c r="P455">
        <v>0</v>
      </c>
      <c r="Q455">
        <v>0</v>
      </c>
      <c r="R455">
        <v>0</v>
      </c>
      <c r="S455">
        <f t="shared" si="28"/>
        <v>0.15000000000000002</v>
      </c>
      <c r="T455" t="str">
        <f t="shared" si="29"/>
        <v>Zach Miller,CHI</v>
      </c>
      <c r="U455" t="str">
        <f t="shared" si="30"/>
        <v>Zach Miller</v>
      </c>
      <c r="V455">
        <f>IFERROR(VLOOKUP(U455,'player index'!D:F,3,FALSE),VLOOKUP(U455,'player index'!E:F,2,FALSE))</f>
        <v>347</v>
      </c>
      <c r="W455">
        <f t="shared" si="31"/>
        <v>0.15000000000000002</v>
      </c>
    </row>
    <row r="456" spans="1:23">
      <c r="A456" t="s">
        <v>2691</v>
      </c>
      <c r="M456">
        <v>1.9</v>
      </c>
      <c r="N456">
        <v>21.8</v>
      </c>
      <c r="O456">
        <v>11.7</v>
      </c>
      <c r="P456">
        <v>0.2</v>
      </c>
      <c r="Q456">
        <v>0</v>
      </c>
      <c r="R456">
        <v>0</v>
      </c>
      <c r="S456">
        <f t="shared" si="28"/>
        <v>5.28</v>
      </c>
      <c r="T456" t="str">
        <f t="shared" si="29"/>
        <v>Ed Dickson,CAR</v>
      </c>
      <c r="U456" t="str">
        <f t="shared" si="30"/>
        <v>Ed Dickson</v>
      </c>
      <c r="V456">
        <f>IFERROR(VLOOKUP(U456,'player index'!D:F,3,FALSE),VLOOKUP(U456,'player index'!E:F,2,FALSE))</f>
        <v>319</v>
      </c>
      <c r="W456">
        <f t="shared" si="31"/>
        <v>5.28</v>
      </c>
    </row>
    <row r="457" spans="1:23">
      <c r="A457" t="s">
        <v>2692</v>
      </c>
      <c r="M457">
        <v>0</v>
      </c>
      <c r="N457">
        <v>0.2</v>
      </c>
      <c r="O457">
        <v>8.6</v>
      </c>
      <c r="P457">
        <v>0</v>
      </c>
      <c r="Q457">
        <v>0</v>
      </c>
      <c r="R457">
        <v>0</v>
      </c>
      <c r="S457">
        <f t="shared" si="28"/>
        <v>2.0000000000000004E-2</v>
      </c>
      <c r="T457" t="str">
        <f t="shared" si="29"/>
        <v>Malcolm Johnson,CLE</v>
      </c>
      <c r="U457" t="str">
        <f t="shared" si="30"/>
        <v>Malcolm Johnson</v>
      </c>
      <c r="V457">
        <f>IFERROR(VLOOKUP(U457,'player index'!D:F,3,FALSE),VLOOKUP(U457,'player index'!E:F,2,FALSE))</f>
        <v>424</v>
      </c>
      <c r="W457">
        <f t="shared" si="31"/>
        <v>2.0000000000000004E-2</v>
      </c>
    </row>
    <row r="458" spans="1:23">
      <c r="A458" t="s">
        <v>2693</v>
      </c>
      <c r="M458">
        <v>1.6</v>
      </c>
      <c r="N458">
        <v>21.7</v>
      </c>
      <c r="O458">
        <v>13.3</v>
      </c>
      <c r="P458">
        <v>0.2</v>
      </c>
      <c r="Q458">
        <v>0.1</v>
      </c>
      <c r="R458">
        <v>0</v>
      </c>
      <c r="S458">
        <f t="shared" si="28"/>
        <v>4.870000000000001</v>
      </c>
      <c r="T458" t="str">
        <f t="shared" si="29"/>
        <v>Marcedes Lewis,JAC</v>
      </c>
      <c r="U458" t="str">
        <f t="shared" si="30"/>
        <v>Marcedes Lewis</v>
      </c>
      <c r="V458">
        <f>IFERROR(VLOOKUP(U458,'player index'!D:F,3,FALSE),VLOOKUP(U458,'player index'!E:F,2,FALSE))</f>
        <v>271</v>
      </c>
      <c r="W458">
        <f t="shared" si="31"/>
        <v>4.870000000000001</v>
      </c>
    </row>
    <row r="459" spans="1:23">
      <c r="A459" t="s">
        <v>2694</v>
      </c>
      <c r="M459">
        <v>1.7</v>
      </c>
      <c r="N459">
        <v>17.5</v>
      </c>
      <c r="O459">
        <v>10.5</v>
      </c>
      <c r="P459">
        <v>0.1</v>
      </c>
      <c r="Q459">
        <v>0</v>
      </c>
      <c r="R459">
        <v>0</v>
      </c>
      <c r="S459">
        <f t="shared" si="28"/>
        <v>4.0500000000000007</v>
      </c>
      <c r="T459" t="str">
        <f t="shared" si="29"/>
        <v>Rhett Ellison,MIN</v>
      </c>
      <c r="U459" t="str">
        <f t="shared" si="30"/>
        <v>Rhett Ellison</v>
      </c>
      <c r="V459">
        <f>IFERROR(VLOOKUP(U459,'player index'!D:F,3,FALSE),VLOOKUP(U459,'player index'!E:F,2,FALSE))</f>
        <v>361</v>
      </c>
      <c r="W459">
        <f t="shared" si="31"/>
        <v>4.0500000000000007</v>
      </c>
    </row>
    <row r="460" spans="1:23">
      <c r="A460" t="s">
        <v>2695</v>
      </c>
      <c r="M460">
        <v>2.4</v>
      </c>
      <c r="N460">
        <v>22</v>
      </c>
      <c r="O460">
        <v>9.1999999999999993</v>
      </c>
      <c r="P460">
        <v>0.2</v>
      </c>
      <c r="Q460">
        <v>0</v>
      </c>
      <c r="R460">
        <v>0</v>
      </c>
      <c r="S460">
        <f t="shared" si="28"/>
        <v>5.8</v>
      </c>
      <c r="T460" t="str">
        <f t="shared" si="29"/>
        <v>Virgil Green,DEN</v>
      </c>
      <c r="U460" t="str">
        <f t="shared" si="30"/>
        <v>Virgil Green</v>
      </c>
      <c r="V460">
        <f>IFERROR(VLOOKUP(U460,'player index'!D:F,3,FALSE),VLOOKUP(U460,'player index'!E:F,2,FALSE))</f>
        <v>343</v>
      </c>
      <c r="W460">
        <f t="shared" si="31"/>
        <v>5.8</v>
      </c>
    </row>
    <row r="461" spans="1:23">
      <c r="A461" t="s">
        <v>2696</v>
      </c>
      <c r="M461">
        <v>1.7</v>
      </c>
      <c r="N461">
        <v>18.8</v>
      </c>
      <c r="O461">
        <v>11</v>
      </c>
      <c r="P461">
        <v>0.1</v>
      </c>
      <c r="Q461">
        <v>0</v>
      </c>
      <c r="R461">
        <v>0</v>
      </c>
      <c r="S461">
        <f t="shared" si="28"/>
        <v>4.18</v>
      </c>
      <c r="T461" t="str">
        <f t="shared" si="29"/>
        <v>James O'Shaughnessy,KC</v>
      </c>
      <c r="U461" t="str">
        <f t="shared" si="30"/>
        <v>James O'Shaughnessy</v>
      </c>
      <c r="V461">
        <f>IFERROR(VLOOKUP(U461,'player index'!D:F,3,FALSE),VLOOKUP(U461,'player index'!E:F,2,FALSE))</f>
        <v>425</v>
      </c>
      <c r="W461">
        <f t="shared" si="31"/>
        <v>4.18</v>
      </c>
    </row>
    <row r="462" spans="1:23">
      <c r="A462" t="s">
        <v>2697</v>
      </c>
      <c r="M462">
        <v>0</v>
      </c>
      <c r="N462">
        <v>0.5</v>
      </c>
      <c r="O462">
        <v>12.7</v>
      </c>
      <c r="P462">
        <v>0</v>
      </c>
      <c r="Q462">
        <v>0</v>
      </c>
      <c r="R462">
        <v>0</v>
      </c>
      <c r="S462">
        <f t="shared" si="28"/>
        <v>0.05</v>
      </c>
      <c r="T462" t="str">
        <f t="shared" si="29"/>
        <v>Brandon Williams,CAR</v>
      </c>
      <c r="U462" t="str">
        <f t="shared" si="30"/>
        <v>Brandon Williams</v>
      </c>
      <c r="V462">
        <f>IFERROR(VLOOKUP(U462,'player index'!D:F,3,FALSE),VLOOKUP(U462,'player index'!E:F,2,FALSE))</f>
        <v>446</v>
      </c>
      <c r="W462">
        <f t="shared" si="31"/>
        <v>0.05</v>
      </c>
    </row>
    <row r="463" spans="1:23">
      <c r="A463" t="s">
        <v>2698</v>
      </c>
      <c r="M463">
        <v>2.6</v>
      </c>
      <c r="N463">
        <v>32.799999999999997</v>
      </c>
      <c r="O463">
        <v>12.7</v>
      </c>
      <c r="P463">
        <v>0.1</v>
      </c>
      <c r="Q463">
        <v>0.1</v>
      </c>
      <c r="R463">
        <v>0</v>
      </c>
      <c r="S463">
        <f t="shared" si="28"/>
        <v>6.3800000000000008</v>
      </c>
      <c r="T463" t="str">
        <f t="shared" si="29"/>
        <v>Zach Ertz,PHI</v>
      </c>
      <c r="U463" t="str">
        <f t="shared" si="30"/>
        <v>Zach Ertz</v>
      </c>
      <c r="V463">
        <f>IFERROR(VLOOKUP(U463,'player index'!D:F,3,FALSE),VLOOKUP(U463,'player index'!E:F,2,FALSE))</f>
        <v>170</v>
      </c>
      <c r="W463">
        <f t="shared" si="31"/>
        <v>6.3800000000000008</v>
      </c>
    </row>
    <row r="464" spans="1:23">
      <c r="A464" t="s">
        <v>2699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 t="shared" si="28"/>
        <v>0</v>
      </c>
      <c r="T464" t="str">
        <f t="shared" si="29"/>
        <v>Phillip Supernaw,TEN</v>
      </c>
      <c r="U464" t="str">
        <f t="shared" si="30"/>
        <v>Phillip Supernaw</v>
      </c>
      <c r="V464">
        <f>IFERROR(VLOOKUP(U464,'player index'!D:F,3,FALSE),VLOOKUP(U464,'player index'!E:F,2,FALSE))</f>
        <v>549</v>
      </c>
      <c r="W464">
        <f t="shared" si="31"/>
        <v>0</v>
      </c>
    </row>
    <row r="465" spans="1:23">
      <c r="A465" t="s">
        <v>2700</v>
      </c>
      <c r="M465">
        <v>2.2000000000000002</v>
      </c>
      <c r="N465">
        <v>38.299999999999997</v>
      </c>
      <c r="O465">
        <v>17.2</v>
      </c>
      <c r="P465">
        <v>0.5</v>
      </c>
      <c r="Q465">
        <v>0</v>
      </c>
      <c r="R465">
        <v>0</v>
      </c>
      <c r="S465">
        <f t="shared" si="28"/>
        <v>9.0300000000000011</v>
      </c>
      <c r="T465" t="str">
        <f t="shared" si="29"/>
        <v>Darren Fells,ARI</v>
      </c>
      <c r="U465" t="str">
        <f t="shared" si="30"/>
        <v>Darren Fells</v>
      </c>
      <c r="V465">
        <f>IFERROR(VLOOKUP(U465,'player index'!D:F,3,FALSE),VLOOKUP(U465,'player index'!E:F,2,FALSE))</f>
        <v>215</v>
      </c>
      <c r="W465">
        <f t="shared" si="31"/>
        <v>9.0300000000000011</v>
      </c>
    </row>
    <row r="466" spans="1:23">
      <c r="A466" t="s">
        <v>2701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28"/>
        <v>0</v>
      </c>
      <c r="T466" t="str">
        <f t="shared" si="29"/>
        <v>Kennard Backman,GB</v>
      </c>
      <c r="U466" t="str">
        <f t="shared" si="30"/>
        <v>Kennard Backman</v>
      </c>
      <c r="V466">
        <f>IFERROR(VLOOKUP(U466,'player index'!D:F,3,FALSE),VLOOKUP(U466,'player index'!E:F,2,FALSE))</f>
        <v>439</v>
      </c>
      <c r="W466">
        <f t="shared" si="31"/>
        <v>0</v>
      </c>
    </row>
    <row r="467" spans="1:23">
      <c r="A467" t="s">
        <v>2702</v>
      </c>
      <c r="M467">
        <v>0</v>
      </c>
      <c r="N467">
        <v>0.1</v>
      </c>
      <c r="O467">
        <v>11.4</v>
      </c>
      <c r="P467">
        <v>0</v>
      </c>
      <c r="Q467">
        <v>0</v>
      </c>
      <c r="R467">
        <v>0</v>
      </c>
      <c r="S467">
        <f t="shared" si="28"/>
        <v>1.0000000000000002E-2</v>
      </c>
      <c r="T467" t="str">
        <f t="shared" si="29"/>
        <v>Richie Brockel,CAR</v>
      </c>
      <c r="U467" t="str">
        <f t="shared" si="30"/>
        <v>Richie Brockel</v>
      </c>
      <c r="V467" t="e">
        <f>IFERROR(VLOOKUP(U467,'player index'!D:F,3,FALSE),VLOOKUP(U467,'player index'!E:F,2,FALSE))</f>
        <v>#N/A</v>
      </c>
      <c r="W467">
        <f t="shared" si="31"/>
        <v>1.0000000000000002E-2</v>
      </c>
    </row>
    <row r="468" spans="1:23">
      <c r="A468" t="s">
        <v>2703</v>
      </c>
      <c r="M468">
        <v>1.7</v>
      </c>
      <c r="N468">
        <v>28.1</v>
      </c>
      <c r="O468">
        <v>16.8</v>
      </c>
      <c r="P468">
        <v>0.2</v>
      </c>
      <c r="Q468">
        <v>0</v>
      </c>
      <c r="R468">
        <v>0</v>
      </c>
      <c r="S468">
        <f t="shared" si="28"/>
        <v>5.7100000000000009</v>
      </c>
      <c r="T468" t="str">
        <f t="shared" si="29"/>
        <v>Luke Willson,SEA</v>
      </c>
      <c r="U468" t="str">
        <f t="shared" si="30"/>
        <v>Luke Willson</v>
      </c>
      <c r="V468">
        <f>IFERROR(VLOOKUP(U468,'player index'!D:F,3,FALSE),VLOOKUP(U468,'player index'!E:F,2,FALSE))</f>
        <v>357</v>
      </c>
      <c r="W468">
        <f t="shared" si="31"/>
        <v>5.7100000000000009</v>
      </c>
    </row>
    <row r="469" spans="1:23">
      <c r="A469" t="s">
        <v>2704</v>
      </c>
      <c r="M469">
        <v>0.1</v>
      </c>
      <c r="N469">
        <v>1.4</v>
      </c>
      <c r="O469">
        <v>9.9</v>
      </c>
      <c r="P469">
        <v>0</v>
      </c>
      <c r="Q469">
        <v>0</v>
      </c>
      <c r="R469">
        <v>0</v>
      </c>
      <c r="S469">
        <f t="shared" si="28"/>
        <v>0.24</v>
      </c>
      <c r="T469" t="str">
        <f t="shared" si="29"/>
        <v>Timothy Wright,DET</v>
      </c>
      <c r="U469" t="str">
        <f t="shared" si="30"/>
        <v>Timothy Wright</v>
      </c>
      <c r="V469">
        <f>IFERROR(VLOOKUP(U469,'player index'!D:F,3,FALSE),VLOOKUP(U469,'player index'!E:F,2,FALSE))</f>
        <v>420</v>
      </c>
      <c r="W469">
        <f t="shared" si="31"/>
        <v>0.24</v>
      </c>
    </row>
    <row r="470" spans="1:23">
      <c r="A470" t="s">
        <v>2705</v>
      </c>
      <c r="M470">
        <v>1.1000000000000001</v>
      </c>
      <c r="N470">
        <v>14.5</v>
      </c>
      <c r="O470">
        <v>13.7</v>
      </c>
      <c r="P470">
        <v>0.2</v>
      </c>
      <c r="Q470">
        <v>0</v>
      </c>
      <c r="R470">
        <v>0</v>
      </c>
      <c r="S470">
        <f t="shared" si="28"/>
        <v>3.7500000000000004</v>
      </c>
      <c r="T470" t="str">
        <f t="shared" si="29"/>
        <v>Anthony Fasano,TEN</v>
      </c>
      <c r="U470" t="str">
        <f t="shared" si="30"/>
        <v>Anthony Fasano</v>
      </c>
      <c r="V470">
        <f>IFERROR(VLOOKUP(U470,'player index'!D:F,3,FALSE),VLOOKUP(U470,'player index'!E:F,2,FALSE))</f>
        <v>258</v>
      </c>
      <c r="W470">
        <f t="shared" si="31"/>
        <v>3.7500000000000004</v>
      </c>
    </row>
    <row r="471" spans="1:23">
      <c r="A471" t="s">
        <v>2706</v>
      </c>
      <c r="M471">
        <v>2.6</v>
      </c>
      <c r="N471">
        <v>23.9</v>
      </c>
      <c r="O471">
        <v>9.1999999999999993</v>
      </c>
      <c r="P471">
        <v>0.1</v>
      </c>
      <c r="Q471">
        <v>0</v>
      </c>
      <c r="R471">
        <v>0</v>
      </c>
      <c r="S471">
        <f t="shared" si="28"/>
        <v>5.59</v>
      </c>
      <c r="T471" t="str">
        <f t="shared" si="29"/>
        <v>Benjamin Watson,NO</v>
      </c>
      <c r="U471" t="str">
        <f t="shared" si="30"/>
        <v>Benjamin Watson</v>
      </c>
      <c r="V471">
        <f>IFERROR(VLOOKUP(U471,'player index'!D:F,3,FALSE),VLOOKUP(U471,'player index'!E:F,2,FALSE))</f>
        <v>254</v>
      </c>
      <c r="W471">
        <f t="shared" si="31"/>
        <v>5.59</v>
      </c>
    </row>
    <row r="472" spans="1:23">
      <c r="A472" t="s">
        <v>2707</v>
      </c>
      <c r="M472">
        <v>0.1</v>
      </c>
      <c r="N472">
        <v>0.7</v>
      </c>
      <c r="O472">
        <v>12</v>
      </c>
      <c r="P472">
        <v>0</v>
      </c>
      <c r="Q472">
        <v>0</v>
      </c>
      <c r="R472">
        <v>0</v>
      </c>
      <c r="S472">
        <f t="shared" si="28"/>
        <v>0.16999999999999998</v>
      </c>
      <c r="T472" t="str">
        <f t="shared" si="29"/>
        <v>Matt Spaeth,PIT</v>
      </c>
      <c r="U472" t="str">
        <f t="shared" si="30"/>
        <v>Matt Spaeth</v>
      </c>
      <c r="V472">
        <f>IFERROR(VLOOKUP(U472,'player index'!D:F,3,FALSE),VLOOKUP(U472,'player index'!E:F,2,FALSE))</f>
        <v>360</v>
      </c>
      <c r="W472">
        <f t="shared" si="31"/>
        <v>0.16999999999999998</v>
      </c>
    </row>
    <row r="473" spans="1:23">
      <c r="A473" t="s">
        <v>2708</v>
      </c>
      <c r="M473">
        <v>1.9</v>
      </c>
      <c r="N473">
        <v>22</v>
      </c>
      <c r="O473">
        <v>11.3</v>
      </c>
      <c r="P473">
        <v>0.2</v>
      </c>
      <c r="Q473">
        <v>0.2</v>
      </c>
      <c r="R473">
        <v>0</v>
      </c>
      <c r="S473">
        <f t="shared" si="28"/>
        <v>5.0999999999999996</v>
      </c>
      <c r="T473" t="str">
        <f t="shared" si="29"/>
        <v>Daniel Fells,NYG</v>
      </c>
      <c r="U473" t="str">
        <f t="shared" si="30"/>
        <v>Daniel Fells</v>
      </c>
      <c r="V473">
        <f>IFERROR(VLOOKUP(U473,'player index'!D:F,3,FALSE),VLOOKUP(U473,'player index'!E:F,2,FALSE))</f>
        <v>498</v>
      </c>
      <c r="W473">
        <f t="shared" si="31"/>
        <v>5.0999999999999996</v>
      </c>
    </row>
    <row r="474" spans="1:23">
      <c r="A474" t="s">
        <v>2709</v>
      </c>
      <c r="M474">
        <v>0</v>
      </c>
      <c r="N474">
        <v>0.1</v>
      </c>
      <c r="O474">
        <v>4.3</v>
      </c>
      <c r="P474">
        <v>0</v>
      </c>
      <c r="Q474">
        <v>0</v>
      </c>
      <c r="R474">
        <v>0</v>
      </c>
      <c r="S474">
        <f t="shared" si="28"/>
        <v>1.0000000000000002E-2</v>
      </c>
      <c r="T474" t="str">
        <f t="shared" si="29"/>
        <v>John Phillips,SD</v>
      </c>
      <c r="U474" t="str">
        <f t="shared" si="30"/>
        <v>John Phillips</v>
      </c>
      <c r="V474">
        <f>IFERROR(VLOOKUP(U474,'player index'!D:F,3,FALSE),VLOOKUP(U474,'player index'!E:F,2,FALSE))</f>
        <v>421</v>
      </c>
      <c r="W474">
        <f t="shared" si="31"/>
        <v>1.0000000000000002E-2</v>
      </c>
    </row>
    <row r="475" spans="1:23">
      <c r="A475" t="s">
        <v>2710</v>
      </c>
      <c r="M475">
        <v>0.1</v>
      </c>
      <c r="N475">
        <v>0.3</v>
      </c>
      <c r="O475">
        <v>6.4</v>
      </c>
      <c r="P475">
        <v>0</v>
      </c>
      <c r="Q475">
        <v>0</v>
      </c>
      <c r="R475">
        <v>0</v>
      </c>
      <c r="S475">
        <f t="shared" si="28"/>
        <v>0.13</v>
      </c>
      <c r="T475" t="str">
        <f t="shared" si="29"/>
        <v>Clive Walford,OAK</v>
      </c>
      <c r="U475" t="str">
        <f t="shared" si="30"/>
        <v>Clive Walford</v>
      </c>
      <c r="V475">
        <f>IFERROR(VLOOKUP(U475,'player index'!D:F,3,FALSE),VLOOKUP(U475,'player index'!E:F,2,FALSE))</f>
        <v>317</v>
      </c>
      <c r="W475">
        <f t="shared" si="31"/>
        <v>0.13</v>
      </c>
    </row>
    <row r="476" spans="1:23">
      <c r="A476" t="s">
        <v>2711</v>
      </c>
      <c r="M476">
        <v>1.9</v>
      </c>
      <c r="N476">
        <v>19.8</v>
      </c>
      <c r="O476">
        <v>10.4</v>
      </c>
      <c r="P476">
        <v>0.1</v>
      </c>
      <c r="Q476">
        <v>0</v>
      </c>
      <c r="R476">
        <v>0</v>
      </c>
      <c r="S476">
        <f t="shared" si="28"/>
        <v>4.4800000000000004</v>
      </c>
      <c r="T476" t="str">
        <f t="shared" si="29"/>
        <v>C.J. Fiedorowicz,HOU</v>
      </c>
      <c r="U476" t="str">
        <f t="shared" si="30"/>
        <v>C.J. Fiedorowicz</v>
      </c>
      <c r="V476">
        <f>IFERROR(VLOOKUP(U476,'player index'!D:F,3,FALSE),VLOOKUP(U476,'player index'!E:F,2,FALSE))</f>
        <v>331</v>
      </c>
      <c r="W476">
        <f t="shared" si="31"/>
        <v>4.4800000000000004</v>
      </c>
    </row>
    <row r="477" spans="1:23">
      <c r="A477" t="s">
        <v>2712</v>
      </c>
      <c r="M477">
        <v>1.9</v>
      </c>
      <c r="N477">
        <v>22</v>
      </c>
      <c r="O477">
        <v>11.6</v>
      </c>
      <c r="P477">
        <v>0.1</v>
      </c>
      <c r="Q477">
        <v>0</v>
      </c>
      <c r="R477">
        <v>0</v>
      </c>
      <c r="S477">
        <f t="shared" si="28"/>
        <v>4.6999999999999993</v>
      </c>
      <c r="T477" t="str">
        <f t="shared" si="29"/>
        <v>Derek Carrier,WAS</v>
      </c>
      <c r="U477" t="str">
        <f t="shared" si="30"/>
        <v>Derek Carrier</v>
      </c>
      <c r="V477">
        <f>IFERROR(VLOOKUP(U477,'player index'!D:F,3,FALSE),VLOOKUP(U477,'player index'!E:F,2,FALSE))</f>
        <v>316</v>
      </c>
      <c r="W477">
        <f t="shared" si="31"/>
        <v>4.6999999999999993</v>
      </c>
    </row>
    <row r="478" spans="1:23">
      <c r="A478" t="s">
        <v>2713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28"/>
        <v>0</v>
      </c>
      <c r="T478" t="str">
        <f t="shared" si="29"/>
        <v>Nick O'Leary,BUF</v>
      </c>
      <c r="U478" t="str">
        <f t="shared" si="30"/>
        <v>Nick O'Leary</v>
      </c>
      <c r="V478">
        <f>IFERROR(VLOOKUP(U478,'player index'!D:F,3,FALSE),VLOOKUP(U478,'player index'!E:F,2,FALSE))</f>
        <v>669</v>
      </c>
      <c r="W478">
        <f t="shared" si="31"/>
        <v>0</v>
      </c>
    </row>
    <row r="479" spans="1:23">
      <c r="A479" t="s">
        <v>2714</v>
      </c>
      <c r="M479">
        <v>0.8</v>
      </c>
      <c r="N479">
        <v>8.3000000000000007</v>
      </c>
      <c r="O479">
        <v>10.8</v>
      </c>
      <c r="P479">
        <v>0.1</v>
      </c>
      <c r="Q479">
        <v>0</v>
      </c>
      <c r="R479">
        <v>0</v>
      </c>
      <c r="S479">
        <f t="shared" si="28"/>
        <v>2.2300000000000004</v>
      </c>
      <c r="T479" t="str">
        <f t="shared" si="29"/>
        <v>Luke Stocker,TB</v>
      </c>
      <c r="U479" t="str">
        <f t="shared" si="30"/>
        <v>Luke Stocker</v>
      </c>
      <c r="V479">
        <f>IFERROR(VLOOKUP(U479,'player index'!D:F,3,FALSE),VLOOKUP(U479,'player index'!E:F,2,FALSE))</f>
        <v>378</v>
      </c>
      <c r="W479">
        <f t="shared" si="31"/>
        <v>2.2300000000000004</v>
      </c>
    </row>
    <row r="480" spans="1:23">
      <c r="A480" t="s">
        <v>2715</v>
      </c>
      <c r="M480">
        <v>2.6</v>
      </c>
      <c r="N480">
        <v>20.5</v>
      </c>
      <c r="O480">
        <v>8</v>
      </c>
      <c r="P480">
        <v>0.2</v>
      </c>
      <c r="Q480">
        <v>0</v>
      </c>
      <c r="R480">
        <v>0</v>
      </c>
      <c r="S480">
        <f t="shared" si="28"/>
        <v>5.8500000000000005</v>
      </c>
      <c r="T480" t="str">
        <f t="shared" si="29"/>
        <v>Mychal Rivera,OAK</v>
      </c>
      <c r="U480" t="str">
        <f t="shared" si="30"/>
        <v>Mychal Rivera</v>
      </c>
      <c r="V480">
        <f>IFERROR(VLOOKUP(U480,'player index'!D:F,3,FALSE),VLOOKUP(U480,'player index'!E:F,2,FALSE))</f>
        <v>279</v>
      </c>
      <c r="W480">
        <f t="shared" si="31"/>
        <v>5.8500000000000005</v>
      </c>
    </row>
    <row r="481" spans="1:23">
      <c r="A481" t="s">
        <v>2716</v>
      </c>
      <c r="M481">
        <v>1.7</v>
      </c>
      <c r="N481">
        <v>19.3</v>
      </c>
      <c r="O481">
        <v>11.5</v>
      </c>
      <c r="P481">
        <v>0.2</v>
      </c>
      <c r="Q481">
        <v>0</v>
      </c>
      <c r="R481">
        <v>0</v>
      </c>
      <c r="S481">
        <f t="shared" si="28"/>
        <v>4.83</v>
      </c>
      <c r="T481" t="str">
        <f t="shared" si="29"/>
        <v>Andrew Quarless,GB</v>
      </c>
      <c r="U481" t="str">
        <f t="shared" si="30"/>
        <v>Andrew Quarless</v>
      </c>
      <c r="V481">
        <f>IFERROR(VLOOKUP(U481,'player index'!D:F,3,FALSE),VLOOKUP(U481,'player index'!E:F,2,FALSE))</f>
        <v>298</v>
      </c>
      <c r="W481">
        <f t="shared" si="31"/>
        <v>4.83</v>
      </c>
    </row>
    <row r="482" spans="1:23">
      <c r="A482" t="s">
        <v>2717</v>
      </c>
      <c r="M482">
        <v>2.5</v>
      </c>
      <c r="N482">
        <v>30.1</v>
      </c>
      <c r="O482">
        <v>11.8</v>
      </c>
      <c r="P482">
        <v>0.1</v>
      </c>
      <c r="Q482">
        <v>0</v>
      </c>
      <c r="R482">
        <v>0</v>
      </c>
      <c r="S482">
        <f t="shared" si="28"/>
        <v>6.1099999999999994</v>
      </c>
      <c r="T482" t="str">
        <f t="shared" si="29"/>
        <v>Clay Harbor,JAC</v>
      </c>
      <c r="U482" t="str">
        <f t="shared" si="30"/>
        <v>Clay Harbor</v>
      </c>
      <c r="V482">
        <f>IFERROR(VLOOKUP(U482,'player index'!D:F,3,FALSE),VLOOKUP(U482,'player index'!E:F,2,FALSE))</f>
        <v>324</v>
      </c>
      <c r="W482">
        <f t="shared" si="31"/>
        <v>6.1099999999999994</v>
      </c>
    </row>
    <row r="483" spans="1:23">
      <c r="A483" t="s">
        <v>2718</v>
      </c>
      <c r="M483">
        <v>1.6</v>
      </c>
      <c r="N483">
        <v>20.399999999999999</v>
      </c>
      <c r="O483">
        <v>12.8</v>
      </c>
      <c r="P483">
        <v>0.1</v>
      </c>
      <c r="Q483">
        <v>0</v>
      </c>
      <c r="R483">
        <v>0</v>
      </c>
      <c r="S483">
        <f t="shared" si="28"/>
        <v>4.24</v>
      </c>
      <c r="T483" t="str">
        <f t="shared" si="29"/>
        <v>Rob Housler,CLE</v>
      </c>
      <c r="U483" t="str">
        <f t="shared" si="30"/>
        <v>Rob Housler</v>
      </c>
      <c r="V483">
        <f>IFERROR(VLOOKUP(U483,'player index'!D:F,3,FALSE),VLOOKUP(U483,'player index'!E:F,2,FALSE))</f>
        <v>387</v>
      </c>
      <c r="W483">
        <f t="shared" si="31"/>
        <v>4.24</v>
      </c>
    </row>
    <row r="484" spans="1:23">
      <c r="A484" t="s">
        <v>2719</v>
      </c>
      <c r="M484">
        <v>1.7</v>
      </c>
      <c r="N484">
        <v>21.7</v>
      </c>
      <c r="O484">
        <v>12.9</v>
      </c>
      <c r="P484">
        <v>0.1</v>
      </c>
      <c r="Q484">
        <v>0.1</v>
      </c>
      <c r="R484">
        <v>0</v>
      </c>
      <c r="S484">
        <f t="shared" si="28"/>
        <v>4.370000000000001</v>
      </c>
      <c r="T484" t="str">
        <f t="shared" si="29"/>
        <v>Brent Celek,PHI</v>
      </c>
      <c r="U484" t="str">
        <f t="shared" si="30"/>
        <v>Brent Celek</v>
      </c>
      <c r="V484">
        <f>IFERROR(VLOOKUP(U484,'player index'!D:F,3,FALSE),VLOOKUP(U484,'player index'!E:F,2,FALSE))</f>
        <v>306</v>
      </c>
      <c r="W484">
        <f t="shared" si="31"/>
        <v>4.370000000000001</v>
      </c>
    </row>
    <row r="485" spans="1:23">
      <c r="A485" t="s">
        <v>2720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28"/>
        <v>0</v>
      </c>
      <c r="T485" t="str">
        <f t="shared" si="29"/>
        <v>Brian Parker,KC</v>
      </c>
      <c r="U485" t="str">
        <f t="shared" si="30"/>
        <v>Brian Parker</v>
      </c>
      <c r="V485" t="e">
        <f>IFERROR(VLOOKUP(U485,'player index'!D:F,3,FALSE),VLOOKUP(U485,'player index'!E:F,2,FALSE))</f>
        <v>#N/A</v>
      </c>
      <c r="W485">
        <f t="shared" si="31"/>
        <v>0</v>
      </c>
    </row>
    <row r="486" spans="1:23">
      <c r="A486" t="s">
        <v>2721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28"/>
        <v>0</v>
      </c>
      <c r="T486" t="str">
        <f t="shared" si="29"/>
        <v>Cooper Helfet,SEA</v>
      </c>
      <c r="U486" t="str">
        <f t="shared" si="30"/>
        <v>Cooper Helfet</v>
      </c>
      <c r="V486">
        <f>IFERROR(VLOOKUP(U486,'player index'!D:F,3,FALSE),VLOOKUP(U486,'player index'!E:F,2,FALSE))</f>
        <v>441</v>
      </c>
      <c r="W486">
        <f t="shared" si="31"/>
        <v>0</v>
      </c>
    </row>
    <row r="487" spans="1:23">
      <c r="A487" t="s">
        <v>2722</v>
      </c>
      <c r="M487">
        <v>4.9000000000000004</v>
      </c>
      <c r="N487">
        <v>67.400000000000006</v>
      </c>
      <c r="O487">
        <v>13.7</v>
      </c>
      <c r="P487">
        <v>0.4</v>
      </c>
      <c r="Q487">
        <v>0</v>
      </c>
      <c r="R487">
        <v>0</v>
      </c>
      <c r="S487">
        <f t="shared" si="28"/>
        <v>14.040000000000001</v>
      </c>
      <c r="T487" t="str">
        <f t="shared" si="29"/>
        <v>Greg Olsen,CAR</v>
      </c>
      <c r="U487" t="str">
        <f t="shared" si="30"/>
        <v>Greg Olsen</v>
      </c>
      <c r="V487">
        <f>IFERROR(VLOOKUP(U487,'player index'!D:F,3,FALSE),VLOOKUP(U487,'player index'!E:F,2,FALSE))</f>
        <v>159</v>
      </c>
      <c r="W487">
        <f t="shared" si="31"/>
        <v>14.040000000000001</v>
      </c>
    </row>
    <row r="488" spans="1:23">
      <c r="A488" t="s">
        <v>2723</v>
      </c>
      <c r="M488">
        <v>4.4000000000000004</v>
      </c>
      <c r="N488">
        <v>50.7</v>
      </c>
      <c r="O488">
        <v>11.6</v>
      </c>
      <c r="P488">
        <v>0.2</v>
      </c>
      <c r="Q488">
        <v>0.1</v>
      </c>
      <c r="R488">
        <v>0</v>
      </c>
      <c r="S488">
        <f t="shared" si="28"/>
        <v>10.570000000000002</v>
      </c>
      <c r="T488" t="str">
        <f t="shared" si="29"/>
        <v>Jordan Reed,WAS</v>
      </c>
      <c r="U488" t="str">
        <f t="shared" si="30"/>
        <v>Jordan Reed</v>
      </c>
      <c r="V488">
        <f>IFERROR(VLOOKUP(U488,'player index'!D:F,3,FALSE),VLOOKUP(U488,'player index'!E:F,2,FALSE))</f>
        <v>199</v>
      </c>
      <c r="W488">
        <f t="shared" si="31"/>
        <v>10.570000000000002</v>
      </c>
    </row>
    <row r="489" spans="1:23">
      <c r="A489" t="s">
        <v>2724</v>
      </c>
      <c r="M489">
        <v>1.4</v>
      </c>
      <c r="N489">
        <v>19</v>
      </c>
      <c r="O489">
        <v>14</v>
      </c>
      <c r="P489">
        <v>0.1</v>
      </c>
      <c r="Q489">
        <v>0</v>
      </c>
      <c r="R489">
        <v>0</v>
      </c>
      <c r="S489">
        <f t="shared" si="28"/>
        <v>3.9</v>
      </c>
      <c r="T489" t="str">
        <f t="shared" si="29"/>
        <v>Garrett Celek,SF</v>
      </c>
      <c r="U489" t="str">
        <f t="shared" si="30"/>
        <v>Garrett Celek</v>
      </c>
      <c r="V489">
        <f>IFERROR(VLOOKUP(U489,'player index'!D:F,3,FALSE),VLOOKUP(U489,'player index'!E:F,2,FALSE))</f>
        <v>350</v>
      </c>
      <c r="W489">
        <f t="shared" si="31"/>
        <v>3.9</v>
      </c>
    </row>
    <row r="490" spans="1:23">
      <c r="A490" t="s">
        <v>2725</v>
      </c>
      <c r="M490">
        <v>4.5</v>
      </c>
      <c r="N490">
        <v>60.9</v>
      </c>
      <c r="O490">
        <v>13.7</v>
      </c>
      <c r="P490">
        <v>0.6</v>
      </c>
      <c r="Q490">
        <v>0.2</v>
      </c>
      <c r="R490">
        <v>0</v>
      </c>
      <c r="S490">
        <f t="shared" si="28"/>
        <v>13.99</v>
      </c>
      <c r="T490" t="str">
        <f t="shared" si="29"/>
        <v>Travis Kelce,KC</v>
      </c>
      <c r="U490" t="str">
        <f t="shared" si="30"/>
        <v>Travis Kelce</v>
      </c>
      <c r="V490">
        <f>IFERROR(VLOOKUP(U490,'player index'!D:F,3,FALSE),VLOOKUP(U490,'player index'!E:F,2,FALSE))</f>
        <v>140</v>
      </c>
      <c r="W490">
        <f t="shared" si="31"/>
        <v>13.99</v>
      </c>
    </row>
    <row r="491" spans="1:23">
      <c r="A491" t="s">
        <v>2726</v>
      </c>
      <c r="M491">
        <v>3.5</v>
      </c>
      <c r="N491">
        <v>32.299999999999997</v>
      </c>
      <c r="O491">
        <v>9.3000000000000007</v>
      </c>
      <c r="P491">
        <v>0.5</v>
      </c>
      <c r="Q491">
        <v>0</v>
      </c>
      <c r="R491">
        <v>0</v>
      </c>
      <c r="S491">
        <f t="shared" si="28"/>
        <v>9.73</v>
      </c>
      <c r="T491" t="str">
        <f t="shared" si="29"/>
        <v>Eric Ebron,DET</v>
      </c>
      <c r="U491" t="str">
        <f t="shared" si="30"/>
        <v>Eric Ebron</v>
      </c>
      <c r="V491">
        <f>IFERROR(VLOOKUP(U491,'player index'!D:F,3,FALSE),VLOOKUP(U491,'player index'!E:F,2,FALSE))</f>
        <v>223</v>
      </c>
      <c r="W491">
        <f t="shared" si="31"/>
        <v>9.73</v>
      </c>
    </row>
    <row r="492" spans="1:23">
      <c r="A492" t="s">
        <v>2727</v>
      </c>
      <c r="M492">
        <v>3.2</v>
      </c>
      <c r="N492">
        <v>31.8</v>
      </c>
      <c r="O492">
        <v>10</v>
      </c>
      <c r="P492">
        <v>0.5</v>
      </c>
      <c r="Q492">
        <v>0.3</v>
      </c>
      <c r="R492">
        <v>0</v>
      </c>
      <c r="S492">
        <f t="shared" si="28"/>
        <v>9.08</v>
      </c>
      <c r="T492" t="str">
        <f t="shared" si="29"/>
        <v>Larry Donnell,NYG</v>
      </c>
      <c r="U492" t="str">
        <f t="shared" si="30"/>
        <v>Larry Donnell</v>
      </c>
      <c r="V492">
        <f>IFERROR(VLOOKUP(U492,'player index'!D:F,3,FALSE),VLOOKUP(U492,'player index'!E:F,2,FALSE))</f>
        <v>210</v>
      </c>
      <c r="W492">
        <f t="shared" si="31"/>
        <v>9.08</v>
      </c>
    </row>
    <row r="493" spans="1:23">
      <c r="A493" t="s">
        <v>2728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 t="shared" si="28"/>
        <v>0</v>
      </c>
      <c r="T493" t="str">
        <f t="shared" si="29"/>
        <v>Mitchell Henry,DEN</v>
      </c>
      <c r="U493" t="str">
        <f t="shared" si="30"/>
        <v>Mitchell Henry</v>
      </c>
      <c r="V493" t="e">
        <f>IFERROR(VLOOKUP(U493,'player index'!D:F,3,FALSE),VLOOKUP(U493,'player index'!E:F,2,FALSE))</f>
        <v>#N/A</v>
      </c>
      <c r="W493">
        <f t="shared" si="31"/>
        <v>0</v>
      </c>
    </row>
    <row r="494" spans="1:23">
      <c r="A494" t="s">
        <v>2729</v>
      </c>
      <c r="M494">
        <v>0</v>
      </c>
      <c r="N494">
        <v>0.3</v>
      </c>
      <c r="O494">
        <v>12.4</v>
      </c>
      <c r="P494">
        <v>0</v>
      </c>
      <c r="Q494">
        <v>0</v>
      </c>
      <c r="R494">
        <v>0</v>
      </c>
      <c r="S494">
        <f t="shared" si="28"/>
        <v>0.03</v>
      </c>
      <c r="T494" t="str">
        <f t="shared" si="29"/>
        <v>Craig Stevens,TEN</v>
      </c>
      <c r="U494" t="str">
        <f t="shared" si="30"/>
        <v>Craig Stevens</v>
      </c>
      <c r="V494">
        <f>IFERROR(VLOOKUP(U494,'player index'!D:F,3,FALSE),VLOOKUP(U494,'player index'!E:F,2,FALSE))</f>
        <v>313</v>
      </c>
      <c r="W494">
        <f t="shared" si="31"/>
        <v>0.03</v>
      </c>
    </row>
    <row r="495" spans="1:23">
      <c r="A495" t="s">
        <v>2730</v>
      </c>
      <c r="M495">
        <v>0</v>
      </c>
      <c r="N495">
        <v>0.3</v>
      </c>
      <c r="O495">
        <v>9.5</v>
      </c>
      <c r="P495">
        <v>0</v>
      </c>
      <c r="Q495">
        <v>0</v>
      </c>
      <c r="R495">
        <v>0</v>
      </c>
      <c r="S495">
        <f t="shared" si="28"/>
        <v>0.03</v>
      </c>
      <c r="T495" t="str">
        <f t="shared" si="29"/>
        <v>James Hanna,DAL</v>
      </c>
      <c r="U495" t="str">
        <f t="shared" si="30"/>
        <v>James Hanna</v>
      </c>
      <c r="V495">
        <f>IFERROR(VLOOKUP(U495,'player index'!D:F,3,FALSE),VLOOKUP(U495,'player index'!E:F,2,FALSE))</f>
        <v>540</v>
      </c>
      <c r="W495">
        <f t="shared" si="31"/>
        <v>0.03</v>
      </c>
    </row>
    <row r="496" spans="1:23">
      <c r="A496" t="s">
        <v>2731</v>
      </c>
      <c r="M496">
        <v>1.8</v>
      </c>
      <c r="N496">
        <v>19.5</v>
      </c>
      <c r="O496">
        <v>10.8</v>
      </c>
      <c r="P496">
        <v>0.2</v>
      </c>
      <c r="Q496">
        <v>0</v>
      </c>
      <c r="R496">
        <v>0</v>
      </c>
      <c r="S496">
        <f t="shared" si="28"/>
        <v>4.95</v>
      </c>
      <c r="T496" t="str">
        <f t="shared" si="29"/>
        <v>Scott Chandler,NE</v>
      </c>
      <c r="U496" t="str">
        <f t="shared" si="30"/>
        <v>Scott Chandler</v>
      </c>
      <c r="V496">
        <f>IFERROR(VLOOKUP(U496,'player index'!D:F,3,FALSE),VLOOKUP(U496,'player index'!E:F,2,FALSE))</f>
        <v>275</v>
      </c>
      <c r="W496">
        <f t="shared" si="31"/>
        <v>4.95</v>
      </c>
    </row>
    <row r="497" spans="1:23">
      <c r="A497" t="s">
        <v>2732</v>
      </c>
      <c r="M497">
        <v>0</v>
      </c>
      <c r="N497">
        <v>0.5</v>
      </c>
      <c r="O497">
        <v>12.3</v>
      </c>
      <c r="P497">
        <v>0</v>
      </c>
      <c r="Q497">
        <v>0</v>
      </c>
      <c r="R497">
        <v>0</v>
      </c>
      <c r="S497">
        <f t="shared" si="28"/>
        <v>0.05</v>
      </c>
      <c r="T497" t="str">
        <f t="shared" si="29"/>
        <v>Troy Niklas,ARI</v>
      </c>
      <c r="U497" t="str">
        <f t="shared" si="30"/>
        <v>Troy Niklas</v>
      </c>
      <c r="V497">
        <f>IFERROR(VLOOKUP(U497,'player index'!D:F,3,FALSE),VLOOKUP(U497,'player index'!E:F,2,FALSE))</f>
        <v>416</v>
      </c>
      <c r="W497">
        <f t="shared" si="31"/>
        <v>0.05</v>
      </c>
    </row>
    <row r="498" spans="1:23">
      <c r="A498" t="s">
        <v>2733</v>
      </c>
      <c r="M498">
        <v>0</v>
      </c>
      <c r="N498">
        <v>0.4</v>
      </c>
      <c r="O498">
        <v>8.6</v>
      </c>
      <c r="P498">
        <v>0</v>
      </c>
      <c r="Q498">
        <v>0</v>
      </c>
      <c r="R498">
        <v>0</v>
      </c>
      <c r="S498">
        <f t="shared" si="28"/>
        <v>4.0000000000000008E-2</v>
      </c>
      <c r="T498" t="str">
        <f t="shared" si="29"/>
        <v>Nic Jacobs,JAC</v>
      </c>
      <c r="U498" t="str">
        <f t="shared" si="30"/>
        <v>Nic Jacobs</v>
      </c>
      <c r="V498">
        <f>IFERROR(VLOOKUP(U498,'player index'!D:F,3,FALSE),VLOOKUP(U498,'player index'!E:F,2,FALSE))</f>
        <v>437</v>
      </c>
      <c r="W498">
        <f t="shared" si="31"/>
        <v>4.0000000000000008E-2</v>
      </c>
    </row>
    <row r="499" spans="1:23">
      <c r="A499" t="s">
        <v>2734</v>
      </c>
      <c r="M499">
        <v>1.4</v>
      </c>
      <c r="N499">
        <v>14.7</v>
      </c>
      <c r="O499">
        <v>10.5</v>
      </c>
      <c r="P499">
        <v>0.1</v>
      </c>
      <c r="Q499">
        <v>0</v>
      </c>
      <c r="R499">
        <v>0</v>
      </c>
      <c r="S499">
        <f t="shared" si="28"/>
        <v>3.47</v>
      </c>
      <c r="T499" t="str">
        <f t="shared" si="29"/>
        <v>Ryan Hewitt,CIN</v>
      </c>
      <c r="U499" t="str">
        <f t="shared" si="30"/>
        <v>Ryan Hewitt</v>
      </c>
      <c r="V499">
        <f>IFERROR(VLOOKUP(U499,'player index'!D:F,3,FALSE),VLOOKUP(U499,'player index'!E:F,2,FALSE))</f>
        <v>407</v>
      </c>
      <c r="W499">
        <f t="shared" si="31"/>
        <v>3.47</v>
      </c>
    </row>
    <row r="500" spans="1:23">
      <c r="A500" t="s">
        <v>2735</v>
      </c>
      <c r="M500">
        <v>3.6</v>
      </c>
      <c r="N500">
        <v>48.7</v>
      </c>
      <c r="O500">
        <v>13.5</v>
      </c>
      <c r="P500">
        <v>0.4</v>
      </c>
      <c r="Q500">
        <v>0</v>
      </c>
      <c r="R500">
        <v>0</v>
      </c>
      <c r="S500">
        <f t="shared" si="28"/>
        <v>10.870000000000001</v>
      </c>
      <c r="T500" t="str">
        <f t="shared" si="29"/>
        <v>Coby Fleener,IND</v>
      </c>
      <c r="U500" t="str">
        <f t="shared" si="30"/>
        <v>Coby Fleener</v>
      </c>
      <c r="V500">
        <f>IFERROR(VLOOKUP(U500,'player index'!D:F,3,FALSE),VLOOKUP(U500,'player index'!E:F,2,FALSE))</f>
        <v>250</v>
      </c>
      <c r="W500">
        <f t="shared" si="31"/>
        <v>10.870000000000001</v>
      </c>
    </row>
    <row r="501" spans="1:23">
      <c r="A501" t="s">
        <v>2736</v>
      </c>
      <c r="M501">
        <v>0.4</v>
      </c>
      <c r="N501">
        <v>5.9</v>
      </c>
      <c r="O501">
        <v>15.6</v>
      </c>
      <c r="P501">
        <v>0.2</v>
      </c>
      <c r="Q501">
        <v>0</v>
      </c>
      <c r="R501">
        <v>0</v>
      </c>
      <c r="S501">
        <f t="shared" si="28"/>
        <v>2.1900000000000004</v>
      </c>
      <c r="T501" t="str">
        <f t="shared" si="29"/>
        <v>James Casey,DEN</v>
      </c>
      <c r="U501" t="str">
        <f t="shared" si="30"/>
        <v>James Casey</v>
      </c>
      <c r="V501">
        <f>IFERROR(VLOOKUP(U501,'player index'!D:F,3,FALSE),VLOOKUP(U501,'player index'!E:F,2,FALSE))</f>
        <v>375</v>
      </c>
      <c r="W501">
        <f t="shared" si="31"/>
        <v>2.1900000000000004</v>
      </c>
    </row>
    <row r="502" spans="1:23">
      <c r="A502" t="s">
        <v>2737</v>
      </c>
      <c r="M502">
        <v>0</v>
      </c>
      <c r="N502">
        <v>0.5</v>
      </c>
      <c r="O502">
        <v>9.8000000000000007</v>
      </c>
      <c r="P502">
        <v>0</v>
      </c>
      <c r="Q502">
        <v>0</v>
      </c>
      <c r="R502">
        <v>0</v>
      </c>
      <c r="S502">
        <f t="shared" si="28"/>
        <v>0.05</v>
      </c>
      <c r="T502" t="str">
        <f t="shared" si="29"/>
        <v>Nick Boyle,BAL</v>
      </c>
      <c r="U502" t="str">
        <f t="shared" si="30"/>
        <v>Nick Boyle</v>
      </c>
      <c r="V502">
        <f>IFERROR(VLOOKUP(U502,'player index'!D:F,3,FALSE),VLOOKUP(U502,'player index'!E:F,2,FALSE))</f>
        <v>442</v>
      </c>
      <c r="W502">
        <f t="shared" si="31"/>
        <v>0.05</v>
      </c>
    </row>
    <row r="503" spans="1:23">
      <c r="A503" t="s">
        <v>2738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 t="shared" si="28"/>
        <v>0</v>
      </c>
      <c r="T503" t="str">
        <f t="shared" si="29"/>
        <v>Khari Lee,CHI</v>
      </c>
      <c r="U503" t="str">
        <f t="shared" si="30"/>
        <v>Khari Lee</v>
      </c>
      <c r="V503">
        <f>IFERROR(VLOOKUP(U503,'player index'!D:F,3,FALSE),VLOOKUP(U503,'player index'!E:F,2,FALSE))</f>
        <v>419</v>
      </c>
      <c r="W503">
        <f t="shared" si="31"/>
        <v>0</v>
      </c>
    </row>
    <row r="504" spans="1:23">
      <c r="A504" t="s">
        <v>2739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28"/>
        <v>0</v>
      </c>
      <c r="T504" t="str">
        <f t="shared" si="29"/>
        <v>Jerome Cunningham,NYG</v>
      </c>
      <c r="U504" t="str">
        <f t="shared" si="30"/>
        <v>Jerome Cunningham</v>
      </c>
      <c r="V504">
        <f>IFERROR(VLOOKUP(U504,'player index'!D:F,3,FALSE),VLOOKUP(U504,'player index'!E:F,2,FALSE))</f>
        <v>309</v>
      </c>
      <c r="W504">
        <f t="shared" si="31"/>
        <v>0</v>
      </c>
    </row>
    <row r="505" spans="1:23">
      <c r="A505" t="s">
        <v>2740</v>
      </c>
      <c r="M505">
        <v>0</v>
      </c>
      <c r="N505">
        <v>0.3</v>
      </c>
      <c r="O505">
        <v>8.1999999999999993</v>
      </c>
      <c r="P505">
        <v>0</v>
      </c>
      <c r="Q505">
        <v>0</v>
      </c>
      <c r="R505">
        <v>0</v>
      </c>
      <c r="S505">
        <f t="shared" si="28"/>
        <v>0.03</v>
      </c>
      <c r="T505" t="str">
        <f t="shared" si="29"/>
        <v>Demetrius Harris,KC</v>
      </c>
      <c r="U505" t="str">
        <f t="shared" si="30"/>
        <v>Demetrius Harris</v>
      </c>
      <c r="V505">
        <f>IFERROR(VLOOKUP(U505,'player index'!D:F,3,FALSE),VLOOKUP(U505,'player index'!E:F,2,FALSE))</f>
        <v>402</v>
      </c>
      <c r="W505">
        <f t="shared" si="31"/>
        <v>0.03</v>
      </c>
    </row>
    <row r="506" spans="1:23">
      <c r="A506" t="s">
        <v>2741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 t="shared" si="28"/>
        <v>0</v>
      </c>
      <c r="T506" t="str">
        <f t="shared" si="29"/>
        <v>Blake Bell,SF</v>
      </c>
      <c r="U506" t="str">
        <f t="shared" si="30"/>
        <v>Blake Bell</v>
      </c>
      <c r="V506">
        <f>IFERROR(VLOOKUP(U506,'player index'!D:F,3,FALSE),VLOOKUP(U506,'player index'!E:F,2,FALSE))</f>
        <v>653</v>
      </c>
      <c r="W506">
        <f t="shared" si="31"/>
        <v>0</v>
      </c>
    </row>
    <row r="507" spans="1:23">
      <c r="A507" t="s">
        <v>2471</v>
      </c>
      <c r="W507">
        <f t="shared" si="31"/>
        <v>0</v>
      </c>
    </row>
    <row r="508" spans="1:23">
      <c r="A508" t="s">
        <v>2742</v>
      </c>
      <c r="W508">
        <f t="shared" si="31"/>
        <v>0</v>
      </c>
    </row>
    <row r="509" spans="1:23">
      <c r="A509" t="s">
        <v>1585</v>
      </c>
      <c r="J509" t="s">
        <v>2743</v>
      </c>
      <c r="K509" t="s">
        <v>2744</v>
      </c>
      <c r="L509" t="s">
        <v>2745</v>
      </c>
      <c r="M509" t="s">
        <v>2746</v>
      </c>
      <c r="N509" t="s">
        <v>2747</v>
      </c>
      <c r="O509" t="s">
        <v>2748</v>
      </c>
      <c r="P509" t="s">
        <v>2749</v>
      </c>
      <c r="Q509" t="s">
        <v>2750</v>
      </c>
      <c r="R509" t="s">
        <v>2244</v>
      </c>
      <c r="W509">
        <f t="shared" si="31"/>
        <v>0</v>
      </c>
    </row>
    <row r="510" spans="1:23">
      <c r="A510" t="s">
        <v>2751</v>
      </c>
      <c r="J510">
        <v>0.8</v>
      </c>
      <c r="K510">
        <v>0.6</v>
      </c>
      <c r="L510">
        <v>0.9</v>
      </c>
      <c r="M510">
        <v>1.6</v>
      </c>
      <c r="N510">
        <v>0.1</v>
      </c>
      <c r="O510">
        <v>0</v>
      </c>
      <c r="P510">
        <v>21.9</v>
      </c>
      <c r="Q510">
        <v>356</v>
      </c>
      <c r="R510">
        <v>0</v>
      </c>
      <c r="S510">
        <f>J510*2+K510+L510+M510+N510*6+O510*2+IF(P510&gt;34,-4,IF(P510&gt;27,-1,IF(P510&gt;20,0,IF(P510&gt;13,1,IF(P510&gt;6,4,IF(P510&gt;0,7,10))))))</f>
        <v>5.3000000000000007</v>
      </c>
      <c r="T510" t="str">
        <f t="shared" ref="T510:T541" si="32">A510</f>
        <v>Raiders,OAK</v>
      </c>
      <c r="U510" t="str">
        <f t="shared" ref="U510:U541" si="33">LEFT(T510,FIND(",",T510)-1)</f>
        <v>Raiders</v>
      </c>
      <c r="V510">
        <f>IFERROR(VLOOKUP(U510,'player index'!D:F,3,FALSE),VLOOKUP(U510,'player index'!E:F,2,FALSE))</f>
        <v>307</v>
      </c>
      <c r="W510">
        <f t="shared" si="31"/>
        <v>5.3000000000000007</v>
      </c>
    </row>
    <row r="511" spans="1:23">
      <c r="A511" t="s">
        <v>2752</v>
      </c>
      <c r="J511">
        <v>1.4</v>
      </c>
      <c r="K511">
        <v>1</v>
      </c>
      <c r="L511">
        <v>1.4</v>
      </c>
      <c r="M511">
        <v>2</v>
      </c>
      <c r="N511">
        <v>0.2</v>
      </c>
      <c r="O511">
        <v>0</v>
      </c>
      <c r="P511">
        <v>14.1</v>
      </c>
      <c r="Q511">
        <v>271</v>
      </c>
      <c r="R511">
        <v>0</v>
      </c>
      <c r="S511">
        <f t="shared" ref="S511:S541" si="34">J511*2+K511+L511+M511+N511*6+O511*2+IF(P511&gt;34,-4,IF(P511&gt;27,-1,IF(P511&gt;20,0,IF(P511&gt;13,1,IF(P511&gt;6,4,IF(P511&gt;0,7,10))))))</f>
        <v>9.3999999999999986</v>
      </c>
      <c r="T511" t="str">
        <f t="shared" si="32"/>
        <v>Browns,CLE</v>
      </c>
      <c r="U511" t="str">
        <f t="shared" si="33"/>
        <v>Browns</v>
      </c>
      <c r="V511">
        <f>IFERROR(VLOOKUP(U511,'player index'!D:F,3,FALSE),VLOOKUP(U511,'player index'!E:F,2,FALSE))</f>
        <v>68</v>
      </c>
      <c r="W511">
        <f t="shared" si="31"/>
        <v>9.3999999999999986</v>
      </c>
    </row>
    <row r="512" spans="1:23">
      <c r="A512" t="s">
        <v>2753</v>
      </c>
      <c r="J512">
        <v>1</v>
      </c>
      <c r="K512">
        <v>1</v>
      </c>
      <c r="L512">
        <v>1.4</v>
      </c>
      <c r="M512">
        <v>1.6</v>
      </c>
      <c r="N512">
        <v>0.1</v>
      </c>
      <c r="O512">
        <v>0</v>
      </c>
      <c r="P512">
        <v>22.2</v>
      </c>
      <c r="Q512">
        <v>357</v>
      </c>
      <c r="R512">
        <v>0</v>
      </c>
      <c r="S512">
        <f t="shared" si="34"/>
        <v>6.6</v>
      </c>
      <c r="T512" t="str">
        <f t="shared" si="32"/>
        <v>Falcons,ATL</v>
      </c>
      <c r="U512" t="str">
        <f t="shared" si="33"/>
        <v>Falcons</v>
      </c>
      <c r="V512">
        <f>IFERROR(VLOOKUP(U512,'player index'!D:F,3,FALSE),VLOOKUP(U512,'player index'!E:F,2,FALSE))</f>
        <v>276</v>
      </c>
      <c r="W512">
        <f t="shared" si="31"/>
        <v>6.6</v>
      </c>
    </row>
    <row r="513" spans="1:23">
      <c r="A513" t="s">
        <v>2754</v>
      </c>
      <c r="J513">
        <v>1.3</v>
      </c>
      <c r="K513">
        <v>1</v>
      </c>
      <c r="L513">
        <v>1.4</v>
      </c>
      <c r="M513">
        <v>3</v>
      </c>
      <c r="N513">
        <v>0.1</v>
      </c>
      <c r="O513">
        <v>0</v>
      </c>
      <c r="P513">
        <v>15.2</v>
      </c>
      <c r="Q513">
        <v>300</v>
      </c>
      <c r="R513">
        <v>0</v>
      </c>
      <c r="S513">
        <f t="shared" si="34"/>
        <v>9.6</v>
      </c>
      <c r="T513" t="str">
        <f t="shared" si="32"/>
        <v>Texans,HOU</v>
      </c>
      <c r="U513" t="str">
        <f t="shared" si="33"/>
        <v>Texans</v>
      </c>
      <c r="V513">
        <f>IFERROR(VLOOKUP(U513,'player index'!D:F,3,FALSE),VLOOKUP(U513,'player index'!E:F,2,FALSE))</f>
        <v>90</v>
      </c>
      <c r="W513">
        <f t="shared" si="31"/>
        <v>9.6</v>
      </c>
    </row>
    <row r="514" spans="1:23">
      <c r="A514" t="s">
        <v>2755</v>
      </c>
      <c r="J514">
        <v>0.9</v>
      </c>
      <c r="K514">
        <v>1.1000000000000001</v>
      </c>
      <c r="L514">
        <v>1.5</v>
      </c>
      <c r="M514">
        <v>2.7</v>
      </c>
      <c r="N514">
        <v>0.2</v>
      </c>
      <c r="O514">
        <v>0.1</v>
      </c>
      <c r="P514">
        <v>23.1</v>
      </c>
      <c r="Q514">
        <v>352</v>
      </c>
      <c r="R514">
        <v>0</v>
      </c>
      <c r="S514">
        <f t="shared" si="34"/>
        <v>8.5</v>
      </c>
      <c r="T514" t="str">
        <f t="shared" si="32"/>
        <v>Buccaneers,TB</v>
      </c>
      <c r="U514" t="str">
        <f t="shared" si="33"/>
        <v>Buccaneers</v>
      </c>
      <c r="V514">
        <f>IFERROR(VLOOKUP(U514,'player index'!D:F,3,FALSE),VLOOKUP(U514,'player index'!E:F,2,FALSE))</f>
        <v>243</v>
      </c>
      <c r="W514">
        <f t="shared" si="31"/>
        <v>8.5</v>
      </c>
    </row>
    <row r="515" spans="1:23">
      <c r="A515" t="s">
        <v>2756</v>
      </c>
      <c r="J515">
        <v>1.2</v>
      </c>
      <c r="K515">
        <v>0.8</v>
      </c>
      <c r="L515">
        <v>1.2</v>
      </c>
      <c r="M515">
        <v>2.6</v>
      </c>
      <c r="N515">
        <v>0.1</v>
      </c>
      <c r="O515">
        <v>0.1</v>
      </c>
      <c r="P515">
        <v>22.5</v>
      </c>
      <c r="Q515">
        <v>299</v>
      </c>
      <c r="R515">
        <v>0</v>
      </c>
      <c r="S515">
        <f t="shared" si="34"/>
        <v>7.8</v>
      </c>
      <c r="T515" t="str">
        <f t="shared" si="32"/>
        <v>Broncos,DEN</v>
      </c>
      <c r="U515" t="str">
        <f t="shared" si="33"/>
        <v>Broncos</v>
      </c>
      <c r="V515">
        <f>IFERROR(VLOOKUP(U515,'player index'!D:F,3,FALSE),VLOOKUP(U515,'player index'!E:F,2,FALSE))</f>
        <v>62</v>
      </c>
      <c r="W515">
        <f t="shared" si="31"/>
        <v>7.8</v>
      </c>
    </row>
    <row r="516" spans="1:23">
      <c r="A516" t="s">
        <v>2757</v>
      </c>
      <c r="J516">
        <v>1</v>
      </c>
      <c r="K516">
        <v>1.2</v>
      </c>
      <c r="L516">
        <v>1.7</v>
      </c>
      <c r="M516">
        <v>2</v>
      </c>
      <c r="N516">
        <v>0.3</v>
      </c>
      <c r="O516">
        <v>0</v>
      </c>
      <c r="P516">
        <v>27.7</v>
      </c>
      <c r="Q516">
        <v>385</v>
      </c>
      <c r="R516">
        <v>0</v>
      </c>
      <c r="S516">
        <f t="shared" si="34"/>
        <v>7.6999999999999993</v>
      </c>
      <c r="T516" t="str">
        <f t="shared" si="32"/>
        <v>Redskins,WAS</v>
      </c>
      <c r="U516" t="str">
        <f t="shared" si="33"/>
        <v>Redskins</v>
      </c>
      <c r="V516">
        <f>IFERROR(VLOOKUP(U516,'player index'!D:F,3,FALSE),VLOOKUP(U516,'player index'!E:F,2,FALSE))</f>
        <v>181</v>
      </c>
      <c r="W516">
        <f t="shared" si="31"/>
        <v>7.6999999999999993</v>
      </c>
    </row>
    <row r="517" spans="1:23">
      <c r="A517" t="s">
        <v>2758</v>
      </c>
      <c r="J517">
        <v>1.4</v>
      </c>
      <c r="K517">
        <v>0.7</v>
      </c>
      <c r="L517">
        <v>0.9</v>
      </c>
      <c r="M517">
        <v>2.4</v>
      </c>
      <c r="N517">
        <v>0.1</v>
      </c>
      <c r="O517">
        <v>0</v>
      </c>
      <c r="P517">
        <v>22.8</v>
      </c>
      <c r="Q517">
        <v>366</v>
      </c>
      <c r="R517">
        <v>0</v>
      </c>
      <c r="S517">
        <f t="shared" si="34"/>
        <v>7.4</v>
      </c>
      <c r="T517" t="str">
        <f t="shared" si="32"/>
        <v>Chargers,SD</v>
      </c>
      <c r="U517" t="str">
        <f t="shared" si="33"/>
        <v>Chargers</v>
      </c>
      <c r="V517">
        <f>IFERROR(VLOOKUP(U517,'player index'!D:F,3,FALSE),VLOOKUP(U517,'player index'!E:F,2,FALSE))</f>
        <v>222</v>
      </c>
      <c r="W517">
        <f t="shared" si="31"/>
        <v>7.4</v>
      </c>
    </row>
    <row r="518" spans="1:23">
      <c r="A518" t="s">
        <v>2759</v>
      </c>
      <c r="J518">
        <v>1</v>
      </c>
      <c r="K518">
        <v>0.8</v>
      </c>
      <c r="L518">
        <v>1.2</v>
      </c>
      <c r="M518">
        <v>1.5</v>
      </c>
      <c r="N518">
        <v>0.2</v>
      </c>
      <c r="O518">
        <v>0</v>
      </c>
      <c r="P518">
        <v>22.1</v>
      </c>
      <c r="Q518">
        <v>382</v>
      </c>
      <c r="R518">
        <v>0</v>
      </c>
      <c r="S518">
        <f t="shared" si="34"/>
        <v>6.7</v>
      </c>
      <c r="T518" t="str">
        <f t="shared" si="32"/>
        <v>Cowboys,DAL</v>
      </c>
      <c r="U518" t="str">
        <f t="shared" si="33"/>
        <v>Cowboys</v>
      </c>
      <c r="V518">
        <f>IFERROR(VLOOKUP(U518,'player index'!D:F,3,FALSE),VLOOKUP(U518,'player index'!E:F,2,FALSE))</f>
        <v>261</v>
      </c>
      <c r="W518">
        <f t="shared" ref="W518:W541" si="35">S518</f>
        <v>6.7</v>
      </c>
    </row>
    <row r="519" spans="1:23">
      <c r="A519" t="s">
        <v>2760</v>
      </c>
      <c r="J519">
        <v>0.6</v>
      </c>
      <c r="K519">
        <v>0.7</v>
      </c>
      <c r="L519">
        <v>1</v>
      </c>
      <c r="M519">
        <v>2.2000000000000002</v>
      </c>
      <c r="N519">
        <v>0.1</v>
      </c>
      <c r="O519">
        <v>0</v>
      </c>
      <c r="P519">
        <v>30.9</v>
      </c>
      <c r="Q519">
        <v>392</v>
      </c>
      <c r="R519">
        <v>0</v>
      </c>
      <c r="S519">
        <f t="shared" si="34"/>
        <v>4.6999999999999993</v>
      </c>
      <c r="T519" t="str">
        <f t="shared" si="32"/>
        <v>Chiefs,KC</v>
      </c>
      <c r="U519" t="str">
        <f t="shared" si="33"/>
        <v>Chiefs</v>
      </c>
      <c r="V519">
        <f>IFERROR(VLOOKUP(U519,'player index'!D:F,3,FALSE),VLOOKUP(U519,'player index'!E:F,2,FALSE))</f>
        <v>266</v>
      </c>
      <c r="W519">
        <f t="shared" si="35"/>
        <v>4.6999999999999993</v>
      </c>
    </row>
    <row r="520" spans="1:23">
      <c r="A520" t="s">
        <v>2761</v>
      </c>
      <c r="J520">
        <v>1.4</v>
      </c>
      <c r="K520">
        <v>1.5</v>
      </c>
      <c r="L520">
        <v>2.1</v>
      </c>
      <c r="M520">
        <v>2.8</v>
      </c>
      <c r="N520">
        <v>0.2</v>
      </c>
      <c r="O520">
        <v>0</v>
      </c>
      <c r="P520">
        <v>18.7</v>
      </c>
      <c r="Q520">
        <v>366</v>
      </c>
      <c r="R520">
        <v>0</v>
      </c>
      <c r="S520">
        <f t="shared" si="34"/>
        <v>11.399999999999999</v>
      </c>
      <c r="T520" t="str">
        <f t="shared" si="32"/>
        <v>Jets,NYJ</v>
      </c>
      <c r="U520" t="str">
        <f t="shared" si="33"/>
        <v>Jets</v>
      </c>
      <c r="V520">
        <f>IFERROR(VLOOKUP(U520,'player index'!D:F,3,FALSE),VLOOKUP(U520,'player index'!E:F,2,FALSE))</f>
        <v>168</v>
      </c>
      <c r="W520">
        <f t="shared" si="35"/>
        <v>11.399999999999999</v>
      </c>
    </row>
    <row r="521" spans="1:23">
      <c r="A521" t="s">
        <v>2762</v>
      </c>
      <c r="J521">
        <v>0.9</v>
      </c>
      <c r="K521">
        <v>0.6</v>
      </c>
      <c r="L521">
        <v>0.9</v>
      </c>
      <c r="M521">
        <v>1.8</v>
      </c>
      <c r="N521">
        <v>0.3</v>
      </c>
      <c r="O521">
        <v>0.1</v>
      </c>
      <c r="P521">
        <v>23.4</v>
      </c>
      <c r="Q521">
        <v>372</v>
      </c>
      <c r="R521">
        <v>0</v>
      </c>
      <c r="S521">
        <f t="shared" si="34"/>
        <v>7.1</v>
      </c>
      <c r="T521" t="str">
        <f t="shared" si="32"/>
        <v>Lions,DET</v>
      </c>
      <c r="U521" t="str">
        <f t="shared" si="33"/>
        <v>Lions</v>
      </c>
      <c r="V521">
        <f>IFERROR(VLOOKUP(U521,'player index'!D:F,3,FALSE),VLOOKUP(U521,'player index'!E:F,2,FALSE))</f>
        <v>53</v>
      </c>
      <c r="W521">
        <f t="shared" si="35"/>
        <v>7.1</v>
      </c>
    </row>
    <row r="522" spans="1:23">
      <c r="A522" t="s">
        <v>2763</v>
      </c>
      <c r="J522">
        <v>0.8</v>
      </c>
      <c r="K522">
        <v>0.9</v>
      </c>
      <c r="L522">
        <v>1.3</v>
      </c>
      <c r="M522">
        <v>2.4</v>
      </c>
      <c r="N522">
        <v>0.5</v>
      </c>
      <c r="O522">
        <v>0</v>
      </c>
      <c r="P522">
        <v>27.9</v>
      </c>
      <c r="Q522">
        <v>373</v>
      </c>
      <c r="R522">
        <v>0</v>
      </c>
      <c r="S522">
        <f t="shared" si="34"/>
        <v>8.1999999999999993</v>
      </c>
      <c r="T522" t="str">
        <f t="shared" si="32"/>
        <v>Steelers,PIT</v>
      </c>
      <c r="U522" t="str">
        <f t="shared" si="33"/>
        <v>Steelers</v>
      </c>
      <c r="V522">
        <f>IFERROR(VLOOKUP(U522,'player index'!D:F,3,FALSE),VLOOKUP(U522,'player index'!E:F,2,FALSE))</f>
        <v>153</v>
      </c>
      <c r="W522">
        <f t="shared" si="35"/>
        <v>8.1999999999999993</v>
      </c>
    </row>
    <row r="523" spans="1:23">
      <c r="A523" t="s">
        <v>2764</v>
      </c>
      <c r="J523">
        <v>1</v>
      </c>
      <c r="K523">
        <v>0.9</v>
      </c>
      <c r="L523">
        <v>1.2</v>
      </c>
      <c r="M523">
        <v>2</v>
      </c>
      <c r="N523">
        <v>0.1</v>
      </c>
      <c r="O523">
        <v>0</v>
      </c>
      <c r="P523">
        <v>19.600000000000001</v>
      </c>
      <c r="Q523">
        <v>333</v>
      </c>
      <c r="R523">
        <v>0</v>
      </c>
      <c r="S523">
        <f t="shared" si="34"/>
        <v>7.6999999999999993</v>
      </c>
      <c r="T523" t="str">
        <f t="shared" si="32"/>
        <v>Ravens,BAL</v>
      </c>
      <c r="U523" t="str">
        <f t="shared" si="33"/>
        <v>Ravens</v>
      </c>
      <c r="V523">
        <f>IFERROR(VLOOKUP(U523,'player index'!D:F,3,FALSE),VLOOKUP(U523,'player index'!E:F,2,FALSE))</f>
        <v>36</v>
      </c>
      <c r="W523">
        <f t="shared" si="35"/>
        <v>7.6999999999999993</v>
      </c>
    </row>
    <row r="524" spans="1:23">
      <c r="A524" t="s">
        <v>2765</v>
      </c>
      <c r="J524">
        <v>1.4</v>
      </c>
      <c r="K524">
        <v>0.8</v>
      </c>
      <c r="L524">
        <v>1</v>
      </c>
      <c r="M524">
        <v>2.6</v>
      </c>
      <c r="N524">
        <v>0.1</v>
      </c>
      <c r="O524">
        <v>0</v>
      </c>
      <c r="P524">
        <v>17.399999999999999</v>
      </c>
      <c r="Q524">
        <v>350</v>
      </c>
      <c r="R524">
        <v>0</v>
      </c>
      <c r="S524">
        <f t="shared" si="34"/>
        <v>8.7999999999999989</v>
      </c>
      <c r="T524" t="str">
        <f t="shared" si="32"/>
        <v>Vikings,MIN</v>
      </c>
      <c r="U524" t="str">
        <f t="shared" si="33"/>
        <v>Vikings</v>
      </c>
      <c r="V524">
        <f>IFERROR(VLOOKUP(U524,'player index'!D:F,3,FALSE),VLOOKUP(U524,'player index'!E:F,2,FALSE))</f>
        <v>139</v>
      </c>
      <c r="W524">
        <f t="shared" si="35"/>
        <v>8.7999999999999989</v>
      </c>
    </row>
    <row r="525" spans="1:23">
      <c r="A525" t="s">
        <v>2766</v>
      </c>
      <c r="J525">
        <v>1.1000000000000001</v>
      </c>
      <c r="K525">
        <v>1.1000000000000001</v>
      </c>
      <c r="L525">
        <v>1.6</v>
      </c>
      <c r="M525">
        <v>2.7</v>
      </c>
      <c r="N525">
        <v>0.1</v>
      </c>
      <c r="O525">
        <v>0.1</v>
      </c>
      <c r="P525">
        <v>15.9</v>
      </c>
      <c r="Q525">
        <v>344</v>
      </c>
      <c r="R525">
        <v>0</v>
      </c>
      <c r="S525">
        <f t="shared" si="34"/>
        <v>9.4</v>
      </c>
      <c r="T525" t="str">
        <f t="shared" si="32"/>
        <v>Panthers,CAR</v>
      </c>
      <c r="U525" t="str">
        <f t="shared" si="33"/>
        <v>Panthers</v>
      </c>
      <c r="V525">
        <f>IFERROR(VLOOKUP(U525,'player index'!D:F,3,FALSE),VLOOKUP(U525,'player index'!E:F,2,FALSE))</f>
        <v>173</v>
      </c>
      <c r="W525">
        <f t="shared" si="35"/>
        <v>9.4</v>
      </c>
    </row>
    <row r="526" spans="1:23">
      <c r="A526" t="s">
        <v>2767</v>
      </c>
      <c r="J526">
        <v>1.2</v>
      </c>
      <c r="K526">
        <v>0.7</v>
      </c>
      <c r="L526">
        <v>1</v>
      </c>
      <c r="M526">
        <v>2.6</v>
      </c>
      <c r="N526">
        <v>0.3</v>
      </c>
      <c r="O526">
        <v>0</v>
      </c>
      <c r="P526">
        <v>28.1</v>
      </c>
      <c r="Q526">
        <v>364</v>
      </c>
      <c r="R526">
        <v>0</v>
      </c>
      <c r="S526">
        <f t="shared" si="34"/>
        <v>7.5</v>
      </c>
      <c r="T526" t="str">
        <f t="shared" si="32"/>
        <v>Eagles,PHI</v>
      </c>
      <c r="U526" t="str">
        <f t="shared" si="33"/>
        <v>Eagles</v>
      </c>
      <c r="V526">
        <f>IFERROR(VLOOKUP(U526,'player index'!D:F,3,FALSE),VLOOKUP(U526,'player index'!E:F,2,FALSE))</f>
        <v>253</v>
      </c>
      <c r="W526">
        <f t="shared" si="35"/>
        <v>7.5</v>
      </c>
    </row>
    <row r="527" spans="1:23">
      <c r="A527" t="s">
        <v>2768</v>
      </c>
      <c r="J527">
        <v>0.6</v>
      </c>
      <c r="K527">
        <v>1</v>
      </c>
      <c r="L527">
        <v>1.4</v>
      </c>
      <c r="M527">
        <v>2.7</v>
      </c>
      <c r="N527">
        <v>0.2</v>
      </c>
      <c r="O527">
        <v>0</v>
      </c>
      <c r="P527">
        <v>20.3</v>
      </c>
      <c r="Q527">
        <v>387</v>
      </c>
      <c r="R527">
        <v>0</v>
      </c>
      <c r="S527">
        <f t="shared" si="34"/>
        <v>7.5000000000000009</v>
      </c>
      <c r="T527" t="str">
        <f t="shared" si="32"/>
        <v>Rams,STL</v>
      </c>
      <c r="U527" t="str">
        <f t="shared" si="33"/>
        <v>Rams</v>
      </c>
      <c r="V527">
        <f>IFERROR(VLOOKUP(U527,'player index'!D:F,3,FALSE),VLOOKUP(U527,'player index'!E:F,2,FALSE))</f>
        <v>48</v>
      </c>
      <c r="W527">
        <f t="shared" si="35"/>
        <v>7.5000000000000009</v>
      </c>
    </row>
    <row r="528" spans="1:23">
      <c r="A528" t="s">
        <v>2769</v>
      </c>
      <c r="J528">
        <v>0.6</v>
      </c>
      <c r="K528">
        <v>0.7</v>
      </c>
      <c r="L528">
        <v>0.9</v>
      </c>
      <c r="M528">
        <v>2.8</v>
      </c>
      <c r="N528">
        <v>0.1</v>
      </c>
      <c r="O528">
        <v>0</v>
      </c>
      <c r="P528">
        <v>15.3</v>
      </c>
      <c r="Q528">
        <v>326</v>
      </c>
      <c r="R528">
        <v>0</v>
      </c>
      <c r="S528">
        <f t="shared" si="34"/>
        <v>7.1999999999999993</v>
      </c>
      <c r="T528" t="str">
        <f t="shared" si="32"/>
        <v>Cardinals,ARI</v>
      </c>
      <c r="U528" t="str">
        <f t="shared" si="33"/>
        <v>Cardinals</v>
      </c>
      <c r="V528">
        <f>IFERROR(VLOOKUP(U528,'player index'!D:F,3,FALSE),VLOOKUP(U528,'player index'!E:F,2,FALSE))</f>
        <v>63</v>
      </c>
      <c r="W528">
        <f t="shared" si="35"/>
        <v>7.1999999999999993</v>
      </c>
    </row>
    <row r="529" spans="1:23">
      <c r="A529" t="s">
        <v>2770</v>
      </c>
      <c r="J529">
        <v>0.6</v>
      </c>
      <c r="K529">
        <v>0.7</v>
      </c>
      <c r="L529">
        <v>1</v>
      </c>
      <c r="M529">
        <v>2.2999999999999998</v>
      </c>
      <c r="N529">
        <v>0.1</v>
      </c>
      <c r="O529">
        <v>0</v>
      </c>
      <c r="P529">
        <v>20</v>
      </c>
      <c r="Q529">
        <v>301</v>
      </c>
      <c r="R529">
        <v>0</v>
      </c>
      <c r="S529">
        <f t="shared" si="34"/>
        <v>6.7999999999999989</v>
      </c>
      <c r="T529" t="str">
        <f t="shared" si="32"/>
        <v>Colts,IND</v>
      </c>
      <c r="U529" t="str">
        <f t="shared" si="33"/>
        <v>Colts</v>
      </c>
      <c r="V529">
        <f>IFERROR(VLOOKUP(U529,'player index'!D:F,3,FALSE),VLOOKUP(U529,'player index'!E:F,2,FALSE))</f>
        <v>135</v>
      </c>
      <c r="W529">
        <f t="shared" si="35"/>
        <v>6.7999999999999989</v>
      </c>
    </row>
    <row r="530" spans="1:23">
      <c r="A530" t="s">
        <v>2771</v>
      </c>
      <c r="J530">
        <v>1.5</v>
      </c>
      <c r="K530">
        <v>1.1000000000000001</v>
      </c>
      <c r="L530">
        <v>1.5</v>
      </c>
      <c r="M530">
        <v>2.8</v>
      </c>
      <c r="N530">
        <v>0.2</v>
      </c>
      <c r="O530">
        <v>0</v>
      </c>
      <c r="P530">
        <v>15.7</v>
      </c>
      <c r="Q530">
        <v>270</v>
      </c>
      <c r="R530">
        <v>0</v>
      </c>
      <c r="S530">
        <f t="shared" si="34"/>
        <v>10.599999999999998</v>
      </c>
      <c r="T530" t="str">
        <f t="shared" si="32"/>
        <v>Seahawks,SEA</v>
      </c>
      <c r="U530" t="str">
        <f t="shared" si="33"/>
        <v>Seahawks</v>
      </c>
      <c r="V530">
        <f>IFERROR(VLOOKUP(U530,'player index'!D:F,3,FALSE),VLOOKUP(U530,'player index'!E:F,2,FALSE))</f>
        <v>85</v>
      </c>
      <c r="W530">
        <f t="shared" si="35"/>
        <v>10.599999999999998</v>
      </c>
    </row>
    <row r="531" spans="1:23">
      <c r="A531" t="s">
        <v>2772</v>
      </c>
      <c r="J531">
        <v>1.1000000000000001</v>
      </c>
      <c r="K531">
        <v>0.6</v>
      </c>
      <c r="L531">
        <v>0.8</v>
      </c>
      <c r="M531">
        <v>2.1</v>
      </c>
      <c r="N531">
        <v>0.1</v>
      </c>
      <c r="O531">
        <v>0.1</v>
      </c>
      <c r="P531">
        <v>25.8</v>
      </c>
      <c r="Q531">
        <v>374</v>
      </c>
      <c r="R531">
        <v>0</v>
      </c>
      <c r="S531">
        <f t="shared" si="34"/>
        <v>6.5000000000000009</v>
      </c>
      <c r="T531" t="str">
        <f t="shared" si="32"/>
        <v>49ers,SF</v>
      </c>
      <c r="U531" t="str">
        <f t="shared" si="33"/>
        <v>49ers</v>
      </c>
      <c r="V531">
        <f>IFERROR(VLOOKUP(U531,'player index'!D:F,3,FALSE),VLOOKUP(U531,'player index'!E:F,2,FALSE))</f>
        <v>202</v>
      </c>
      <c r="W531">
        <f t="shared" si="35"/>
        <v>6.5000000000000009</v>
      </c>
    </row>
    <row r="532" spans="1:23">
      <c r="A532" t="s">
        <v>2773</v>
      </c>
      <c r="J532">
        <v>1.1000000000000001</v>
      </c>
      <c r="K532">
        <v>0.7</v>
      </c>
      <c r="L532">
        <v>0.9</v>
      </c>
      <c r="M532">
        <v>1.2</v>
      </c>
      <c r="N532">
        <v>0.2</v>
      </c>
      <c r="O532">
        <v>0.1</v>
      </c>
      <c r="P532">
        <v>22</v>
      </c>
      <c r="Q532">
        <v>313</v>
      </c>
      <c r="R532">
        <v>0</v>
      </c>
      <c r="S532">
        <f t="shared" si="34"/>
        <v>6.4</v>
      </c>
      <c r="T532" t="str">
        <f t="shared" si="32"/>
        <v>Bengals,CIN</v>
      </c>
      <c r="U532" t="str">
        <f t="shared" si="33"/>
        <v>Bengals</v>
      </c>
      <c r="V532">
        <f>IFERROR(VLOOKUP(U532,'player index'!D:F,3,FALSE),VLOOKUP(U532,'player index'!E:F,2,FALSE))</f>
        <v>172</v>
      </c>
      <c r="W532">
        <f t="shared" si="35"/>
        <v>6.4</v>
      </c>
    </row>
    <row r="533" spans="1:23">
      <c r="A533" t="s">
        <v>2774</v>
      </c>
      <c r="J533">
        <v>1.3</v>
      </c>
      <c r="K533">
        <v>0.6</v>
      </c>
      <c r="L533">
        <v>0.8</v>
      </c>
      <c r="M533">
        <v>2.4</v>
      </c>
      <c r="N533">
        <v>0.2</v>
      </c>
      <c r="O533">
        <v>0</v>
      </c>
      <c r="P533">
        <v>21.8</v>
      </c>
      <c r="Q533">
        <v>369</v>
      </c>
      <c r="R533">
        <v>0</v>
      </c>
      <c r="S533">
        <f t="shared" si="34"/>
        <v>7.6000000000000005</v>
      </c>
      <c r="T533" t="str">
        <f t="shared" si="32"/>
        <v>Titans,TEN</v>
      </c>
      <c r="U533" t="str">
        <f t="shared" si="33"/>
        <v>Titans</v>
      </c>
      <c r="V533">
        <f>IFERROR(VLOOKUP(U533,'player index'!D:F,3,FALSE),VLOOKUP(U533,'player index'!E:F,2,FALSE))</f>
        <v>187</v>
      </c>
      <c r="W533">
        <f t="shared" si="35"/>
        <v>7.6000000000000005</v>
      </c>
    </row>
    <row r="534" spans="1:23">
      <c r="A534" t="s">
        <v>2775</v>
      </c>
      <c r="J534">
        <v>0.9</v>
      </c>
      <c r="K534">
        <v>0.7</v>
      </c>
      <c r="L534">
        <v>1</v>
      </c>
      <c r="M534">
        <v>2.9</v>
      </c>
      <c r="N534">
        <v>0.2</v>
      </c>
      <c r="O534">
        <v>0</v>
      </c>
      <c r="P534">
        <v>20.399999999999999</v>
      </c>
      <c r="Q534">
        <v>350</v>
      </c>
      <c r="R534">
        <v>0</v>
      </c>
      <c r="S534">
        <f t="shared" si="34"/>
        <v>7.6000000000000005</v>
      </c>
      <c r="T534" t="str">
        <f t="shared" si="32"/>
        <v>Dolphins,MIA</v>
      </c>
      <c r="U534" t="str">
        <f t="shared" si="33"/>
        <v>Dolphins</v>
      </c>
      <c r="V534">
        <f>IFERROR(VLOOKUP(U534,'player index'!D:F,3,FALSE),VLOOKUP(U534,'player index'!E:F,2,FALSE))</f>
        <v>30</v>
      </c>
      <c r="W534">
        <f t="shared" si="35"/>
        <v>7.6000000000000005</v>
      </c>
    </row>
    <row r="535" spans="1:23">
      <c r="A535" t="s">
        <v>2776</v>
      </c>
      <c r="J535">
        <v>1</v>
      </c>
      <c r="K535">
        <v>0.8</v>
      </c>
      <c r="L535">
        <v>1.1000000000000001</v>
      </c>
      <c r="M535">
        <v>2.7</v>
      </c>
      <c r="N535">
        <v>0.1</v>
      </c>
      <c r="O535">
        <v>0</v>
      </c>
      <c r="P535">
        <v>24.9</v>
      </c>
      <c r="Q535">
        <v>361</v>
      </c>
      <c r="R535">
        <v>0</v>
      </c>
      <c r="S535">
        <f t="shared" si="34"/>
        <v>7.1999999999999993</v>
      </c>
      <c r="T535" t="str">
        <f t="shared" si="32"/>
        <v>Saints,NO</v>
      </c>
      <c r="U535" t="str">
        <f t="shared" si="33"/>
        <v>Saints</v>
      </c>
      <c r="V535">
        <f>IFERROR(VLOOKUP(U535,'player index'!D:F,3,FALSE),VLOOKUP(U535,'player index'!E:F,2,FALSE))</f>
        <v>161</v>
      </c>
      <c r="W535">
        <f t="shared" si="35"/>
        <v>7.1999999999999993</v>
      </c>
    </row>
    <row r="536" spans="1:23">
      <c r="A536" t="s">
        <v>2777</v>
      </c>
      <c r="J536">
        <v>1</v>
      </c>
      <c r="K536">
        <v>0.9</v>
      </c>
      <c r="L536">
        <v>1.2</v>
      </c>
      <c r="M536">
        <v>3.4</v>
      </c>
      <c r="N536">
        <v>0.1</v>
      </c>
      <c r="O536">
        <v>0.1</v>
      </c>
      <c r="P536">
        <v>19.899999999999999</v>
      </c>
      <c r="Q536">
        <v>292</v>
      </c>
      <c r="R536">
        <v>0</v>
      </c>
      <c r="S536">
        <f t="shared" si="34"/>
        <v>9.2999999999999989</v>
      </c>
      <c r="T536" t="str">
        <f t="shared" si="32"/>
        <v>Bills,BUF</v>
      </c>
      <c r="U536" t="str">
        <f t="shared" si="33"/>
        <v>Bills</v>
      </c>
      <c r="V536">
        <f>IFERROR(VLOOKUP(U536,'player index'!D:F,3,FALSE),VLOOKUP(U536,'player index'!E:F,2,FALSE))</f>
        <v>175</v>
      </c>
      <c r="W536">
        <f t="shared" si="35"/>
        <v>9.2999999999999989</v>
      </c>
    </row>
    <row r="537" spans="1:23">
      <c r="A537" t="s">
        <v>2778</v>
      </c>
      <c r="J537">
        <v>1.4</v>
      </c>
      <c r="K537">
        <v>0.8</v>
      </c>
      <c r="L537">
        <v>1.1000000000000001</v>
      </c>
      <c r="M537">
        <v>3.2</v>
      </c>
      <c r="N537">
        <v>0.1</v>
      </c>
      <c r="O537">
        <v>0</v>
      </c>
      <c r="P537">
        <v>18.5</v>
      </c>
      <c r="Q537">
        <v>372</v>
      </c>
      <c r="R537">
        <v>0</v>
      </c>
      <c r="S537">
        <f t="shared" si="34"/>
        <v>9.5</v>
      </c>
      <c r="T537" t="str">
        <f t="shared" si="32"/>
        <v>Giants,NYG</v>
      </c>
      <c r="U537" t="str">
        <f t="shared" si="33"/>
        <v>Giants</v>
      </c>
      <c r="V537">
        <f>IFERROR(VLOOKUP(U537,'player index'!D:F,3,FALSE),VLOOKUP(U537,'player index'!E:F,2,FALSE))</f>
        <v>272</v>
      </c>
      <c r="W537">
        <f t="shared" si="35"/>
        <v>9.5</v>
      </c>
    </row>
    <row r="538" spans="1:23">
      <c r="A538" t="s">
        <v>2779</v>
      </c>
      <c r="J538">
        <v>0.5</v>
      </c>
      <c r="K538">
        <v>0.6</v>
      </c>
      <c r="L538">
        <v>0.8</v>
      </c>
      <c r="M538">
        <v>2.1</v>
      </c>
      <c r="N538">
        <v>0.1</v>
      </c>
      <c r="O538">
        <v>0</v>
      </c>
      <c r="P538">
        <v>33.9</v>
      </c>
      <c r="Q538">
        <v>373</v>
      </c>
      <c r="R538">
        <v>0</v>
      </c>
      <c r="S538">
        <f t="shared" si="34"/>
        <v>4.0999999999999996</v>
      </c>
      <c r="T538" t="str">
        <f t="shared" si="32"/>
        <v>Jaguars,JAC</v>
      </c>
      <c r="U538" t="str">
        <f t="shared" si="33"/>
        <v>Jaguars</v>
      </c>
      <c r="V538">
        <f>IFERROR(VLOOKUP(U538,'player index'!D:F,3,FALSE),VLOOKUP(U538,'player index'!E:F,2,FALSE))</f>
        <v>123</v>
      </c>
      <c r="W538">
        <f t="shared" si="35"/>
        <v>4.0999999999999996</v>
      </c>
    </row>
    <row r="539" spans="1:23">
      <c r="A539" t="s">
        <v>2780</v>
      </c>
      <c r="J539">
        <v>1.1000000000000001</v>
      </c>
      <c r="K539">
        <v>0.6</v>
      </c>
      <c r="L539">
        <v>0.8</v>
      </c>
      <c r="M539">
        <v>2.8</v>
      </c>
      <c r="N539">
        <v>0.1</v>
      </c>
      <c r="O539">
        <v>0.1</v>
      </c>
      <c r="P539">
        <v>33.799999999999997</v>
      </c>
      <c r="Q539">
        <v>399</v>
      </c>
      <c r="R539">
        <v>0</v>
      </c>
      <c r="S539">
        <f t="shared" si="34"/>
        <v>6.2</v>
      </c>
      <c r="T539" t="str">
        <f t="shared" si="32"/>
        <v>Bears,CHI</v>
      </c>
      <c r="U539" t="str">
        <f t="shared" si="33"/>
        <v>Bears</v>
      </c>
      <c r="V539">
        <f>IFERROR(VLOOKUP(U539,'player index'!D:F,3,FALSE),VLOOKUP(U539,'player index'!E:F,2,FALSE))</f>
        <v>184</v>
      </c>
      <c r="W539">
        <f t="shared" si="35"/>
        <v>6.2</v>
      </c>
    </row>
    <row r="540" spans="1:23">
      <c r="A540" t="s">
        <v>2781</v>
      </c>
      <c r="J540">
        <v>1.6</v>
      </c>
      <c r="K540">
        <v>0.5</v>
      </c>
      <c r="L540">
        <v>0.7</v>
      </c>
      <c r="M540">
        <v>4.0999999999999996</v>
      </c>
      <c r="N540">
        <v>0.3</v>
      </c>
      <c r="O540">
        <v>0</v>
      </c>
      <c r="P540">
        <v>16</v>
      </c>
      <c r="Q540">
        <v>341</v>
      </c>
      <c r="R540">
        <v>0</v>
      </c>
      <c r="S540">
        <f t="shared" si="34"/>
        <v>11.3</v>
      </c>
      <c r="T540" t="str">
        <f t="shared" si="32"/>
        <v>Patriots,NE</v>
      </c>
      <c r="U540" t="str">
        <f t="shared" si="33"/>
        <v>Patriots</v>
      </c>
      <c r="V540">
        <f>IFERROR(VLOOKUP(U540,'player index'!D:F,3,FALSE),VLOOKUP(U540,'player index'!E:F,2,FALSE))</f>
        <v>112</v>
      </c>
      <c r="W540">
        <f t="shared" si="35"/>
        <v>11.3</v>
      </c>
    </row>
    <row r="541" spans="1:23">
      <c r="A541" t="s">
        <v>2782</v>
      </c>
      <c r="J541">
        <v>0.8</v>
      </c>
      <c r="K541">
        <v>1</v>
      </c>
      <c r="L541">
        <v>1.4</v>
      </c>
      <c r="M541">
        <v>3.5</v>
      </c>
      <c r="N541">
        <v>0.1</v>
      </c>
      <c r="O541">
        <v>0</v>
      </c>
      <c r="P541">
        <v>20.8</v>
      </c>
      <c r="Q541">
        <v>342</v>
      </c>
      <c r="R541">
        <v>0</v>
      </c>
      <c r="S541">
        <f t="shared" si="34"/>
        <v>8.1</v>
      </c>
      <c r="T541" t="str">
        <f t="shared" si="32"/>
        <v>Packers,GB</v>
      </c>
      <c r="U541" t="str">
        <f t="shared" si="33"/>
        <v>Packers</v>
      </c>
      <c r="V541">
        <f>IFERROR(VLOOKUP(U541,'player index'!D:F,3,FALSE),VLOOKUP(U541,'player index'!E:F,2,FALSE))</f>
        <v>211</v>
      </c>
      <c r="W541">
        <f t="shared" si="35"/>
        <v>8.1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R476"/>
  <sheetViews>
    <sheetView topLeftCell="C1" workbookViewId="0">
      <selection activeCell="R1" sqref="R1"/>
    </sheetView>
  </sheetViews>
  <sheetFormatPr baseColWidth="10" defaultRowHeight="15" x14ac:dyDescent="0"/>
  <cols>
    <col min="1" max="1" width="15.5" customWidth="1"/>
    <col min="15" max="15" width="24.33203125" customWidth="1"/>
    <col min="16" max="16" width="13.83203125" customWidth="1"/>
  </cols>
  <sheetData>
    <row r="1" spans="1:18">
      <c r="C1" t="s">
        <v>2785</v>
      </c>
      <c r="D1" t="s">
        <v>2786</v>
      </c>
      <c r="E1" t="s">
        <v>2787</v>
      </c>
      <c r="F1" t="s">
        <v>2788</v>
      </c>
      <c r="G1" t="s">
        <v>2789</v>
      </c>
      <c r="H1" t="s">
        <v>2790</v>
      </c>
      <c r="I1" t="s">
        <v>2791</v>
      </c>
      <c r="J1" t="s">
        <v>2792</v>
      </c>
      <c r="K1" t="s">
        <v>2793</v>
      </c>
      <c r="L1" t="s">
        <v>2794</v>
      </c>
      <c r="M1" t="s">
        <v>2795</v>
      </c>
      <c r="N1" t="s">
        <v>2783</v>
      </c>
      <c r="O1" t="s">
        <v>1585</v>
      </c>
      <c r="P1" t="s">
        <v>1585</v>
      </c>
      <c r="Q1" t="s">
        <v>1724</v>
      </c>
      <c r="R1" t="s">
        <v>2783</v>
      </c>
    </row>
    <row r="2" spans="1:18">
      <c r="A2" t="s">
        <v>1759</v>
      </c>
      <c r="B2" t="s">
        <v>582</v>
      </c>
      <c r="C2">
        <v>236</v>
      </c>
      <c r="D2">
        <v>2</v>
      </c>
      <c r="E2">
        <v>1</v>
      </c>
      <c r="F2">
        <v>42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25.64</v>
      </c>
      <c r="N2">
        <f>C2*0.04+D2*4-E2+F2*0.1+G2*6+H2*0.1+I2*6+J2*6+K2*2-L2+IF(C2&gt;300,3,0)+IF(F2&gt;100,3,0)+IF(H2&gt;100,3,0)+H2/10</f>
        <v>26.639999999999997</v>
      </c>
      <c r="O2" t="str">
        <f>A2</f>
        <v>Russell Wilson QB - SEA</v>
      </c>
      <c r="P2" t="str">
        <f>LEFT(O2,FIND("-",O2)-5)</f>
        <v>Russell Wilson</v>
      </c>
      <c r="Q2">
        <f>IFERROR(VLOOKUP(P2,'player index'!D:F,3,FALSE),VLOOKUP(P2,'player index'!E:F,2,FALSE))</f>
        <v>4</v>
      </c>
      <c r="R2">
        <f>N2</f>
        <v>26.639999999999997</v>
      </c>
    </row>
    <row r="3" spans="1:18">
      <c r="A3" t="s">
        <v>1761</v>
      </c>
      <c r="B3" t="s">
        <v>44</v>
      </c>
      <c r="C3">
        <v>314</v>
      </c>
      <c r="D3">
        <v>3</v>
      </c>
      <c r="E3">
        <v>1</v>
      </c>
      <c r="F3">
        <v>17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24.26</v>
      </c>
      <c r="N3">
        <f t="shared" ref="N3:N66" si="0">C3*0.04+D3*4-E3+F3*0.1+G3*6+H3*0.1+I3*6+J3*6+K3*2-L3+IF(C3&gt;300,3,0)+IF(F3&gt;100,3,0)+IF(H3&gt;100,3,0)+H3/10</f>
        <v>28.26</v>
      </c>
      <c r="O3" t="str">
        <f t="shared" ref="O3:O66" si="1">A3</f>
        <v>Aaron Rodgers QB - GB View Videos</v>
      </c>
      <c r="P3" t="str">
        <f t="shared" ref="P3:P66" si="2">LEFT(O3,FIND("-",O3)-5)</f>
        <v>Aaron Rodgers</v>
      </c>
      <c r="Q3">
        <f>IFERROR(VLOOKUP(P3,'player index'!D:F,3,FALSE),VLOOKUP(P3,'player index'!E:F,2,FALSE))</f>
        <v>7</v>
      </c>
      <c r="R3">
        <f t="shared" ref="R3:R66" si="3">N3</f>
        <v>28.26</v>
      </c>
    </row>
    <row r="4" spans="1:18">
      <c r="A4" t="s">
        <v>1762</v>
      </c>
      <c r="B4" t="s">
        <v>33</v>
      </c>
      <c r="C4">
        <v>213</v>
      </c>
      <c r="D4">
        <v>2</v>
      </c>
      <c r="E4">
        <v>1</v>
      </c>
      <c r="F4">
        <v>34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23.92</v>
      </c>
      <c r="N4">
        <f t="shared" si="0"/>
        <v>24.92</v>
      </c>
      <c r="O4" t="str">
        <f t="shared" si="1"/>
        <v>Cam Newton QB - CAR View Videos</v>
      </c>
      <c r="P4" t="str">
        <f t="shared" si="2"/>
        <v>Cam Newton</v>
      </c>
      <c r="Q4">
        <f>IFERROR(VLOOKUP(P4,'player index'!D:F,3,FALSE),VLOOKUP(P4,'player index'!E:F,2,FALSE))</f>
        <v>11</v>
      </c>
      <c r="R4">
        <f t="shared" si="3"/>
        <v>24.92</v>
      </c>
    </row>
    <row r="5" spans="1:18">
      <c r="A5" t="s">
        <v>1763</v>
      </c>
      <c r="B5" t="s">
        <v>44</v>
      </c>
      <c r="C5">
        <v>0</v>
      </c>
      <c r="D5">
        <v>0</v>
      </c>
      <c r="E5">
        <v>0</v>
      </c>
      <c r="F5">
        <v>124</v>
      </c>
      <c r="G5">
        <v>1</v>
      </c>
      <c r="H5">
        <v>36</v>
      </c>
      <c r="I5">
        <v>0</v>
      </c>
      <c r="J5">
        <v>0</v>
      </c>
      <c r="K5">
        <v>0</v>
      </c>
      <c r="L5">
        <v>0</v>
      </c>
      <c r="M5">
        <v>22</v>
      </c>
      <c r="N5">
        <f>C5*0.04+D5*4-E5+F5*0.1+G5*6+H5*0.1+I5*6+J5*6+K5*2-L5+IF(C5&gt;300,3,0)+IF(F5&gt;100,3,0)+IF(H5&gt;100,3,0)+H5/10</f>
        <v>28.6</v>
      </c>
      <c r="O5" t="str">
        <f t="shared" si="1"/>
        <v>Eddie Lacy RB - GB LP View News</v>
      </c>
      <c r="P5" t="str">
        <f t="shared" si="2"/>
        <v>Eddie Lacy</v>
      </c>
      <c r="Q5">
        <f>IFERROR(VLOOKUP(P5,'player index'!D:F,3,FALSE),VLOOKUP(P5,'player index'!E:F,2,FALSE))</f>
        <v>28</v>
      </c>
      <c r="R5">
        <f t="shared" si="3"/>
        <v>28.6</v>
      </c>
    </row>
    <row r="6" spans="1:18">
      <c r="A6" t="s">
        <v>1764</v>
      </c>
      <c r="B6" t="s">
        <v>743</v>
      </c>
      <c r="C6">
        <v>306</v>
      </c>
      <c r="D6">
        <v>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20.14</v>
      </c>
      <c r="N6">
        <f t="shared" si="0"/>
        <v>25.340000000000003</v>
      </c>
      <c r="O6" t="str">
        <f t="shared" si="1"/>
        <v>Peyton Manning QB - DEN P</v>
      </c>
      <c r="P6" t="str">
        <f t="shared" si="2"/>
        <v>Peyton Manning</v>
      </c>
      <c r="Q6">
        <f>IFERROR(VLOOKUP(P6,'player index'!D:F,3,FALSE),VLOOKUP(P6,'player index'!E:F,2,FALSE))</f>
        <v>9</v>
      </c>
      <c r="R6">
        <f t="shared" si="3"/>
        <v>25.340000000000003</v>
      </c>
    </row>
    <row r="7" spans="1:18">
      <c r="A7" t="s">
        <v>1765</v>
      </c>
      <c r="B7" t="s">
        <v>597</v>
      </c>
      <c r="C7">
        <v>331</v>
      </c>
      <c r="D7">
        <v>2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19.54</v>
      </c>
      <c r="N7">
        <f t="shared" si="0"/>
        <v>24.540000000000003</v>
      </c>
      <c r="O7" t="str">
        <f t="shared" si="1"/>
        <v>Brandon Weeden QB - DAL View Videos</v>
      </c>
      <c r="P7" t="str">
        <f t="shared" si="2"/>
        <v>Brandon Weeden</v>
      </c>
      <c r="Q7">
        <f>IFERROR(VLOOKUP(P7,'player index'!D:F,3,FALSE),VLOOKUP(P7,'player index'!E:F,2,FALSE))</f>
        <v>459</v>
      </c>
      <c r="R7">
        <f t="shared" si="3"/>
        <v>24.540000000000003</v>
      </c>
    </row>
    <row r="8" spans="1:18">
      <c r="A8" t="s">
        <v>1766</v>
      </c>
      <c r="B8" t="s">
        <v>745</v>
      </c>
      <c r="C8">
        <v>232</v>
      </c>
      <c r="D8">
        <v>2</v>
      </c>
      <c r="E8">
        <v>1</v>
      </c>
      <c r="F8">
        <v>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19.18</v>
      </c>
      <c r="N8">
        <f t="shared" si="0"/>
        <v>20.18</v>
      </c>
      <c r="O8" t="str">
        <f t="shared" si="1"/>
        <v>Colin Kaepernick QB - SF</v>
      </c>
      <c r="P8" t="str">
        <f t="shared" si="2"/>
        <v>Colin Kaepernick</v>
      </c>
      <c r="Q8">
        <f>IFERROR(VLOOKUP(P8,'player index'!D:F,3,FALSE),VLOOKUP(P8,'player index'!E:F,2,FALSE))</f>
        <v>8</v>
      </c>
      <c r="R8">
        <f t="shared" si="3"/>
        <v>20.18</v>
      </c>
    </row>
    <row r="9" spans="1:18">
      <c r="A9" t="s">
        <v>1767</v>
      </c>
      <c r="B9" t="s">
        <v>740</v>
      </c>
      <c r="C9">
        <v>305</v>
      </c>
      <c r="D9">
        <v>2</v>
      </c>
      <c r="E9">
        <v>1</v>
      </c>
      <c r="F9"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18.899999999999999</v>
      </c>
      <c r="N9">
        <f t="shared" si="0"/>
        <v>22.900000000000002</v>
      </c>
      <c r="O9" t="str">
        <f t="shared" si="1"/>
        <v>Matt Ryan QB - ATL View Videos</v>
      </c>
      <c r="P9" t="str">
        <f t="shared" si="2"/>
        <v>Matt Ryan</v>
      </c>
      <c r="Q9">
        <f>IFERROR(VLOOKUP(P9,'player index'!D:F,3,FALSE),VLOOKUP(P9,'player index'!E:F,2,FALSE))</f>
        <v>12</v>
      </c>
      <c r="R9">
        <f t="shared" si="3"/>
        <v>22.900000000000002</v>
      </c>
    </row>
    <row r="10" spans="1:18">
      <c r="A10" t="s">
        <v>1768</v>
      </c>
      <c r="B10" t="s">
        <v>752</v>
      </c>
      <c r="C10">
        <v>0</v>
      </c>
      <c r="D10">
        <v>0</v>
      </c>
      <c r="E10">
        <v>0</v>
      </c>
      <c r="F10">
        <v>83</v>
      </c>
      <c r="G10">
        <v>1</v>
      </c>
      <c r="H10">
        <v>43</v>
      </c>
      <c r="I10">
        <v>0</v>
      </c>
      <c r="J10">
        <v>0</v>
      </c>
      <c r="K10">
        <v>0</v>
      </c>
      <c r="L10">
        <v>0</v>
      </c>
      <c r="M10">
        <v>18.600000000000001</v>
      </c>
      <c r="N10">
        <f t="shared" si="0"/>
        <v>22.900000000000002</v>
      </c>
      <c r="O10" t="str">
        <f t="shared" si="1"/>
        <v>Matt Forte RB - CHI P View News</v>
      </c>
      <c r="P10" t="str">
        <f t="shared" si="2"/>
        <v>Matt Forte</v>
      </c>
      <c r="Q10">
        <f>IFERROR(VLOOKUP(P10,'player index'!D:F,3,FALSE),VLOOKUP(P10,'player index'!E:F,2,FALSE))</f>
        <v>19</v>
      </c>
      <c r="R10">
        <f t="shared" si="3"/>
        <v>22.900000000000002</v>
      </c>
    </row>
    <row r="11" spans="1:18">
      <c r="A11" t="s">
        <v>1769</v>
      </c>
      <c r="B11" t="s">
        <v>610</v>
      </c>
      <c r="C11">
        <v>303</v>
      </c>
      <c r="D11">
        <v>2</v>
      </c>
      <c r="E11">
        <v>1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18.420000000000002</v>
      </c>
      <c r="N11">
        <f t="shared" si="0"/>
        <v>22.42</v>
      </c>
      <c r="O11" t="str">
        <f t="shared" si="1"/>
        <v>Tom Brady QB - NE View Videos</v>
      </c>
      <c r="P11" t="str">
        <f t="shared" si="2"/>
        <v>Tom Brady</v>
      </c>
      <c r="Q11">
        <f>IFERROR(VLOOKUP(P11,'player index'!D:F,3,FALSE),VLOOKUP(P11,'player index'!E:F,2,FALSE))</f>
        <v>14</v>
      </c>
      <c r="R11">
        <f t="shared" si="3"/>
        <v>22.42</v>
      </c>
    </row>
    <row r="12" spans="1:18">
      <c r="A12" t="s">
        <v>1770</v>
      </c>
      <c r="B12" t="s">
        <v>589</v>
      </c>
      <c r="C12">
        <v>294</v>
      </c>
      <c r="D12">
        <v>2</v>
      </c>
      <c r="E12">
        <v>1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18.36</v>
      </c>
      <c r="N12">
        <f t="shared" si="0"/>
        <v>19.36</v>
      </c>
      <c r="O12" t="str">
        <f t="shared" si="1"/>
        <v>Matthew Stafford QB - DET P View Videos</v>
      </c>
      <c r="P12" t="str">
        <f t="shared" si="2"/>
        <v>Matthew Stafford</v>
      </c>
      <c r="Q12">
        <f>IFERROR(VLOOKUP(P12,'player index'!D:F,3,FALSE),VLOOKUP(P12,'player index'!E:F,2,FALSE))</f>
        <v>24</v>
      </c>
      <c r="R12">
        <f t="shared" si="3"/>
        <v>19.36</v>
      </c>
    </row>
    <row r="13" spans="1:18">
      <c r="A13" t="s">
        <v>1771</v>
      </c>
      <c r="B13" t="s">
        <v>738</v>
      </c>
      <c r="C13">
        <v>268</v>
      </c>
      <c r="D13">
        <v>2</v>
      </c>
      <c r="E13">
        <v>1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18.22</v>
      </c>
      <c r="N13">
        <f t="shared" si="0"/>
        <v>19.22</v>
      </c>
      <c r="O13" t="str">
        <f t="shared" si="1"/>
        <v>Andrew Luck QB - IND</v>
      </c>
      <c r="P13" t="str">
        <f t="shared" si="2"/>
        <v>Andrew Luck</v>
      </c>
      <c r="Q13">
        <f>IFERROR(VLOOKUP(P13,'player index'!D:F,3,FALSE),VLOOKUP(P13,'player index'!E:F,2,FALSE))</f>
        <v>2</v>
      </c>
      <c r="R13">
        <f t="shared" si="3"/>
        <v>19.22</v>
      </c>
    </row>
    <row r="14" spans="1:18">
      <c r="A14" t="s">
        <v>1772</v>
      </c>
      <c r="B14" t="s">
        <v>605</v>
      </c>
      <c r="C14">
        <v>234</v>
      </c>
      <c r="D14">
        <v>2</v>
      </c>
      <c r="E14">
        <v>1</v>
      </c>
      <c r="F14">
        <v>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18.16</v>
      </c>
      <c r="N14">
        <f t="shared" si="0"/>
        <v>19.16</v>
      </c>
      <c r="O14" t="str">
        <f t="shared" si="1"/>
        <v>Marcus Mariota QB - TEN View Videos</v>
      </c>
      <c r="P14" t="str">
        <f t="shared" si="2"/>
        <v>Marcus Mariota</v>
      </c>
      <c r="Q14">
        <f>IFERROR(VLOOKUP(P14,'player index'!D:F,3,FALSE),VLOOKUP(P14,'player index'!E:F,2,FALSE))</f>
        <v>22</v>
      </c>
      <c r="R14">
        <f t="shared" si="3"/>
        <v>19.16</v>
      </c>
    </row>
    <row r="15" spans="1:18">
      <c r="A15" t="s">
        <v>1773</v>
      </c>
      <c r="B15" t="s">
        <v>581</v>
      </c>
      <c r="C15">
        <v>0</v>
      </c>
      <c r="D15">
        <v>0</v>
      </c>
      <c r="E15">
        <v>0</v>
      </c>
      <c r="F15">
        <v>5</v>
      </c>
      <c r="G15">
        <v>0</v>
      </c>
      <c r="H15">
        <v>115</v>
      </c>
      <c r="I15">
        <v>1</v>
      </c>
      <c r="J15">
        <v>0</v>
      </c>
      <c r="K15">
        <v>0</v>
      </c>
      <c r="L15">
        <v>0</v>
      </c>
      <c r="M15">
        <v>18</v>
      </c>
      <c r="N15">
        <f t="shared" si="0"/>
        <v>32.5</v>
      </c>
      <c r="O15" t="str">
        <f t="shared" si="1"/>
        <v>Odell Beckham WR - NYG View Videos</v>
      </c>
      <c r="P15" t="str">
        <f t="shared" si="2"/>
        <v>Odell Beckham</v>
      </c>
      <c r="Q15">
        <f>IFERROR(VLOOKUP(P15,'player index'!D:F,3,FALSE),VLOOKUP(P15,'player index'!E:F,2,FALSE))</f>
        <v>46</v>
      </c>
      <c r="R15">
        <f t="shared" si="3"/>
        <v>32.5</v>
      </c>
    </row>
    <row r="16" spans="1:18">
      <c r="A16" t="s">
        <v>1774</v>
      </c>
      <c r="B16" t="s">
        <v>739</v>
      </c>
      <c r="C16">
        <v>0</v>
      </c>
      <c r="D16">
        <v>0</v>
      </c>
      <c r="E16">
        <v>0</v>
      </c>
      <c r="F16">
        <v>72</v>
      </c>
      <c r="G16">
        <v>1</v>
      </c>
      <c r="H16">
        <v>38</v>
      </c>
      <c r="I16">
        <v>0</v>
      </c>
      <c r="J16">
        <v>0</v>
      </c>
      <c r="K16">
        <v>0</v>
      </c>
      <c r="L16">
        <v>0</v>
      </c>
      <c r="M16">
        <v>17</v>
      </c>
      <c r="N16">
        <f t="shared" si="0"/>
        <v>20.8</v>
      </c>
      <c r="O16" t="str">
        <f t="shared" si="1"/>
        <v>Le'Veon Bell RB - PIT View Videos</v>
      </c>
      <c r="P16" t="str">
        <f t="shared" si="2"/>
        <v>Le'Veon Bell</v>
      </c>
      <c r="Q16">
        <f>IFERROR(VLOOKUP(P16,'player index'!D:F,3,FALSE),VLOOKUP(P16,'player index'!E:F,2,FALSE))</f>
        <v>562</v>
      </c>
      <c r="R16">
        <f t="shared" si="3"/>
        <v>20.8</v>
      </c>
    </row>
    <row r="17" spans="1:18">
      <c r="A17" t="s">
        <v>1775</v>
      </c>
      <c r="B17" t="s">
        <v>89</v>
      </c>
      <c r="C17">
        <v>267</v>
      </c>
      <c r="D17">
        <v>2</v>
      </c>
      <c r="E17">
        <v>1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16.98</v>
      </c>
      <c r="N17">
        <f t="shared" si="0"/>
        <v>17.98</v>
      </c>
      <c r="O17" t="str">
        <f t="shared" si="1"/>
        <v>Carson Palmer QB - ARI View Videos</v>
      </c>
      <c r="P17" t="str">
        <f t="shared" si="2"/>
        <v>Carson Palmer</v>
      </c>
      <c r="Q17">
        <f>IFERROR(VLOOKUP(P17,'player index'!D:F,3,FALSE),VLOOKUP(P17,'player index'!E:F,2,FALSE))</f>
        <v>16</v>
      </c>
      <c r="R17">
        <f t="shared" si="3"/>
        <v>17.98</v>
      </c>
    </row>
    <row r="18" spans="1:18">
      <c r="A18" t="s">
        <v>1776</v>
      </c>
      <c r="B18" t="s">
        <v>744</v>
      </c>
      <c r="C18">
        <v>0</v>
      </c>
      <c r="D18">
        <v>0</v>
      </c>
      <c r="E18">
        <v>0</v>
      </c>
      <c r="F18">
        <v>0</v>
      </c>
      <c r="G18">
        <v>0</v>
      </c>
      <c r="H18">
        <v>108</v>
      </c>
      <c r="I18">
        <v>1</v>
      </c>
      <c r="J18">
        <v>0</v>
      </c>
      <c r="K18">
        <v>0</v>
      </c>
      <c r="L18">
        <v>0</v>
      </c>
      <c r="M18">
        <v>16.8</v>
      </c>
      <c r="N18">
        <f t="shared" si="0"/>
        <v>30.6</v>
      </c>
      <c r="O18" t="str">
        <f t="shared" si="1"/>
        <v>Mike Evans WR - TB P View Videos</v>
      </c>
      <c r="P18" t="str">
        <f t="shared" si="2"/>
        <v>Mike Evans</v>
      </c>
      <c r="Q18">
        <f>IFERROR(VLOOKUP(P18,'player index'!D:F,3,FALSE),VLOOKUP(P18,'player index'!E:F,2,FALSE))</f>
        <v>74</v>
      </c>
      <c r="R18">
        <f t="shared" si="3"/>
        <v>30.6</v>
      </c>
    </row>
    <row r="19" spans="1:18">
      <c r="A19" t="s">
        <v>1777</v>
      </c>
      <c r="B19" t="s">
        <v>71</v>
      </c>
      <c r="C19">
        <v>0</v>
      </c>
      <c r="D19">
        <v>0</v>
      </c>
      <c r="E19">
        <v>0</v>
      </c>
      <c r="F19">
        <v>111</v>
      </c>
      <c r="G19">
        <v>1</v>
      </c>
      <c r="H19">
        <v>17</v>
      </c>
      <c r="I19">
        <v>0</v>
      </c>
      <c r="J19">
        <v>0</v>
      </c>
      <c r="K19">
        <v>0</v>
      </c>
      <c r="L19">
        <v>1</v>
      </c>
      <c r="M19">
        <v>16.8</v>
      </c>
      <c r="N19">
        <f t="shared" si="0"/>
        <v>22.5</v>
      </c>
      <c r="O19" t="str">
        <f t="shared" si="1"/>
        <v>Adrian Peterson RB - MIN View Videos</v>
      </c>
      <c r="P19" t="str">
        <f t="shared" si="2"/>
        <v>Adrian Peterson</v>
      </c>
      <c r="Q19">
        <f>IFERROR(VLOOKUP(P19,'player index'!D:F,3,FALSE),VLOOKUP(P19,'player index'!E:F,2,FALSE))</f>
        <v>29</v>
      </c>
      <c r="R19">
        <f t="shared" si="3"/>
        <v>22.5</v>
      </c>
    </row>
    <row r="20" spans="1:18">
      <c r="A20" t="s">
        <v>1778</v>
      </c>
      <c r="B20" t="s">
        <v>739</v>
      </c>
      <c r="C20">
        <v>265</v>
      </c>
      <c r="D20">
        <v>2</v>
      </c>
      <c r="E20">
        <v>1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16.8</v>
      </c>
      <c r="N20">
        <f t="shared" si="0"/>
        <v>17.8</v>
      </c>
      <c r="O20" t="str">
        <f t="shared" si="1"/>
        <v>Ben Roethlisberger QB - PIT View Videos</v>
      </c>
      <c r="P20" t="str">
        <f t="shared" si="2"/>
        <v>Ben Roethlisberger</v>
      </c>
      <c r="Q20">
        <f>IFERROR(VLOOKUP(P20,'player index'!D:F,3,FALSE),VLOOKUP(P20,'player index'!E:F,2,FALSE))</f>
        <v>5</v>
      </c>
      <c r="R20">
        <f t="shared" si="3"/>
        <v>17.8</v>
      </c>
    </row>
    <row r="21" spans="1:18">
      <c r="A21" t="s">
        <v>1779</v>
      </c>
      <c r="B21" t="s">
        <v>593</v>
      </c>
      <c r="C21">
        <v>248</v>
      </c>
      <c r="D21">
        <v>2</v>
      </c>
      <c r="E21">
        <v>1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16.420000000000002</v>
      </c>
      <c r="N21">
        <f t="shared" si="0"/>
        <v>17.420000000000002</v>
      </c>
      <c r="O21" t="str">
        <f t="shared" si="1"/>
        <v>Joe Flacco QB - BAL View Videos</v>
      </c>
      <c r="P21" t="str">
        <f t="shared" si="2"/>
        <v>Joe Flacco</v>
      </c>
      <c r="Q21">
        <f>IFERROR(VLOOKUP(P21,'player index'!D:F,3,FALSE),VLOOKUP(P21,'player index'!E:F,2,FALSE))</f>
        <v>20</v>
      </c>
      <c r="R21">
        <f t="shared" si="3"/>
        <v>17.420000000000002</v>
      </c>
    </row>
    <row r="22" spans="1:18">
      <c r="A22" t="s">
        <v>1780</v>
      </c>
      <c r="B22" t="s">
        <v>584</v>
      </c>
      <c r="C22">
        <v>254</v>
      </c>
      <c r="D22">
        <v>2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16.36</v>
      </c>
      <c r="N22">
        <f t="shared" si="0"/>
        <v>17.36</v>
      </c>
      <c r="O22" t="str">
        <f t="shared" si="1"/>
        <v>Nick Foles QB - STL</v>
      </c>
      <c r="P22" t="str">
        <f t="shared" si="2"/>
        <v>Nick Foles</v>
      </c>
      <c r="Q22">
        <f>IFERROR(VLOOKUP(P22,'player index'!D:F,3,FALSE),VLOOKUP(P22,'player index'!E:F,2,FALSE))</f>
        <v>47</v>
      </c>
      <c r="R22">
        <f t="shared" si="3"/>
        <v>17.36</v>
      </c>
    </row>
    <row r="23" spans="1:18">
      <c r="A23" t="s">
        <v>1781</v>
      </c>
      <c r="B23" t="s">
        <v>749</v>
      </c>
      <c r="C23">
        <v>249</v>
      </c>
      <c r="D23">
        <v>2</v>
      </c>
      <c r="E23">
        <v>1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16.260000000000002</v>
      </c>
      <c r="N23">
        <f t="shared" si="0"/>
        <v>17.260000000000002</v>
      </c>
      <c r="O23" t="str">
        <f t="shared" si="1"/>
        <v>Sam Bradford QB - PHI View Videos</v>
      </c>
      <c r="P23" t="str">
        <f t="shared" si="2"/>
        <v>Sam Bradford</v>
      </c>
      <c r="Q23">
        <f>IFERROR(VLOOKUP(P23,'player index'!D:F,3,FALSE),VLOOKUP(P23,'player index'!E:F,2,FALSE))</f>
        <v>15</v>
      </c>
      <c r="R23">
        <f t="shared" si="3"/>
        <v>17.260000000000002</v>
      </c>
    </row>
    <row r="24" spans="1:18">
      <c r="A24" t="s">
        <v>1782</v>
      </c>
      <c r="B24" t="s">
        <v>742</v>
      </c>
      <c r="C24">
        <v>251</v>
      </c>
      <c r="D24">
        <v>2</v>
      </c>
      <c r="E24">
        <v>1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16.239999999999998</v>
      </c>
      <c r="N24">
        <f t="shared" si="0"/>
        <v>17.239999999999998</v>
      </c>
      <c r="O24" t="str">
        <f t="shared" si="1"/>
        <v>Philip Rivers QB - SD View Videos</v>
      </c>
      <c r="P24" t="str">
        <f t="shared" si="2"/>
        <v>Philip Rivers</v>
      </c>
      <c r="Q24">
        <f>IFERROR(VLOOKUP(P24,'player index'!D:F,3,FALSE),VLOOKUP(P24,'player index'!E:F,2,FALSE))</f>
        <v>17</v>
      </c>
      <c r="R24">
        <f t="shared" si="3"/>
        <v>17.239999999999998</v>
      </c>
    </row>
    <row r="25" spans="1:18">
      <c r="A25" t="s">
        <v>1783</v>
      </c>
      <c r="B25" t="s">
        <v>71</v>
      </c>
      <c r="C25">
        <v>210</v>
      </c>
      <c r="D25">
        <v>2</v>
      </c>
      <c r="E25">
        <v>1</v>
      </c>
      <c r="F25">
        <v>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16.100000000000001</v>
      </c>
      <c r="N25">
        <f t="shared" si="0"/>
        <v>17.099999999999998</v>
      </c>
      <c r="O25" t="str">
        <f t="shared" si="1"/>
        <v>Teddy Bridgewater QB - MIN View Videos</v>
      </c>
      <c r="P25" t="str">
        <f t="shared" si="2"/>
        <v>Teddy Bridgewater</v>
      </c>
      <c r="Q25">
        <f>IFERROR(VLOOKUP(P25,'player index'!D:F,3,FALSE),VLOOKUP(P25,'player index'!E:F,2,FALSE))</f>
        <v>21</v>
      </c>
      <c r="R25">
        <f t="shared" si="3"/>
        <v>17.099999999999998</v>
      </c>
    </row>
    <row r="26" spans="1:18">
      <c r="A26" t="s">
        <v>1784</v>
      </c>
      <c r="B26" t="s">
        <v>739</v>
      </c>
      <c r="C26">
        <v>0</v>
      </c>
      <c r="D26">
        <v>0</v>
      </c>
      <c r="E26">
        <v>0</v>
      </c>
      <c r="F26">
        <v>2</v>
      </c>
      <c r="G26">
        <v>0</v>
      </c>
      <c r="H26">
        <v>99</v>
      </c>
      <c r="I26">
        <v>1</v>
      </c>
      <c r="J26">
        <v>0</v>
      </c>
      <c r="K26">
        <v>0</v>
      </c>
      <c r="L26">
        <v>0</v>
      </c>
      <c r="M26">
        <v>16.100000000000001</v>
      </c>
      <c r="N26">
        <f t="shared" si="0"/>
        <v>26</v>
      </c>
      <c r="O26" t="str">
        <f t="shared" si="1"/>
        <v>Antonio Brown WR - PIT View Videos</v>
      </c>
      <c r="P26" t="str">
        <f t="shared" si="2"/>
        <v>Antonio Brown</v>
      </c>
      <c r="Q26">
        <f>IFERROR(VLOOKUP(P26,'player index'!D:F,3,FALSE),VLOOKUP(P26,'player index'!E:F,2,FALSE))</f>
        <v>26</v>
      </c>
      <c r="R26">
        <f t="shared" si="3"/>
        <v>26</v>
      </c>
    </row>
    <row r="27" spans="1:18">
      <c r="A27" t="s">
        <v>1785</v>
      </c>
      <c r="B27" t="s">
        <v>743</v>
      </c>
      <c r="C27">
        <v>0</v>
      </c>
      <c r="D27">
        <v>0</v>
      </c>
      <c r="E27">
        <v>0</v>
      </c>
      <c r="F27">
        <v>0</v>
      </c>
      <c r="G27">
        <v>0</v>
      </c>
      <c r="H27">
        <v>100</v>
      </c>
      <c r="I27">
        <v>1</v>
      </c>
      <c r="J27">
        <v>0</v>
      </c>
      <c r="K27">
        <v>0</v>
      </c>
      <c r="L27">
        <v>0</v>
      </c>
      <c r="M27">
        <v>16</v>
      </c>
      <c r="N27">
        <f t="shared" si="0"/>
        <v>26</v>
      </c>
      <c r="O27" t="str">
        <f t="shared" si="1"/>
        <v>Demaryius Thomas WR - DEN</v>
      </c>
      <c r="P27" t="str">
        <f t="shared" si="2"/>
        <v>Demaryius Thomas</v>
      </c>
      <c r="Q27">
        <f>IFERROR(VLOOKUP(P27,'player index'!D:F,3,FALSE),VLOOKUP(P27,'player index'!E:F,2,FALSE))</f>
        <v>54</v>
      </c>
      <c r="R27">
        <f t="shared" si="3"/>
        <v>26</v>
      </c>
    </row>
    <row r="28" spans="1:18">
      <c r="A28" t="s">
        <v>1786</v>
      </c>
      <c r="B28" t="s">
        <v>608</v>
      </c>
      <c r="C28">
        <v>208</v>
      </c>
      <c r="D28">
        <v>2</v>
      </c>
      <c r="E28">
        <v>1</v>
      </c>
      <c r="F28">
        <v>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15.92</v>
      </c>
      <c r="N28">
        <f t="shared" si="0"/>
        <v>16.920000000000002</v>
      </c>
      <c r="O28" t="str">
        <f t="shared" si="1"/>
        <v>Ryan Tannehill QB - MIA P View News View Videos</v>
      </c>
      <c r="P28" t="str">
        <f t="shared" si="2"/>
        <v>Ryan Tannehill</v>
      </c>
      <c r="Q28">
        <f>IFERROR(VLOOKUP(P28,'player index'!D:F,3,FALSE),VLOOKUP(P28,'player index'!E:F,2,FALSE))</f>
        <v>10</v>
      </c>
      <c r="R28">
        <f t="shared" si="3"/>
        <v>16.920000000000002</v>
      </c>
    </row>
    <row r="29" spans="1:18">
      <c r="A29" t="s">
        <v>1787</v>
      </c>
      <c r="B29" t="s">
        <v>581</v>
      </c>
      <c r="C29">
        <v>238</v>
      </c>
      <c r="D29">
        <v>2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15.62</v>
      </c>
      <c r="N29">
        <f t="shared" si="0"/>
        <v>16.62</v>
      </c>
      <c r="O29" t="str">
        <f t="shared" si="1"/>
        <v>Eli Manning QB - NYG View Videos</v>
      </c>
      <c r="P29" t="str">
        <f t="shared" si="2"/>
        <v>Eli Manning</v>
      </c>
      <c r="Q29">
        <f>IFERROR(VLOOKUP(P29,'player index'!D:F,3,FALSE),VLOOKUP(P29,'player index'!E:F,2,FALSE))</f>
        <v>6</v>
      </c>
      <c r="R29">
        <f t="shared" si="3"/>
        <v>16.62</v>
      </c>
    </row>
    <row r="30" spans="1:18">
      <c r="A30" t="s">
        <v>1788</v>
      </c>
      <c r="B30" t="s">
        <v>746</v>
      </c>
      <c r="C30">
        <v>0</v>
      </c>
      <c r="D30">
        <v>0</v>
      </c>
      <c r="E30">
        <v>0</v>
      </c>
      <c r="F30">
        <v>73</v>
      </c>
      <c r="G30">
        <v>1</v>
      </c>
      <c r="H30">
        <v>23</v>
      </c>
      <c r="I30">
        <v>0</v>
      </c>
      <c r="J30">
        <v>0</v>
      </c>
      <c r="K30">
        <v>0</v>
      </c>
      <c r="L30">
        <v>0</v>
      </c>
      <c r="M30">
        <v>15.6</v>
      </c>
      <c r="N30">
        <f t="shared" si="0"/>
        <v>17.900000000000002</v>
      </c>
      <c r="O30" t="str">
        <f t="shared" si="1"/>
        <v>Jamaal Charles RB - KC View Videos</v>
      </c>
      <c r="P30" t="str">
        <f t="shared" si="2"/>
        <v>Jamaal Charles</v>
      </c>
      <c r="Q30">
        <f>IFERROR(VLOOKUP(P30,'player index'!D:F,3,FALSE),VLOOKUP(P30,'player index'!E:F,2,FALSE))</f>
        <v>44</v>
      </c>
      <c r="R30">
        <f t="shared" si="3"/>
        <v>17.900000000000002</v>
      </c>
    </row>
    <row r="31" spans="1:18">
      <c r="A31" t="s">
        <v>1789</v>
      </c>
      <c r="B31" t="s">
        <v>751</v>
      </c>
      <c r="C31">
        <v>0</v>
      </c>
      <c r="D31">
        <v>0</v>
      </c>
      <c r="E31">
        <v>0</v>
      </c>
      <c r="F31">
        <v>79</v>
      </c>
      <c r="G31">
        <v>1</v>
      </c>
      <c r="H31">
        <v>16</v>
      </c>
      <c r="I31">
        <v>0</v>
      </c>
      <c r="J31">
        <v>0</v>
      </c>
      <c r="K31">
        <v>0</v>
      </c>
      <c r="L31">
        <v>0</v>
      </c>
      <c r="M31">
        <v>15.5</v>
      </c>
      <c r="N31">
        <f t="shared" si="0"/>
        <v>17.100000000000001</v>
      </c>
      <c r="O31" t="str">
        <f t="shared" si="1"/>
        <v>Jeremy Hill RB - CIN</v>
      </c>
      <c r="P31" t="str">
        <f t="shared" si="2"/>
        <v>Jeremy Hill</v>
      </c>
      <c r="Q31">
        <f>IFERROR(VLOOKUP(P31,'player index'!D:F,3,FALSE),VLOOKUP(P31,'player index'!E:F,2,FALSE))</f>
        <v>37</v>
      </c>
      <c r="R31">
        <f t="shared" si="3"/>
        <v>17.100000000000001</v>
      </c>
    </row>
    <row r="32" spans="1:18">
      <c r="A32" t="s">
        <v>1790</v>
      </c>
      <c r="B32" t="s">
        <v>608</v>
      </c>
      <c r="C32">
        <v>0</v>
      </c>
      <c r="D32">
        <v>0</v>
      </c>
      <c r="E32">
        <v>0</v>
      </c>
      <c r="F32">
        <v>95</v>
      </c>
      <c r="G32">
        <v>1</v>
      </c>
      <c r="H32">
        <v>20</v>
      </c>
      <c r="I32">
        <v>0</v>
      </c>
      <c r="J32">
        <v>0</v>
      </c>
      <c r="K32">
        <v>0</v>
      </c>
      <c r="L32">
        <v>1</v>
      </c>
      <c r="M32">
        <v>15.5</v>
      </c>
      <c r="N32">
        <f t="shared" si="0"/>
        <v>18.5</v>
      </c>
      <c r="O32" t="str">
        <f t="shared" si="1"/>
        <v>Lamar Miller RB - MIA Q</v>
      </c>
      <c r="P32" t="str">
        <f t="shared" si="2"/>
        <v>Lamar Miller</v>
      </c>
      <c r="Q32">
        <f>IFERROR(VLOOKUP(P32,'player index'!D:F,3,FALSE),VLOOKUP(P32,'player index'!E:F,2,FALSE))</f>
        <v>38</v>
      </c>
      <c r="R32">
        <f t="shared" si="3"/>
        <v>18.5</v>
      </c>
    </row>
    <row r="33" spans="1:18">
      <c r="A33" t="s">
        <v>1791</v>
      </c>
      <c r="B33" t="s">
        <v>617</v>
      </c>
      <c r="C33">
        <v>217</v>
      </c>
      <c r="D33">
        <v>2</v>
      </c>
      <c r="E33">
        <v>1</v>
      </c>
      <c r="F33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15.48</v>
      </c>
      <c r="N33">
        <f t="shared" si="0"/>
        <v>16.48</v>
      </c>
      <c r="O33" t="str">
        <f t="shared" si="1"/>
        <v>Ryan Fitzpatrick QB - NYJ View Videos</v>
      </c>
      <c r="P33" t="str">
        <f t="shared" si="2"/>
        <v>Ryan Fitzpatrick</v>
      </c>
      <c r="Q33">
        <f>IFERROR(VLOOKUP(P33,'player index'!D:F,3,FALSE),VLOOKUP(P33,'player index'!E:F,2,FALSE))</f>
        <v>13</v>
      </c>
      <c r="R33">
        <f t="shared" si="3"/>
        <v>16.48</v>
      </c>
    </row>
    <row r="34" spans="1:18">
      <c r="A34" t="s">
        <v>1792</v>
      </c>
      <c r="B34" t="s">
        <v>750</v>
      </c>
      <c r="C34">
        <v>230</v>
      </c>
      <c r="D34">
        <v>2</v>
      </c>
      <c r="E34">
        <v>1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15.4</v>
      </c>
      <c r="N34">
        <f t="shared" si="0"/>
        <v>16.400000000000002</v>
      </c>
      <c r="O34" t="str">
        <f t="shared" si="1"/>
        <v>Luke McCown QB - NO View Videos</v>
      </c>
      <c r="P34" t="str">
        <f t="shared" si="2"/>
        <v>Luke McCown</v>
      </c>
      <c r="Q34">
        <f>IFERROR(VLOOKUP(P34,'player index'!D:F,3,FALSE),VLOOKUP(P34,'player index'!E:F,2,FALSE))</f>
        <v>461</v>
      </c>
      <c r="R34">
        <f t="shared" si="3"/>
        <v>16.400000000000002</v>
      </c>
    </row>
    <row r="35" spans="1:18">
      <c r="A35" t="s">
        <v>1793</v>
      </c>
      <c r="B35" t="s">
        <v>751</v>
      </c>
      <c r="C35">
        <v>0</v>
      </c>
      <c r="D35">
        <v>0</v>
      </c>
      <c r="E35">
        <v>0</v>
      </c>
      <c r="F35">
        <v>1</v>
      </c>
      <c r="G35">
        <v>0</v>
      </c>
      <c r="H35">
        <v>92</v>
      </c>
      <c r="I35">
        <v>1</v>
      </c>
      <c r="J35">
        <v>0</v>
      </c>
      <c r="K35">
        <v>0</v>
      </c>
      <c r="L35">
        <v>0</v>
      </c>
      <c r="M35">
        <v>15.3</v>
      </c>
      <c r="N35">
        <f t="shared" si="0"/>
        <v>24.5</v>
      </c>
      <c r="O35" t="str">
        <f t="shared" si="1"/>
        <v>A.J. Green WR - CIN P View Videos</v>
      </c>
      <c r="P35" t="str">
        <f t="shared" si="2"/>
        <v>A.J. Green</v>
      </c>
      <c r="Q35">
        <f>IFERROR(VLOOKUP(P35,'player index'!D:F,3,FALSE),VLOOKUP(P35,'player index'!E:F,2,FALSE))</f>
        <v>57</v>
      </c>
      <c r="R35">
        <f t="shared" si="3"/>
        <v>24.5</v>
      </c>
    </row>
    <row r="36" spans="1:18">
      <c r="A36" t="s">
        <v>1794</v>
      </c>
      <c r="B36" t="s">
        <v>746</v>
      </c>
      <c r="C36">
        <v>200</v>
      </c>
      <c r="D36">
        <v>2</v>
      </c>
      <c r="E36">
        <v>1</v>
      </c>
      <c r="F36">
        <v>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15.3</v>
      </c>
      <c r="N36">
        <f t="shared" si="0"/>
        <v>16.3</v>
      </c>
      <c r="O36" t="str">
        <f t="shared" si="1"/>
        <v>Alex Smith QB - KC View Videos</v>
      </c>
      <c r="P36" t="str">
        <f t="shared" si="2"/>
        <v>Alex Smith</v>
      </c>
      <c r="Q36">
        <f>IFERROR(VLOOKUP(P36,'player index'!D:F,3,FALSE),VLOOKUP(P36,'player index'!E:F,2,FALSE))</f>
        <v>18</v>
      </c>
      <c r="R36">
        <f t="shared" si="3"/>
        <v>16.3</v>
      </c>
    </row>
    <row r="37" spans="1:18">
      <c r="A37" t="s">
        <v>1795</v>
      </c>
      <c r="B37" t="s">
        <v>747</v>
      </c>
      <c r="C37">
        <v>0</v>
      </c>
      <c r="D37">
        <v>0</v>
      </c>
      <c r="E37">
        <v>0</v>
      </c>
      <c r="F37">
        <v>77</v>
      </c>
      <c r="G37">
        <v>1</v>
      </c>
      <c r="H37">
        <v>15</v>
      </c>
      <c r="I37">
        <v>0</v>
      </c>
      <c r="J37">
        <v>0</v>
      </c>
      <c r="K37">
        <v>0</v>
      </c>
      <c r="L37">
        <v>0</v>
      </c>
      <c r="M37">
        <v>15.2</v>
      </c>
      <c r="N37">
        <f t="shared" si="0"/>
        <v>16.7</v>
      </c>
      <c r="O37" t="str">
        <f t="shared" si="1"/>
        <v>LeSean McCoy RB - BUF P View Videos</v>
      </c>
      <c r="P37" t="str">
        <f t="shared" si="2"/>
        <v>LeSean McCoy</v>
      </c>
      <c r="Q37">
        <f>IFERROR(VLOOKUP(P37,'player index'!D:F,3,FALSE),VLOOKUP(P37,'player index'!E:F,2,FALSE))</f>
        <v>67</v>
      </c>
      <c r="R37">
        <f t="shared" si="3"/>
        <v>16.7</v>
      </c>
    </row>
    <row r="38" spans="1:18">
      <c r="A38" t="s">
        <v>1796</v>
      </c>
      <c r="B38" t="s">
        <v>81</v>
      </c>
      <c r="C38">
        <v>0</v>
      </c>
      <c r="D38">
        <v>0</v>
      </c>
      <c r="E38">
        <v>0</v>
      </c>
      <c r="F38">
        <v>0</v>
      </c>
      <c r="G38">
        <v>0</v>
      </c>
      <c r="H38">
        <v>90</v>
      </c>
      <c r="I38">
        <v>1</v>
      </c>
      <c r="J38">
        <v>0</v>
      </c>
      <c r="K38">
        <v>0</v>
      </c>
      <c r="L38">
        <v>0</v>
      </c>
      <c r="M38">
        <v>15</v>
      </c>
      <c r="N38">
        <f t="shared" si="0"/>
        <v>24</v>
      </c>
      <c r="O38" t="str">
        <f t="shared" si="1"/>
        <v>DeAndre Hopkins WR - HOU P View News View Videos</v>
      </c>
      <c r="P38" t="str">
        <f t="shared" si="2"/>
        <v>DeAndre Hopkins</v>
      </c>
      <c r="Q38">
        <f>IFERROR(VLOOKUP(P38,'player index'!D:F,3,FALSE),VLOOKUP(P38,'player index'!E:F,2,FALSE))</f>
        <v>66</v>
      </c>
      <c r="R38">
        <f t="shared" si="3"/>
        <v>24</v>
      </c>
    </row>
    <row r="39" spans="1:18">
      <c r="A39" t="s">
        <v>1797</v>
      </c>
      <c r="B39" t="s">
        <v>740</v>
      </c>
      <c r="C39">
        <v>0</v>
      </c>
      <c r="D39">
        <v>0</v>
      </c>
      <c r="E39">
        <v>0</v>
      </c>
      <c r="F39">
        <v>1</v>
      </c>
      <c r="G39">
        <v>0</v>
      </c>
      <c r="H39">
        <v>88</v>
      </c>
      <c r="I39">
        <v>1</v>
      </c>
      <c r="J39">
        <v>0</v>
      </c>
      <c r="K39">
        <v>0</v>
      </c>
      <c r="L39">
        <v>0</v>
      </c>
      <c r="M39">
        <v>14.9</v>
      </c>
      <c r="N39">
        <f t="shared" si="0"/>
        <v>23.700000000000003</v>
      </c>
      <c r="O39" t="str">
        <f t="shared" si="1"/>
        <v>Julio Jones WR - ATL P View Videos</v>
      </c>
      <c r="P39" t="str">
        <f t="shared" si="2"/>
        <v>Julio Jones</v>
      </c>
      <c r="Q39">
        <f>IFERROR(VLOOKUP(P39,'player index'!D:F,3,FALSE),VLOOKUP(P39,'player index'!E:F,2,FALSE))</f>
        <v>41</v>
      </c>
      <c r="R39">
        <f t="shared" si="3"/>
        <v>23.700000000000003</v>
      </c>
    </row>
    <row r="40" spans="1:18">
      <c r="A40" t="s">
        <v>1798</v>
      </c>
      <c r="B40" t="s">
        <v>743</v>
      </c>
      <c r="C40">
        <v>0</v>
      </c>
      <c r="D40">
        <v>0</v>
      </c>
      <c r="E40">
        <v>0</v>
      </c>
      <c r="F40">
        <v>2</v>
      </c>
      <c r="G40">
        <v>0</v>
      </c>
      <c r="H40">
        <v>85</v>
      </c>
      <c r="I40">
        <v>1</v>
      </c>
      <c r="J40">
        <v>0</v>
      </c>
      <c r="K40">
        <v>0</v>
      </c>
      <c r="L40">
        <v>0</v>
      </c>
      <c r="M40">
        <v>14.7</v>
      </c>
      <c r="N40">
        <f t="shared" si="0"/>
        <v>23.2</v>
      </c>
      <c r="O40" t="str">
        <f t="shared" si="1"/>
        <v>Emmanuel Sanders WR - DEN View Videos</v>
      </c>
      <c r="P40" t="str">
        <f t="shared" si="2"/>
        <v>Emmanuel Sanders</v>
      </c>
      <c r="Q40">
        <f>IFERROR(VLOOKUP(P40,'player index'!D:F,3,FALSE),VLOOKUP(P40,'player index'!E:F,2,FALSE))</f>
        <v>70</v>
      </c>
      <c r="R40">
        <f t="shared" si="3"/>
        <v>23.2</v>
      </c>
    </row>
    <row r="41" spans="1:18">
      <c r="A41" t="s">
        <v>1799</v>
      </c>
      <c r="B41" t="s">
        <v>582</v>
      </c>
      <c r="C41">
        <v>0</v>
      </c>
      <c r="D41">
        <v>0</v>
      </c>
      <c r="E41">
        <v>0</v>
      </c>
      <c r="F41">
        <v>0</v>
      </c>
      <c r="G41">
        <v>0</v>
      </c>
      <c r="H41">
        <v>86</v>
      </c>
      <c r="I41">
        <v>1</v>
      </c>
      <c r="J41">
        <v>0</v>
      </c>
      <c r="K41">
        <v>0</v>
      </c>
      <c r="L41">
        <v>0</v>
      </c>
      <c r="M41">
        <v>14.6</v>
      </c>
      <c r="N41">
        <f t="shared" si="0"/>
        <v>23.2</v>
      </c>
      <c r="O41" t="str">
        <f t="shared" si="1"/>
        <v>Jimmy Graham TE - SEA</v>
      </c>
      <c r="P41" t="str">
        <f t="shared" si="2"/>
        <v>Jimmy Graham</v>
      </c>
      <c r="Q41">
        <f>IFERROR(VLOOKUP(P41,'player index'!D:F,3,FALSE),VLOOKUP(P41,'player index'!E:F,2,FALSE))</f>
        <v>137</v>
      </c>
      <c r="R41">
        <f t="shared" si="3"/>
        <v>23.2</v>
      </c>
    </row>
    <row r="42" spans="1:18">
      <c r="A42" t="s">
        <v>1800</v>
      </c>
      <c r="B42" t="s">
        <v>750</v>
      </c>
      <c r="C42">
        <v>0</v>
      </c>
      <c r="D42">
        <v>0</v>
      </c>
      <c r="E42">
        <v>0</v>
      </c>
      <c r="F42">
        <v>75</v>
      </c>
      <c r="G42">
        <v>1</v>
      </c>
      <c r="H42">
        <v>10</v>
      </c>
      <c r="I42">
        <v>0</v>
      </c>
      <c r="J42">
        <v>0</v>
      </c>
      <c r="K42">
        <v>0</v>
      </c>
      <c r="L42">
        <v>0</v>
      </c>
      <c r="M42">
        <v>14.5</v>
      </c>
      <c r="N42">
        <f t="shared" si="0"/>
        <v>15.5</v>
      </c>
      <c r="O42" t="str">
        <f t="shared" si="1"/>
        <v>Mark Ingram RB - NO</v>
      </c>
      <c r="P42" t="str">
        <f t="shared" si="2"/>
        <v>Mark Ingram</v>
      </c>
      <c r="Q42">
        <f>IFERROR(VLOOKUP(P42,'player index'!D:F,3,FALSE),VLOOKUP(P42,'player index'!E:F,2,FALSE))</f>
        <v>43</v>
      </c>
      <c r="R42">
        <f t="shared" si="3"/>
        <v>15.5</v>
      </c>
    </row>
    <row r="43" spans="1:18">
      <c r="A43" t="s">
        <v>1801</v>
      </c>
      <c r="B43" t="s">
        <v>744</v>
      </c>
      <c r="C43">
        <v>197</v>
      </c>
      <c r="D43">
        <v>2</v>
      </c>
      <c r="E43">
        <v>1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14.48</v>
      </c>
      <c r="N43">
        <f t="shared" si="0"/>
        <v>15.479999999999999</v>
      </c>
      <c r="O43" t="str">
        <f t="shared" si="1"/>
        <v>Jameis Winston QB - TB View Videos</v>
      </c>
      <c r="P43" t="str">
        <f t="shared" si="2"/>
        <v>Jameis Winston</v>
      </c>
      <c r="Q43">
        <f>IFERROR(VLOOKUP(P43,'player index'!D:F,3,FALSE),VLOOKUP(P43,'player index'!E:F,2,FALSE))</f>
        <v>25</v>
      </c>
      <c r="R43">
        <f t="shared" si="3"/>
        <v>15.479999999999999</v>
      </c>
    </row>
    <row r="44" spans="1:18">
      <c r="A44" t="s">
        <v>1802</v>
      </c>
      <c r="B44" t="s">
        <v>738</v>
      </c>
      <c r="C44">
        <v>0</v>
      </c>
      <c r="D44">
        <v>0</v>
      </c>
      <c r="E44">
        <v>0</v>
      </c>
      <c r="F44">
        <v>70</v>
      </c>
      <c r="G44">
        <v>1</v>
      </c>
      <c r="H44">
        <v>14</v>
      </c>
      <c r="I44">
        <v>0</v>
      </c>
      <c r="J44">
        <v>0</v>
      </c>
      <c r="K44">
        <v>0</v>
      </c>
      <c r="L44">
        <v>0</v>
      </c>
      <c r="M44">
        <v>14.4</v>
      </c>
      <c r="N44">
        <f t="shared" si="0"/>
        <v>15.8</v>
      </c>
      <c r="O44" t="str">
        <f t="shared" si="1"/>
        <v>Frank Gore RB - IND</v>
      </c>
      <c r="P44" t="str">
        <f t="shared" si="2"/>
        <v>Frank Gore</v>
      </c>
      <c r="Q44">
        <f>IFERROR(VLOOKUP(P44,'player index'!D:F,3,FALSE),VLOOKUP(P44,'player index'!E:F,2,FALSE))</f>
        <v>60</v>
      </c>
      <c r="R44">
        <f t="shared" si="3"/>
        <v>15.8</v>
      </c>
    </row>
    <row r="45" spans="1:18">
      <c r="A45" t="s">
        <v>1803</v>
      </c>
      <c r="B45" t="s">
        <v>89</v>
      </c>
      <c r="C45">
        <v>0</v>
      </c>
      <c r="D45">
        <v>0</v>
      </c>
      <c r="E45">
        <v>0</v>
      </c>
      <c r="F45">
        <v>56</v>
      </c>
      <c r="G45">
        <v>1</v>
      </c>
      <c r="H45">
        <v>28</v>
      </c>
      <c r="I45">
        <v>0</v>
      </c>
      <c r="J45">
        <v>0</v>
      </c>
      <c r="K45">
        <v>0</v>
      </c>
      <c r="L45">
        <v>0</v>
      </c>
      <c r="M45">
        <v>14.4</v>
      </c>
      <c r="N45">
        <f t="shared" si="0"/>
        <v>17.200000000000003</v>
      </c>
      <c r="O45" t="str">
        <f t="shared" si="1"/>
        <v>David Johnson RB - ARI View Videos</v>
      </c>
      <c r="P45" t="str">
        <f t="shared" si="2"/>
        <v>David Johnson</v>
      </c>
      <c r="Q45">
        <f>IFERROR(VLOOKUP(P45,'player index'!D:F,3,FALSE),VLOOKUP(P45,'player index'!E:F,2,FALSE))</f>
        <v>169</v>
      </c>
      <c r="R45">
        <f t="shared" si="3"/>
        <v>17.200000000000003</v>
      </c>
    </row>
    <row r="46" spans="1:18">
      <c r="A46" t="s">
        <v>1804</v>
      </c>
      <c r="B46" t="s">
        <v>589</v>
      </c>
      <c r="C46">
        <v>0</v>
      </c>
      <c r="D46">
        <v>0</v>
      </c>
      <c r="E46">
        <v>0</v>
      </c>
      <c r="F46">
        <v>0</v>
      </c>
      <c r="G46">
        <v>0</v>
      </c>
      <c r="H46">
        <v>81</v>
      </c>
      <c r="I46">
        <v>1</v>
      </c>
      <c r="J46">
        <v>0</v>
      </c>
      <c r="K46">
        <v>0</v>
      </c>
      <c r="L46">
        <v>0</v>
      </c>
      <c r="M46">
        <v>14.1</v>
      </c>
      <c r="N46">
        <f t="shared" si="0"/>
        <v>22.2</v>
      </c>
      <c r="O46" t="str">
        <f t="shared" si="1"/>
        <v>Calvin Johnson WR - DET View Videos</v>
      </c>
      <c r="P46" t="str">
        <f t="shared" si="2"/>
        <v>Calvin Johnson</v>
      </c>
      <c r="Q46">
        <f>IFERROR(VLOOKUP(P46,'player index'!D:F,3,FALSE),VLOOKUP(P46,'player index'!E:F,2,FALSE))</f>
        <v>58</v>
      </c>
      <c r="R46">
        <f t="shared" si="3"/>
        <v>22.2</v>
      </c>
    </row>
    <row r="47" spans="1:18">
      <c r="A47" t="s">
        <v>1805</v>
      </c>
      <c r="B47" t="s">
        <v>741</v>
      </c>
      <c r="C47">
        <v>0</v>
      </c>
      <c r="D47">
        <v>0</v>
      </c>
      <c r="E47">
        <v>0</v>
      </c>
      <c r="F47">
        <v>66</v>
      </c>
      <c r="G47">
        <v>1</v>
      </c>
      <c r="H47">
        <v>15</v>
      </c>
      <c r="I47">
        <v>0</v>
      </c>
      <c r="J47">
        <v>0</v>
      </c>
      <c r="K47">
        <v>0</v>
      </c>
      <c r="L47">
        <v>0</v>
      </c>
      <c r="M47">
        <v>14.1</v>
      </c>
      <c r="N47">
        <f t="shared" si="0"/>
        <v>15.600000000000001</v>
      </c>
      <c r="O47" t="str">
        <f t="shared" si="1"/>
        <v>T.J. Yeldon RB - JAC</v>
      </c>
      <c r="P47" t="str">
        <f t="shared" si="2"/>
        <v>T.J. Yeldon</v>
      </c>
      <c r="Q47">
        <f>IFERROR(VLOOKUP(P47,'player index'!D:F,3,FALSE),VLOOKUP(P47,'player index'!E:F,2,FALSE))</f>
        <v>103</v>
      </c>
      <c r="R47">
        <f t="shared" si="3"/>
        <v>15.600000000000001</v>
      </c>
    </row>
    <row r="48" spans="1:18">
      <c r="A48" t="s">
        <v>1806</v>
      </c>
      <c r="B48" t="s">
        <v>617</v>
      </c>
      <c r="C48">
        <v>0</v>
      </c>
      <c r="D48">
        <v>0</v>
      </c>
      <c r="E48">
        <v>0</v>
      </c>
      <c r="F48">
        <v>0</v>
      </c>
      <c r="G48">
        <v>0</v>
      </c>
      <c r="H48">
        <v>80</v>
      </c>
      <c r="I48">
        <v>1</v>
      </c>
      <c r="J48">
        <v>0</v>
      </c>
      <c r="K48">
        <v>0</v>
      </c>
      <c r="L48">
        <v>0</v>
      </c>
      <c r="M48">
        <v>14</v>
      </c>
      <c r="N48">
        <f t="shared" si="0"/>
        <v>22</v>
      </c>
      <c r="O48" t="str">
        <f t="shared" si="1"/>
        <v>Eric Decker WR - NYJ Q</v>
      </c>
      <c r="P48" t="str">
        <f t="shared" si="2"/>
        <v>Eric Decker</v>
      </c>
      <c r="Q48">
        <f>IFERROR(VLOOKUP(P48,'player index'!D:F,3,FALSE),VLOOKUP(P48,'player index'!E:F,2,FALSE))</f>
        <v>95</v>
      </c>
      <c r="R48">
        <f t="shared" si="3"/>
        <v>22</v>
      </c>
    </row>
    <row r="49" spans="1:18">
      <c r="A49" t="s">
        <v>1807</v>
      </c>
      <c r="B49" t="s">
        <v>44</v>
      </c>
      <c r="C49">
        <v>0</v>
      </c>
      <c r="D49">
        <v>0</v>
      </c>
      <c r="E49">
        <v>0</v>
      </c>
      <c r="F49">
        <v>6</v>
      </c>
      <c r="G49">
        <v>0</v>
      </c>
      <c r="H49">
        <v>72</v>
      </c>
      <c r="I49">
        <v>1</v>
      </c>
      <c r="J49">
        <v>0</v>
      </c>
      <c r="K49">
        <v>0</v>
      </c>
      <c r="L49">
        <v>0</v>
      </c>
      <c r="M49">
        <v>13.8</v>
      </c>
      <c r="N49">
        <f t="shared" si="0"/>
        <v>21</v>
      </c>
      <c r="O49" t="str">
        <f t="shared" si="1"/>
        <v>Randall Cobb WR - GB FP</v>
      </c>
      <c r="P49" t="str">
        <f t="shared" si="2"/>
        <v>Randall Cobb</v>
      </c>
      <c r="Q49">
        <f>IFERROR(VLOOKUP(P49,'player index'!D:F,3,FALSE),VLOOKUP(P49,'player index'!E:F,2,FALSE))</f>
        <v>86</v>
      </c>
      <c r="R49">
        <f t="shared" si="3"/>
        <v>21</v>
      </c>
    </row>
    <row r="50" spans="1:18">
      <c r="A50" t="s">
        <v>1808</v>
      </c>
      <c r="B50" t="s">
        <v>748</v>
      </c>
      <c r="C50">
        <v>0</v>
      </c>
      <c r="D50">
        <v>0</v>
      </c>
      <c r="E50">
        <v>0</v>
      </c>
      <c r="F50">
        <v>0</v>
      </c>
      <c r="G50">
        <v>0</v>
      </c>
      <c r="H50">
        <v>78</v>
      </c>
      <c r="I50">
        <v>1</v>
      </c>
      <c r="J50">
        <v>0</v>
      </c>
      <c r="K50">
        <v>0</v>
      </c>
      <c r="L50">
        <v>0</v>
      </c>
      <c r="M50">
        <v>13.8</v>
      </c>
      <c r="N50">
        <f t="shared" si="0"/>
        <v>21.6</v>
      </c>
      <c r="O50" t="str">
        <f t="shared" si="1"/>
        <v>Amari Cooper WR - OAK View Videos</v>
      </c>
      <c r="P50" t="str">
        <f t="shared" si="2"/>
        <v>Amari Cooper</v>
      </c>
      <c r="Q50">
        <f>IFERROR(VLOOKUP(P50,'player index'!D:F,3,FALSE),VLOOKUP(P50,'player index'!E:F,2,FALSE))</f>
        <v>114</v>
      </c>
      <c r="R50">
        <f t="shared" si="3"/>
        <v>21.6</v>
      </c>
    </row>
    <row r="51" spans="1:18">
      <c r="A51" t="s">
        <v>1809</v>
      </c>
      <c r="B51" t="s">
        <v>616</v>
      </c>
      <c r="C51">
        <v>0</v>
      </c>
      <c r="D51">
        <v>0</v>
      </c>
      <c r="E51">
        <v>0</v>
      </c>
      <c r="F51">
        <v>0</v>
      </c>
      <c r="G51">
        <v>0</v>
      </c>
      <c r="H51">
        <v>78</v>
      </c>
      <c r="I51">
        <v>1</v>
      </c>
      <c r="J51">
        <v>0</v>
      </c>
      <c r="K51">
        <v>0</v>
      </c>
      <c r="L51">
        <v>0</v>
      </c>
      <c r="M51">
        <v>13.8</v>
      </c>
      <c r="N51">
        <f t="shared" si="0"/>
        <v>21.6</v>
      </c>
      <c r="O51" t="str">
        <f t="shared" si="1"/>
        <v>Pierre Garcon WR - WAS View Videos</v>
      </c>
      <c r="P51" t="str">
        <f t="shared" si="2"/>
        <v>Pierre Garcon</v>
      </c>
      <c r="Q51">
        <f>IFERROR(VLOOKUP(P51,'player index'!D:F,3,FALSE),VLOOKUP(P51,'player index'!E:F,2,FALSE))</f>
        <v>121</v>
      </c>
      <c r="R51">
        <f t="shared" si="3"/>
        <v>21.6</v>
      </c>
    </row>
    <row r="52" spans="1:18">
      <c r="A52" t="s">
        <v>1810</v>
      </c>
      <c r="B52" t="s">
        <v>581</v>
      </c>
      <c r="C52">
        <v>0</v>
      </c>
      <c r="D52">
        <v>0</v>
      </c>
      <c r="E52">
        <v>0</v>
      </c>
      <c r="F52">
        <v>59</v>
      </c>
      <c r="G52">
        <v>1</v>
      </c>
      <c r="H52">
        <v>19</v>
      </c>
      <c r="I52">
        <v>0</v>
      </c>
      <c r="J52">
        <v>0</v>
      </c>
      <c r="K52">
        <v>0</v>
      </c>
      <c r="L52">
        <v>0</v>
      </c>
      <c r="M52">
        <v>13.8</v>
      </c>
      <c r="N52">
        <f t="shared" si="0"/>
        <v>15.700000000000001</v>
      </c>
      <c r="O52" t="str">
        <f t="shared" si="1"/>
        <v>Rashad Jennings RB - NYG View Videos</v>
      </c>
      <c r="P52" t="str">
        <f t="shared" si="2"/>
        <v>Rashad Jennings</v>
      </c>
      <c r="Q52">
        <f>IFERROR(VLOOKUP(P52,'player index'!D:F,3,FALSE),VLOOKUP(P52,'player index'!E:F,2,FALSE))</f>
        <v>64</v>
      </c>
      <c r="R52">
        <f t="shared" si="3"/>
        <v>15.700000000000001</v>
      </c>
    </row>
    <row r="53" spans="1:18">
      <c r="A53" t="s">
        <v>1811</v>
      </c>
      <c r="B53" t="s">
        <v>749</v>
      </c>
      <c r="C53">
        <v>0</v>
      </c>
      <c r="D53">
        <v>0</v>
      </c>
      <c r="E53">
        <v>0</v>
      </c>
      <c r="F53">
        <v>0</v>
      </c>
      <c r="G53">
        <v>0</v>
      </c>
      <c r="H53">
        <v>78</v>
      </c>
      <c r="I53">
        <v>1</v>
      </c>
      <c r="J53">
        <v>0</v>
      </c>
      <c r="K53">
        <v>0</v>
      </c>
      <c r="L53">
        <v>0</v>
      </c>
      <c r="M53">
        <v>13.8</v>
      </c>
      <c r="N53">
        <f t="shared" si="0"/>
        <v>21.6</v>
      </c>
      <c r="O53" t="str">
        <f t="shared" si="1"/>
        <v>Jordan Matthews WR - PHI View Videos</v>
      </c>
      <c r="P53" t="str">
        <f t="shared" si="2"/>
        <v>Jordan Matthews</v>
      </c>
      <c r="Q53">
        <f>IFERROR(VLOOKUP(P53,'player index'!D:F,3,FALSE),VLOOKUP(P53,'player index'!E:F,2,FALSE))</f>
        <v>96</v>
      </c>
      <c r="R53">
        <f t="shared" si="3"/>
        <v>21.6</v>
      </c>
    </row>
    <row r="54" spans="1:18">
      <c r="A54" t="s">
        <v>1812</v>
      </c>
      <c r="B54" t="s">
        <v>750</v>
      </c>
      <c r="C54">
        <v>0</v>
      </c>
      <c r="D54">
        <v>0</v>
      </c>
      <c r="E54">
        <v>0</v>
      </c>
      <c r="F54">
        <v>9</v>
      </c>
      <c r="G54">
        <v>0</v>
      </c>
      <c r="H54">
        <v>68</v>
      </c>
      <c r="I54">
        <v>1</v>
      </c>
      <c r="J54">
        <v>0</v>
      </c>
      <c r="K54">
        <v>0</v>
      </c>
      <c r="L54">
        <v>0</v>
      </c>
      <c r="M54">
        <v>13.7</v>
      </c>
      <c r="N54">
        <f t="shared" si="0"/>
        <v>20.5</v>
      </c>
      <c r="O54" t="str">
        <f t="shared" si="1"/>
        <v>Brandin Cooks WR - NO P</v>
      </c>
      <c r="P54" t="str">
        <f t="shared" si="2"/>
        <v>Brandin Cooks</v>
      </c>
      <c r="Q54">
        <f>IFERROR(VLOOKUP(P54,'player index'!D:F,3,FALSE),VLOOKUP(P54,'player index'!E:F,2,FALSE))</f>
        <v>82</v>
      </c>
      <c r="R54">
        <f t="shared" si="3"/>
        <v>20.5</v>
      </c>
    </row>
    <row r="55" spans="1:18">
      <c r="A55" t="s">
        <v>1813</v>
      </c>
      <c r="B55" t="s">
        <v>751</v>
      </c>
      <c r="C55">
        <v>0</v>
      </c>
      <c r="D55">
        <v>0</v>
      </c>
      <c r="E55">
        <v>0</v>
      </c>
      <c r="F55">
        <v>0</v>
      </c>
      <c r="G55">
        <v>0</v>
      </c>
      <c r="H55">
        <v>77</v>
      </c>
      <c r="I55">
        <v>1</v>
      </c>
      <c r="J55">
        <v>0</v>
      </c>
      <c r="K55">
        <v>0</v>
      </c>
      <c r="L55">
        <v>0</v>
      </c>
      <c r="M55">
        <v>13.7</v>
      </c>
      <c r="N55">
        <f t="shared" si="0"/>
        <v>21.4</v>
      </c>
      <c r="O55" t="str">
        <f t="shared" si="1"/>
        <v>Tyler Eifert TE - CIN</v>
      </c>
      <c r="P55" t="str">
        <f t="shared" si="2"/>
        <v>Tyler Eifert</v>
      </c>
      <c r="Q55">
        <f>IFERROR(VLOOKUP(P55,'player index'!D:F,3,FALSE),VLOOKUP(P55,'player index'!E:F,2,FALSE))</f>
        <v>178</v>
      </c>
      <c r="R55">
        <f t="shared" si="3"/>
        <v>21.4</v>
      </c>
    </row>
    <row r="56" spans="1:18">
      <c r="A56" t="s">
        <v>1814</v>
      </c>
      <c r="B56" t="s">
        <v>81</v>
      </c>
      <c r="C56">
        <v>0</v>
      </c>
      <c r="D56">
        <v>0</v>
      </c>
      <c r="E56">
        <v>0</v>
      </c>
      <c r="F56">
        <v>63</v>
      </c>
      <c r="G56">
        <v>1</v>
      </c>
      <c r="H56">
        <v>13</v>
      </c>
      <c r="I56">
        <v>0</v>
      </c>
      <c r="J56">
        <v>0</v>
      </c>
      <c r="K56">
        <v>0</v>
      </c>
      <c r="L56">
        <v>0</v>
      </c>
      <c r="M56">
        <v>13.6</v>
      </c>
      <c r="N56">
        <f t="shared" si="0"/>
        <v>14.900000000000002</v>
      </c>
      <c r="O56" t="str">
        <f t="shared" si="1"/>
        <v>Alfred Blue RB - HOU</v>
      </c>
      <c r="P56" t="str">
        <f t="shared" si="2"/>
        <v>Alfred Blue</v>
      </c>
      <c r="Q56">
        <f>IFERROR(VLOOKUP(P56,'player index'!D:F,3,FALSE),VLOOKUP(P56,'player index'!E:F,2,FALSE))</f>
        <v>164</v>
      </c>
      <c r="R56">
        <f t="shared" si="3"/>
        <v>14.900000000000002</v>
      </c>
    </row>
    <row r="57" spans="1:18">
      <c r="A57" t="s">
        <v>1815</v>
      </c>
      <c r="B57" t="s">
        <v>71</v>
      </c>
      <c r="C57">
        <v>0</v>
      </c>
      <c r="D57">
        <v>0</v>
      </c>
      <c r="E57">
        <v>0</v>
      </c>
      <c r="F57">
        <v>2</v>
      </c>
      <c r="G57">
        <v>0</v>
      </c>
      <c r="H57">
        <v>74</v>
      </c>
      <c r="I57">
        <v>1</v>
      </c>
      <c r="J57">
        <v>0</v>
      </c>
      <c r="K57">
        <v>0</v>
      </c>
      <c r="L57">
        <v>0</v>
      </c>
      <c r="M57">
        <v>13.6</v>
      </c>
      <c r="N57">
        <f t="shared" si="0"/>
        <v>21</v>
      </c>
      <c r="O57" t="str">
        <f t="shared" si="1"/>
        <v>Mike Wallace WR - MIN</v>
      </c>
      <c r="P57" t="str">
        <f t="shared" si="2"/>
        <v>Mike Wallace</v>
      </c>
      <c r="Q57">
        <f>IFERROR(VLOOKUP(P57,'player index'!D:F,3,FALSE),VLOOKUP(P57,'player index'!E:F,2,FALSE))</f>
        <v>157</v>
      </c>
      <c r="R57">
        <f t="shared" si="3"/>
        <v>21</v>
      </c>
    </row>
    <row r="58" spans="1:18">
      <c r="A58" t="s">
        <v>1816</v>
      </c>
      <c r="B58" t="s">
        <v>597</v>
      </c>
      <c r="C58">
        <v>0</v>
      </c>
      <c r="D58">
        <v>0</v>
      </c>
      <c r="E58">
        <v>0</v>
      </c>
      <c r="F58">
        <v>0</v>
      </c>
      <c r="G58">
        <v>0</v>
      </c>
      <c r="H58">
        <v>76</v>
      </c>
      <c r="I58">
        <v>1</v>
      </c>
      <c r="J58">
        <v>0</v>
      </c>
      <c r="K58">
        <v>0</v>
      </c>
      <c r="L58">
        <v>0</v>
      </c>
      <c r="M58">
        <v>13.6</v>
      </c>
      <c r="N58">
        <f t="shared" si="0"/>
        <v>21.200000000000003</v>
      </c>
      <c r="O58" t="str">
        <f t="shared" si="1"/>
        <v>Terrance Williams WR - DAL</v>
      </c>
      <c r="P58" t="str">
        <f t="shared" si="2"/>
        <v>Terrance Williams</v>
      </c>
      <c r="Q58">
        <f>IFERROR(VLOOKUP(P58,'player index'!D:F,3,FALSE),VLOOKUP(P58,'player index'!E:F,2,FALSE))</f>
        <v>81</v>
      </c>
      <c r="R58">
        <f t="shared" si="3"/>
        <v>21.200000000000003</v>
      </c>
    </row>
    <row r="59" spans="1:18">
      <c r="A59" t="s">
        <v>1817</v>
      </c>
      <c r="B59" t="s">
        <v>739</v>
      </c>
      <c r="C59">
        <v>0</v>
      </c>
      <c r="D59">
        <v>0</v>
      </c>
      <c r="E59">
        <v>0</v>
      </c>
      <c r="F59">
        <v>2</v>
      </c>
      <c r="G59">
        <v>0</v>
      </c>
      <c r="H59">
        <v>72</v>
      </c>
      <c r="I59">
        <v>1</v>
      </c>
      <c r="J59">
        <v>0</v>
      </c>
      <c r="K59">
        <v>0</v>
      </c>
      <c r="L59">
        <v>0</v>
      </c>
      <c r="M59">
        <v>13.4</v>
      </c>
      <c r="N59">
        <f t="shared" si="0"/>
        <v>20.6</v>
      </c>
      <c r="O59" t="str">
        <f t="shared" si="1"/>
        <v>Markus Wheaton WR - PIT P</v>
      </c>
      <c r="P59" t="str">
        <f t="shared" si="2"/>
        <v>Markus Wheaton</v>
      </c>
      <c r="Q59">
        <f>IFERROR(VLOOKUP(P59,'player index'!D:F,3,FALSE),VLOOKUP(P59,'player index'!E:F,2,FALSE))</f>
        <v>156</v>
      </c>
      <c r="R59">
        <f t="shared" si="3"/>
        <v>20.6</v>
      </c>
    </row>
    <row r="60" spans="1:18">
      <c r="A60" t="s">
        <v>1818</v>
      </c>
      <c r="B60" t="s">
        <v>33</v>
      </c>
      <c r="C60">
        <v>0</v>
      </c>
      <c r="D60">
        <v>0</v>
      </c>
      <c r="E60">
        <v>0</v>
      </c>
      <c r="F60">
        <v>0</v>
      </c>
      <c r="G60">
        <v>0</v>
      </c>
      <c r="H60">
        <v>73</v>
      </c>
      <c r="I60">
        <v>1</v>
      </c>
      <c r="J60">
        <v>0</v>
      </c>
      <c r="K60">
        <v>0</v>
      </c>
      <c r="L60">
        <v>0</v>
      </c>
      <c r="M60">
        <v>13.3</v>
      </c>
      <c r="N60">
        <f t="shared" si="0"/>
        <v>20.6</v>
      </c>
      <c r="O60" t="str">
        <f t="shared" si="1"/>
        <v>Devin Funchess WR - CAR</v>
      </c>
      <c r="P60" t="str">
        <f t="shared" si="2"/>
        <v>Devin Funchess</v>
      </c>
      <c r="Q60">
        <f>IFERROR(VLOOKUP(P60,'player index'!D:F,3,FALSE),VLOOKUP(P60,'player index'!E:F,2,FALSE))</f>
        <v>269</v>
      </c>
      <c r="R60">
        <f t="shared" si="3"/>
        <v>20.6</v>
      </c>
    </row>
    <row r="61" spans="1:18">
      <c r="A61" t="s">
        <v>1819</v>
      </c>
      <c r="B61" t="s">
        <v>582</v>
      </c>
      <c r="C61">
        <v>0</v>
      </c>
      <c r="D61">
        <v>0</v>
      </c>
      <c r="E61">
        <v>0</v>
      </c>
      <c r="F61">
        <v>60</v>
      </c>
      <c r="G61">
        <v>1</v>
      </c>
      <c r="H61">
        <v>13</v>
      </c>
      <c r="I61">
        <v>0</v>
      </c>
      <c r="J61">
        <v>0</v>
      </c>
      <c r="K61">
        <v>0</v>
      </c>
      <c r="L61">
        <v>0</v>
      </c>
      <c r="M61">
        <v>13.3</v>
      </c>
      <c r="N61">
        <f t="shared" si="0"/>
        <v>14.600000000000001</v>
      </c>
      <c r="O61" t="str">
        <f t="shared" si="1"/>
        <v>Marshawn Lynch RB - SEA Q View News View Videos</v>
      </c>
      <c r="P61" t="str">
        <f t="shared" si="2"/>
        <v>Marshawn Lynch</v>
      </c>
      <c r="Q61">
        <f>IFERROR(VLOOKUP(P61,'player index'!D:F,3,FALSE),VLOOKUP(P61,'player index'!E:F,2,FALSE))</f>
        <v>45</v>
      </c>
      <c r="R61">
        <f t="shared" si="3"/>
        <v>14.600000000000001</v>
      </c>
    </row>
    <row r="62" spans="1:18">
      <c r="A62" t="s">
        <v>1820</v>
      </c>
      <c r="B62" t="s">
        <v>617</v>
      </c>
      <c r="C62">
        <v>0</v>
      </c>
      <c r="D62">
        <v>0</v>
      </c>
      <c r="E62">
        <v>0</v>
      </c>
      <c r="F62">
        <v>0</v>
      </c>
      <c r="G62">
        <v>0</v>
      </c>
      <c r="H62">
        <v>73</v>
      </c>
      <c r="I62">
        <v>1</v>
      </c>
      <c r="J62">
        <v>0</v>
      </c>
      <c r="K62">
        <v>0</v>
      </c>
      <c r="L62">
        <v>0</v>
      </c>
      <c r="M62">
        <v>13.3</v>
      </c>
      <c r="N62">
        <f t="shared" si="0"/>
        <v>20.6</v>
      </c>
      <c r="O62" t="str">
        <f t="shared" si="1"/>
        <v>Brandon Marshall WR - NYJ</v>
      </c>
      <c r="P62" t="str">
        <f t="shared" si="2"/>
        <v>Brandon Marshall</v>
      </c>
      <c r="Q62">
        <f>IFERROR(VLOOKUP(P62,'player index'!D:F,3,FALSE),VLOOKUP(P62,'player index'!E:F,2,FALSE))</f>
        <v>124</v>
      </c>
      <c r="R62">
        <f t="shared" si="3"/>
        <v>20.6</v>
      </c>
    </row>
    <row r="63" spans="1:18">
      <c r="A63" t="s">
        <v>1821</v>
      </c>
      <c r="B63" t="s">
        <v>750</v>
      </c>
      <c r="C63">
        <v>0</v>
      </c>
      <c r="D63">
        <v>0</v>
      </c>
      <c r="E63">
        <v>0</v>
      </c>
      <c r="F63">
        <v>0</v>
      </c>
      <c r="G63">
        <v>0</v>
      </c>
      <c r="H63">
        <v>72</v>
      </c>
      <c r="I63">
        <v>1</v>
      </c>
      <c r="J63">
        <v>0</v>
      </c>
      <c r="K63">
        <v>0</v>
      </c>
      <c r="L63">
        <v>0</v>
      </c>
      <c r="M63">
        <v>13.2</v>
      </c>
      <c r="N63">
        <f t="shared" si="0"/>
        <v>20.399999999999999</v>
      </c>
      <c r="O63" t="str">
        <f t="shared" si="1"/>
        <v>Marques Colston WR - NO</v>
      </c>
      <c r="P63" t="str">
        <f t="shared" si="2"/>
        <v>Marques Colston</v>
      </c>
      <c r="Q63">
        <f>IFERROR(VLOOKUP(P63,'player index'!D:F,3,FALSE),VLOOKUP(P63,'player index'!E:F,2,FALSE))</f>
        <v>141</v>
      </c>
      <c r="R63">
        <f t="shared" si="3"/>
        <v>20.399999999999999</v>
      </c>
    </row>
    <row r="64" spans="1:18">
      <c r="A64" t="s">
        <v>1822</v>
      </c>
      <c r="B64" t="s">
        <v>89</v>
      </c>
      <c r="C64">
        <v>0</v>
      </c>
      <c r="D64">
        <v>0</v>
      </c>
      <c r="E64">
        <v>0</v>
      </c>
      <c r="F64">
        <v>0</v>
      </c>
      <c r="G64">
        <v>0</v>
      </c>
      <c r="H64">
        <v>72</v>
      </c>
      <c r="I64">
        <v>1</v>
      </c>
      <c r="J64">
        <v>0</v>
      </c>
      <c r="K64">
        <v>0</v>
      </c>
      <c r="L64">
        <v>0</v>
      </c>
      <c r="M64">
        <v>13.2</v>
      </c>
      <c r="N64">
        <f t="shared" si="0"/>
        <v>20.399999999999999</v>
      </c>
      <c r="O64" t="str">
        <f t="shared" si="1"/>
        <v>Larry Fitzgerald WR - ARI</v>
      </c>
      <c r="P64" t="str">
        <f t="shared" si="2"/>
        <v>Larry Fitzgerald</v>
      </c>
      <c r="Q64">
        <f>IFERROR(VLOOKUP(P64,'player index'!D:F,3,FALSE),VLOOKUP(P64,'player index'!E:F,2,FALSE))</f>
        <v>132</v>
      </c>
      <c r="R64">
        <f t="shared" si="3"/>
        <v>20.399999999999999</v>
      </c>
    </row>
    <row r="65" spans="1:18">
      <c r="A65" t="s">
        <v>1823</v>
      </c>
      <c r="B65" t="s">
        <v>743</v>
      </c>
      <c r="C65">
        <v>0</v>
      </c>
      <c r="D65">
        <v>0</v>
      </c>
      <c r="E65">
        <v>0</v>
      </c>
      <c r="F65">
        <v>46</v>
      </c>
      <c r="G65">
        <v>1</v>
      </c>
      <c r="H65">
        <v>24</v>
      </c>
      <c r="I65">
        <v>0</v>
      </c>
      <c r="J65">
        <v>0</v>
      </c>
      <c r="K65">
        <v>0</v>
      </c>
      <c r="L65">
        <v>0</v>
      </c>
      <c r="M65">
        <v>13</v>
      </c>
      <c r="N65">
        <f t="shared" si="0"/>
        <v>15.400000000000002</v>
      </c>
      <c r="O65" t="str">
        <f t="shared" si="1"/>
        <v>Ronnie Hillman RB - DEN</v>
      </c>
      <c r="P65" t="str">
        <f t="shared" si="2"/>
        <v>Ronnie Hillman</v>
      </c>
      <c r="Q65">
        <f>IFERROR(VLOOKUP(P65,'player index'!D:F,3,FALSE),VLOOKUP(P65,'player index'!E:F,2,FALSE))</f>
        <v>186</v>
      </c>
      <c r="R65">
        <f t="shared" si="3"/>
        <v>15.400000000000002</v>
      </c>
    </row>
    <row r="66" spans="1:18">
      <c r="A66" t="s">
        <v>1824</v>
      </c>
      <c r="B66" t="s">
        <v>617</v>
      </c>
      <c r="C66">
        <v>0</v>
      </c>
      <c r="D66">
        <v>0</v>
      </c>
      <c r="E66">
        <v>0</v>
      </c>
      <c r="F66">
        <v>60</v>
      </c>
      <c r="G66">
        <v>1</v>
      </c>
      <c r="H66">
        <v>10</v>
      </c>
      <c r="I66">
        <v>0</v>
      </c>
      <c r="J66">
        <v>0</v>
      </c>
      <c r="K66">
        <v>0</v>
      </c>
      <c r="L66">
        <v>0</v>
      </c>
      <c r="M66">
        <v>13</v>
      </c>
      <c r="N66">
        <f t="shared" si="0"/>
        <v>14</v>
      </c>
      <c r="O66" t="str">
        <f t="shared" si="1"/>
        <v>Chris Ivory RB - NYJ Q View Videos</v>
      </c>
      <c r="P66" t="str">
        <f t="shared" si="2"/>
        <v>Chris Ivory</v>
      </c>
      <c r="Q66">
        <f>IFERROR(VLOOKUP(P66,'player index'!D:F,3,FALSE),VLOOKUP(P66,'player index'!E:F,2,FALSE))</f>
        <v>51</v>
      </c>
      <c r="R66">
        <f t="shared" si="3"/>
        <v>14</v>
      </c>
    </row>
    <row r="67" spans="1:18">
      <c r="A67" t="s">
        <v>1825</v>
      </c>
      <c r="B67" t="s">
        <v>593</v>
      </c>
      <c r="C67">
        <v>0</v>
      </c>
      <c r="D67">
        <v>0</v>
      </c>
      <c r="E67">
        <v>0</v>
      </c>
      <c r="F67">
        <v>0</v>
      </c>
      <c r="G67">
        <v>0</v>
      </c>
      <c r="H67">
        <v>70</v>
      </c>
      <c r="I67">
        <v>1</v>
      </c>
      <c r="J67">
        <v>0</v>
      </c>
      <c r="K67">
        <v>0</v>
      </c>
      <c r="L67">
        <v>0</v>
      </c>
      <c r="M67">
        <v>13</v>
      </c>
      <c r="N67">
        <f t="shared" ref="N67:N130" si="4">C67*0.04+D67*4-E67+F67*0.1+G67*6+H67*0.1+I67*6+J67*6+K67*2-L67+IF(C67&gt;300,3,0)+IF(F67&gt;100,3,0)+IF(H67&gt;100,3,0)+H67/10</f>
        <v>20</v>
      </c>
      <c r="O67" t="str">
        <f t="shared" ref="O67:O130" si="5">A67</f>
        <v>Steve Smith WR - BAL View Videos</v>
      </c>
      <c r="P67" t="str">
        <f t="shared" ref="P67:P130" si="6">LEFT(O67,FIND("-",O67)-5)</f>
        <v>Steve Smith</v>
      </c>
      <c r="Q67">
        <f>IFERROR(VLOOKUP(P67,'player index'!D:F,3,FALSE),VLOOKUP(P67,'player index'!E:F,2,FALSE))</f>
        <v>142</v>
      </c>
      <c r="R67">
        <f t="shared" ref="R67:R130" si="7">N67</f>
        <v>20</v>
      </c>
    </row>
    <row r="68" spans="1:18">
      <c r="A68" t="s">
        <v>1826</v>
      </c>
      <c r="B68" t="s">
        <v>610</v>
      </c>
      <c r="C68">
        <v>0</v>
      </c>
      <c r="D68">
        <v>0</v>
      </c>
      <c r="E68">
        <v>0</v>
      </c>
      <c r="F68">
        <v>2</v>
      </c>
      <c r="G68">
        <v>0</v>
      </c>
      <c r="H68">
        <v>67</v>
      </c>
      <c r="I68">
        <v>1</v>
      </c>
      <c r="J68">
        <v>0</v>
      </c>
      <c r="K68">
        <v>0</v>
      </c>
      <c r="L68">
        <v>0</v>
      </c>
      <c r="M68">
        <v>12.9</v>
      </c>
      <c r="N68">
        <f t="shared" si="4"/>
        <v>19.600000000000001</v>
      </c>
      <c r="O68" t="str">
        <f t="shared" si="5"/>
        <v>Julian Edelman WR - NE</v>
      </c>
      <c r="P68" t="str">
        <f t="shared" si="6"/>
        <v>Julian Edelman</v>
      </c>
      <c r="Q68">
        <f>IFERROR(VLOOKUP(P68,'player index'!D:F,3,FALSE),VLOOKUP(P68,'player index'!E:F,2,FALSE))</f>
        <v>75</v>
      </c>
      <c r="R68">
        <f t="shared" si="7"/>
        <v>19.600000000000001</v>
      </c>
    </row>
    <row r="69" spans="1:18">
      <c r="A69" t="s">
        <v>1827</v>
      </c>
      <c r="B69" t="s">
        <v>610</v>
      </c>
      <c r="C69">
        <v>0</v>
      </c>
      <c r="D69">
        <v>0</v>
      </c>
      <c r="E69">
        <v>0</v>
      </c>
      <c r="F69">
        <v>0</v>
      </c>
      <c r="G69">
        <v>0</v>
      </c>
      <c r="H69">
        <v>69</v>
      </c>
      <c r="I69">
        <v>1</v>
      </c>
      <c r="J69">
        <v>0</v>
      </c>
      <c r="K69">
        <v>0</v>
      </c>
      <c r="L69">
        <v>0</v>
      </c>
      <c r="M69">
        <v>12.9</v>
      </c>
      <c r="N69">
        <f t="shared" si="4"/>
        <v>19.8</v>
      </c>
      <c r="O69" t="str">
        <f t="shared" si="5"/>
        <v>Rob Gronkowski TE - NE View Videos</v>
      </c>
      <c r="P69" t="str">
        <f t="shared" si="6"/>
        <v>Rob Gronkowski</v>
      </c>
      <c r="Q69">
        <f>IFERROR(VLOOKUP(P69,'player index'!D:F,3,FALSE),VLOOKUP(P69,'player index'!E:F,2,FALSE))</f>
        <v>56</v>
      </c>
      <c r="R69">
        <f t="shared" si="7"/>
        <v>19.8</v>
      </c>
    </row>
    <row r="70" spans="1:18">
      <c r="A70" t="s">
        <v>1828</v>
      </c>
      <c r="B70" t="s">
        <v>738</v>
      </c>
      <c r="C70">
        <v>0</v>
      </c>
      <c r="D70">
        <v>0</v>
      </c>
      <c r="E70">
        <v>0</v>
      </c>
      <c r="F70">
        <v>0</v>
      </c>
      <c r="G70">
        <v>0</v>
      </c>
      <c r="H70">
        <v>67</v>
      </c>
      <c r="I70">
        <v>1</v>
      </c>
      <c r="J70">
        <v>0</v>
      </c>
      <c r="K70">
        <v>0</v>
      </c>
      <c r="L70">
        <v>0</v>
      </c>
      <c r="M70">
        <v>12.7</v>
      </c>
      <c r="N70">
        <f t="shared" si="4"/>
        <v>19.399999999999999</v>
      </c>
      <c r="O70" t="str">
        <f t="shared" si="5"/>
        <v>Andre Johnson WR - IND P View Videos</v>
      </c>
      <c r="P70" t="str">
        <f t="shared" si="6"/>
        <v>Andre Johnson</v>
      </c>
      <c r="Q70">
        <f>IFERROR(VLOOKUP(P70,'player index'!D:F,3,FALSE),VLOOKUP(P70,'player index'!E:F,2,FALSE))</f>
        <v>154</v>
      </c>
      <c r="R70">
        <f t="shared" si="7"/>
        <v>19.399999999999999</v>
      </c>
    </row>
    <row r="71" spans="1:18">
      <c r="A71" t="s">
        <v>1829</v>
      </c>
      <c r="B71" t="s">
        <v>748</v>
      </c>
      <c r="C71">
        <v>0</v>
      </c>
      <c r="D71">
        <v>0</v>
      </c>
      <c r="E71">
        <v>0</v>
      </c>
      <c r="F71">
        <v>58</v>
      </c>
      <c r="G71">
        <v>1</v>
      </c>
      <c r="H71">
        <v>8</v>
      </c>
      <c r="I71">
        <v>0</v>
      </c>
      <c r="J71">
        <v>0</v>
      </c>
      <c r="K71">
        <v>0</v>
      </c>
      <c r="L71">
        <v>0</v>
      </c>
      <c r="M71">
        <v>12.6</v>
      </c>
      <c r="N71">
        <f t="shared" si="4"/>
        <v>13.400000000000002</v>
      </c>
      <c r="O71" t="str">
        <f t="shared" si="5"/>
        <v>Latavius Murray RB - OAK</v>
      </c>
      <c r="P71" t="str">
        <f t="shared" si="6"/>
        <v>Latavius Murray</v>
      </c>
      <c r="Q71">
        <f>IFERROR(VLOOKUP(P71,'player index'!D:F,3,FALSE),VLOOKUP(P71,'player index'!E:F,2,FALSE))</f>
        <v>73</v>
      </c>
      <c r="R71">
        <f t="shared" si="7"/>
        <v>13.400000000000002</v>
      </c>
    </row>
    <row r="72" spans="1:18">
      <c r="A72" t="s">
        <v>1830</v>
      </c>
      <c r="B72" t="s">
        <v>605</v>
      </c>
      <c r="C72">
        <v>0</v>
      </c>
      <c r="D72">
        <v>0</v>
      </c>
      <c r="E72">
        <v>0</v>
      </c>
      <c r="F72">
        <v>0</v>
      </c>
      <c r="G72">
        <v>0</v>
      </c>
      <c r="H72">
        <v>66</v>
      </c>
      <c r="I72">
        <v>1</v>
      </c>
      <c r="J72">
        <v>0</v>
      </c>
      <c r="K72">
        <v>0</v>
      </c>
      <c r="L72">
        <v>0</v>
      </c>
      <c r="M72">
        <v>12.6</v>
      </c>
      <c r="N72">
        <f t="shared" si="4"/>
        <v>19.200000000000003</v>
      </c>
      <c r="O72" t="str">
        <f t="shared" si="5"/>
        <v>Delanie Walker TE - TEN P</v>
      </c>
      <c r="P72" t="str">
        <f t="shared" si="6"/>
        <v>Delanie Walker</v>
      </c>
      <c r="Q72">
        <f>IFERROR(VLOOKUP(P72,'player index'!D:F,3,FALSE),VLOOKUP(P72,'player index'!E:F,2,FALSE))</f>
        <v>496</v>
      </c>
      <c r="R72">
        <f t="shared" si="7"/>
        <v>19.200000000000003</v>
      </c>
    </row>
    <row r="73" spans="1:18">
      <c r="A73" t="s">
        <v>1831</v>
      </c>
      <c r="B73" t="s">
        <v>751</v>
      </c>
      <c r="C73">
        <v>242</v>
      </c>
      <c r="D73">
        <v>1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12.58</v>
      </c>
      <c r="N73">
        <f t="shared" si="4"/>
        <v>13.58</v>
      </c>
      <c r="O73" t="str">
        <f t="shared" si="5"/>
        <v>Andy Dalton QB - CIN</v>
      </c>
      <c r="P73" t="str">
        <f t="shared" si="6"/>
        <v>Andy Dalton</v>
      </c>
      <c r="Q73">
        <f>IFERROR(VLOOKUP(P73,'player index'!D:F,3,FALSE),VLOOKUP(P73,'player index'!E:F,2,FALSE))</f>
        <v>31</v>
      </c>
      <c r="R73">
        <f t="shared" si="7"/>
        <v>13.58</v>
      </c>
    </row>
    <row r="74" spans="1:18">
      <c r="A74" t="s">
        <v>1832</v>
      </c>
      <c r="B74" t="s">
        <v>593</v>
      </c>
      <c r="C74">
        <v>0</v>
      </c>
      <c r="D74">
        <v>0</v>
      </c>
      <c r="E74">
        <v>0</v>
      </c>
      <c r="F74">
        <v>52</v>
      </c>
      <c r="G74">
        <v>1</v>
      </c>
      <c r="H74">
        <v>13</v>
      </c>
      <c r="I74">
        <v>0</v>
      </c>
      <c r="J74">
        <v>0</v>
      </c>
      <c r="K74">
        <v>0</v>
      </c>
      <c r="L74">
        <v>0</v>
      </c>
      <c r="M74">
        <v>12.5</v>
      </c>
      <c r="N74">
        <f t="shared" si="4"/>
        <v>13.8</v>
      </c>
      <c r="O74" t="str">
        <f t="shared" si="5"/>
        <v>Justin Forsett RB - BAL</v>
      </c>
      <c r="P74" t="str">
        <f t="shared" si="6"/>
        <v>Justin Forsett</v>
      </c>
      <c r="Q74">
        <f>IFERROR(VLOOKUP(P74,'player index'!D:F,3,FALSE),VLOOKUP(P74,'player index'!E:F,2,FALSE))</f>
        <v>39</v>
      </c>
      <c r="R74">
        <f t="shared" si="7"/>
        <v>13.8</v>
      </c>
    </row>
    <row r="75" spans="1:18">
      <c r="A75" t="s">
        <v>1833</v>
      </c>
      <c r="B75" t="s">
        <v>742</v>
      </c>
      <c r="C75">
        <v>0</v>
      </c>
      <c r="D75">
        <v>0</v>
      </c>
      <c r="E75">
        <v>0</v>
      </c>
      <c r="F75">
        <v>57</v>
      </c>
      <c r="G75">
        <v>1</v>
      </c>
      <c r="H75">
        <v>8</v>
      </c>
      <c r="I75">
        <v>0</v>
      </c>
      <c r="J75">
        <v>0</v>
      </c>
      <c r="K75">
        <v>0</v>
      </c>
      <c r="L75">
        <v>0</v>
      </c>
      <c r="M75">
        <v>12.5</v>
      </c>
      <c r="N75">
        <f t="shared" si="4"/>
        <v>13.3</v>
      </c>
      <c r="O75" t="str">
        <f t="shared" si="5"/>
        <v>Melvin Gordon RB - SD</v>
      </c>
      <c r="P75" t="str">
        <f t="shared" si="6"/>
        <v>Melvin Gordon</v>
      </c>
      <c r="Q75">
        <f>IFERROR(VLOOKUP(P75,'player index'!D:F,3,FALSE),VLOOKUP(P75,'player index'!E:F,2,FALSE))</f>
        <v>125</v>
      </c>
      <c r="R75">
        <f t="shared" si="7"/>
        <v>13.3</v>
      </c>
    </row>
    <row r="76" spans="1:18">
      <c r="A76" t="s">
        <v>1834</v>
      </c>
      <c r="B76" t="s">
        <v>749</v>
      </c>
      <c r="C76">
        <v>0</v>
      </c>
      <c r="D76">
        <v>0</v>
      </c>
      <c r="E76">
        <v>0</v>
      </c>
      <c r="F76">
        <v>51</v>
      </c>
      <c r="G76">
        <v>1</v>
      </c>
      <c r="H76">
        <v>12</v>
      </c>
      <c r="I76">
        <v>0</v>
      </c>
      <c r="J76">
        <v>0</v>
      </c>
      <c r="K76">
        <v>0</v>
      </c>
      <c r="L76">
        <v>0</v>
      </c>
      <c r="M76">
        <v>12.3</v>
      </c>
      <c r="N76">
        <f t="shared" si="4"/>
        <v>13.5</v>
      </c>
      <c r="O76" t="str">
        <f t="shared" si="5"/>
        <v>DeMarco Murray RB - PHI Q View Videos</v>
      </c>
      <c r="P76" t="str">
        <f t="shared" si="6"/>
        <v>DeMarco Murray</v>
      </c>
      <c r="Q76">
        <f>IFERROR(VLOOKUP(P76,'player index'!D:F,3,FALSE),VLOOKUP(P76,'player index'!E:F,2,FALSE))</f>
        <v>35</v>
      </c>
      <c r="R76">
        <f t="shared" si="7"/>
        <v>13.5</v>
      </c>
    </row>
    <row r="77" spans="1:18">
      <c r="A77" t="s">
        <v>1835</v>
      </c>
      <c r="B77" t="s">
        <v>745</v>
      </c>
      <c r="C77">
        <v>0</v>
      </c>
      <c r="D77">
        <v>0</v>
      </c>
      <c r="E77">
        <v>0</v>
      </c>
      <c r="F77">
        <v>54</v>
      </c>
      <c r="G77">
        <v>1</v>
      </c>
      <c r="H77">
        <v>8</v>
      </c>
      <c r="I77">
        <v>0</v>
      </c>
      <c r="J77">
        <v>0</v>
      </c>
      <c r="K77">
        <v>0</v>
      </c>
      <c r="L77">
        <v>0</v>
      </c>
      <c r="M77">
        <v>12.2</v>
      </c>
      <c r="N77">
        <f t="shared" si="4"/>
        <v>13.000000000000002</v>
      </c>
      <c r="O77" t="str">
        <f t="shared" si="5"/>
        <v>Carlos Hyde RB - SF P View Videos</v>
      </c>
      <c r="P77" t="str">
        <f t="shared" si="6"/>
        <v>Carlos Hyde</v>
      </c>
      <c r="Q77">
        <f>IFERROR(VLOOKUP(P77,'player index'!D:F,3,FALSE),VLOOKUP(P77,'player index'!E:F,2,FALSE))</f>
        <v>50</v>
      </c>
      <c r="R77">
        <f t="shared" si="7"/>
        <v>13.000000000000002</v>
      </c>
    </row>
    <row r="78" spans="1:18">
      <c r="A78" t="s">
        <v>1836</v>
      </c>
      <c r="B78" t="s">
        <v>619</v>
      </c>
      <c r="C78">
        <v>225</v>
      </c>
      <c r="D78">
        <v>1</v>
      </c>
      <c r="E78">
        <v>1</v>
      </c>
      <c r="F78">
        <v>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12.2</v>
      </c>
      <c r="N78">
        <f t="shared" si="4"/>
        <v>13.2</v>
      </c>
      <c r="O78" t="str">
        <f t="shared" si="5"/>
        <v>Josh McCown QB - CLE P View Videos</v>
      </c>
      <c r="P78" t="str">
        <f t="shared" si="6"/>
        <v>Josh McCown</v>
      </c>
      <c r="Q78">
        <f>IFERROR(VLOOKUP(P78,'player index'!D:F,3,FALSE),VLOOKUP(P78,'player index'!E:F,2,FALSE))</f>
        <v>493</v>
      </c>
      <c r="R78">
        <f t="shared" si="7"/>
        <v>13.2</v>
      </c>
    </row>
    <row r="79" spans="1:18">
      <c r="A79" t="s">
        <v>1837</v>
      </c>
      <c r="B79" t="s">
        <v>746</v>
      </c>
      <c r="C79">
        <v>0</v>
      </c>
      <c r="D79">
        <v>0</v>
      </c>
      <c r="E79">
        <v>0</v>
      </c>
      <c r="F79">
        <v>0</v>
      </c>
      <c r="G79">
        <v>0</v>
      </c>
      <c r="H79">
        <v>61</v>
      </c>
      <c r="I79">
        <v>1</v>
      </c>
      <c r="J79">
        <v>0</v>
      </c>
      <c r="K79">
        <v>0</v>
      </c>
      <c r="L79">
        <v>0</v>
      </c>
      <c r="M79">
        <v>12.1</v>
      </c>
      <c r="N79">
        <f t="shared" si="4"/>
        <v>18.200000000000003</v>
      </c>
      <c r="O79" t="str">
        <f t="shared" si="5"/>
        <v>Jeremy Maclin WR - KC FP</v>
      </c>
      <c r="P79" t="str">
        <f t="shared" si="6"/>
        <v>Jeremy Maclin</v>
      </c>
      <c r="Q79">
        <f>IFERROR(VLOOKUP(P79,'player index'!D:F,3,FALSE),VLOOKUP(P79,'player index'!E:F,2,FALSE))</f>
        <v>100</v>
      </c>
      <c r="R79">
        <f t="shared" si="7"/>
        <v>18.200000000000003</v>
      </c>
    </row>
    <row r="80" spans="1:18">
      <c r="A80" t="s">
        <v>1838</v>
      </c>
      <c r="B80" t="s">
        <v>741</v>
      </c>
      <c r="C80">
        <v>0</v>
      </c>
      <c r="D80">
        <v>0</v>
      </c>
      <c r="E80">
        <v>0</v>
      </c>
      <c r="F80">
        <v>0</v>
      </c>
      <c r="G80">
        <v>0</v>
      </c>
      <c r="H80">
        <v>61</v>
      </c>
      <c r="I80">
        <v>1</v>
      </c>
      <c r="J80">
        <v>0</v>
      </c>
      <c r="K80">
        <v>0</v>
      </c>
      <c r="L80">
        <v>0</v>
      </c>
      <c r="M80">
        <v>12.1</v>
      </c>
      <c r="N80">
        <f t="shared" si="4"/>
        <v>18.200000000000003</v>
      </c>
      <c r="O80" t="str">
        <f t="shared" si="5"/>
        <v>Allen Robinson WR - JAC</v>
      </c>
      <c r="P80" t="str">
        <f t="shared" si="6"/>
        <v>Allen Robinson</v>
      </c>
      <c r="Q80">
        <f>IFERROR(VLOOKUP(P80,'player index'!D:F,3,FALSE),VLOOKUP(P80,'player index'!E:F,2,FALSE))</f>
        <v>120</v>
      </c>
      <c r="R80">
        <f t="shared" si="7"/>
        <v>18.200000000000003</v>
      </c>
    </row>
    <row r="81" spans="1:18">
      <c r="A81" t="s">
        <v>1839</v>
      </c>
      <c r="B81" t="s">
        <v>745</v>
      </c>
      <c r="C81">
        <v>0</v>
      </c>
      <c r="D81">
        <v>0</v>
      </c>
      <c r="E81">
        <v>0</v>
      </c>
      <c r="F81">
        <v>0</v>
      </c>
      <c r="G81">
        <v>0</v>
      </c>
      <c r="H81">
        <v>61</v>
      </c>
      <c r="I81">
        <v>1</v>
      </c>
      <c r="J81">
        <v>0</v>
      </c>
      <c r="K81">
        <v>0</v>
      </c>
      <c r="L81">
        <v>0</v>
      </c>
      <c r="M81">
        <v>12.1</v>
      </c>
      <c r="N81">
        <f t="shared" si="4"/>
        <v>18.200000000000003</v>
      </c>
      <c r="O81" t="str">
        <f t="shared" si="5"/>
        <v>Torrey Smith WR - SF P</v>
      </c>
      <c r="P81" t="str">
        <f t="shared" si="6"/>
        <v>Torrey Smith</v>
      </c>
      <c r="Q81">
        <f>IFERROR(VLOOKUP(P81,'player index'!D:F,3,FALSE),VLOOKUP(P81,'player index'!E:F,2,FALSE))</f>
        <v>163</v>
      </c>
      <c r="R81">
        <f t="shared" si="7"/>
        <v>18.200000000000003</v>
      </c>
    </row>
    <row r="82" spans="1:18">
      <c r="A82" t="s">
        <v>1840</v>
      </c>
      <c r="B82" t="s">
        <v>741</v>
      </c>
      <c r="C82">
        <v>198</v>
      </c>
      <c r="D82">
        <v>1</v>
      </c>
      <c r="E82">
        <v>1</v>
      </c>
      <c r="F82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11.92</v>
      </c>
      <c r="N82">
        <f t="shared" si="4"/>
        <v>12.92</v>
      </c>
      <c r="O82" t="str">
        <f t="shared" si="5"/>
        <v>Blake Bortles QB - JAC</v>
      </c>
      <c r="P82" t="str">
        <f t="shared" si="6"/>
        <v>Blake Bortles</v>
      </c>
      <c r="Q82">
        <f>IFERROR(VLOOKUP(P82,'player index'!D:F,3,FALSE),VLOOKUP(P82,'player index'!E:F,2,FALSE))</f>
        <v>27</v>
      </c>
      <c r="R82">
        <f t="shared" si="7"/>
        <v>12.92</v>
      </c>
    </row>
    <row r="83" spans="1:18">
      <c r="A83" t="s">
        <v>1841</v>
      </c>
      <c r="B83" t="s">
        <v>742</v>
      </c>
      <c r="C83">
        <v>0</v>
      </c>
      <c r="D83">
        <v>0</v>
      </c>
      <c r="E83">
        <v>0</v>
      </c>
      <c r="F83">
        <v>0</v>
      </c>
      <c r="G83">
        <v>0</v>
      </c>
      <c r="H83">
        <v>59</v>
      </c>
      <c r="I83">
        <v>1</v>
      </c>
      <c r="J83">
        <v>0</v>
      </c>
      <c r="K83">
        <v>0</v>
      </c>
      <c r="L83">
        <v>0</v>
      </c>
      <c r="M83">
        <v>11.9</v>
      </c>
      <c r="N83">
        <f t="shared" si="4"/>
        <v>17.8</v>
      </c>
      <c r="O83" t="str">
        <f t="shared" si="5"/>
        <v>Keenan Allen WR - SD</v>
      </c>
      <c r="P83" t="str">
        <f t="shared" si="6"/>
        <v>Keenan Allen</v>
      </c>
      <c r="Q83">
        <f>IFERROR(VLOOKUP(P83,'player index'!D:F,3,FALSE),VLOOKUP(P83,'player index'!E:F,2,FALSE))</f>
        <v>79</v>
      </c>
      <c r="R83">
        <f t="shared" si="7"/>
        <v>17.8</v>
      </c>
    </row>
    <row r="84" spans="1:18">
      <c r="A84" t="s">
        <v>1842</v>
      </c>
      <c r="B84" t="s">
        <v>743</v>
      </c>
      <c r="C84">
        <v>0</v>
      </c>
      <c r="D84">
        <v>0</v>
      </c>
      <c r="E84">
        <v>0</v>
      </c>
      <c r="F84">
        <v>45</v>
      </c>
      <c r="G84">
        <v>1</v>
      </c>
      <c r="H84">
        <v>14</v>
      </c>
      <c r="I84">
        <v>0</v>
      </c>
      <c r="J84">
        <v>0</v>
      </c>
      <c r="K84">
        <v>0</v>
      </c>
      <c r="L84">
        <v>0</v>
      </c>
      <c r="M84">
        <v>11.9</v>
      </c>
      <c r="N84">
        <f t="shared" si="4"/>
        <v>13.3</v>
      </c>
      <c r="O84" t="str">
        <f t="shared" si="5"/>
        <v>C.J. Anderson RB - DEN P</v>
      </c>
      <c r="P84" t="str">
        <f t="shared" si="6"/>
        <v>C.J. Anderson</v>
      </c>
      <c r="Q84">
        <f>IFERROR(VLOOKUP(P84,'player index'!D:F,3,FALSE),VLOOKUP(P84,'player index'!E:F,2,FALSE))</f>
        <v>69</v>
      </c>
      <c r="R84">
        <f t="shared" si="7"/>
        <v>13.3</v>
      </c>
    </row>
    <row r="85" spans="1:18">
      <c r="A85" t="s">
        <v>1843</v>
      </c>
      <c r="B85" t="s">
        <v>619</v>
      </c>
      <c r="C85">
        <v>0</v>
      </c>
      <c r="D85">
        <v>0</v>
      </c>
      <c r="E85">
        <v>0</v>
      </c>
      <c r="F85">
        <v>51</v>
      </c>
      <c r="G85">
        <v>1</v>
      </c>
      <c r="H85">
        <v>8</v>
      </c>
      <c r="I85">
        <v>0</v>
      </c>
      <c r="J85">
        <v>0</v>
      </c>
      <c r="K85">
        <v>0</v>
      </c>
      <c r="L85">
        <v>0</v>
      </c>
      <c r="M85">
        <v>11.9</v>
      </c>
      <c r="N85">
        <f t="shared" si="4"/>
        <v>12.700000000000003</v>
      </c>
      <c r="O85" t="str">
        <f t="shared" si="5"/>
        <v>Isaiah Crowell RB - CLE</v>
      </c>
      <c r="P85" t="str">
        <f t="shared" si="6"/>
        <v>Isaiah Crowell</v>
      </c>
      <c r="Q85">
        <f>IFERROR(VLOOKUP(P85,'player index'!D:F,3,FALSE),VLOOKUP(P85,'player index'!E:F,2,FALSE))</f>
        <v>72</v>
      </c>
      <c r="R85">
        <f t="shared" si="7"/>
        <v>12.700000000000003</v>
      </c>
    </row>
    <row r="86" spans="1:18">
      <c r="A86" t="s">
        <v>1844</v>
      </c>
      <c r="B86" t="s">
        <v>589</v>
      </c>
      <c r="C86">
        <v>0</v>
      </c>
      <c r="D86">
        <v>0</v>
      </c>
      <c r="E86">
        <v>0</v>
      </c>
      <c r="F86">
        <v>2</v>
      </c>
      <c r="G86">
        <v>0</v>
      </c>
      <c r="H86">
        <v>57</v>
      </c>
      <c r="I86">
        <v>1</v>
      </c>
      <c r="J86">
        <v>0</v>
      </c>
      <c r="K86">
        <v>0</v>
      </c>
      <c r="L86">
        <v>0</v>
      </c>
      <c r="M86">
        <v>11.9</v>
      </c>
      <c r="N86">
        <f t="shared" si="4"/>
        <v>17.600000000000001</v>
      </c>
      <c r="O86" t="str">
        <f t="shared" si="5"/>
        <v>Golden Tate WR - DET</v>
      </c>
      <c r="P86" t="str">
        <f t="shared" si="6"/>
        <v>Golden Tate</v>
      </c>
      <c r="Q86">
        <f>IFERROR(VLOOKUP(P86,'player index'!D:F,3,FALSE),VLOOKUP(P86,'player index'!E:F,2,FALSE))</f>
        <v>108</v>
      </c>
      <c r="R86">
        <f t="shared" si="7"/>
        <v>17.600000000000001</v>
      </c>
    </row>
    <row r="87" spans="1:18">
      <c r="A87" t="s">
        <v>1845</v>
      </c>
      <c r="B87" t="s">
        <v>745</v>
      </c>
      <c r="C87">
        <v>0</v>
      </c>
      <c r="D87">
        <v>0</v>
      </c>
      <c r="E87">
        <v>0</v>
      </c>
      <c r="F87">
        <v>0</v>
      </c>
      <c r="G87">
        <v>0</v>
      </c>
      <c r="H87">
        <v>58</v>
      </c>
      <c r="I87">
        <v>1</v>
      </c>
      <c r="J87">
        <v>0</v>
      </c>
      <c r="K87">
        <v>0</v>
      </c>
      <c r="L87">
        <v>0</v>
      </c>
      <c r="M87">
        <v>11.8</v>
      </c>
      <c r="N87">
        <f t="shared" si="4"/>
        <v>17.600000000000001</v>
      </c>
      <c r="O87" t="str">
        <f t="shared" si="5"/>
        <v>Anquan Boldin WR - SF</v>
      </c>
      <c r="P87" t="str">
        <f t="shared" si="6"/>
        <v>Anquan Boldin</v>
      </c>
      <c r="Q87">
        <f>IFERROR(VLOOKUP(P87,'player index'!D:F,3,FALSE),VLOOKUP(P87,'player index'!E:F,2,FALSE))</f>
        <v>165</v>
      </c>
      <c r="R87">
        <f t="shared" si="7"/>
        <v>17.600000000000001</v>
      </c>
    </row>
    <row r="88" spans="1:18">
      <c r="A88" t="s">
        <v>1846</v>
      </c>
      <c r="B88" t="s">
        <v>608</v>
      </c>
      <c r="C88">
        <v>0</v>
      </c>
      <c r="D88">
        <v>0</v>
      </c>
      <c r="E88">
        <v>0</v>
      </c>
      <c r="F88">
        <v>0</v>
      </c>
      <c r="G88">
        <v>0</v>
      </c>
      <c r="H88">
        <v>58</v>
      </c>
      <c r="I88">
        <v>1</v>
      </c>
      <c r="J88">
        <v>0</v>
      </c>
      <c r="K88">
        <v>0</v>
      </c>
      <c r="L88">
        <v>0</v>
      </c>
      <c r="M88">
        <v>11.8</v>
      </c>
      <c r="N88">
        <f t="shared" si="4"/>
        <v>17.600000000000001</v>
      </c>
      <c r="O88" t="str">
        <f t="shared" si="5"/>
        <v>Jordan Cameron TE - MIA Q View Videos</v>
      </c>
      <c r="P88" t="str">
        <f t="shared" si="6"/>
        <v>Jordan Cameron</v>
      </c>
      <c r="Q88">
        <f>IFERROR(VLOOKUP(P88,'player index'!D:F,3,FALSE),VLOOKUP(P88,'player index'!E:F,2,FALSE))</f>
        <v>185</v>
      </c>
      <c r="R88">
        <f t="shared" si="7"/>
        <v>17.600000000000001</v>
      </c>
    </row>
    <row r="89" spans="1:18">
      <c r="A89" t="s">
        <v>1847</v>
      </c>
      <c r="B89" t="s">
        <v>581</v>
      </c>
      <c r="C89">
        <v>0</v>
      </c>
      <c r="D89">
        <v>0</v>
      </c>
      <c r="E89">
        <v>0</v>
      </c>
      <c r="F89">
        <v>0</v>
      </c>
      <c r="G89">
        <v>0</v>
      </c>
      <c r="H89">
        <v>58</v>
      </c>
      <c r="I89">
        <v>1</v>
      </c>
      <c r="J89">
        <v>0</v>
      </c>
      <c r="K89">
        <v>0</v>
      </c>
      <c r="L89">
        <v>0</v>
      </c>
      <c r="M89">
        <v>11.8</v>
      </c>
      <c r="N89">
        <f t="shared" si="4"/>
        <v>17.600000000000001</v>
      </c>
      <c r="O89" t="str">
        <f t="shared" si="5"/>
        <v>Larry Donnell TE - NYG View Videos</v>
      </c>
      <c r="P89" t="str">
        <f t="shared" si="6"/>
        <v>Larry Donnell</v>
      </c>
      <c r="Q89">
        <f>IFERROR(VLOOKUP(P89,'player index'!D:F,3,FALSE),VLOOKUP(P89,'player index'!E:F,2,FALSE))</f>
        <v>210</v>
      </c>
      <c r="R89">
        <f t="shared" si="7"/>
        <v>17.600000000000001</v>
      </c>
    </row>
    <row r="90" spans="1:18">
      <c r="A90" t="s">
        <v>1848</v>
      </c>
      <c r="B90" t="s">
        <v>605</v>
      </c>
      <c r="C90">
        <v>0</v>
      </c>
      <c r="D90">
        <v>0</v>
      </c>
      <c r="E90">
        <v>0</v>
      </c>
      <c r="F90">
        <v>48</v>
      </c>
      <c r="G90">
        <v>1</v>
      </c>
      <c r="H90">
        <v>10</v>
      </c>
      <c r="I90">
        <v>0</v>
      </c>
      <c r="J90">
        <v>0</v>
      </c>
      <c r="K90">
        <v>0</v>
      </c>
      <c r="L90">
        <v>0</v>
      </c>
      <c r="M90">
        <v>11.8</v>
      </c>
      <c r="N90">
        <f t="shared" si="4"/>
        <v>12.8</v>
      </c>
      <c r="O90" t="str">
        <f t="shared" si="5"/>
        <v>Bishop Sankey RB - TEN</v>
      </c>
      <c r="P90" t="str">
        <f t="shared" si="6"/>
        <v>Bishop Sankey</v>
      </c>
      <c r="Q90">
        <f>IFERROR(VLOOKUP(P90,'player index'!D:F,3,FALSE),VLOOKUP(P90,'player index'!E:F,2,FALSE))</f>
        <v>101</v>
      </c>
      <c r="R90">
        <f t="shared" si="7"/>
        <v>12.8</v>
      </c>
    </row>
    <row r="91" spans="1:18">
      <c r="A91" t="s">
        <v>1849</v>
      </c>
      <c r="B91" t="s">
        <v>608</v>
      </c>
      <c r="C91">
        <v>0</v>
      </c>
      <c r="D91">
        <v>0</v>
      </c>
      <c r="E91">
        <v>0</v>
      </c>
      <c r="F91">
        <v>0</v>
      </c>
      <c r="G91">
        <v>0</v>
      </c>
      <c r="H91">
        <v>58</v>
      </c>
      <c r="I91">
        <v>1</v>
      </c>
      <c r="J91">
        <v>0</v>
      </c>
      <c r="K91">
        <v>0</v>
      </c>
      <c r="L91">
        <v>0</v>
      </c>
      <c r="M91">
        <v>11.8</v>
      </c>
      <c r="N91">
        <f t="shared" si="4"/>
        <v>17.600000000000001</v>
      </c>
      <c r="O91" t="str">
        <f t="shared" si="5"/>
        <v>Kenny Stills WR - MIA</v>
      </c>
      <c r="P91" t="str">
        <f t="shared" si="6"/>
        <v>Kenny Stills</v>
      </c>
      <c r="Q91">
        <f>IFERROR(VLOOKUP(P91,'player index'!D:F,3,FALSE),VLOOKUP(P91,'player index'!E:F,2,FALSE))</f>
        <v>287</v>
      </c>
      <c r="R91">
        <f t="shared" si="7"/>
        <v>17.600000000000001</v>
      </c>
    </row>
    <row r="92" spans="1:18">
      <c r="A92" t="s">
        <v>1850</v>
      </c>
      <c r="B92" t="s">
        <v>749</v>
      </c>
      <c r="C92">
        <v>0</v>
      </c>
      <c r="D92">
        <v>0</v>
      </c>
      <c r="E92">
        <v>0</v>
      </c>
      <c r="F92">
        <v>0</v>
      </c>
      <c r="G92">
        <v>0</v>
      </c>
      <c r="H92">
        <v>57</v>
      </c>
      <c r="I92">
        <v>1</v>
      </c>
      <c r="J92">
        <v>0</v>
      </c>
      <c r="K92">
        <v>0</v>
      </c>
      <c r="L92">
        <v>0</v>
      </c>
      <c r="M92">
        <v>11.7</v>
      </c>
      <c r="N92">
        <f t="shared" si="4"/>
        <v>17.399999999999999</v>
      </c>
      <c r="O92" t="str">
        <f t="shared" si="5"/>
        <v>Nelson Agholor WR - PHI</v>
      </c>
      <c r="P92" t="str">
        <f t="shared" si="6"/>
        <v>Nelson Agholor</v>
      </c>
      <c r="Q92">
        <f>IFERROR(VLOOKUP(P92,'player index'!D:F,3,FALSE),VLOOKUP(P92,'player index'!E:F,2,FALSE))</f>
        <v>179</v>
      </c>
      <c r="R92">
        <f t="shared" si="7"/>
        <v>17.399999999999999</v>
      </c>
    </row>
    <row r="93" spans="1:18">
      <c r="A93" t="s">
        <v>1851</v>
      </c>
      <c r="B93" t="s">
        <v>748</v>
      </c>
      <c r="C93">
        <v>0</v>
      </c>
      <c r="D93">
        <v>0</v>
      </c>
      <c r="E93">
        <v>0</v>
      </c>
      <c r="F93">
        <v>0</v>
      </c>
      <c r="G93">
        <v>0</v>
      </c>
      <c r="H93">
        <v>57</v>
      </c>
      <c r="I93">
        <v>1</v>
      </c>
      <c r="J93">
        <v>0</v>
      </c>
      <c r="K93">
        <v>0</v>
      </c>
      <c r="L93">
        <v>0</v>
      </c>
      <c r="M93">
        <v>11.7</v>
      </c>
      <c r="N93">
        <f t="shared" si="4"/>
        <v>17.399999999999999</v>
      </c>
      <c r="O93" t="str">
        <f t="shared" si="5"/>
        <v>Michael Crabtree WR - OAK</v>
      </c>
      <c r="P93" t="str">
        <f t="shared" si="6"/>
        <v>Michael Crabtree</v>
      </c>
      <c r="Q93">
        <f>IFERROR(VLOOKUP(P93,'player index'!D:F,3,FALSE),VLOOKUP(P93,'player index'!E:F,2,FALSE))</f>
        <v>200</v>
      </c>
      <c r="R93">
        <f t="shared" si="7"/>
        <v>17.399999999999999</v>
      </c>
    </row>
    <row r="94" spans="1:18">
      <c r="A94" t="s">
        <v>1852</v>
      </c>
      <c r="B94" t="s">
        <v>740</v>
      </c>
      <c r="C94">
        <v>0</v>
      </c>
      <c r="D94">
        <v>0</v>
      </c>
      <c r="E94">
        <v>0</v>
      </c>
      <c r="F94">
        <v>41</v>
      </c>
      <c r="G94">
        <v>1</v>
      </c>
      <c r="H94">
        <v>15</v>
      </c>
      <c r="I94">
        <v>0</v>
      </c>
      <c r="J94">
        <v>0</v>
      </c>
      <c r="K94">
        <v>0</v>
      </c>
      <c r="L94">
        <v>0</v>
      </c>
      <c r="M94">
        <v>11.6</v>
      </c>
      <c r="N94">
        <f t="shared" si="4"/>
        <v>13.100000000000001</v>
      </c>
      <c r="O94" t="str">
        <f t="shared" si="5"/>
        <v>Devonta Freeman RB - ATL View Videos</v>
      </c>
      <c r="P94" t="str">
        <f t="shared" si="6"/>
        <v>Devonta Freeman</v>
      </c>
      <c r="Q94">
        <f>IFERROR(VLOOKUP(P94,'player index'!D:F,3,FALSE),VLOOKUP(P94,'player index'!E:F,2,FALSE))</f>
        <v>160</v>
      </c>
      <c r="R94">
        <f t="shared" si="7"/>
        <v>13.100000000000001</v>
      </c>
    </row>
    <row r="95" spans="1:18">
      <c r="A95" t="s">
        <v>1853</v>
      </c>
      <c r="B95" t="s">
        <v>597</v>
      </c>
      <c r="C95">
        <v>0</v>
      </c>
      <c r="D95">
        <v>0</v>
      </c>
      <c r="E95">
        <v>0</v>
      </c>
      <c r="F95">
        <v>47</v>
      </c>
      <c r="G95">
        <v>1</v>
      </c>
      <c r="H95">
        <v>9</v>
      </c>
      <c r="I95">
        <v>0</v>
      </c>
      <c r="J95">
        <v>0</v>
      </c>
      <c r="K95">
        <v>0</v>
      </c>
      <c r="L95">
        <v>0</v>
      </c>
      <c r="M95">
        <v>11.6</v>
      </c>
      <c r="N95">
        <f t="shared" si="4"/>
        <v>12.5</v>
      </c>
      <c r="O95" t="str">
        <f t="shared" si="5"/>
        <v>Joseph Randle RB - DAL</v>
      </c>
      <c r="P95" t="str">
        <f t="shared" si="6"/>
        <v>Joseph Randle</v>
      </c>
      <c r="Q95">
        <f>IFERROR(VLOOKUP(P95,'player index'!D:F,3,FALSE),VLOOKUP(P95,'player index'!E:F,2,FALSE))</f>
        <v>61</v>
      </c>
      <c r="R95">
        <f t="shared" si="7"/>
        <v>12.5</v>
      </c>
    </row>
    <row r="96" spans="1:18">
      <c r="A96" t="s">
        <v>1854</v>
      </c>
      <c r="B96" t="s">
        <v>740</v>
      </c>
      <c r="C96">
        <v>0</v>
      </c>
      <c r="D96">
        <v>0</v>
      </c>
      <c r="E96">
        <v>0</v>
      </c>
      <c r="F96">
        <v>0</v>
      </c>
      <c r="G96">
        <v>0</v>
      </c>
      <c r="H96">
        <v>56</v>
      </c>
      <c r="I96">
        <v>1</v>
      </c>
      <c r="J96">
        <v>0</v>
      </c>
      <c r="K96">
        <v>0</v>
      </c>
      <c r="L96">
        <v>0</v>
      </c>
      <c r="M96">
        <v>11.6</v>
      </c>
      <c r="N96">
        <f t="shared" si="4"/>
        <v>17.200000000000003</v>
      </c>
      <c r="O96" t="str">
        <f t="shared" si="5"/>
        <v>Roddy White WR - ATL View Videos</v>
      </c>
      <c r="P96" t="str">
        <f t="shared" si="6"/>
        <v>Roddy White</v>
      </c>
      <c r="Q96">
        <f>IFERROR(VLOOKUP(P96,'player index'!D:F,3,FALSE),VLOOKUP(P96,'player index'!E:F,2,FALSE))</f>
        <v>99</v>
      </c>
      <c r="R96">
        <f t="shared" si="7"/>
        <v>17.200000000000003</v>
      </c>
    </row>
    <row r="97" spans="1:18">
      <c r="A97" t="s">
        <v>1855</v>
      </c>
      <c r="B97" t="s">
        <v>44</v>
      </c>
      <c r="C97">
        <v>0</v>
      </c>
      <c r="D97">
        <v>0</v>
      </c>
      <c r="E97">
        <v>0</v>
      </c>
      <c r="F97">
        <v>0</v>
      </c>
      <c r="G97">
        <v>0</v>
      </c>
      <c r="H97">
        <v>55</v>
      </c>
      <c r="I97">
        <v>1</v>
      </c>
      <c r="J97">
        <v>0</v>
      </c>
      <c r="K97">
        <v>0</v>
      </c>
      <c r="L97">
        <v>0</v>
      </c>
      <c r="M97">
        <v>11.5</v>
      </c>
      <c r="N97">
        <f t="shared" si="4"/>
        <v>17</v>
      </c>
      <c r="O97" t="str">
        <f t="shared" si="5"/>
        <v>James Jones WR - GB View Videos</v>
      </c>
      <c r="P97" t="str">
        <f t="shared" si="6"/>
        <v>James Jones</v>
      </c>
      <c r="Q97">
        <f>IFERROR(VLOOKUP(P97,'player index'!D:F,3,FALSE),VLOOKUP(P97,'player index'!E:F,2,FALSE))</f>
        <v>136</v>
      </c>
      <c r="R97">
        <f t="shared" si="7"/>
        <v>17</v>
      </c>
    </row>
    <row r="98" spans="1:18">
      <c r="A98" t="s">
        <v>1856</v>
      </c>
      <c r="B98" t="s">
        <v>608</v>
      </c>
      <c r="C98">
        <v>0</v>
      </c>
      <c r="D98">
        <v>0</v>
      </c>
      <c r="E98">
        <v>0</v>
      </c>
      <c r="F98">
        <v>2</v>
      </c>
      <c r="G98">
        <v>0</v>
      </c>
      <c r="H98">
        <v>53</v>
      </c>
      <c r="I98">
        <v>1</v>
      </c>
      <c r="J98">
        <v>0</v>
      </c>
      <c r="K98">
        <v>0</v>
      </c>
      <c r="L98">
        <v>0</v>
      </c>
      <c r="M98">
        <v>11.5</v>
      </c>
      <c r="N98">
        <f t="shared" si="4"/>
        <v>16.8</v>
      </c>
      <c r="O98" t="str">
        <f t="shared" si="5"/>
        <v>Jarvis Landry WR - MIA</v>
      </c>
      <c r="P98" t="str">
        <f t="shared" si="6"/>
        <v>Jarvis Landry</v>
      </c>
      <c r="Q98">
        <f>IFERROR(VLOOKUP(P98,'player index'!D:F,3,FALSE),VLOOKUP(P98,'player index'!E:F,2,FALSE))</f>
        <v>94</v>
      </c>
      <c r="R98">
        <f t="shared" si="7"/>
        <v>16.8</v>
      </c>
    </row>
    <row r="99" spans="1:18">
      <c r="A99" t="s">
        <v>1857</v>
      </c>
      <c r="B99" t="s">
        <v>749</v>
      </c>
      <c r="C99">
        <v>0</v>
      </c>
      <c r="D99">
        <v>0</v>
      </c>
      <c r="E99">
        <v>0</v>
      </c>
      <c r="F99">
        <v>0</v>
      </c>
      <c r="G99">
        <v>0</v>
      </c>
      <c r="H99">
        <v>54</v>
      </c>
      <c r="I99">
        <v>1</v>
      </c>
      <c r="J99">
        <v>0</v>
      </c>
      <c r="K99">
        <v>0</v>
      </c>
      <c r="L99">
        <v>0</v>
      </c>
      <c r="M99">
        <v>11.4</v>
      </c>
      <c r="N99">
        <f t="shared" si="4"/>
        <v>16.8</v>
      </c>
      <c r="O99" t="str">
        <f t="shared" si="5"/>
        <v>Zach Ertz TE - PHI</v>
      </c>
      <c r="P99" t="str">
        <f t="shared" si="6"/>
        <v>Zach Ertz</v>
      </c>
      <c r="Q99">
        <f>IFERROR(VLOOKUP(P99,'player index'!D:F,3,FALSE),VLOOKUP(P99,'player index'!E:F,2,FALSE))</f>
        <v>170</v>
      </c>
      <c r="R99">
        <f t="shared" si="7"/>
        <v>16.8</v>
      </c>
    </row>
    <row r="100" spans="1:18">
      <c r="A100" t="s">
        <v>1858</v>
      </c>
      <c r="B100" t="s">
        <v>744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53</v>
      </c>
      <c r="I100">
        <v>1</v>
      </c>
      <c r="J100">
        <v>0</v>
      </c>
      <c r="K100">
        <v>0</v>
      </c>
      <c r="L100">
        <v>0</v>
      </c>
      <c r="M100">
        <v>11.3</v>
      </c>
      <c r="N100">
        <f t="shared" si="4"/>
        <v>16.600000000000001</v>
      </c>
      <c r="O100" t="str">
        <f t="shared" si="5"/>
        <v>Vincent Jackson WR - TB</v>
      </c>
      <c r="P100" t="str">
        <f t="shared" si="6"/>
        <v>Vincent Jackson</v>
      </c>
      <c r="Q100">
        <f>IFERROR(VLOOKUP(P100,'player index'!D:F,3,FALSE),VLOOKUP(P100,'player index'!E:F,2,FALSE))</f>
        <v>110</v>
      </c>
      <c r="R100">
        <f t="shared" si="7"/>
        <v>16.600000000000001</v>
      </c>
    </row>
    <row r="101" spans="1:18">
      <c r="A101" t="s">
        <v>1859</v>
      </c>
      <c r="B101" t="s">
        <v>71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51</v>
      </c>
      <c r="I101">
        <v>1</v>
      </c>
      <c r="J101">
        <v>0</v>
      </c>
      <c r="K101">
        <v>0</v>
      </c>
      <c r="L101">
        <v>0</v>
      </c>
      <c r="M101">
        <v>11.3</v>
      </c>
      <c r="N101">
        <f t="shared" si="4"/>
        <v>16.399999999999999</v>
      </c>
      <c r="O101" t="str">
        <f t="shared" si="5"/>
        <v>Charles Johnson WR - MIN</v>
      </c>
      <c r="P101" t="str">
        <f t="shared" si="6"/>
        <v>Charles Johnson</v>
      </c>
      <c r="Q101">
        <f>IFERROR(VLOOKUP(P101,'player index'!D:F,3,FALSE),VLOOKUP(P101,'player index'!E:F,2,FALSE))</f>
        <v>152</v>
      </c>
      <c r="R101">
        <f t="shared" si="7"/>
        <v>16.399999999999999</v>
      </c>
    </row>
    <row r="102" spans="1:18">
      <c r="A102" t="s">
        <v>1860</v>
      </c>
      <c r="B102" t="s">
        <v>750</v>
      </c>
      <c r="C102">
        <v>0</v>
      </c>
      <c r="D102">
        <v>0</v>
      </c>
      <c r="E102">
        <v>0</v>
      </c>
      <c r="F102">
        <v>35</v>
      </c>
      <c r="G102">
        <v>1</v>
      </c>
      <c r="H102">
        <v>18</v>
      </c>
      <c r="I102">
        <v>0</v>
      </c>
      <c r="J102">
        <v>0</v>
      </c>
      <c r="K102">
        <v>0</v>
      </c>
      <c r="L102">
        <v>0</v>
      </c>
      <c r="M102">
        <v>11.3</v>
      </c>
      <c r="N102">
        <f t="shared" si="4"/>
        <v>13.100000000000001</v>
      </c>
      <c r="O102" t="str">
        <f t="shared" si="5"/>
        <v>C.J. Spiller RB - NO</v>
      </c>
      <c r="P102" t="str">
        <f t="shared" si="6"/>
        <v>C.J. Spiller</v>
      </c>
      <c r="Q102">
        <f>IFERROR(VLOOKUP(P102,'player index'!D:F,3,FALSE),VLOOKUP(P102,'player index'!E:F,2,FALSE))</f>
        <v>227</v>
      </c>
      <c r="R102">
        <f t="shared" si="7"/>
        <v>13.100000000000001</v>
      </c>
    </row>
    <row r="103" spans="1:18">
      <c r="A103" t="s">
        <v>1861</v>
      </c>
      <c r="B103" t="s">
        <v>747</v>
      </c>
      <c r="C103">
        <v>169</v>
      </c>
      <c r="D103">
        <v>1</v>
      </c>
      <c r="E103">
        <v>1</v>
      </c>
      <c r="F103">
        <v>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11.16</v>
      </c>
      <c r="N103">
        <f t="shared" si="4"/>
        <v>12.16</v>
      </c>
      <c r="O103" t="str">
        <f t="shared" si="5"/>
        <v>Tyrod Taylor QB - BUF P View Videos</v>
      </c>
      <c r="P103" t="str">
        <f t="shared" si="6"/>
        <v>Tyrod Taylor</v>
      </c>
      <c r="Q103">
        <f>IFERROR(VLOOKUP(P103,'player index'!D:F,3,FALSE),VLOOKUP(P103,'player index'!E:F,2,FALSE))</f>
        <v>34</v>
      </c>
      <c r="R103">
        <f t="shared" si="7"/>
        <v>12.16</v>
      </c>
    </row>
    <row r="104" spans="1:18">
      <c r="A104" t="s">
        <v>1862</v>
      </c>
      <c r="B104" t="s">
        <v>610</v>
      </c>
      <c r="C104">
        <v>0</v>
      </c>
      <c r="D104">
        <v>0</v>
      </c>
      <c r="E104">
        <v>0</v>
      </c>
      <c r="F104">
        <v>49</v>
      </c>
      <c r="G104">
        <v>1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11.1</v>
      </c>
      <c r="N104">
        <f t="shared" si="4"/>
        <v>11.299999999999999</v>
      </c>
      <c r="O104" t="str">
        <f t="shared" si="5"/>
        <v>LeGarrette Blount RB - NE</v>
      </c>
      <c r="P104" t="str">
        <f t="shared" si="6"/>
        <v>LeGarrette Blount</v>
      </c>
      <c r="Q104">
        <f>IFERROR(VLOOKUP(P104,'player index'!D:F,3,FALSE),VLOOKUP(P104,'player index'!E:F,2,FALSE))</f>
        <v>104</v>
      </c>
      <c r="R104">
        <f t="shared" si="7"/>
        <v>11.299999999999999</v>
      </c>
    </row>
    <row r="105" spans="1:18">
      <c r="A105" t="s">
        <v>1863</v>
      </c>
      <c r="B105" t="s">
        <v>746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51</v>
      </c>
      <c r="I105">
        <v>1</v>
      </c>
      <c r="J105">
        <v>0</v>
      </c>
      <c r="K105">
        <v>0</v>
      </c>
      <c r="L105">
        <v>0</v>
      </c>
      <c r="M105">
        <v>11.1</v>
      </c>
      <c r="N105">
        <f t="shared" si="4"/>
        <v>16.200000000000003</v>
      </c>
      <c r="O105" t="str">
        <f t="shared" si="5"/>
        <v>Travis Kelce TE - KC</v>
      </c>
      <c r="P105" t="str">
        <f t="shared" si="6"/>
        <v>Travis Kelce</v>
      </c>
      <c r="Q105">
        <f>IFERROR(VLOOKUP(P105,'player index'!D:F,3,FALSE),VLOOKUP(P105,'player index'!E:F,2,FALSE))</f>
        <v>140</v>
      </c>
      <c r="R105">
        <f t="shared" si="7"/>
        <v>16.200000000000003</v>
      </c>
    </row>
    <row r="106" spans="1:18">
      <c r="A106" t="s">
        <v>1864</v>
      </c>
      <c r="B106" t="s">
        <v>744</v>
      </c>
      <c r="C106">
        <v>0</v>
      </c>
      <c r="D106">
        <v>0</v>
      </c>
      <c r="E106">
        <v>0</v>
      </c>
      <c r="F106">
        <v>44</v>
      </c>
      <c r="G106">
        <v>1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11.1</v>
      </c>
      <c r="N106">
        <f t="shared" si="4"/>
        <v>11.799999999999999</v>
      </c>
      <c r="O106" t="str">
        <f t="shared" si="5"/>
        <v>Doug Martin RB - TB</v>
      </c>
      <c r="P106" t="str">
        <f t="shared" si="6"/>
        <v>Doug Martin</v>
      </c>
      <c r="Q106">
        <f>IFERROR(VLOOKUP(P106,'player index'!D:F,3,FALSE),VLOOKUP(P106,'player index'!E:F,2,FALSE))</f>
        <v>77</v>
      </c>
      <c r="R106">
        <f t="shared" si="7"/>
        <v>11.799999999999999</v>
      </c>
    </row>
    <row r="107" spans="1:18">
      <c r="A107" t="s">
        <v>1865</v>
      </c>
      <c r="B107" t="s">
        <v>581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51</v>
      </c>
      <c r="I107">
        <v>1</v>
      </c>
      <c r="J107">
        <v>0</v>
      </c>
      <c r="K107">
        <v>0</v>
      </c>
      <c r="L107">
        <v>0</v>
      </c>
      <c r="M107">
        <v>11.1</v>
      </c>
      <c r="N107">
        <f t="shared" si="4"/>
        <v>16.200000000000003</v>
      </c>
      <c r="O107" t="str">
        <f t="shared" si="5"/>
        <v>Rueben Randle WR - NYG View Videos</v>
      </c>
      <c r="P107" t="str">
        <f t="shared" si="6"/>
        <v>Rueben Randle</v>
      </c>
      <c r="Q107">
        <f>IFERROR(VLOOKUP(P107,'player index'!D:F,3,FALSE),VLOOKUP(P107,'player index'!E:F,2,FALSE))</f>
        <v>150</v>
      </c>
      <c r="R107">
        <f t="shared" si="7"/>
        <v>16.200000000000003</v>
      </c>
    </row>
    <row r="108" spans="1:18">
      <c r="A108" t="s">
        <v>1866</v>
      </c>
      <c r="B108" t="s">
        <v>616</v>
      </c>
      <c r="C108">
        <v>0</v>
      </c>
      <c r="D108">
        <v>0</v>
      </c>
      <c r="E108">
        <v>0</v>
      </c>
      <c r="F108">
        <v>45</v>
      </c>
      <c r="G108">
        <v>1</v>
      </c>
      <c r="H108">
        <v>5</v>
      </c>
      <c r="I108">
        <v>0</v>
      </c>
      <c r="J108">
        <v>0</v>
      </c>
      <c r="K108">
        <v>0</v>
      </c>
      <c r="L108">
        <v>0</v>
      </c>
      <c r="M108">
        <v>11</v>
      </c>
      <c r="N108">
        <f t="shared" si="4"/>
        <v>11.5</v>
      </c>
      <c r="O108" t="str">
        <f t="shared" si="5"/>
        <v>Alfred Morris RB - WAS</v>
      </c>
      <c r="P108" t="str">
        <f t="shared" si="6"/>
        <v>Alfred Morris</v>
      </c>
      <c r="Q108">
        <f>IFERROR(VLOOKUP(P108,'player index'!D:F,3,FALSE),VLOOKUP(P108,'player index'!E:F,2,FALSE))</f>
        <v>65</v>
      </c>
      <c r="R108">
        <f t="shared" si="7"/>
        <v>11.5</v>
      </c>
    </row>
    <row r="109" spans="1:18">
      <c r="A109" t="s">
        <v>1867</v>
      </c>
      <c r="B109" t="s">
        <v>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50</v>
      </c>
      <c r="I109">
        <v>1</v>
      </c>
      <c r="J109">
        <v>0</v>
      </c>
      <c r="K109">
        <v>0</v>
      </c>
      <c r="L109">
        <v>0</v>
      </c>
      <c r="M109">
        <v>11</v>
      </c>
      <c r="N109">
        <f t="shared" si="4"/>
        <v>16</v>
      </c>
      <c r="O109" t="str">
        <f t="shared" si="5"/>
        <v>Greg Olsen TE - CAR</v>
      </c>
      <c r="P109" t="str">
        <f t="shared" si="6"/>
        <v>Greg Olsen</v>
      </c>
      <c r="Q109">
        <f>IFERROR(VLOOKUP(P109,'player index'!D:F,3,FALSE),VLOOKUP(P109,'player index'!E:F,2,FALSE))</f>
        <v>159</v>
      </c>
      <c r="R109">
        <f t="shared" si="7"/>
        <v>16</v>
      </c>
    </row>
    <row r="110" spans="1:18">
      <c r="A110" t="s">
        <v>1868</v>
      </c>
      <c r="B110" t="s">
        <v>747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48</v>
      </c>
      <c r="I110">
        <v>1</v>
      </c>
      <c r="J110">
        <v>0</v>
      </c>
      <c r="K110">
        <v>0</v>
      </c>
      <c r="L110">
        <v>0</v>
      </c>
      <c r="M110">
        <v>11</v>
      </c>
      <c r="N110">
        <f t="shared" si="4"/>
        <v>15.8</v>
      </c>
      <c r="O110" t="str">
        <f t="shared" si="5"/>
        <v>Sammy Watkins WR - BUF</v>
      </c>
      <c r="P110" t="str">
        <f t="shared" si="6"/>
        <v>Sammy Watkins</v>
      </c>
      <c r="Q110">
        <f>IFERROR(VLOOKUP(P110,'player index'!D:F,3,FALSE),VLOOKUP(P110,'player index'!E:F,2,FALSE))</f>
        <v>138</v>
      </c>
      <c r="R110">
        <f t="shared" si="7"/>
        <v>15.8</v>
      </c>
    </row>
    <row r="111" spans="1:18">
      <c r="A111" t="s">
        <v>1869</v>
      </c>
      <c r="B111" t="s">
        <v>742</v>
      </c>
      <c r="C111">
        <v>0</v>
      </c>
      <c r="D111">
        <v>0</v>
      </c>
      <c r="E111">
        <v>0</v>
      </c>
      <c r="F111">
        <v>25</v>
      </c>
      <c r="G111">
        <v>1</v>
      </c>
      <c r="H111">
        <v>25</v>
      </c>
      <c r="I111">
        <v>0</v>
      </c>
      <c r="J111">
        <v>0</v>
      </c>
      <c r="K111">
        <v>0</v>
      </c>
      <c r="L111">
        <v>0</v>
      </c>
      <c r="M111">
        <v>11</v>
      </c>
      <c r="N111">
        <f t="shared" si="4"/>
        <v>13.5</v>
      </c>
      <c r="O111" t="str">
        <f t="shared" si="5"/>
        <v>Danny Woodhead RB - SD</v>
      </c>
      <c r="P111" t="str">
        <f t="shared" si="6"/>
        <v>Danny Woodhead</v>
      </c>
      <c r="Q111">
        <f>IFERROR(VLOOKUP(P111,'player index'!D:F,3,FALSE),VLOOKUP(P111,'player index'!E:F,2,FALSE))</f>
        <v>105</v>
      </c>
      <c r="R111">
        <f t="shared" si="7"/>
        <v>13.5</v>
      </c>
    </row>
    <row r="112" spans="1:18">
      <c r="A112" t="s">
        <v>1870</v>
      </c>
      <c r="B112" t="s">
        <v>752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47</v>
      </c>
      <c r="I112">
        <v>1</v>
      </c>
      <c r="J112">
        <v>0</v>
      </c>
      <c r="K112">
        <v>0</v>
      </c>
      <c r="L112">
        <v>0</v>
      </c>
      <c r="M112">
        <v>10.7</v>
      </c>
      <c r="N112">
        <f t="shared" si="4"/>
        <v>15.399999999999999</v>
      </c>
      <c r="O112" t="str">
        <f t="shared" si="5"/>
        <v>Martellus Bennett TE - CHI</v>
      </c>
      <c r="P112" t="str">
        <f t="shared" si="6"/>
        <v>Martellus Bennett</v>
      </c>
      <c r="Q112">
        <f>IFERROR(VLOOKUP(P112,'player index'!D:F,3,FALSE),VLOOKUP(P112,'player index'!E:F,2,FALSE))</f>
        <v>149</v>
      </c>
      <c r="R112">
        <f t="shared" si="7"/>
        <v>15.399999999999999</v>
      </c>
    </row>
    <row r="113" spans="1:18">
      <c r="A113" t="s">
        <v>1871</v>
      </c>
      <c r="B113" t="s">
        <v>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47</v>
      </c>
      <c r="I113">
        <v>1</v>
      </c>
      <c r="J113">
        <v>0</v>
      </c>
      <c r="K113">
        <v>0</v>
      </c>
      <c r="L113">
        <v>0</v>
      </c>
      <c r="M113">
        <v>10.7</v>
      </c>
      <c r="N113">
        <f t="shared" si="4"/>
        <v>15.399999999999999</v>
      </c>
      <c r="O113" t="str">
        <f t="shared" si="5"/>
        <v>Cecil Shorts WR - HOU</v>
      </c>
      <c r="P113" t="str">
        <f t="shared" si="6"/>
        <v>Cecil Shorts</v>
      </c>
      <c r="Q113">
        <f>IFERROR(VLOOKUP(P113,'player index'!D:F,3,FALSE),VLOOKUP(P113,'player index'!E:F,2,FALSE))</f>
        <v>205</v>
      </c>
      <c r="R113">
        <f t="shared" si="7"/>
        <v>15.399999999999999</v>
      </c>
    </row>
    <row r="114" spans="1:18">
      <c r="A114" t="s">
        <v>1872</v>
      </c>
      <c r="B114" t="s">
        <v>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46</v>
      </c>
      <c r="I114">
        <v>1</v>
      </c>
      <c r="J114">
        <v>0</v>
      </c>
      <c r="K114">
        <v>0</v>
      </c>
      <c r="L114">
        <v>0</v>
      </c>
      <c r="M114">
        <v>10.6</v>
      </c>
      <c r="N114">
        <f t="shared" si="4"/>
        <v>15.200000000000001</v>
      </c>
      <c r="O114" t="str">
        <f t="shared" si="5"/>
        <v>Michael Floyd WR - ARI</v>
      </c>
      <c r="P114" t="str">
        <f t="shared" si="6"/>
        <v>Michael Floyd</v>
      </c>
      <c r="Q114">
        <f>IFERROR(VLOOKUP(P114,'player index'!D:F,3,FALSE),VLOOKUP(P114,'player index'!E:F,2,FALSE))</f>
        <v>180</v>
      </c>
      <c r="R114">
        <f t="shared" si="7"/>
        <v>15.200000000000001</v>
      </c>
    </row>
    <row r="115" spans="1:18">
      <c r="A115" t="s">
        <v>1873</v>
      </c>
      <c r="B115" t="s">
        <v>742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44</v>
      </c>
      <c r="I115">
        <v>1</v>
      </c>
      <c r="J115">
        <v>0</v>
      </c>
      <c r="K115">
        <v>0</v>
      </c>
      <c r="L115">
        <v>0</v>
      </c>
      <c r="M115">
        <v>10.4</v>
      </c>
      <c r="N115">
        <f t="shared" si="4"/>
        <v>14.8</v>
      </c>
      <c r="O115" t="str">
        <f t="shared" si="5"/>
        <v>Malcom Floyd WR - SD</v>
      </c>
      <c r="P115" t="str">
        <f t="shared" si="6"/>
        <v>Malcom Floyd</v>
      </c>
      <c r="Q115">
        <f>IFERROR(VLOOKUP(P115,'player index'!D:F,3,FALSE),VLOOKUP(P115,'player index'!E:F,2,FALSE))</f>
        <v>151</v>
      </c>
      <c r="R115">
        <f t="shared" si="7"/>
        <v>14.8</v>
      </c>
    </row>
    <row r="116" spans="1:18">
      <c r="A116" t="s">
        <v>1874</v>
      </c>
      <c r="B116" t="s">
        <v>738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104</v>
      </c>
      <c r="I116">
        <v>0</v>
      </c>
      <c r="J116">
        <v>0</v>
      </c>
      <c r="K116">
        <v>0</v>
      </c>
      <c r="L116">
        <v>0</v>
      </c>
      <c r="M116">
        <v>10.4</v>
      </c>
      <c r="N116">
        <f t="shared" si="4"/>
        <v>23.8</v>
      </c>
      <c r="O116" t="str">
        <f t="shared" si="5"/>
        <v>T.Y. Hilton WR - IND View Videos</v>
      </c>
      <c r="P116" t="str">
        <f t="shared" si="6"/>
        <v>T.Y. Hilton</v>
      </c>
      <c r="Q116">
        <f>IFERROR(VLOOKUP(P116,'player index'!D:F,3,FALSE),VLOOKUP(P116,'player index'!E:F,2,FALSE))</f>
        <v>218</v>
      </c>
      <c r="R116">
        <f t="shared" si="7"/>
        <v>23.8</v>
      </c>
    </row>
    <row r="117" spans="1:18">
      <c r="A117" t="s">
        <v>1875</v>
      </c>
      <c r="B117" t="s">
        <v>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43</v>
      </c>
      <c r="I117">
        <v>1</v>
      </c>
      <c r="J117">
        <v>0</v>
      </c>
      <c r="K117">
        <v>0</v>
      </c>
      <c r="L117">
        <v>0</v>
      </c>
      <c r="M117">
        <v>10.3</v>
      </c>
      <c r="N117">
        <f t="shared" si="4"/>
        <v>14.600000000000001</v>
      </c>
      <c r="O117" t="str">
        <f t="shared" si="5"/>
        <v>Davante Adams WR - GB LP View News</v>
      </c>
      <c r="P117" t="str">
        <f t="shared" si="6"/>
        <v>Davante Adams</v>
      </c>
      <c r="Q117">
        <f>IFERROR(VLOOKUP(P117,'player index'!D:F,3,FALSE),VLOOKUP(P117,'player index'!E:F,2,FALSE))</f>
        <v>147</v>
      </c>
      <c r="R117">
        <f t="shared" si="7"/>
        <v>14.600000000000001</v>
      </c>
    </row>
    <row r="118" spans="1:18">
      <c r="A118" t="s">
        <v>1876</v>
      </c>
      <c r="B118" t="s">
        <v>597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43</v>
      </c>
      <c r="I118">
        <v>1</v>
      </c>
      <c r="J118">
        <v>0</v>
      </c>
      <c r="K118">
        <v>0</v>
      </c>
      <c r="L118">
        <v>0</v>
      </c>
      <c r="M118">
        <v>10.3</v>
      </c>
      <c r="N118">
        <f t="shared" si="4"/>
        <v>14.600000000000001</v>
      </c>
      <c r="O118" t="str">
        <f t="shared" si="5"/>
        <v>Jason Witten TE - DAL P View Videos</v>
      </c>
      <c r="P118" t="str">
        <f t="shared" si="6"/>
        <v>Jason Witten</v>
      </c>
      <c r="Q118">
        <f>IFERROR(VLOOKUP(P118,'player index'!D:F,3,FALSE),VLOOKUP(P118,'player index'!E:F,2,FALSE))</f>
        <v>117</v>
      </c>
      <c r="R118">
        <f t="shared" si="7"/>
        <v>14.600000000000001</v>
      </c>
    </row>
    <row r="119" spans="1:18">
      <c r="A119" t="s">
        <v>1877</v>
      </c>
      <c r="B119" t="s">
        <v>89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42</v>
      </c>
      <c r="I119">
        <v>1</v>
      </c>
      <c r="J119">
        <v>0</v>
      </c>
      <c r="K119">
        <v>0</v>
      </c>
      <c r="L119">
        <v>0</v>
      </c>
      <c r="M119">
        <v>10.199999999999999</v>
      </c>
      <c r="N119">
        <f t="shared" si="4"/>
        <v>14.399999999999999</v>
      </c>
      <c r="O119" t="str">
        <f t="shared" si="5"/>
        <v>John Brown WR - ARI</v>
      </c>
      <c r="P119" t="str">
        <f t="shared" si="6"/>
        <v>John Brown</v>
      </c>
      <c r="Q119">
        <f>IFERROR(VLOOKUP(P119,'player index'!D:F,3,FALSE),VLOOKUP(P119,'player index'!E:F,2,FALSE))</f>
        <v>148</v>
      </c>
      <c r="R119">
        <f t="shared" si="7"/>
        <v>14.399999999999999</v>
      </c>
    </row>
    <row r="120" spans="1:18">
      <c r="A120" t="s">
        <v>1878</v>
      </c>
      <c r="B120" t="s">
        <v>742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41</v>
      </c>
      <c r="I120">
        <v>1</v>
      </c>
      <c r="J120">
        <v>0</v>
      </c>
      <c r="K120">
        <v>0</v>
      </c>
      <c r="L120">
        <v>0</v>
      </c>
      <c r="M120">
        <v>10.1</v>
      </c>
      <c r="N120">
        <f t="shared" si="4"/>
        <v>14.200000000000001</v>
      </c>
      <c r="O120" t="str">
        <f t="shared" si="5"/>
        <v>Ladarius Green TE - SD Q View News View Videos</v>
      </c>
      <c r="P120" t="str">
        <f t="shared" si="6"/>
        <v>Ladarius Green</v>
      </c>
      <c r="Q120">
        <f>IFERROR(VLOOKUP(P120,'player index'!D:F,3,FALSE),VLOOKUP(P120,'player index'!E:F,2,FALSE))</f>
        <v>191</v>
      </c>
      <c r="R120">
        <f t="shared" si="7"/>
        <v>14.200000000000001</v>
      </c>
    </row>
    <row r="121" spans="1:18">
      <c r="A121" t="s">
        <v>1879</v>
      </c>
      <c r="B121" t="s">
        <v>71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41</v>
      </c>
      <c r="I121">
        <v>1</v>
      </c>
      <c r="J121">
        <v>0</v>
      </c>
      <c r="K121">
        <v>0</v>
      </c>
      <c r="L121">
        <v>0</v>
      </c>
      <c r="M121">
        <v>10.1</v>
      </c>
      <c r="N121">
        <f t="shared" si="4"/>
        <v>14.200000000000001</v>
      </c>
      <c r="O121" t="str">
        <f t="shared" si="5"/>
        <v>Kyle Rudolph TE - MIN</v>
      </c>
      <c r="P121" t="str">
        <f t="shared" si="6"/>
        <v>Kyle Rudolph</v>
      </c>
      <c r="Q121">
        <f>IFERROR(VLOOKUP(P121,'player index'!D:F,3,FALSE),VLOOKUP(P121,'player index'!E:F,2,FALSE))</f>
        <v>220</v>
      </c>
      <c r="R121">
        <f t="shared" si="7"/>
        <v>14.200000000000001</v>
      </c>
    </row>
    <row r="122" spans="1:18">
      <c r="A122" t="s">
        <v>1880</v>
      </c>
      <c r="B122" t="s">
        <v>81</v>
      </c>
      <c r="C122">
        <v>185</v>
      </c>
      <c r="D122">
        <v>1</v>
      </c>
      <c r="E122">
        <v>1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9.9</v>
      </c>
      <c r="N122">
        <f t="shared" si="4"/>
        <v>10.9</v>
      </c>
      <c r="O122" t="str">
        <f t="shared" si="5"/>
        <v>Ryan Mallett QB - HOU View Videos</v>
      </c>
      <c r="P122" t="str">
        <f t="shared" si="6"/>
        <v>Ryan Mallett</v>
      </c>
      <c r="Q122">
        <f>IFERROR(VLOOKUP(P122,'player index'!D:F,3,FALSE),VLOOKUP(P122,'player index'!E:F,2,FALSE))</f>
        <v>40</v>
      </c>
      <c r="R122">
        <f t="shared" si="7"/>
        <v>10.9</v>
      </c>
    </row>
    <row r="123" spans="1:18">
      <c r="A123" t="s">
        <v>1881</v>
      </c>
      <c r="B123" t="s">
        <v>747</v>
      </c>
      <c r="C123">
        <v>0</v>
      </c>
      <c r="D123">
        <v>0</v>
      </c>
      <c r="E123">
        <v>0</v>
      </c>
      <c r="F123">
        <v>5</v>
      </c>
      <c r="G123">
        <v>0</v>
      </c>
      <c r="H123">
        <v>33</v>
      </c>
      <c r="I123">
        <v>1</v>
      </c>
      <c r="J123">
        <v>0</v>
      </c>
      <c r="K123">
        <v>0</v>
      </c>
      <c r="L123">
        <v>0</v>
      </c>
      <c r="M123">
        <v>9.8000000000000007</v>
      </c>
      <c r="N123">
        <f t="shared" si="4"/>
        <v>13.100000000000001</v>
      </c>
      <c r="O123" t="str">
        <f t="shared" si="5"/>
        <v>Percy Harvin WR - BUF P</v>
      </c>
      <c r="P123" t="str">
        <f t="shared" si="6"/>
        <v>Percy Harvin</v>
      </c>
      <c r="Q123">
        <f>IFERROR(VLOOKUP(P123,'player index'!D:F,3,FALSE),VLOOKUP(P123,'player index'!E:F,2,FALSE))</f>
        <v>219</v>
      </c>
      <c r="R123">
        <f t="shared" si="7"/>
        <v>13.100000000000001</v>
      </c>
    </row>
    <row r="124" spans="1:18">
      <c r="A124" t="s">
        <v>1882</v>
      </c>
      <c r="B124" t="s">
        <v>616</v>
      </c>
      <c r="C124">
        <v>0</v>
      </c>
      <c r="D124">
        <v>0</v>
      </c>
      <c r="E124">
        <v>0</v>
      </c>
      <c r="F124">
        <v>46</v>
      </c>
      <c r="G124">
        <v>1</v>
      </c>
      <c r="H124">
        <v>9</v>
      </c>
      <c r="I124">
        <v>0</v>
      </c>
      <c r="J124">
        <v>0</v>
      </c>
      <c r="K124">
        <v>0</v>
      </c>
      <c r="L124">
        <v>1</v>
      </c>
      <c r="M124">
        <v>9.5</v>
      </c>
      <c r="N124">
        <f t="shared" si="4"/>
        <v>11.400000000000002</v>
      </c>
      <c r="O124" t="str">
        <f t="shared" si="5"/>
        <v>Matt Jones RB - WAS</v>
      </c>
      <c r="P124" t="str">
        <f t="shared" si="6"/>
        <v>Matt Jones</v>
      </c>
      <c r="Q124">
        <f>IFERROR(VLOOKUP(P124,'player index'!D:F,3,FALSE),VLOOKUP(P124,'player index'!E:F,2,FALSE))</f>
        <v>299</v>
      </c>
      <c r="R124">
        <f t="shared" si="7"/>
        <v>11.400000000000002</v>
      </c>
    </row>
    <row r="125" spans="1:18">
      <c r="A125" t="s">
        <v>1883</v>
      </c>
      <c r="B125" t="s">
        <v>752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35</v>
      </c>
      <c r="I125">
        <v>1</v>
      </c>
      <c r="J125">
        <v>0</v>
      </c>
      <c r="K125">
        <v>0</v>
      </c>
      <c r="L125">
        <v>0</v>
      </c>
      <c r="M125">
        <v>9.5</v>
      </c>
      <c r="N125">
        <f t="shared" si="4"/>
        <v>13</v>
      </c>
      <c r="O125" t="str">
        <f t="shared" si="5"/>
        <v>Eddie Royal WR - CHI Q</v>
      </c>
      <c r="P125" t="str">
        <f t="shared" si="6"/>
        <v>Eddie Royal</v>
      </c>
      <c r="Q125">
        <f>IFERROR(VLOOKUP(P125,'player index'!D:F,3,FALSE),VLOOKUP(P125,'player index'!E:F,2,FALSE))</f>
        <v>208</v>
      </c>
      <c r="R125">
        <f t="shared" si="7"/>
        <v>13</v>
      </c>
    </row>
    <row r="126" spans="1:18">
      <c r="A126" t="s">
        <v>1884</v>
      </c>
      <c r="B126" t="s">
        <v>748</v>
      </c>
      <c r="C126">
        <v>177</v>
      </c>
      <c r="D126">
        <v>1</v>
      </c>
      <c r="E126">
        <v>1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9.48</v>
      </c>
      <c r="N126">
        <f t="shared" si="4"/>
        <v>10.48</v>
      </c>
      <c r="O126" t="str">
        <f t="shared" si="5"/>
        <v>Derek Carr QB - OAK View Videos</v>
      </c>
      <c r="P126" t="str">
        <f t="shared" si="6"/>
        <v>Derek Carr</v>
      </c>
      <c r="Q126">
        <f>IFERROR(VLOOKUP(P126,'player index'!D:F,3,FALSE),VLOOKUP(P126,'player index'!E:F,2,FALSE))</f>
        <v>32</v>
      </c>
      <c r="R126">
        <f t="shared" si="7"/>
        <v>10.48</v>
      </c>
    </row>
    <row r="127" spans="1:18">
      <c r="A127" t="s">
        <v>1885</v>
      </c>
      <c r="B127" t="s">
        <v>738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33</v>
      </c>
      <c r="I127">
        <v>1</v>
      </c>
      <c r="J127">
        <v>0</v>
      </c>
      <c r="K127">
        <v>0</v>
      </c>
      <c r="L127">
        <v>0</v>
      </c>
      <c r="M127">
        <v>9.3000000000000007</v>
      </c>
      <c r="N127">
        <f t="shared" si="4"/>
        <v>12.600000000000001</v>
      </c>
      <c r="O127" t="str">
        <f t="shared" si="5"/>
        <v>Phillip Dorsett WR - IND View Videos</v>
      </c>
      <c r="P127" t="str">
        <f t="shared" si="6"/>
        <v>Phillip Dorsett</v>
      </c>
      <c r="Q127">
        <f>IFERROR(VLOOKUP(P127,'player index'!D:F,3,FALSE),VLOOKUP(P127,'player index'!E:F,2,FALSE))</f>
        <v>262</v>
      </c>
      <c r="R127">
        <f t="shared" si="7"/>
        <v>12.600000000000001</v>
      </c>
    </row>
    <row r="128" spans="1:18">
      <c r="A128" t="s">
        <v>1886</v>
      </c>
      <c r="B128" t="s">
        <v>738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31</v>
      </c>
      <c r="I128">
        <v>1</v>
      </c>
      <c r="J128">
        <v>0</v>
      </c>
      <c r="K128">
        <v>0</v>
      </c>
      <c r="L128">
        <v>0</v>
      </c>
      <c r="M128">
        <v>9.3000000000000007</v>
      </c>
      <c r="N128">
        <f t="shared" si="4"/>
        <v>12.4</v>
      </c>
      <c r="O128" t="str">
        <f t="shared" si="5"/>
        <v>Donte Moncrief WR - IND</v>
      </c>
      <c r="P128" t="str">
        <f t="shared" si="6"/>
        <v>Donte Moncrief</v>
      </c>
      <c r="Q128">
        <f>IFERROR(VLOOKUP(P128,'player index'!D:F,3,FALSE),VLOOKUP(P128,'player index'!E:F,2,FALSE))</f>
        <v>167</v>
      </c>
      <c r="R128">
        <f t="shared" si="7"/>
        <v>12.4</v>
      </c>
    </row>
    <row r="129" spans="1:18">
      <c r="A129" t="s">
        <v>1887</v>
      </c>
      <c r="B129" t="s">
        <v>616</v>
      </c>
      <c r="C129">
        <v>171</v>
      </c>
      <c r="D129">
        <v>1</v>
      </c>
      <c r="E129">
        <v>1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9.24</v>
      </c>
      <c r="N129">
        <f t="shared" si="4"/>
        <v>10.24</v>
      </c>
      <c r="O129" t="str">
        <f t="shared" si="5"/>
        <v>Kirk Cousins QB - WAS View Videos</v>
      </c>
      <c r="P129" t="str">
        <f t="shared" si="6"/>
        <v>Kirk Cousins</v>
      </c>
      <c r="Q129">
        <f>IFERROR(VLOOKUP(P129,'player index'!D:F,3,FALSE),VLOOKUP(P129,'player index'!E:F,2,FALSE))</f>
        <v>42</v>
      </c>
      <c r="R129">
        <f t="shared" si="7"/>
        <v>10.24</v>
      </c>
    </row>
    <row r="130" spans="1:18">
      <c r="A130" t="s">
        <v>1888</v>
      </c>
      <c r="B130" t="s">
        <v>743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30</v>
      </c>
      <c r="I130">
        <v>1</v>
      </c>
      <c r="J130">
        <v>0</v>
      </c>
      <c r="K130">
        <v>0</v>
      </c>
      <c r="L130">
        <v>0</v>
      </c>
      <c r="M130">
        <v>9</v>
      </c>
      <c r="N130">
        <f t="shared" si="4"/>
        <v>12</v>
      </c>
      <c r="O130" t="str">
        <f t="shared" si="5"/>
        <v>Owen Daniels TE - DEN</v>
      </c>
      <c r="P130" t="str">
        <f t="shared" si="6"/>
        <v>Owen Daniels</v>
      </c>
      <c r="Q130">
        <f>IFERROR(VLOOKUP(P130,'player index'!D:F,3,FALSE),VLOOKUP(P130,'player index'!E:F,2,FALSE))</f>
        <v>255</v>
      </c>
      <c r="R130">
        <f t="shared" si="7"/>
        <v>12</v>
      </c>
    </row>
    <row r="131" spans="1:18">
      <c r="A131" t="s">
        <v>1889</v>
      </c>
      <c r="B131" t="s">
        <v>610</v>
      </c>
      <c r="C131">
        <v>0</v>
      </c>
      <c r="D131">
        <v>0</v>
      </c>
      <c r="E131">
        <v>0</v>
      </c>
      <c r="F131">
        <v>24</v>
      </c>
      <c r="G131">
        <v>0</v>
      </c>
      <c r="H131">
        <v>65</v>
      </c>
      <c r="I131">
        <v>0</v>
      </c>
      <c r="J131">
        <v>0</v>
      </c>
      <c r="K131">
        <v>0</v>
      </c>
      <c r="L131">
        <v>0</v>
      </c>
      <c r="M131">
        <v>8.9</v>
      </c>
      <c r="N131">
        <f t="shared" ref="N131:N194" si="8">C131*0.04+D131*4-E131+F131*0.1+G131*6+H131*0.1+I131*6+J131*6+K131*2-L131+IF(C131&gt;300,3,0)+IF(F131&gt;100,3,0)+IF(H131&gt;100,3,0)+H131/10</f>
        <v>15.4</v>
      </c>
      <c r="O131" t="str">
        <f t="shared" ref="O131:O194" si="9">A131</f>
        <v>Dion Lewis RB - NE</v>
      </c>
      <c r="P131" t="str">
        <f t="shared" ref="P131:P194" si="10">LEFT(O131,FIND("-",O131)-5)</f>
        <v>Dion Lewis</v>
      </c>
      <c r="Q131">
        <f>IFERROR(VLOOKUP(P131,'player index'!D:F,3,FALSE),VLOOKUP(P131,'player index'!E:F,2,FALSE))</f>
        <v>143</v>
      </c>
      <c r="R131">
        <f t="shared" ref="R131:R194" si="11">N131</f>
        <v>15.4</v>
      </c>
    </row>
    <row r="132" spans="1:18">
      <c r="A132" t="s">
        <v>1890</v>
      </c>
      <c r="B132" t="s">
        <v>752</v>
      </c>
      <c r="C132">
        <v>165</v>
      </c>
      <c r="D132">
        <v>1</v>
      </c>
      <c r="E132">
        <v>1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8.8000000000000007</v>
      </c>
      <c r="N132">
        <f t="shared" si="8"/>
        <v>9.8000000000000007</v>
      </c>
      <c r="O132" t="str">
        <f t="shared" si="9"/>
        <v>Jimmy Clausen QB - CHI View Videos</v>
      </c>
      <c r="P132" t="str">
        <f t="shared" si="10"/>
        <v>Jimmy Clausen</v>
      </c>
      <c r="Q132">
        <f>IFERROR(VLOOKUP(P132,'player index'!D:F,3,FALSE),VLOOKUP(P132,'player index'!E:F,2,FALSE))</f>
        <v>473</v>
      </c>
      <c r="R132">
        <f t="shared" si="11"/>
        <v>9.8000000000000007</v>
      </c>
    </row>
    <row r="133" spans="1:18">
      <c r="A133" t="s">
        <v>1891</v>
      </c>
      <c r="B133" t="s">
        <v>747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25</v>
      </c>
      <c r="I133">
        <v>1</v>
      </c>
      <c r="J133">
        <v>0</v>
      </c>
      <c r="K133">
        <v>0</v>
      </c>
      <c r="L133">
        <v>0</v>
      </c>
      <c r="M133">
        <v>8.5</v>
      </c>
      <c r="N133">
        <f t="shared" si="8"/>
        <v>11</v>
      </c>
      <c r="O133" t="str">
        <f t="shared" si="9"/>
        <v>Charles Clay TE - BUF</v>
      </c>
      <c r="P133" t="str">
        <f t="shared" si="10"/>
        <v>Charles Clay</v>
      </c>
      <c r="Q133">
        <f>IFERROR(VLOOKUP(P133,'player index'!D:F,3,FALSE),VLOOKUP(P133,'player index'!E:F,2,FALSE))</f>
        <v>216</v>
      </c>
      <c r="R133">
        <f t="shared" si="11"/>
        <v>11</v>
      </c>
    </row>
    <row r="134" spans="1:18">
      <c r="A134" t="s">
        <v>1892</v>
      </c>
      <c r="B134" t="s">
        <v>749</v>
      </c>
      <c r="C134">
        <v>0</v>
      </c>
      <c r="D134">
        <v>0</v>
      </c>
      <c r="E134">
        <v>0</v>
      </c>
      <c r="F134">
        <v>55</v>
      </c>
      <c r="G134">
        <v>0</v>
      </c>
      <c r="H134">
        <v>16</v>
      </c>
      <c r="I134">
        <v>0</v>
      </c>
      <c r="J134">
        <v>0</v>
      </c>
      <c r="K134">
        <v>0</v>
      </c>
      <c r="L134">
        <v>0</v>
      </c>
      <c r="M134">
        <v>7.1</v>
      </c>
      <c r="N134">
        <f t="shared" si="8"/>
        <v>8.6999999999999993</v>
      </c>
      <c r="O134" t="str">
        <f t="shared" si="9"/>
        <v>Ryan Mathews RB - PHI View Videos</v>
      </c>
      <c r="P134" t="str">
        <f t="shared" si="10"/>
        <v>Ryan Mathews</v>
      </c>
      <c r="Q134">
        <f>IFERROR(VLOOKUP(P134,'player index'!D:F,3,FALSE),VLOOKUP(P134,'player index'!E:F,2,FALSE))</f>
        <v>230</v>
      </c>
      <c r="R134">
        <f t="shared" si="11"/>
        <v>8.6999999999999993</v>
      </c>
    </row>
    <row r="135" spans="1:18">
      <c r="A135" t="s">
        <v>1893</v>
      </c>
      <c r="B135" t="s">
        <v>749</v>
      </c>
      <c r="C135">
        <v>0</v>
      </c>
      <c r="D135">
        <v>0</v>
      </c>
      <c r="E135">
        <v>0</v>
      </c>
      <c r="F135">
        <v>29</v>
      </c>
      <c r="G135">
        <v>0</v>
      </c>
      <c r="H135">
        <v>41</v>
      </c>
      <c r="I135">
        <v>0</v>
      </c>
      <c r="J135">
        <v>0</v>
      </c>
      <c r="K135">
        <v>0</v>
      </c>
      <c r="L135">
        <v>0</v>
      </c>
      <c r="M135">
        <v>7</v>
      </c>
      <c r="N135">
        <f t="shared" si="8"/>
        <v>11.100000000000001</v>
      </c>
      <c r="O135" t="str">
        <f t="shared" si="9"/>
        <v>Darren Sproles RB - PHI</v>
      </c>
      <c r="P135" t="str">
        <f t="shared" si="10"/>
        <v>Darren Sproles</v>
      </c>
      <c r="Q135">
        <f>IFERROR(VLOOKUP(P135,'player index'!D:F,3,FALSE),VLOOKUP(P135,'player index'!E:F,2,FALSE))</f>
        <v>183</v>
      </c>
      <c r="R135">
        <f t="shared" si="11"/>
        <v>11.100000000000001</v>
      </c>
    </row>
    <row r="136" spans="1:18">
      <c r="A136" t="s">
        <v>1894</v>
      </c>
      <c r="B136" t="s">
        <v>584</v>
      </c>
      <c r="C136">
        <v>0</v>
      </c>
      <c r="D136">
        <v>0</v>
      </c>
      <c r="E136">
        <v>0</v>
      </c>
      <c r="F136">
        <v>53</v>
      </c>
      <c r="G136">
        <v>0</v>
      </c>
      <c r="H136">
        <v>14</v>
      </c>
      <c r="I136">
        <v>0</v>
      </c>
      <c r="J136">
        <v>0</v>
      </c>
      <c r="K136">
        <v>0</v>
      </c>
      <c r="L136">
        <v>0</v>
      </c>
      <c r="M136">
        <v>6.7</v>
      </c>
      <c r="N136">
        <f t="shared" si="8"/>
        <v>8.1000000000000014</v>
      </c>
      <c r="O136" t="str">
        <f t="shared" si="9"/>
        <v>Tre Mason RB - STL View Videos</v>
      </c>
      <c r="P136" t="str">
        <f t="shared" si="10"/>
        <v>Tre Mason</v>
      </c>
      <c r="Q136">
        <f>IFERROR(VLOOKUP(P136,'player index'!D:F,3,FALSE),VLOOKUP(P136,'player index'!E:F,2,FALSE))</f>
        <v>76</v>
      </c>
      <c r="R136">
        <f t="shared" si="11"/>
        <v>8.1000000000000014</v>
      </c>
    </row>
    <row r="137" spans="1:18">
      <c r="A137" t="s">
        <v>1895</v>
      </c>
      <c r="B137" t="s">
        <v>33</v>
      </c>
      <c r="C137">
        <v>0</v>
      </c>
      <c r="D137">
        <v>0</v>
      </c>
      <c r="E137">
        <v>0</v>
      </c>
      <c r="F137">
        <v>52</v>
      </c>
      <c r="G137">
        <v>0</v>
      </c>
      <c r="H137">
        <v>11</v>
      </c>
      <c r="I137">
        <v>0</v>
      </c>
      <c r="J137">
        <v>0</v>
      </c>
      <c r="K137">
        <v>0</v>
      </c>
      <c r="L137">
        <v>0</v>
      </c>
      <c r="M137">
        <v>6.3</v>
      </c>
      <c r="N137">
        <f t="shared" si="8"/>
        <v>7.4</v>
      </c>
      <c r="O137" t="str">
        <f t="shared" si="9"/>
        <v>Jonathan Stewart RB - CAR Q</v>
      </c>
      <c r="P137" t="str">
        <f t="shared" si="10"/>
        <v>Jonathan Stewart</v>
      </c>
      <c r="Q137">
        <f>IFERROR(VLOOKUP(P137,'player index'!D:F,3,FALSE),VLOOKUP(P137,'player index'!E:F,2,FALSE))</f>
        <v>52</v>
      </c>
      <c r="R137">
        <f t="shared" si="11"/>
        <v>7.4</v>
      </c>
    </row>
    <row r="138" spans="1:18">
      <c r="A138" t="s">
        <v>1896</v>
      </c>
      <c r="B138" t="s">
        <v>605</v>
      </c>
      <c r="C138">
        <v>0</v>
      </c>
      <c r="D138">
        <v>0</v>
      </c>
      <c r="E138">
        <v>0</v>
      </c>
      <c r="F138">
        <v>35</v>
      </c>
      <c r="G138">
        <v>0</v>
      </c>
      <c r="H138">
        <v>27</v>
      </c>
      <c r="I138">
        <v>0</v>
      </c>
      <c r="J138">
        <v>0</v>
      </c>
      <c r="K138">
        <v>0</v>
      </c>
      <c r="L138">
        <v>0</v>
      </c>
      <c r="M138">
        <v>6.2</v>
      </c>
      <c r="N138">
        <f t="shared" si="8"/>
        <v>8.9</v>
      </c>
      <c r="O138" t="str">
        <f t="shared" si="9"/>
        <v>Dexter McCluster RB - TEN</v>
      </c>
      <c r="P138" t="str">
        <f t="shared" si="10"/>
        <v>Dexter McCluster</v>
      </c>
      <c r="Q138">
        <f>IFERROR(VLOOKUP(P138,'player index'!D:F,3,FALSE),VLOOKUP(P138,'player index'!E:F,2,FALSE))</f>
        <v>239</v>
      </c>
      <c r="R138">
        <f t="shared" si="11"/>
        <v>8.9</v>
      </c>
    </row>
    <row r="139" spans="1:18">
      <c r="A139" t="s">
        <v>1897</v>
      </c>
      <c r="B139" t="s">
        <v>741</v>
      </c>
      <c r="C139">
        <v>0</v>
      </c>
      <c r="D139">
        <v>0</v>
      </c>
      <c r="E139">
        <v>0</v>
      </c>
      <c r="F139">
        <v>45</v>
      </c>
      <c r="G139">
        <v>0</v>
      </c>
      <c r="H139">
        <v>12</v>
      </c>
      <c r="I139">
        <v>0</v>
      </c>
      <c r="J139">
        <v>0</v>
      </c>
      <c r="K139">
        <v>0</v>
      </c>
      <c r="L139">
        <v>0</v>
      </c>
      <c r="M139">
        <v>5.7</v>
      </c>
      <c r="N139">
        <f t="shared" si="8"/>
        <v>6.9</v>
      </c>
      <c r="O139" t="str">
        <f t="shared" si="9"/>
        <v>Denard Robinson RB - JAC D</v>
      </c>
      <c r="P139" t="str">
        <f t="shared" si="10"/>
        <v>Denard Robinson</v>
      </c>
      <c r="Q139">
        <f>IFERROR(VLOOKUP(P139,'player index'!D:F,3,FALSE),VLOOKUP(P139,'player index'!E:F,2,FALSE))</f>
        <v>291</v>
      </c>
      <c r="R139">
        <f t="shared" si="11"/>
        <v>6.9</v>
      </c>
    </row>
    <row r="140" spans="1:18">
      <c r="A140" t="s">
        <v>1898</v>
      </c>
      <c r="B140" t="s">
        <v>744</v>
      </c>
      <c r="C140">
        <v>0</v>
      </c>
      <c r="D140">
        <v>0</v>
      </c>
      <c r="E140">
        <v>0</v>
      </c>
      <c r="F140">
        <v>37</v>
      </c>
      <c r="G140">
        <v>0</v>
      </c>
      <c r="H140">
        <v>17</v>
      </c>
      <c r="I140">
        <v>0</v>
      </c>
      <c r="J140">
        <v>0</v>
      </c>
      <c r="K140">
        <v>0</v>
      </c>
      <c r="L140">
        <v>0</v>
      </c>
      <c r="M140">
        <v>5.4</v>
      </c>
      <c r="N140">
        <f t="shared" si="8"/>
        <v>7.1000000000000005</v>
      </c>
      <c r="O140" t="str">
        <f t="shared" si="9"/>
        <v>Charles Sims RB - TB</v>
      </c>
      <c r="P140" t="str">
        <f t="shared" si="10"/>
        <v>Charles Sims</v>
      </c>
      <c r="Q140">
        <f>IFERROR(VLOOKUP(P140,'player index'!D:F,3,FALSE),VLOOKUP(P140,'player index'!E:F,2,FALSE))</f>
        <v>244</v>
      </c>
      <c r="R140">
        <f t="shared" si="11"/>
        <v>7.1000000000000005</v>
      </c>
    </row>
    <row r="141" spans="1:18">
      <c r="A141" t="s">
        <v>1899</v>
      </c>
      <c r="B141" t="s">
        <v>582</v>
      </c>
      <c r="C141">
        <v>0</v>
      </c>
      <c r="D141">
        <v>0</v>
      </c>
      <c r="E141">
        <v>0</v>
      </c>
      <c r="F141">
        <v>2</v>
      </c>
      <c r="G141">
        <v>0</v>
      </c>
      <c r="H141">
        <v>51</v>
      </c>
      <c r="I141">
        <v>0</v>
      </c>
      <c r="J141">
        <v>0</v>
      </c>
      <c r="K141">
        <v>0</v>
      </c>
      <c r="L141">
        <v>0</v>
      </c>
      <c r="M141">
        <v>5.3</v>
      </c>
      <c r="N141">
        <f t="shared" si="8"/>
        <v>10.4</v>
      </c>
      <c r="O141" t="str">
        <f t="shared" si="9"/>
        <v>Jermaine Kearse WR - SEA</v>
      </c>
      <c r="P141" t="str">
        <f t="shared" si="10"/>
        <v>Jermaine Kearse</v>
      </c>
      <c r="Q141">
        <f>IFERROR(VLOOKUP(P141,'player index'!D:F,3,FALSE),VLOOKUP(P141,'player index'!E:F,2,FALSE))</f>
        <v>177</v>
      </c>
      <c r="R141">
        <f t="shared" si="11"/>
        <v>10.4</v>
      </c>
    </row>
    <row r="142" spans="1:18">
      <c r="A142" t="s">
        <v>1900</v>
      </c>
      <c r="B142" t="s">
        <v>584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28</v>
      </c>
      <c r="I142">
        <v>0</v>
      </c>
      <c r="J142">
        <v>0</v>
      </c>
      <c r="K142">
        <v>0</v>
      </c>
      <c r="L142">
        <v>0</v>
      </c>
      <c r="M142">
        <v>5.2</v>
      </c>
      <c r="N142">
        <f t="shared" si="8"/>
        <v>8</v>
      </c>
      <c r="O142" t="str">
        <f t="shared" si="9"/>
        <v>Tavon Austin WR - STL View Videos</v>
      </c>
      <c r="P142" t="str">
        <f t="shared" si="10"/>
        <v>Tavon Austin</v>
      </c>
      <c r="Q142">
        <f>IFERROR(VLOOKUP(P142,'player index'!D:F,3,FALSE),VLOOKUP(P142,'player index'!E:F,2,FALSE))</f>
        <v>190</v>
      </c>
      <c r="R142">
        <f t="shared" si="11"/>
        <v>8</v>
      </c>
    </row>
    <row r="143" spans="1:18">
      <c r="A143" t="s">
        <v>1901</v>
      </c>
      <c r="B143" t="s">
        <v>581</v>
      </c>
      <c r="C143">
        <v>0</v>
      </c>
      <c r="D143">
        <v>0</v>
      </c>
      <c r="E143">
        <v>0</v>
      </c>
      <c r="F143">
        <v>23</v>
      </c>
      <c r="G143">
        <v>0</v>
      </c>
      <c r="H143">
        <v>28</v>
      </c>
      <c r="I143">
        <v>0</v>
      </c>
      <c r="J143">
        <v>0</v>
      </c>
      <c r="K143">
        <v>0</v>
      </c>
      <c r="L143">
        <v>0</v>
      </c>
      <c r="M143">
        <v>5.0999999999999996</v>
      </c>
      <c r="N143">
        <f t="shared" si="8"/>
        <v>7.9</v>
      </c>
      <c r="O143" t="str">
        <f t="shared" si="9"/>
        <v>Shane Vereen RB - NYG View Videos</v>
      </c>
      <c r="P143" t="str">
        <f t="shared" si="10"/>
        <v>Shane Vereen</v>
      </c>
      <c r="Q143">
        <f>IFERROR(VLOOKUP(P143,'player index'!D:F,3,FALSE),VLOOKUP(P143,'player index'!E:F,2,FALSE))</f>
        <v>188</v>
      </c>
      <c r="R143">
        <f t="shared" si="11"/>
        <v>7.9</v>
      </c>
    </row>
    <row r="144" spans="1:18">
      <c r="A144" t="s">
        <v>1902</v>
      </c>
      <c r="B144" t="s">
        <v>605</v>
      </c>
      <c r="C144">
        <v>0</v>
      </c>
      <c r="D144">
        <v>0</v>
      </c>
      <c r="E144">
        <v>0</v>
      </c>
      <c r="F144">
        <v>3</v>
      </c>
      <c r="G144">
        <v>0</v>
      </c>
      <c r="H144">
        <v>48</v>
      </c>
      <c r="I144">
        <v>0</v>
      </c>
      <c r="J144">
        <v>0</v>
      </c>
      <c r="K144">
        <v>0</v>
      </c>
      <c r="L144">
        <v>0</v>
      </c>
      <c r="M144">
        <v>5.0999999999999996</v>
      </c>
      <c r="N144">
        <f t="shared" si="8"/>
        <v>9.9</v>
      </c>
      <c r="O144" t="str">
        <f t="shared" si="9"/>
        <v>Kendall Wright WR - TEN</v>
      </c>
      <c r="P144" t="str">
        <f t="shared" si="10"/>
        <v>Kendall Wright</v>
      </c>
      <c r="Q144">
        <f>IFERROR(VLOOKUP(P144,'player index'!D:F,3,FALSE),VLOOKUP(P144,'player index'!E:F,2,FALSE))</f>
        <v>166</v>
      </c>
      <c r="R144">
        <f t="shared" si="11"/>
        <v>9.9</v>
      </c>
    </row>
    <row r="145" spans="1:18">
      <c r="A145" t="s">
        <v>1903</v>
      </c>
      <c r="B145" t="s">
        <v>751</v>
      </c>
      <c r="C145">
        <v>0</v>
      </c>
      <c r="D145">
        <v>0</v>
      </c>
      <c r="E145">
        <v>0</v>
      </c>
      <c r="F145">
        <v>3</v>
      </c>
      <c r="G145">
        <v>0</v>
      </c>
      <c r="H145">
        <v>45</v>
      </c>
      <c r="I145">
        <v>0</v>
      </c>
      <c r="J145">
        <v>0</v>
      </c>
      <c r="K145">
        <v>0</v>
      </c>
      <c r="L145">
        <v>0</v>
      </c>
      <c r="M145">
        <v>4.8</v>
      </c>
      <c r="N145">
        <f t="shared" si="8"/>
        <v>9.3000000000000007</v>
      </c>
      <c r="O145" t="str">
        <f t="shared" si="9"/>
        <v>Mohamed Sanu WR - CIN</v>
      </c>
      <c r="P145" t="str">
        <f t="shared" si="10"/>
        <v>Mohamed Sanu</v>
      </c>
      <c r="Q145">
        <f>IFERROR(VLOOKUP(P145,'player index'!D:F,3,FALSE),VLOOKUP(P145,'player index'!E:F,2,FALSE))</f>
        <v>300</v>
      </c>
      <c r="R145">
        <f t="shared" si="11"/>
        <v>9.3000000000000007</v>
      </c>
    </row>
    <row r="146" spans="1:18">
      <c r="A146" t="s">
        <v>1904</v>
      </c>
      <c r="B146" t="s">
        <v>597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47</v>
      </c>
      <c r="I146">
        <v>0</v>
      </c>
      <c r="J146">
        <v>0</v>
      </c>
      <c r="K146">
        <v>0</v>
      </c>
      <c r="L146">
        <v>0</v>
      </c>
      <c r="M146">
        <v>4.7</v>
      </c>
      <c r="N146">
        <f t="shared" si="8"/>
        <v>9.4</v>
      </c>
      <c r="O146" t="str">
        <f t="shared" si="9"/>
        <v>Cole Beasley WR - DAL</v>
      </c>
      <c r="P146" t="str">
        <f t="shared" si="10"/>
        <v>Cole Beasley</v>
      </c>
      <c r="Q146">
        <f>IFERROR(VLOOKUP(P146,'player index'!D:F,3,FALSE),VLOOKUP(P146,'player index'!E:F,2,FALSE))</f>
        <v>155</v>
      </c>
      <c r="R146">
        <f t="shared" si="11"/>
        <v>9.4</v>
      </c>
    </row>
    <row r="147" spans="1:18">
      <c r="A147" t="s">
        <v>1905</v>
      </c>
      <c r="B147" t="s">
        <v>584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46</v>
      </c>
      <c r="I147">
        <v>0</v>
      </c>
      <c r="J147">
        <v>0</v>
      </c>
      <c r="K147">
        <v>0</v>
      </c>
      <c r="L147">
        <v>0</v>
      </c>
      <c r="M147">
        <v>4.5999999999999996</v>
      </c>
      <c r="N147">
        <f t="shared" si="8"/>
        <v>9.1999999999999993</v>
      </c>
      <c r="O147" t="str">
        <f t="shared" si="9"/>
        <v>Chris Givens WR - STL</v>
      </c>
      <c r="P147" t="str">
        <f t="shared" si="10"/>
        <v>Chris Givens</v>
      </c>
      <c r="Q147">
        <f>IFERROR(VLOOKUP(P147,'player index'!D:F,3,FALSE),VLOOKUP(P147,'player index'!E:F,2,FALSE))</f>
        <v>385</v>
      </c>
      <c r="R147">
        <f t="shared" si="11"/>
        <v>9.1999999999999993</v>
      </c>
    </row>
    <row r="148" spans="1:18">
      <c r="A148" t="s">
        <v>1906</v>
      </c>
      <c r="B148" t="s">
        <v>33</v>
      </c>
      <c r="C148">
        <v>0</v>
      </c>
      <c r="D148">
        <v>0</v>
      </c>
      <c r="E148">
        <v>0</v>
      </c>
      <c r="F148">
        <v>32</v>
      </c>
      <c r="G148">
        <v>0</v>
      </c>
      <c r="H148">
        <v>14</v>
      </c>
      <c r="I148">
        <v>0</v>
      </c>
      <c r="J148">
        <v>0</v>
      </c>
      <c r="K148">
        <v>0</v>
      </c>
      <c r="L148">
        <v>0</v>
      </c>
      <c r="M148">
        <v>4.5999999999999996</v>
      </c>
      <c r="N148">
        <f t="shared" si="8"/>
        <v>6</v>
      </c>
      <c r="O148" t="str">
        <f t="shared" si="9"/>
        <v>Fozzy Whittaker RB - CAR Q</v>
      </c>
      <c r="P148" t="str">
        <f t="shared" si="10"/>
        <v>Fozzy Whittaker</v>
      </c>
      <c r="Q148">
        <f>IFERROR(VLOOKUP(P148,'player index'!D:F,3,FALSE),VLOOKUP(P148,'player index'!E:F,2,FALSE))</f>
        <v>311</v>
      </c>
      <c r="R148">
        <f t="shared" si="11"/>
        <v>6</v>
      </c>
    </row>
    <row r="149" spans="1:18">
      <c r="A149" t="s">
        <v>1907</v>
      </c>
      <c r="B149" t="s">
        <v>610</v>
      </c>
      <c r="C149">
        <v>0</v>
      </c>
      <c r="D149">
        <v>0</v>
      </c>
      <c r="E149">
        <v>0</v>
      </c>
      <c r="F149">
        <v>34</v>
      </c>
      <c r="G149">
        <v>0</v>
      </c>
      <c r="H149">
        <v>11</v>
      </c>
      <c r="I149">
        <v>0</v>
      </c>
      <c r="J149">
        <v>0</v>
      </c>
      <c r="K149">
        <v>0</v>
      </c>
      <c r="L149">
        <v>0</v>
      </c>
      <c r="M149">
        <v>4.5</v>
      </c>
      <c r="N149">
        <f t="shared" si="8"/>
        <v>5.6</v>
      </c>
      <c r="O149" t="str">
        <f t="shared" si="9"/>
        <v>Brandon Bolden RB - NE</v>
      </c>
      <c r="P149" t="str">
        <f t="shared" si="10"/>
        <v>Brandon Bolden</v>
      </c>
      <c r="Q149">
        <f>IFERROR(VLOOKUP(P149,'player index'!D:F,3,FALSE),VLOOKUP(P149,'player index'!E:F,2,FALSE))</f>
        <v>337</v>
      </c>
      <c r="R149">
        <f t="shared" si="11"/>
        <v>5.6</v>
      </c>
    </row>
    <row r="150" spans="1:18">
      <c r="A150" t="s">
        <v>1908</v>
      </c>
      <c r="B150" t="s">
        <v>617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43</v>
      </c>
      <c r="I150">
        <v>0</v>
      </c>
      <c r="J150">
        <v>0</v>
      </c>
      <c r="K150">
        <v>0</v>
      </c>
      <c r="L150">
        <v>0</v>
      </c>
      <c r="M150">
        <v>4.5</v>
      </c>
      <c r="N150">
        <f t="shared" si="8"/>
        <v>8.8000000000000007</v>
      </c>
      <c r="O150" t="str">
        <f t="shared" si="9"/>
        <v>Jeremy Kerley WR - NYJ</v>
      </c>
      <c r="P150" t="str">
        <f t="shared" si="10"/>
        <v>Jeremy Kerley</v>
      </c>
      <c r="Q150">
        <f>IFERROR(VLOOKUP(P150,'player index'!D:F,3,FALSE),VLOOKUP(P150,'player index'!E:F,2,FALSE))</f>
        <v>415</v>
      </c>
      <c r="R150">
        <f t="shared" si="11"/>
        <v>8.8000000000000007</v>
      </c>
    </row>
    <row r="151" spans="1:18">
      <c r="A151" t="s">
        <v>1909</v>
      </c>
      <c r="B151" t="s">
        <v>741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45</v>
      </c>
      <c r="I151">
        <v>0</v>
      </c>
      <c r="J151">
        <v>0</v>
      </c>
      <c r="K151">
        <v>0</v>
      </c>
      <c r="L151">
        <v>0</v>
      </c>
      <c r="M151">
        <v>4.5</v>
      </c>
      <c r="N151">
        <f t="shared" si="8"/>
        <v>9</v>
      </c>
      <c r="O151" t="str">
        <f t="shared" si="9"/>
        <v>Marcedes Lewis TE - JAC</v>
      </c>
      <c r="P151" t="str">
        <f t="shared" si="10"/>
        <v>Marcedes Lewis</v>
      </c>
      <c r="Q151">
        <f>IFERROR(VLOOKUP(P151,'player index'!D:F,3,FALSE),VLOOKUP(P151,'player index'!E:F,2,FALSE))</f>
        <v>271</v>
      </c>
      <c r="R151">
        <f t="shared" si="11"/>
        <v>9</v>
      </c>
    </row>
    <row r="152" spans="1:18">
      <c r="A152" t="s">
        <v>1910</v>
      </c>
      <c r="B152" t="s">
        <v>89</v>
      </c>
      <c r="C152">
        <v>0</v>
      </c>
      <c r="D152">
        <v>0</v>
      </c>
      <c r="E152">
        <v>0</v>
      </c>
      <c r="F152">
        <v>34</v>
      </c>
      <c r="G152">
        <v>0</v>
      </c>
      <c r="H152">
        <v>10</v>
      </c>
      <c r="I152">
        <v>0</v>
      </c>
      <c r="J152">
        <v>0</v>
      </c>
      <c r="K152">
        <v>0</v>
      </c>
      <c r="L152">
        <v>0</v>
      </c>
      <c r="M152">
        <v>4.4000000000000004</v>
      </c>
      <c r="N152">
        <f t="shared" si="8"/>
        <v>5.4</v>
      </c>
      <c r="O152" t="str">
        <f t="shared" si="9"/>
        <v>Chris Johnson RB - ARI</v>
      </c>
      <c r="P152" t="str">
        <f t="shared" si="10"/>
        <v>Chris Johnson</v>
      </c>
      <c r="Q152">
        <f>IFERROR(VLOOKUP(P152,'player index'!D:F,3,FALSE),VLOOKUP(P152,'player index'!E:F,2,FALSE))</f>
        <v>71</v>
      </c>
      <c r="R152">
        <f t="shared" si="11"/>
        <v>5.4</v>
      </c>
    </row>
    <row r="153" spans="1:18">
      <c r="A153" t="s">
        <v>1911</v>
      </c>
      <c r="B153" t="s">
        <v>81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43</v>
      </c>
      <c r="I153">
        <v>0</v>
      </c>
      <c r="J153">
        <v>0</v>
      </c>
      <c r="K153">
        <v>0</v>
      </c>
      <c r="L153">
        <v>0</v>
      </c>
      <c r="M153">
        <v>4.3</v>
      </c>
      <c r="N153">
        <f t="shared" si="8"/>
        <v>8.6</v>
      </c>
      <c r="O153" t="str">
        <f t="shared" si="9"/>
        <v>Garrett Graham TE - HOU</v>
      </c>
      <c r="P153" t="str">
        <f t="shared" si="10"/>
        <v>Garrett Graham</v>
      </c>
      <c r="Q153">
        <f>IFERROR(VLOOKUP(P153,'player index'!D:F,3,FALSE),VLOOKUP(P153,'player index'!E:F,2,FALSE))</f>
        <v>290</v>
      </c>
      <c r="R153">
        <f t="shared" si="11"/>
        <v>8.6</v>
      </c>
    </row>
    <row r="154" spans="1:18">
      <c r="A154" t="s">
        <v>1912</v>
      </c>
      <c r="B154" t="s">
        <v>619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40</v>
      </c>
      <c r="I154">
        <v>0</v>
      </c>
      <c r="J154">
        <v>0</v>
      </c>
      <c r="K154">
        <v>0</v>
      </c>
      <c r="L154">
        <v>0</v>
      </c>
      <c r="M154">
        <v>4.2</v>
      </c>
      <c r="N154">
        <f t="shared" si="8"/>
        <v>8.1999999999999993</v>
      </c>
      <c r="O154" t="str">
        <f t="shared" si="9"/>
        <v>Travis Benjamin WR - CLE View Videos</v>
      </c>
      <c r="P154" t="str">
        <f t="shared" si="10"/>
        <v>Travis Benjamin</v>
      </c>
      <c r="Q154">
        <f>IFERROR(VLOOKUP(P154,'player index'!D:F,3,FALSE),VLOOKUP(P154,'player index'!E:F,2,FALSE))</f>
        <v>259</v>
      </c>
      <c r="R154">
        <f t="shared" si="11"/>
        <v>8.1999999999999993</v>
      </c>
    </row>
    <row r="155" spans="1:18">
      <c r="A155" t="s">
        <v>1913</v>
      </c>
      <c r="B155" t="s">
        <v>605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41</v>
      </c>
      <c r="I155">
        <v>0</v>
      </c>
      <c r="J155">
        <v>0</v>
      </c>
      <c r="K155">
        <v>0</v>
      </c>
      <c r="L155">
        <v>0</v>
      </c>
      <c r="M155">
        <v>4.0999999999999996</v>
      </c>
      <c r="N155">
        <f t="shared" si="8"/>
        <v>8.1999999999999993</v>
      </c>
      <c r="O155" t="str">
        <f t="shared" si="9"/>
        <v>Harry Douglas WR - TEN</v>
      </c>
      <c r="P155" t="str">
        <f t="shared" si="10"/>
        <v>Harry Douglas</v>
      </c>
      <c r="Q155">
        <f>IFERROR(VLOOKUP(P155,'player index'!D:F,3,FALSE),VLOOKUP(P155,'player index'!E:F,2,FALSE))</f>
        <v>235</v>
      </c>
      <c r="R155">
        <f t="shared" si="11"/>
        <v>8.1999999999999993</v>
      </c>
    </row>
    <row r="156" spans="1:18">
      <c r="A156" t="s">
        <v>1914</v>
      </c>
      <c r="B156" t="s">
        <v>619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40</v>
      </c>
      <c r="I156">
        <v>0</v>
      </c>
      <c r="J156">
        <v>0</v>
      </c>
      <c r="K156">
        <v>0</v>
      </c>
      <c r="L156">
        <v>0</v>
      </c>
      <c r="M156">
        <v>4.0999999999999996</v>
      </c>
      <c r="N156">
        <f t="shared" si="8"/>
        <v>8.1</v>
      </c>
      <c r="O156" t="str">
        <f t="shared" si="9"/>
        <v>Andrew Hawkins WR - CLE</v>
      </c>
      <c r="P156" t="str">
        <f t="shared" si="10"/>
        <v>Andrew Hawkins</v>
      </c>
      <c r="Q156">
        <f>IFERROR(VLOOKUP(P156,'player index'!D:F,3,FALSE),VLOOKUP(P156,'player index'!E:F,2,FALSE))</f>
        <v>251</v>
      </c>
      <c r="R156">
        <f t="shared" si="11"/>
        <v>8.1</v>
      </c>
    </row>
    <row r="157" spans="1:18">
      <c r="A157" t="s">
        <v>1915</v>
      </c>
      <c r="B157" t="s">
        <v>752</v>
      </c>
      <c r="C157">
        <v>0</v>
      </c>
      <c r="D157">
        <v>0</v>
      </c>
      <c r="E157">
        <v>0</v>
      </c>
      <c r="F157">
        <v>25</v>
      </c>
      <c r="G157">
        <v>0</v>
      </c>
      <c r="H157">
        <v>16</v>
      </c>
      <c r="I157">
        <v>0</v>
      </c>
      <c r="J157">
        <v>0</v>
      </c>
      <c r="K157">
        <v>0</v>
      </c>
      <c r="L157">
        <v>0</v>
      </c>
      <c r="M157">
        <v>4.0999999999999996</v>
      </c>
      <c r="N157">
        <f t="shared" si="8"/>
        <v>5.6999999999999993</v>
      </c>
      <c r="O157" t="str">
        <f t="shared" si="9"/>
        <v>Jacquizz Rodgers RB - CHI</v>
      </c>
      <c r="P157" t="str">
        <f t="shared" si="10"/>
        <v>Jacquizz Rodgers</v>
      </c>
      <c r="Q157">
        <f>IFERROR(VLOOKUP(P157,'player index'!D:F,3,FALSE),VLOOKUP(P157,'player index'!E:F,2,FALSE))</f>
        <v>303</v>
      </c>
      <c r="R157">
        <f t="shared" si="11"/>
        <v>5.6999999999999993</v>
      </c>
    </row>
    <row r="158" spans="1:18">
      <c r="A158" t="s">
        <v>1916</v>
      </c>
      <c r="B158" t="s">
        <v>751</v>
      </c>
      <c r="C158">
        <v>0</v>
      </c>
      <c r="D158">
        <v>0</v>
      </c>
      <c r="E158">
        <v>0</v>
      </c>
      <c r="F158">
        <v>25</v>
      </c>
      <c r="G158">
        <v>0</v>
      </c>
      <c r="H158">
        <v>15</v>
      </c>
      <c r="I158">
        <v>0</v>
      </c>
      <c r="J158">
        <v>0</v>
      </c>
      <c r="K158">
        <v>0</v>
      </c>
      <c r="L158">
        <v>0</v>
      </c>
      <c r="M158">
        <v>4</v>
      </c>
      <c r="N158">
        <f t="shared" si="8"/>
        <v>5.5</v>
      </c>
      <c r="O158" t="str">
        <f t="shared" si="9"/>
        <v>Giovani Bernard RB - CIN</v>
      </c>
      <c r="P158" t="str">
        <f t="shared" si="10"/>
        <v>Giovani Bernard</v>
      </c>
      <c r="Q158">
        <f>IFERROR(VLOOKUP(P158,'player index'!D:F,3,FALSE),VLOOKUP(P158,'player index'!E:F,2,FALSE))</f>
        <v>145</v>
      </c>
      <c r="R158">
        <f t="shared" si="11"/>
        <v>5.5</v>
      </c>
    </row>
    <row r="159" spans="1:18">
      <c r="A159" t="s">
        <v>1917</v>
      </c>
      <c r="B159" t="s">
        <v>71</v>
      </c>
      <c r="C159">
        <v>0</v>
      </c>
      <c r="D159">
        <v>0</v>
      </c>
      <c r="E159">
        <v>0</v>
      </c>
      <c r="F159">
        <v>6</v>
      </c>
      <c r="G159">
        <v>0</v>
      </c>
      <c r="H159">
        <v>34</v>
      </c>
      <c r="I159">
        <v>0</v>
      </c>
      <c r="J159">
        <v>0</v>
      </c>
      <c r="K159">
        <v>0</v>
      </c>
      <c r="L159">
        <v>0</v>
      </c>
      <c r="M159">
        <v>4</v>
      </c>
      <c r="N159">
        <f t="shared" si="8"/>
        <v>7.4</v>
      </c>
      <c r="O159" t="str">
        <f t="shared" si="9"/>
        <v>Jarius Wright WR - MIN</v>
      </c>
      <c r="P159" t="str">
        <f t="shared" si="10"/>
        <v>Jarius Wright</v>
      </c>
      <c r="Q159">
        <f>IFERROR(VLOOKUP(P159,'player index'!D:F,3,FALSE),VLOOKUP(P159,'player index'!E:F,2,FALSE))</f>
        <v>241</v>
      </c>
      <c r="R159">
        <f t="shared" si="11"/>
        <v>7.4</v>
      </c>
    </row>
    <row r="160" spans="1:18">
      <c r="A160" t="s">
        <v>1918</v>
      </c>
      <c r="B160" t="s">
        <v>589</v>
      </c>
      <c r="C160">
        <v>0</v>
      </c>
      <c r="D160">
        <v>0</v>
      </c>
      <c r="E160">
        <v>0</v>
      </c>
      <c r="F160">
        <v>30</v>
      </c>
      <c r="G160">
        <v>0</v>
      </c>
      <c r="H160">
        <v>9</v>
      </c>
      <c r="I160">
        <v>0</v>
      </c>
      <c r="J160">
        <v>0</v>
      </c>
      <c r="K160">
        <v>0</v>
      </c>
      <c r="L160">
        <v>0</v>
      </c>
      <c r="M160">
        <v>3.9</v>
      </c>
      <c r="N160">
        <f t="shared" si="8"/>
        <v>4.8</v>
      </c>
      <c r="O160" t="str">
        <f t="shared" si="9"/>
        <v>Joique Bell RB - DET</v>
      </c>
      <c r="P160" t="str">
        <f t="shared" si="10"/>
        <v>Joique Bell</v>
      </c>
      <c r="Q160">
        <f>IFERROR(VLOOKUP(P160,'player index'!D:F,3,FALSE),VLOOKUP(P160,'player index'!E:F,2,FALSE))</f>
        <v>182</v>
      </c>
      <c r="R160">
        <f t="shared" si="11"/>
        <v>4.8</v>
      </c>
    </row>
    <row r="161" spans="1:18">
      <c r="A161" t="s">
        <v>1919</v>
      </c>
      <c r="B161" t="s">
        <v>81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39</v>
      </c>
      <c r="I161">
        <v>0</v>
      </c>
      <c r="J161">
        <v>0</v>
      </c>
      <c r="K161">
        <v>0</v>
      </c>
      <c r="L161">
        <v>0</v>
      </c>
      <c r="M161">
        <v>3.9</v>
      </c>
      <c r="N161">
        <f t="shared" si="8"/>
        <v>7.8000000000000007</v>
      </c>
      <c r="O161" t="str">
        <f t="shared" si="9"/>
        <v>Jaelen Strong WR - HOU</v>
      </c>
      <c r="P161" t="str">
        <f t="shared" si="10"/>
        <v>Jaelen Strong</v>
      </c>
      <c r="Q161">
        <f>IFERROR(VLOOKUP(P161,'player index'!D:F,3,FALSE),VLOOKUP(P161,'player index'!E:F,2,FALSE))</f>
        <v>681</v>
      </c>
      <c r="R161">
        <f t="shared" si="11"/>
        <v>7.8000000000000007</v>
      </c>
    </row>
    <row r="162" spans="1:18">
      <c r="A162" t="s">
        <v>1920</v>
      </c>
      <c r="B162" t="s">
        <v>589</v>
      </c>
      <c r="C162">
        <v>0</v>
      </c>
      <c r="D162">
        <v>0</v>
      </c>
      <c r="E162">
        <v>0</v>
      </c>
      <c r="F162">
        <v>27</v>
      </c>
      <c r="G162">
        <v>0</v>
      </c>
      <c r="H162">
        <v>11</v>
      </c>
      <c r="I162">
        <v>0</v>
      </c>
      <c r="J162">
        <v>0</v>
      </c>
      <c r="K162">
        <v>0</v>
      </c>
      <c r="L162">
        <v>0</v>
      </c>
      <c r="M162">
        <v>3.8</v>
      </c>
      <c r="N162">
        <f t="shared" si="8"/>
        <v>4.9000000000000004</v>
      </c>
      <c r="O162" t="str">
        <f t="shared" si="9"/>
        <v>Ameer Abdullah RB - DET</v>
      </c>
      <c r="P162" t="str">
        <f t="shared" si="10"/>
        <v>Ameer Abdullah</v>
      </c>
      <c r="Q162">
        <f>IFERROR(VLOOKUP(P162,'player index'!D:F,3,FALSE),VLOOKUP(P162,'player index'!E:F,2,FALSE))</f>
        <v>55</v>
      </c>
      <c r="R162">
        <f t="shared" si="11"/>
        <v>4.9000000000000004</v>
      </c>
    </row>
    <row r="163" spans="1:18">
      <c r="A163" t="s">
        <v>1921</v>
      </c>
      <c r="B163" t="s">
        <v>584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37</v>
      </c>
      <c r="I163">
        <v>0</v>
      </c>
      <c r="J163">
        <v>0</v>
      </c>
      <c r="K163">
        <v>0</v>
      </c>
      <c r="L163">
        <v>0</v>
      </c>
      <c r="M163">
        <v>3.8</v>
      </c>
      <c r="N163">
        <f t="shared" si="8"/>
        <v>7.5</v>
      </c>
      <c r="O163" t="str">
        <f t="shared" si="9"/>
        <v>Kenny Britt WR - STL</v>
      </c>
      <c r="P163" t="str">
        <f t="shared" si="10"/>
        <v>Kenny Britt</v>
      </c>
      <c r="Q163">
        <f>IFERROR(VLOOKUP(P163,'player index'!D:F,3,FALSE),VLOOKUP(P163,'player index'!E:F,2,FALSE))</f>
        <v>192</v>
      </c>
      <c r="R163">
        <f t="shared" si="11"/>
        <v>7.5</v>
      </c>
    </row>
    <row r="164" spans="1:18">
      <c r="A164" t="s">
        <v>1922</v>
      </c>
      <c r="B164" t="s">
        <v>739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38</v>
      </c>
      <c r="I164">
        <v>0</v>
      </c>
      <c r="J164">
        <v>0</v>
      </c>
      <c r="K164">
        <v>0</v>
      </c>
      <c r="L164">
        <v>0</v>
      </c>
      <c r="M164">
        <v>3.8</v>
      </c>
      <c r="N164">
        <f t="shared" si="8"/>
        <v>7.6</v>
      </c>
      <c r="O164" t="str">
        <f t="shared" si="9"/>
        <v>Darrius Heyward-Bey WR - PIT View Videos</v>
      </c>
      <c r="P164" t="s">
        <v>247</v>
      </c>
      <c r="Q164">
        <f>IFERROR(VLOOKUP(P164,'player index'!D:F,3,FALSE),VLOOKUP(P164,'player index'!E:F,2,FALSE))</f>
        <v>217</v>
      </c>
      <c r="R164">
        <f t="shared" si="11"/>
        <v>7.6</v>
      </c>
    </row>
    <row r="165" spans="1:18">
      <c r="A165" t="s">
        <v>1923</v>
      </c>
      <c r="B165" t="s">
        <v>608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38</v>
      </c>
      <c r="I165">
        <v>0</v>
      </c>
      <c r="J165">
        <v>0</v>
      </c>
      <c r="K165">
        <v>0</v>
      </c>
      <c r="L165">
        <v>0</v>
      </c>
      <c r="M165">
        <v>3.8</v>
      </c>
      <c r="N165">
        <f t="shared" si="8"/>
        <v>7.6</v>
      </c>
      <c r="O165" t="str">
        <f t="shared" si="9"/>
        <v>Rishard Matthews WR - MIA</v>
      </c>
      <c r="P165" t="str">
        <f t="shared" si="10"/>
        <v>Rishard Matthews</v>
      </c>
      <c r="Q165">
        <f>IFERROR(VLOOKUP(P165,'player index'!D:F,3,FALSE),VLOOKUP(P165,'player index'!E:F,2,FALSE))</f>
        <v>231</v>
      </c>
      <c r="R165">
        <f t="shared" si="11"/>
        <v>7.6</v>
      </c>
    </row>
    <row r="166" spans="1:18">
      <c r="A166" t="s">
        <v>1924</v>
      </c>
      <c r="B166" t="s">
        <v>610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37</v>
      </c>
      <c r="I166">
        <v>0</v>
      </c>
      <c r="J166">
        <v>0</v>
      </c>
      <c r="K166">
        <v>0</v>
      </c>
      <c r="L166">
        <v>0</v>
      </c>
      <c r="M166">
        <v>3.7</v>
      </c>
      <c r="N166">
        <f t="shared" si="8"/>
        <v>7.4</v>
      </c>
      <c r="O166" t="str">
        <f t="shared" si="9"/>
        <v>Danny Amendola WR - NE</v>
      </c>
      <c r="P166" t="str">
        <f t="shared" si="10"/>
        <v>Danny Amendola</v>
      </c>
      <c r="Q166">
        <f>IFERROR(VLOOKUP(P166,'player index'!D:F,3,FALSE),VLOOKUP(P166,'player index'!E:F,2,FALSE))</f>
        <v>195</v>
      </c>
      <c r="R166">
        <f t="shared" si="11"/>
        <v>7.4</v>
      </c>
    </row>
    <row r="167" spans="1:18">
      <c r="A167" t="s">
        <v>1925</v>
      </c>
      <c r="B167" t="s">
        <v>81</v>
      </c>
      <c r="C167">
        <v>0</v>
      </c>
      <c r="D167">
        <v>0</v>
      </c>
      <c r="E167">
        <v>0</v>
      </c>
      <c r="F167">
        <v>26</v>
      </c>
      <c r="G167">
        <v>0</v>
      </c>
      <c r="H167">
        <v>11</v>
      </c>
      <c r="I167">
        <v>0</v>
      </c>
      <c r="J167">
        <v>0</v>
      </c>
      <c r="K167">
        <v>0</v>
      </c>
      <c r="L167">
        <v>0</v>
      </c>
      <c r="M167">
        <v>3.7</v>
      </c>
      <c r="N167">
        <f t="shared" si="8"/>
        <v>4.8000000000000007</v>
      </c>
      <c r="O167" t="str">
        <f t="shared" si="9"/>
        <v>Chris Polk RB - HOU</v>
      </c>
      <c r="P167" t="str">
        <f t="shared" si="10"/>
        <v>Chris Polk</v>
      </c>
      <c r="Q167">
        <f>IFERROR(VLOOKUP(P167,'player index'!D:F,3,FALSE),VLOOKUP(P167,'player index'!E:F,2,FALSE))</f>
        <v>285</v>
      </c>
      <c r="R167">
        <f t="shared" si="11"/>
        <v>4.8000000000000007</v>
      </c>
    </row>
    <row r="168" spans="1:18">
      <c r="A168" t="s">
        <v>1926</v>
      </c>
      <c r="B168" t="s">
        <v>610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36</v>
      </c>
      <c r="I168">
        <v>0</v>
      </c>
      <c r="J168">
        <v>0</v>
      </c>
      <c r="K168">
        <v>0</v>
      </c>
      <c r="L168">
        <v>0</v>
      </c>
      <c r="M168">
        <v>3.6</v>
      </c>
      <c r="N168">
        <f t="shared" si="8"/>
        <v>7.2</v>
      </c>
      <c r="O168" t="str">
        <f t="shared" si="9"/>
        <v>Scott Chandler TE - NE</v>
      </c>
      <c r="P168" t="str">
        <f t="shared" si="10"/>
        <v>Scott Chandler</v>
      </c>
      <c r="Q168">
        <f>IFERROR(VLOOKUP(P168,'player index'!D:F,3,FALSE),VLOOKUP(P168,'player index'!E:F,2,FALSE))</f>
        <v>275</v>
      </c>
      <c r="R168">
        <f t="shared" si="11"/>
        <v>7.2</v>
      </c>
    </row>
    <row r="169" spans="1:18">
      <c r="A169" t="s">
        <v>1927</v>
      </c>
      <c r="B169" t="s">
        <v>752</v>
      </c>
      <c r="C169">
        <v>0</v>
      </c>
      <c r="D169">
        <v>0</v>
      </c>
      <c r="E169">
        <v>0</v>
      </c>
      <c r="F169">
        <v>23</v>
      </c>
      <c r="G169">
        <v>0</v>
      </c>
      <c r="H169">
        <v>13</v>
      </c>
      <c r="I169">
        <v>0</v>
      </c>
      <c r="J169">
        <v>0</v>
      </c>
      <c r="K169">
        <v>0</v>
      </c>
      <c r="L169">
        <v>0</v>
      </c>
      <c r="M169">
        <v>3.6</v>
      </c>
      <c r="N169">
        <f t="shared" si="8"/>
        <v>4.9000000000000004</v>
      </c>
      <c r="O169" t="str">
        <f t="shared" si="9"/>
        <v>Jeremy Langford RB - CHI</v>
      </c>
      <c r="P169" t="str">
        <f t="shared" si="10"/>
        <v>Jeremy Langford</v>
      </c>
      <c r="Q169">
        <f>IFERROR(VLOOKUP(P169,'player index'!D:F,3,FALSE),VLOOKUP(P169,'player index'!E:F,2,FALSE))</f>
        <v>372</v>
      </c>
      <c r="R169">
        <f t="shared" si="11"/>
        <v>4.9000000000000004</v>
      </c>
    </row>
    <row r="170" spans="1:18">
      <c r="A170" t="s">
        <v>1928</v>
      </c>
      <c r="B170" t="s">
        <v>741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35</v>
      </c>
      <c r="I170">
        <v>0</v>
      </c>
      <c r="J170">
        <v>0</v>
      </c>
      <c r="K170">
        <v>0</v>
      </c>
      <c r="L170">
        <v>0</v>
      </c>
      <c r="M170">
        <v>3.6</v>
      </c>
      <c r="N170">
        <f t="shared" si="8"/>
        <v>7.1</v>
      </c>
      <c r="O170" t="str">
        <f t="shared" si="9"/>
        <v>Marqise Lee WR - JAC P</v>
      </c>
      <c r="P170" t="str">
        <f t="shared" si="10"/>
        <v>Marqise Lee</v>
      </c>
      <c r="Q170">
        <f>IFERROR(VLOOKUP(P170,'player index'!D:F,3,FALSE),VLOOKUP(P170,'player index'!E:F,2,FALSE))</f>
        <v>286</v>
      </c>
      <c r="R170">
        <f t="shared" si="11"/>
        <v>7.1</v>
      </c>
    </row>
    <row r="171" spans="1:18">
      <c r="A171" t="s">
        <v>1929</v>
      </c>
      <c r="B171" t="s">
        <v>44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36</v>
      </c>
      <c r="I171">
        <v>0</v>
      </c>
      <c r="J171">
        <v>0</v>
      </c>
      <c r="K171">
        <v>0</v>
      </c>
      <c r="L171">
        <v>0</v>
      </c>
      <c r="M171">
        <v>3.6</v>
      </c>
      <c r="N171">
        <f t="shared" si="8"/>
        <v>7.2</v>
      </c>
      <c r="O171" t="str">
        <f t="shared" si="9"/>
        <v>Ty Montgomery WR - GB</v>
      </c>
      <c r="P171" t="str">
        <f t="shared" si="10"/>
        <v>Ty Montgomery</v>
      </c>
      <c r="Q171">
        <f>IFERROR(VLOOKUP(P171,'player index'!D:F,3,FALSE),VLOOKUP(P171,'player index'!E:F,2,FALSE))</f>
        <v>376</v>
      </c>
      <c r="R171">
        <f t="shared" si="11"/>
        <v>7.2</v>
      </c>
    </row>
    <row r="172" spans="1:18">
      <c r="A172" t="s">
        <v>1930</v>
      </c>
      <c r="B172" t="s">
        <v>589</v>
      </c>
      <c r="C172">
        <v>0</v>
      </c>
      <c r="D172">
        <v>0</v>
      </c>
      <c r="E172">
        <v>0</v>
      </c>
      <c r="F172">
        <v>20</v>
      </c>
      <c r="G172">
        <v>0</v>
      </c>
      <c r="H172">
        <v>16</v>
      </c>
      <c r="I172">
        <v>0</v>
      </c>
      <c r="J172">
        <v>0</v>
      </c>
      <c r="K172">
        <v>0</v>
      </c>
      <c r="L172">
        <v>0</v>
      </c>
      <c r="M172">
        <v>3.6</v>
      </c>
      <c r="N172">
        <f t="shared" si="8"/>
        <v>5.2</v>
      </c>
      <c r="O172" t="str">
        <f t="shared" si="9"/>
        <v>Theo Riddick RB - DET</v>
      </c>
      <c r="P172" t="str">
        <f t="shared" si="10"/>
        <v>Theo Riddick</v>
      </c>
      <c r="Q172">
        <f>IFERROR(VLOOKUP(P172,'player index'!D:F,3,FALSE),VLOOKUP(P172,'player index'!E:F,2,FALSE))</f>
        <v>326</v>
      </c>
      <c r="R172">
        <f t="shared" si="11"/>
        <v>5.2</v>
      </c>
    </row>
    <row r="173" spans="1:18">
      <c r="A173" t="s">
        <v>1931</v>
      </c>
      <c r="B173" t="s">
        <v>593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35</v>
      </c>
      <c r="I173">
        <v>0</v>
      </c>
      <c r="J173">
        <v>0</v>
      </c>
      <c r="K173">
        <v>0</v>
      </c>
      <c r="L173">
        <v>0</v>
      </c>
      <c r="M173">
        <v>3.5</v>
      </c>
      <c r="N173">
        <f t="shared" si="8"/>
        <v>7</v>
      </c>
      <c r="O173" t="str">
        <f t="shared" si="9"/>
        <v>Marlon Brown WR - BAL</v>
      </c>
      <c r="P173" t="str">
        <f t="shared" si="10"/>
        <v>Marlon Brown</v>
      </c>
      <c r="Q173">
        <f>IFERROR(VLOOKUP(P173,'player index'!D:F,3,FALSE),VLOOKUP(P173,'player index'!E:F,2,FALSE))</f>
        <v>228</v>
      </c>
      <c r="R173">
        <f t="shared" si="11"/>
        <v>7</v>
      </c>
    </row>
    <row r="174" spans="1:18">
      <c r="A174" t="s">
        <v>1932</v>
      </c>
      <c r="B174" t="s">
        <v>71</v>
      </c>
      <c r="C174">
        <v>0</v>
      </c>
      <c r="D174">
        <v>0</v>
      </c>
      <c r="E174">
        <v>0</v>
      </c>
      <c r="F174">
        <v>11</v>
      </c>
      <c r="G174">
        <v>0</v>
      </c>
      <c r="H174">
        <v>24</v>
      </c>
      <c r="I174">
        <v>0</v>
      </c>
      <c r="J174">
        <v>0</v>
      </c>
      <c r="K174">
        <v>0</v>
      </c>
      <c r="L174">
        <v>0</v>
      </c>
      <c r="M174">
        <v>3.5</v>
      </c>
      <c r="N174">
        <f t="shared" si="8"/>
        <v>5.9</v>
      </c>
      <c r="O174" t="str">
        <f t="shared" si="9"/>
        <v>Cordarrelle Patterson WR - MIN</v>
      </c>
      <c r="P174" t="str">
        <f t="shared" si="10"/>
        <v>Cordarrelle Patterson</v>
      </c>
      <c r="Q174">
        <f>IFERROR(VLOOKUP(P174,'player index'!D:F,3,FALSE),VLOOKUP(P174,'player index'!E:F,2,FALSE))</f>
        <v>341</v>
      </c>
      <c r="R174">
        <f t="shared" si="11"/>
        <v>5.9</v>
      </c>
    </row>
    <row r="175" spans="1:18">
      <c r="A175" t="s">
        <v>1933</v>
      </c>
      <c r="B175" t="s">
        <v>617</v>
      </c>
      <c r="C175">
        <v>0</v>
      </c>
      <c r="D175">
        <v>0</v>
      </c>
      <c r="E175">
        <v>0</v>
      </c>
      <c r="F175">
        <v>24</v>
      </c>
      <c r="G175">
        <v>0</v>
      </c>
      <c r="H175">
        <v>11</v>
      </c>
      <c r="I175">
        <v>0</v>
      </c>
      <c r="J175">
        <v>0</v>
      </c>
      <c r="K175">
        <v>0</v>
      </c>
      <c r="L175">
        <v>0</v>
      </c>
      <c r="M175">
        <v>3.5</v>
      </c>
      <c r="N175">
        <f t="shared" si="8"/>
        <v>4.6000000000000005</v>
      </c>
      <c r="O175" t="str">
        <f t="shared" si="9"/>
        <v>Zac Stacy RB - NYJ</v>
      </c>
      <c r="P175" t="str">
        <f t="shared" si="10"/>
        <v>Zac Stacy</v>
      </c>
      <c r="Q175">
        <f>IFERROR(VLOOKUP(P175,'player index'!D:F,3,FALSE),VLOOKUP(P175,'player index'!E:F,2,FALSE))</f>
        <v>578</v>
      </c>
      <c r="R175">
        <f t="shared" si="11"/>
        <v>4.6000000000000005</v>
      </c>
    </row>
    <row r="176" spans="1:18">
      <c r="A176" t="s">
        <v>1934</v>
      </c>
      <c r="B176" t="s">
        <v>605</v>
      </c>
      <c r="C176">
        <v>0</v>
      </c>
      <c r="D176">
        <v>0</v>
      </c>
      <c r="E176">
        <v>0</v>
      </c>
      <c r="F176">
        <v>30</v>
      </c>
      <c r="G176">
        <v>0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3.5</v>
      </c>
      <c r="N176">
        <f t="shared" si="8"/>
        <v>4</v>
      </c>
      <c r="O176" t="str">
        <f t="shared" si="9"/>
        <v>Terrance West RB - TEN</v>
      </c>
      <c r="P176" t="str">
        <f t="shared" si="10"/>
        <v>Terrance West</v>
      </c>
      <c r="Q176">
        <f>IFERROR(VLOOKUP(P176,'player index'!D:F,3,FALSE),VLOOKUP(P176,'player index'!E:F,2,FALSE))</f>
        <v>265</v>
      </c>
      <c r="R176">
        <f t="shared" si="11"/>
        <v>4</v>
      </c>
    </row>
    <row r="177" spans="1:18">
      <c r="A177" t="s">
        <v>1935</v>
      </c>
      <c r="B177" t="s">
        <v>33</v>
      </c>
      <c r="C177">
        <v>0</v>
      </c>
      <c r="D177">
        <v>0</v>
      </c>
      <c r="E177">
        <v>0</v>
      </c>
      <c r="F177">
        <v>4</v>
      </c>
      <c r="G177">
        <v>0</v>
      </c>
      <c r="H177">
        <v>30</v>
      </c>
      <c r="I177">
        <v>0</v>
      </c>
      <c r="J177">
        <v>0</v>
      </c>
      <c r="K177">
        <v>0</v>
      </c>
      <c r="L177">
        <v>0</v>
      </c>
      <c r="M177">
        <v>3.4</v>
      </c>
      <c r="N177">
        <f t="shared" si="8"/>
        <v>6.4</v>
      </c>
      <c r="O177" t="str">
        <f t="shared" si="9"/>
        <v>Corey Brown WR - CAR</v>
      </c>
      <c r="P177" t="str">
        <f t="shared" si="10"/>
        <v>Corey Brown</v>
      </c>
      <c r="Q177">
        <f>IFERROR(VLOOKUP(P177,'player index'!D:F,3,FALSE),VLOOKUP(P177,'player index'!E:F,2,FALSE))</f>
        <v>273</v>
      </c>
      <c r="R177">
        <f t="shared" si="11"/>
        <v>6.4</v>
      </c>
    </row>
    <row r="178" spans="1:18">
      <c r="A178" t="s">
        <v>1936</v>
      </c>
      <c r="B178" t="s">
        <v>745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34</v>
      </c>
      <c r="I178">
        <v>0</v>
      </c>
      <c r="J178">
        <v>0</v>
      </c>
      <c r="K178">
        <v>0</v>
      </c>
      <c r="L178">
        <v>0</v>
      </c>
      <c r="M178">
        <v>3.4</v>
      </c>
      <c r="N178">
        <f t="shared" si="8"/>
        <v>6.8000000000000007</v>
      </c>
      <c r="O178" t="str">
        <f t="shared" si="9"/>
        <v>Vernon Davis TE - SF</v>
      </c>
      <c r="P178" t="str">
        <f t="shared" si="10"/>
        <v>Vernon Davis</v>
      </c>
      <c r="Q178">
        <f>IFERROR(VLOOKUP(P178,'player index'!D:F,3,FALSE),VLOOKUP(P178,'player index'!E:F,2,FALSE))</f>
        <v>193</v>
      </c>
      <c r="R178">
        <f t="shared" si="11"/>
        <v>6.8000000000000007</v>
      </c>
    </row>
    <row r="179" spans="1:18">
      <c r="A179" t="s">
        <v>1937</v>
      </c>
      <c r="B179" t="s">
        <v>739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34</v>
      </c>
      <c r="I179">
        <v>0</v>
      </c>
      <c r="J179">
        <v>0</v>
      </c>
      <c r="K179">
        <v>0</v>
      </c>
      <c r="L179">
        <v>0</v>
      </c>
      <c r="M179">
        <v>3.4</v>
      </c>
      <c r="N179">
        <f t="shared" si="8"/>
        <v>6.8000000000000007</v>
      </c>
      <c r="O179" t="str">
        <f t="shared" si="9"/>
        <v>Heath Miller TE - PIT</v>
      </c>
      <c r="P179" t="str">
        <f t="shared" si="10"/>
        <v>Heath Miller</v>
      </c>
      <c r="Q179">
        <f>IFERROR(VLOOKUP(P179,'player index'!D:F,3,FALSE),VLOOKUP(P179,'player index'!E:F,2,FALSE))</f>
        <v>144</v>
      </c>
      <c r="R179">
        <f t="shared" si="11"/>
        <v>6.8000000000000007</v>
      </c>
    </row>
    <row r="180" spans="1:18">
      <c r="A180" t="s">
        <v>1938</v>
      </c>
      <c r="B180" t="s">
        <v>750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33</v>
      </c>
      <c r="I180">
        <v>0</v>
      </c>
      <c r="J180">
        <v>0</v>
      </c>
      <c r="K180">
        <v>0</v>
      </c>
      <c r="L180">
        <v>0</v>
      </c>
      <c r="M180">
        <v>3.3</v>
      </c>
      <c r="N180">
        <f t="shared" si="8"/>
        <v>6.6</v>
      </c>
      <c r="O180" t="str">
        <f t="shared" si="9"/>
        <v>Brandon Coleman WR - NO</v>
      </c>
      <c r="P180" t="str">
        <f t="shared" si="10"/>
        <v>Brandon Coleman</v>
      </c>
      <c r="Q180">
        <f>IFERROR(VLOOKUP(P180,'player index'!D:F,3,FALSE),VLOOKUP(P180,'player index'!E:F,2,FALSE))</f>
        <v>171</v>
      </c>
      <c r="R180">
        <f t="shared" si="11"/>
        <v>6.6</v>
      </c>
    </row>
    <row r="181" spans="1:18">
      <c r="A181" t="s">
        <v>1939</v>
      </c>
      <c r="B181" t="s">
        <v>584</v>
      </c>
      <c r="C181">
        <v>0</v>
      </c>
      <c r="D181">
        <v>0</v>
      </c>
      <c r="E181">
        <v>0</v>
      </c>
      <c r="F181">
        <v>21</v>
      </c>
      <c r="G181">
        <v>0</v>
      </c>
      <c r="H181">
        <v>32</v>
      </c>
      <c r="I181">
        <v>0</v>
      </c>
      <c r="J181">
        <v>0</v>
      </c>
      <c r="K181">
        <v>0</v>
      </c>
      <c r="L181">
        <v>1</v>
      </c>
      <c r="M181">
        <v>3.3</v>
      </c>
      <c r="N181">
        <f t="shared" si="8"/>
        <v>7.5000000000000009</v>
      </c>
      <c r="O181" t="str">
        <f t="shared" si="9"/>
        <v>Benny Cunningham RB - STL View Videos</v>
      </c>
      <c r="P181" t="str">
        <f t="shared" si="10"/>
        <v>Benny Cunningham</v>
      </c>
      <c r="Q181">
        <f>IFERROR(VLOOKUP(P181,'player index'!D:F,3,FALSE),VLOOKUP(P181,'player index'!E:F,2,FALSE))</f>
        <v>162</v>
      </c>
      <c r="R181">
        <f t="shared" si="11"/>
        <v>7.5000000000000009</v>
      </c>
    </row>
    <row r="182" spans="1:18">
      <c r="A182" t="s">
        <v>1940</v>
      </c>
      <c r="B182" t="s">
        <v>749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33</v>
      </c>
      <c r="I182">
        <v>0</v>
      </c>
      <c r="J182">
        <v>0</v>
      </c>
      <c r="K182">
        <v>0</v>
      </c>
      <c r="L182">
        <v>0</v>
      </c>
      <c r="M182">
        <v>3.3</v>
      </c>
      <c r="N182">
        <f t="shared" si="8"/>
        <v>6.6</v>
      </c>
      <c r="O182" t="str">
        <f t="shared" si="9"/>
        <v>Josh Huff WR - PHI View News</v>
      </c>
      <c r="P182" t="str">
        <f t="shared" si="10"/>
        <v>Josh Huff</v>
      </c>
      <c r="Q182">
        <f>IFERROR(VLOOKUP(P182,'player index'!D:F,3,FALSE),VLOOKUP(P182,'player index'!E:F,2,FALSE))</f>
        <v>312</v>
      </c>
      <c r="R182">
        <f t="shared" si="11"/>
        <v>6.6</v>
      </c>
    </row>
    <row r="183" spans="1:18">
      <c r="A183" t="s">
        <v>1941</v>
      </c>
      <c r="B183" t="s">
        <v>608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33</v>
      </c>
      <c r="I183">
        <v>0</v>
      </c>
      <c r="J183">
        <v>0</v>
      </c>
      <c r="K183">
        <v>0</v>
      </c>
      <c r="L183">
        <v>0</v>
      </c>
      <c r="M183">
        <v>3.3</v>
      </c>
      <c r="N183">
        <f t="shared" si="8"/>
        <v>6.6</v>
      </c>
      <c r="O183" t="str">
        <f t="shared" si="9"/>
        <v>Greg Jennings WR - MIA</v>
      </c>
      <c r="P183" t="str">
        <f t="shared" si="10"/>
        <v>Greg Jennings</v>
      </c>
      <c r="Q183">
        <f>IFERROR(VLOOKUP(P183,'player index'!D:F,3,FALSE),VLOOKUP(P183,'player index'!E:F,2,FALSE))</f>
        <v>236</v>
      </c>
      <c r="R183">
        <f t="shared" si="11"/>
        <v>6.6</v>
      </c>
    </row>
    <row r="184" spans="1:18">
      <c r="A184" t="s">
        <v>1942</v>
      </c>
      <c r="B184" t="s">
        <v>584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33</v>
      </c>
      <c r="I184">
        <v>0</v>
      </c>
      <c r="J184">
        <v>0</v>
      </c>
      <c r="K184">
        <v>0</v>
      </c>
      <c r="L184">
        <v>0</v>
      </c>
      <c r="M184">
        <v>3.3</v>
      </c>
      <c r="N184">
        <f t="shared" si="8"/>
        <v>6.6</v>
      </c>
      <c r="O184" t="str">
        <f t="shared" si="9"/>
        <v>Brian Quick WR - STL</v>
      </c>
      <c r="P184" t="str">
        <f t="shared" si="10"/>
        <v>Brian Quick</v>
      </c>
      <c r="Q184">
        <f>IFERROR(VLOOKUP(P184,'player index'!D:F,3,FALSE),VLOOKUP(P184,'player index'!E:F,2,FALSE))</f>
        <v>544</v>
      </c>
      <c r="R184">
        <f t="shared" si="11"/>
        <v>6.6</v>
      </c>
    </row>
    <row r="185" spans="1:18">
      <c r="A185" t="s">
        <v>1943</v>
      </c>
      <c r="B185" t="s">
        <v>744</v>
      </c>
      <c r="C185">
        <v>0</v>
      </c>
      <c r="D185">
        <v>0</v>
      </c>
      <c r="E185">
        <v>0</v>
      </c>
      <c r="F185">
        <v>17</v>
      </c>
      <c r="G185">
        <v>0</v>
      </c>
      <c r="H185">
        <v>16</v>
      </c>
      <c r="I185">
        <v>0</v>
      </c>
      <c r="J185">
        <v>0</v>
      </c>
      <c r="K185">
        <v>0</v>
      </c>
      <c r="L185">
        <v>0</v>
      </c>
      <c r="M185">
        <v>3.3</v>
      </c>
      <c r="N185">
        <f t="shared" si="8"/>
        <v>4.9000000000000004</v>
      </c>
      <c r="O185" t="str">
        <f t="shared" si="9"/>
        <v>Bobby Rainey RB - TB</v>
      </c>
      <c r="P185" t="str">
        <f t="shared" si="10"/>
        <v>Bobby Rainey</v>
      </c>
      <c r="Q185">
        <f>IFERROR(VLOOKUP(P185,'player index'!D:F,3,FALSE),VLOOKUP(P185,'player index'!E:F,2,FALSE))</f>
        <v>342</v>
      </c>
      <c r="R185">
        <f t="shared" si="11"/>
        <v>4.9000000000000004</v>
      </c>
    </row>
    <row r="186" spans="1:18">
      <c r="A186" t="s">
        <v>1944</v>
      </c>
      <c r="B186" t="s">
        <v>584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31</v>
      </c>
      <c r="I186">
        <v>0</v>
      </c>
      <c r="J186">
        <v>0</v>
      </c>
      <c r="K186">
        <v>0</v>
      </c>
      <c r="L186">
        <v>0</v>
      </c>
      <c r="M186">
        <v>3.1</v>
      </c>
      <c r="N186">
        <f t="shared" si="8"/>
        <v>6.2</v>
      </c>
      <c r="O186" t="str">
        <f t="shared" si="9"/>
        <v>Jared Cook TE - STL</v>
      </c>
      <c r="P186" t="str">
        <f t="shared" si="10"/>
        <v>Jared Cook</v>
      </c>
      <c r="Q186">
        <f>IFERROR(VLOOKUP(P186,'player index'!D:F,3,FALSE),VLOOKUP(P186,'player index'!E:F,2,FALSE))</f>
        <v>229</v>
      </c>
      <c r="R186">
        <f t="shared" si="11"/>
        <v>6.2</v>
      </c>
    </row>
    <row r="187" spans="1:18">
      <c r="A187" t="s">
        <v>1945</v>
      </c>
      <c r="B187" t="s">
        <v>616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31</v>
      </c>
      <c r="I187">
        <v>0</v>
      </c>
      <c r="J187">
        <v>0</v>
      </c>
      <c r="K187">
        <v>0</v>
      </c>
      <c r="L187">
        <v>0</v>
      </c>
      <c r="M187">
        <v>3.1</v>
      </c>
      <c r="N187">
        <f t="shared" si="8"/>
        <v>6.2</v>
      </c>
      <c r="O187" t="str">
        <f t="shared" si="9"/>
        <v>Jordan Reed TE - WAS</v>
      </c>
      <c r="P187" t="str">
        <f t="shared" si="10"/>
        <v>Jordan Reed</v>
      </c>
      <c r="Q187">
        <f>IFERROR(VLOOKUP(P187,'player index'!D:F,3,FALSE),VLOOKUP(P187,'player index'!E:F,2,FALSE))</f>
        <v>199</v>
      </c>
      <c r="R187">
        <f t="shared" si="11"/>
        <v>6.2</v>
      </c>
    </row>
    <row r="188" spans="1:18">
      <c r="A188" t="s">
        <v>1946</v>
      </c>
      <c r="B188" t="s">
        <v>593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31</v>
      </c>
      <c r="I188">
        <v>0</v>
      </c>
      <c r="J188">
        <v>0</v>
      </c>
      <c r="K188">
        <v>0</v>
      </c>
      <c r="L188">
        <v>0</v>
      </c>
      <c r="M188">
        <v>3.1</v>
      </c>
      <c r="N188">
        <f t="shared" si="8"/>
        <v>6.2</v>
      </c>
      <c r="O188" t="str">
        <f t="shared" si="9"/>
        <v>Maxx Williams TE - BAL</v>
      </c>
      <c r="P188" t="str">
        <f t="shared" si="10"/>
        <v>Maxx Williams</v>
      </c>
      <c r="Q188">
        <f>IFERROR(VLOOKUP(P188,'player index'!D:F,3,FALSE),VLOOKUP(P188,'player index'!E:F,2,FALSE))</f>
        <v>308</v>
      </c>
      <c r="R188">
        <f t="shared" si="11"/>
        <v>6.2</v>
      </c>
    </row>
    <row r="189" spans="1:18">
      <c r="A189" t="s">
        <v>1947</v>
      </c>
      <c r="B189" t="s">
        <v>739</v>
      </c>
      <c r="C189">
        <v>0</v>
      </c>
      <c r="D189">
        <v>0</v>
      </c>
      <c r="E189">
        <v>0</v>
      </c>
      <c r="F189">
        <v>17</v>
      </c>
      <c r="G189">
        <v>0</v>
      </c>
      <c r="H189">
        <v>13</v>
      </c>
      <c r="I189">
        <v>0</v>
      </c>
      <c r="J189">
        <v>0</v>
      </c>
      <c r="K189">
        <v>0</v>
      </c>
      <c r="L189">
        <v>0</v>
      </c>
      <c r="M189">
        <v>3</v>
      </c>
      <c r="N189">
        <f t="shared" si="8"/>
        <v>4.3</v>
      </c>
      <c r="O189" t="str">
        <f t="shared" si="9"/>
        <v>Dri Archer RB - PIT</v>
      </c>
      <c r="P189" t="str">
        <f t="shared" si="10"/>
        <v>Dri Archer</v>
      </c>
      <c r="Q189">
        <f>IFERROR(VLOOKUP(P189,'player index'!D:F,3,FALSE),VLOOKUP(P189,'player index'!E:F,2,FALSE))</f>
        <v>346</v>
      </c>
      <c r="R189">
        <f t="shared" si="11"/>
        <v>4.3</v>
      </c>
    </row>
    <row r="190" spans="1:18">
      <c r="A190" t="s">
        <v>1948</v>
      </c>
      <c r="B190" t="s">
        <v>597</v>
      </c>
      <c r="C190">
        <v>0</v>
      </c>
      <c r="D190">
        <v>0</v>
      </c>
      <c r="E190">
        <v>0</v>
      </c>
      <c r="F190">
        <v>27</v>
      </c>
      <c r="G190">
        <v>0</v>
      </c>
      <c r="H190">
        <v>3</v>
      </c>
      <c r="I190">
        <v>0</v>
      </c>
      <c r="J190">
        <v>0</v>
      </c>
      <c r="K190">
        <v>0</v>
      </c>
      <c r="L190">
        <v>0</v>
      </c>
      <c r="M190">
        <v>3</v>
      </c>
      <c r="N190">
        <f t="shared" si="8"/>
        <v>3.3</v>
      </c>
      <c r="O190" t="str">
        <f t="shared" si="9"/>
        <v>Lance Dunbar RB - DAL</v>
      </c>
      <c r="P190" t="str">
        <f t="shared" si="10"/>
        <v>Lance Dunbar</v>
      </c>
      <c r="Q190">
        <f>IFERROR(VLOOKUP(P190,'player index'!D:F,3,FALSE),VLOOKUP(P190,'player index'!E:F,2,FALSE))</f>
        <v>238</v>
      </c>
      <c r="R190">
        <f t="shared" si="11"/>
        <v>3.3</v>
      </c>
    </row>
    <row r="191" spans="1:18">
      <c r="A191" t="s">
        <v>1949</v>
      </c>
      <c r="B191" t="s">
        <v>597</v>
      </c>
      <c r="C191">
        <v>0</v>
      </c>
      <c r="D191">
        <v>0</v>
      </c>
      <c r="E191">
        <v>0</v>
      </c>
      <c r="F191">
        <v>27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0</v>
      </c>
      <c r="M191">
        <v>3</v>
      </c>
      <c r="N191">
        <f t="shared" si="8"/>
        <v>3.3</v>
      </c>
      <c r="O191" t="str">
        <f t="shared" si="9"/>
        <v>Darren McFadden RB - DAL</v>
      </c>
      <c r="P191" t="str">
        <f t="shared" si="10"/>
        <v>Darren McFadden</v>
      </c>
      <c r="Q191">
        <f>IFERROR(VLOOKUP(P191,'player index'!D:F,3,FALSE),VLOOKUP(P191,'player index'!E:F,2,FALSE))</f>
        <v>214</v>
      </c>
      <c r="R191">
        <f t="shared" si="11"/>
        <v>3.3</v>
      </c>
    </row>
    <row r="192" spans="1:18">
      <c r="A192" t="s">
        <v>1950</v>
      </c>
      <c r="B192" t="s">
        <v>616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29</v>
      </c>
      <c r="I192">
        <v>0</v>
      </c>
      <c r="J192">
        <v>0</v>
      </c>
      <c r="K192">
        <v>0</v>
      </c>
      <c r="L192">
        <v>0</v>
      </c>
      <c r="M192">
        <v>3</v>
      </c>
      <c r="N192">
        <f t="shared" si="8"/>
        <v>5.9</v>
      </c>
      <c r="O192" t="str">
        <f t="shared" si="9"/>
        <v>Andre Roberts WR - WAS View Videos</v>
      </c>
      <c r="P192" t="str">
        <f t="shared" si="10"/>
        <v>Andre Roberts</v>
      </c>
      <c r="Q192">
        <f>IFERROR(VLOOKUP(P192,'player index'!D:F,3,FALSE),VLOOKUP(P192,'player index'!E:F,2,FALSE))</f>
        <v>206</v>
      </c>
      <c r="R192">
        <f t="shared" si="11"/>
        <v>5.9</v>
      </c>
    </row>
    <row r="193" spans="1:18">
      <c r="A193" t="s">
        <v>1951</v>
      </c>
      <c r="B193" t="s">
        <v>746</v>
      </c>
      <c r="C193">
        <v>0</v>
      </c>
      <c r="D193">
        <v>0</v>
      </c>
      <c r="E193">
        <v>0</v>
      </c>
      <c r="F193">
        <v>15</v>
      </c>
      <c r="G193">
        <v>0</v>
      </c>
      <c r="H193">
        <v>15</v>
      </c>
      <c r="I193">
        <v>0</v>
      </c>
      <c r="J193">
        <v>0</v>
      </c>
      <c r="K193">
        <v>0</v>
      </c>
      <c r="L193">
        <v>0</v>
      </c>
      <c r="M193">
        <v>3</v>
      </c>
      <c r="N193">
        <f t="shared" si="8"/>
        <v>4.5</v>
      </c>
      <c r="O193" t="str">
        <f t="shared" si="9"/>
        <v>De'Anthony Thomas RB - KC FP</v>
      </c>
      <c r="P193" t="str">
        <f t="shared" si="10"/>
        <v>De'Anthony Thomas</v>
      </c>
      <c r="Q193">
        <f>IFERROR(VLOOKUP(P193,'player index'!D:F,3,FALSE),VLOOKUP(P193,'player index'!E:F,2,FALSE))</f>
        <v>295</v>
      </c>
      <c r="R193">
        <f t="shared" si="11"/>
        <v>4.5</v>
      </c>
    </row>
    <row r="194" spans="1:18">
      <c r="A194" t="s">
        <v>1952</v>
      </c>
      <c r="B194" t="s">
        <v>619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29</v>
      </c>
      <c r="I194">
        <v>0</v>
      </c>
      <c r="J194">
        <v>0</v>
      </c>
      <c r="K194">
        <v>0</v>
      </c>
      <c r="L194">
        <v>0</v>
      </c>
      <c r="M194">
        <v>2.9</v>
      </c>
      <c r="N194">
        <f t="shared" si="8"/>
        <v>5.8000000000000007</v>
      </c>
      <c r="O194" t="str">
        <f t="shared" si="9"/>
        <v>Dwayne Bowe WR - CLE</v>
      </c>
      <c r="P194" t="str">
        <f t="shared" si="10"/>
        <v>Dwayne Bowe</v>
      </c>
      <c r="Q194">
        <f>IFERROR(VLOOKUP(P194,'player index'!D:F,3,FALSE),VLOOKUP(P194,'player index'!E:F,2,FALSE))</f>
        <v>323</v>
      </c>
      <c r="R194">
        <f t="shared" si="11"/>
        <v>5.8000000000000007</v>
      </c>
    </row>
    <row r="195" spans="1:18">
      <c r="A195" t="s">
        <v>1953</v>
      </c>
      <c r="B195" t="s">
        <v>605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29</v>
      </c>
      <c r="I195">
        <v>0</v>
      </c>
      <c r="J195">
        <v>0</v>
      </c>
      <c r="K195">
        <v>0</v>
      </c>
      <c r="L195">
        <v>0</v>
      </c>
      <c r="M195">
        <v>2.9</v>
      </c>
      <c r="N195">
        <f t="shared" ref="N195:N258" si="12">C195*0.04+D195*4-E195+F195*0.1+G195*6+H195*0.1+I195*6+J195*6+K195*2-L195+IF(C195&gt;300,3,0)+IF(F195&gt;100,3,0)+IF(H195&gt;100,3,0)+H195/10</f>
        <v>5.8000000000000007</v>
      </c>
      <c r="O195" t="str">
        <f t="shared" ref="O195:O258" si="13">A195</f>
        <v>Dorial Green-Beckham WR - TEN View Videos</v>
      </c>
      <c r="P195" t="s">
        <v>281</v>
      </c>
      <c r="Q195">
        <f>IFERROR(VLOOKUP(P195,'player index'!D:F,3,FALSE),VLOOKUP(P195,'player index'!E:F,2,FALSE))</f>
        <v>315</v>
      </c>
      <c r="R195">
        <f t="shared" ref="R195:R258" si="14">N195</f>
        <v>5.8000000000000007</v>
      </c>
    </row>
    <row r="196" spans="1:18">
      <c r="A196" t="s">
        <v>1954</v>
      </c>
      <c r="B196" t="s">
        <v>741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29</v>
      </c>
      <c r="I196">
        <v>0</v>
      </c>
      <c r="J196">
        <v>0</v>
      </c>
      <c r="K196">
        <v>0</v>
      </c>
      <c r="L196">
        <v>0</v>
      </c>
      <c r="M196">
        <v>2.9</v>
      </c>
      <c r="N196">
        <f t="shared" si="12"/>
        <v>5.8000000000000007</v>
      </c>
      <c r="O196" t="str">
        <f t="shared" si="13"/>
        <v>Allen Hurns WR - JAC P</v>
      </c>
      <c r="P196" t="str">
        <f t="shared" ref="P196:P258" si="15">LEFT(O196,FIND("-",O196)-5)</f>
        <v>Allen Hurns</v>
      </c>
      <c r="Q196">
        <f>IFERROR(VLOOKUP(P196,'player index'!D:F,3,FALSE),VLOOKUP(P196,'player index'!E:F,2,FALSE))</f>
        <v>204</v>
      </c>
      <c r="R196">
        <f t="shared" si="14"/>
        <v>5.8000000000000007</v>
      </c>
    </row>
    <row r="197" spans="1:18">
      <c r="A197" t="s">
        <v>1955</v>
      </c>
      <c r="B197" t="s">
        <v>742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29</v>
      </c>
      <c r="I197">
        <v>0</v>
      </c>
      <c r="J197">
        <v>0</v>
      </c>
      <c r="K197">
        <v>0</v>
      </c>
      <c r="L197">
        <v>0</v>
      </c>
      <c r="M197">
        <v>2.9</v>
      </c>
      <c r="N197">
        <f t="shared" si="12"/>
        <v>5.8000000000000007</v>
      </c>
      <c r="O197" t="str">
        <f t="shared" si="13"/>
        <v>Steve Johnson WR - SD</v>
      </c>
      <c r="P197" t="str">
        <f t="shared" si="15"/>
        <v>Steve Johnson</v>
      </c>
      <c r="Q197">
        <f>IFERROR(VLOOKUP(P197,'player index'!D:F,3,FALSE),VLOOKUP(P197,'player index'!E:F,2,FALSE))</f>
        <v>158</v>
      </c>
      <c r="R197">
        <f t="shared" si="14"/>
        <v>5.8000000000000007</v>
      </c>
    </row>
    <row r="198" spans="1:18">
      <c r="A198" t="s">
        <v>1956</v>
      </c>
      <c r="B198" t="s">
        <v>748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29</v>
      </c>
      <c r="I198">
        <v>0</v>
      </c>
      <c r="J198">
        <v>0</v>
      </c>
      <c r="K198">
        <v>0</v>
      </c>
      <c r="L198">
        <v>0</v>
      </c>
      <c r="M198">
        <v>2.9</v>
      </c>
      <c r="N198">
        <f t="shared" si="12"/>
        <v>5.8000000000000007</v>
      </c>
      <c r="O198" t="str">
        <f t="shared" si="13"/>
        <v>Mychal Rivera TE - OAK</v>
      </c>
      <c r="P198" t="str">
        <f t="shared" si="15"/>
        <v>Mychal Rivera</v>
      </c>
      <c r="Q198">
        <f>IFERROR(VLOOKUP(P198,'player index'!D:F,3,FALSE),VLOOKUP(P198,'player index'!E:F,2,FALSE))</f>
        <v>279</v>
      </c>
      <c r="R198">
        <f t="shared" si="14"/>
        <v>5.8000000000000007</v>
      </c>
    </row>
    <row r="199" spans="1:18">
      <c r="A199" t="s">
        <v>1957</v>
      </c>
      <c r="B199" t="s">
        <v>584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26</v>
      </c>
      <c r="I199">
        <v>0</v>
      </c>
      <c r="J199">
        <v>0</v>
      </c>
      <c r="K199">
        <v>0</v>
      </c>
      <c r="L199">
        <v>0</v>
      </c>
      <c r="M199">
        <v>2.8</v>
      </c>
      <c r="N199">
        <f t="shared" si="12"/>
        <v>5.4</v>
      </c>
      <c r="O199" t="str">
        <f t="shared" si="13"/>
        <v>Stedman Bailey WR - STL</v>
      </c>
      <c r="P199" t="str">
        <f t="shared" si="15"/>
        <v>Stedman Bailey</v>
      </c>
      <c r="Q199">
        <f>IFERROR(VLOOKUP(P199,'player index'!D:F,3,FALSE),VLOOKUP(P199,'player index'!E:F,2,FALSE))</f>
        <v>245</v>
      </c>
      <c r="R199">
        <f t="shared" si="14"/>
        <v>5.4</v>
      </c>
    </row>
    <row r="200" spans="1:18">
      <c r="A200" t="s">
        <v>1958</v>
      </c>
      <c r="B200" t="s">
        <v>582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27</v>
      </c>
      <c r="I200">
        <v>0</v>
      </c>
      <c r="J200">
        <v>0</v>
      </c>
      <c r="K200">
        <v>0</v>
      </c>
      <c r="L200">
        <v>0</v>
      </c>
      <c r="M200">
        <v>2.8</v>
      </c>
      <c r="N200">
        <f t="shared" si="12"/>
        <v>5.5</v>
      </c>
      <c r="O200" t="str">
        <f t="shared" si="13"/>
        <v>Doug Baldwin WR - SEA View Videos</v>
      </c>
      <c r="P200" t="str">
        <f t="shared" si="15"/>
        <v>Doug Baldwin</v>
      </c>
      <c r="Q200">
        <f>IFERROR(VLOOKUP(P200,'player index'!D:F,3,FALSE),VLOOKUP(P200,'player index'!E:F,2,FALSE))</f>
        <v>189</v>
      </c>
      <c r="R200">
        <f t="shared" si="14"/>
        <v>5.5</v>
      </c>
    </row>
    <row r="201" spans="1:18">
      <c r="A201" t="s">
        <v>1959</v>
      </c>
      <c r="B201" t="s">
        <v>743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28</v>
      </c>
      <c r="I201">
        <v>0</v>
      </c>
      <c r="J201">
        <v>0</v>
      </c>
      <c r="K201">
        <v>0</v>
      </c>
      <c r="L201">
        <v>0</v>
      </c>
      <c r="M201">
        <v>2.8</v>
      </c>
      <c r="N201">
        <f t="shared" si="12"/>
        <v>5.6</v>
      </c>
      <c r="O201" t="str">
        <f t="shared" si="13"/>
        <v>Andre Caldwell WR - DEN</v>
      </c>
      <c r="P201" t="str">
        <f t="shared" si="15"/>
        <v>Andre Caldwell</v>
      </c>
      <c r="Q201">
        <f>IFERROR(VLOOKUP(P201,'player index'!D:F,3,FALSE),VLOOKUP(P201,'player index'!E:F,2,FALSE))</f>
        <v>418</v>
      </c>
      <c r="R201">
        <f t="shared" si="14"/>
        <v>5.6</v>
      </c>
    </row>
    <row r="202" spans="1:18">
      <c r="A202" t="s">
        <v>1960</v>
      </c>
      <c r="B202" t="s">
        <v>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</v>
      </c>
      <c r="I202">
        <v>0</v>
      </c>
      <c r="J202">
        <v>0</v>
      </c>
      <c r="K202">
        <v>0</v>
      </c>
      <c r="L202">
        <v>0</v>
      </c>
      <c r="M202">
        <v>2.8</v>
      </c>
      <c r="N202">
        <f t="shared" si="12"/>
        <v>5.6</v>
      </c>
      <c r="O202" t="str">
        <f t="shared" si="13"/>
        <v>Brian Hartline WR - CLE</v>
      </c>
      <c r="P202" t="str">
        <f t="shared" si="15"/>
        <v>Brian Hartline</v>
      </c>
      <c r="Q202">
        <f>IFERROR(VLOOKUP(P202,'player index'!D:F,3,FALSE),VLOOKUP(P202,'player index'!E:F,2,FALSE))</f>
        <v>278</v>
      </c>
      <c r="R202">
        <f t="shared" si="14"/>
        <v>5.6</v>
      </c>
    </row>
    <row r="203" spans="1:18">
      <c r="A203" t="s">
        <v>1961</v>
      </c>
      <c r="B203" t="s">
        <v>605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</v>
      </c>
      <c r="I203">
        <v>0</v>
      </c>
      <c r="J203">
        <v>0</v>
      </c>
      <c r="K203">
        <v>0</v>
      </c>
      <c r="L203">
        <v>0</v>
      </c>
      <c r="M203">
        <v>2.8</v>
      </c>
      <c r="N203">
        <f t="shared" si="12"/>
        <v>5.6</v>
      </c>
      <c r="O203" t="str">
        <f t="shared" si="13"/>
        <v>Justin Hunter WR - TEN</v>
      </c>
      <c r="P203" t="str">
        <f t="shared" si="15"/>
        <v>Justin Hunter</v>
      </c>
      <c r="Q203">
        <f>IFERROR(VLOOKUP(P203,'player index'!D:F,3,FALSE),VLOOKUP(P203,'player index'!E:F,2,FALSE))</f>
        <v>267</v>
      </c>
      <c r="R203">
        <f t="shared" si="14"/>
        <v>5.6</v>
      </c>
    </row>
    <row r="204" spans="1:18">
      <c r="A204" t="s">
        <v>1962</v>
      </c>
      <c r="B204" t="s">
        <v>33</v>
      </c>
      <c r="C204">
        <v>0</v>
      </c>
      <c r="D204">
        <v>0</v>
      </c>
      <c r="E204">
        <v>0</v>
      </c>
      <c r="F204">
        <v>13</v>
      </c>
      <c r="G204">
        <v>0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2.8</v>
      </c>
      <c r="N204">
        <f t="shared" si="12"/>
        <v>4.3</v>
      </c>
      <c r="O204" t="str">
        <f t="shared" si="13"/>
        <v>Mike Tolbert RB - CAR</v>
      </c>
      <c r="P204" t="str">
        <f t="shared" si="15"/>
        <v>Mike Tolbert</v>
      </c>
      <c r="Q204">
        <f>IFERROR(VLOOKUP(P204,'player index'!D:F,3,FALSE),VLOOKUP(P204,'player index'!E:F,2,FALSE))</f>
        <v>334</v>
      </c>
      <c r="R204">
        <f t="shared" si="14"/>
        <v>4.3</v>
      </c>
    </row>
    <row r="205" spans="1:18">
      <c r="A205" t="s">
        <v>1963</v>
      </c>
      <c r="B205" t="s">
        <v>581</v>
      </c>
      <c r="C205">
        <v>0</v>
      </c>
      <c r="D205">
        <v>0</v>
      </c>
      <c r="E205">
        <v>0</v>
      </c>
      <c r="F205">
        <v>24</v>
      </c>
      <c r="G205">
        <v>0</v>
      </c>
      <c r="H205">
        <v>4</v>
      </c>
      <c r="I205">
        <v>0</v>
      </c>
      <c r="J205">
        <v>0</v>
      </c>
      <c r="K205">
        <v>0</v>
      </c>
      <c r="L205">
        <v>0</v>
      </c>
      <c r="M205">
        <v>2.8</v>
      </c>
      <c r="N205">
        <f t="shared" si="12"/>
        <v>3.2</v>
      </c>
      <c r="O205" t="str">
        <f t="shared" si="13"/>
        <v>Andre Williams RB - NYG View Videos</v>
      </c>
      <c r="P205" t="str">
        <f t="shared" si="15"/>
        <v>Andre Williams</v>
      </c>
      <c r="Q205">
        <f>IFERROR(VLOOKUP(P205,'player index'!D:F,3,FALSE),VLOOKUP(P205,'player index'!E:F,2,FALSE))</f>
        <v>257</v>
      </c>
      <c r="R205">
        <f t="shared" si="14"/>
        <v>3.2</v>
      </c>
    </row>
    <row r="206" spans="1:18">
      <c r="A206" t="s">
        <v>1964</v>
      </c>
      <c r="B206" t="s">
        <v>741</v>
      </c>
      <c r="C206">
        <v>0</v>
      </c>
      <c r="D206">
        <v>0</v>
      </c>
      <c r="E206">
        <v>0</v>
      </c>
      <c r="F206">
        <v>19</v>
      </c>
      <c r="G206">
        <v>0</v>
      </c>
      <c r="H206">
        <v>8</v>
      </c>
      <c r="I206">
        <v>0</v>
      </c>
      <c r="J206">
        <v>0</v>
      </c>
      <c r="K206">
        <v>0</v>
      </c>
      <c r="L206">
        <v>0</v>
      </c>
      <c r="M206">
        <v>2.7</v>
      </c>
      <c r="N206">
        <f t="shared" si="12"/>
        <v>3.5</v>
      </c>
      <c r="O206" t="str">
        <f t="shared" si="13"/>
        <v>Toby Gerhart RB - JAC P</v>
      </c>
      <c r="P206" t="str">
        <f t="shared" si="15"/>
        <v>Toby Gerhart</v>
      </c>
      <c r="Q206">
        <f>IFERROR(VLOOKUP(P206,'player index'!D:F,3,FALSE),VLOOKUP(P206,'player index'!E:F,2,FALSE))</f>
        <v>510</v>
      </c>
      <c r="R206">
        <f t="shared" si="14"/>
        <v>3.5</v>
      </c>
    </row>
    <row r="207" spans="1:18">
      <c r="A207" t="s">
        <v>1965</v>
      </c>
      <c r="B207" t="s">
        <v>584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0</v>
      </c>
      <c r="L207">
        <v>0</v>
      </c>
      <c r="M207">
        <v>2.7</v>
      </c>
      <c r="N207">
        <f t="shared" si="12"/>
        <v>5.4</v>
      </c>
      <c r="O207" t="str">
        <f t="shared" si="13"/>
        <v>Lance Kendricks TE - STL</v>
      </c>
      <c r="P207" t="str">
        <f t="shared" si="15"/>
        <v>Lance Kendricks</v>
      </c>
      <c r="Q207">
        <f>IFERROR(VLOOKUP(P207,'player index'!D:F,3,FALSE),VLOOKUP(P207,'player index'!E:F,2,FALSE))</f>
        <v>301</v>
      </c>
      <c r="R207">
        <f t="shared" si="14"/>
        <v>5.4</v>
      </c>
    </row>
    <row r="208" spans="1:18">
      <c r="A208" t="s">
        <v>1966</v>
      </c>
      <c r="B208" t="s">
        <v>71</v>
      </c>
      <c r="C208">
        <v>0</v>
      </c>
      <c r="D208">
        <v>0</v>
      </c>
      <c r="E208">
        <v>0</v>
      </c>
      <c r="F208">
        <v>19</v>
      </c>
      <c r="G208">
        <v>0</v>
      </c>
      <c r="H208">
        <v>7</v>
      </c>
      <c r="I208">
        <v>0</v>
      </c>
      <c r="J208">
        <v>0</v>
      </c>
      <c r="K208">
        <v>0</v>
      </c>
      <c r="L208">
        <v>0</v>
      </c>
      <c r="M208">
        <v>2.6</v>
      </c>
      <c r="N208">
        <f t="shared" si="12"/>
        <v>3.3</v>
      </c>
      <c r="O208" t="str">
        <f t="shared" si="13"/>
        <v>Matt Asiata RB - MIN</v>
      </c>
      <c r="P208" t="str">
        <f t="shared" si="15"/>
        <v>Matt Asiata</v>
      </c>
      <c r="Q208">
        <f>IFERROR(VLOOKUP(P208,'player index'!D:F,3,FALSE),VLOOKUP(P208,'player index'!E:F,2,FALSE))</f>
        <v>339</v>
      </c>
      <c r="R208">
        <f t="shared" si="14"/>
        <v>3.3</v>
      </c>
    </row>
    <row r="209" spans="1:18">
      <c r="A209" t="s">
        <v>1967</v>
      </c>
      <c r="B209" t="s">
        <v>749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26</v>
      </c>
      <c r="I209">
        <v>0</v>
      </c>
      <c r="J209">
        <v>0</v>
      </c>
      <c r="K209">
        <v>0</v>
      </c>
      <c r="L209">
        <v>0</v>
      </c>
      <c r="M209">
        <v>2.6</v>
      </c>
      <c r="N209">
        <f t="shared" si="12"/>
        <v>5.2</v>
      </c>
      <c r="O209" t="str">
        <f t="shared" si="13"/>
        <v>Brent Celek TE - PHI</v>
      </c>
      <c r="P209" t="str">
        <f t="shared" si="15"/>
        <v>Brent Celek</v>
      </c>
      <c r="Q209">
        <f>IFERROR(VLOOKUP(P209,'player index'!D:F,3,FALSE),VLOOKUP(P209,'player index'!E:F,2,FALSE))</f>
        <v>306</v>
      </c>
      <c r="R209">
        <f t="shared" si="14"/>
        <v>5.2</v>
      </c>
    </row>
    <row r="210" spans="1:18">
      <c r="A210" t="s">
        <v>1968</v>
      </c>
      <c r="B210" t="s">
        <v>751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26</v>
      </c>
      <c r="I210">
        <v>0</v>
      </c>
      <c r="J210">
        <v>0</v>
      </c>
      <c r="K210">
        <v>0</v>
      </c>
      <c r="L210">
        <v>0</v>
      </c>
      <c r="M210">
        <v>2.6</v>
      </c>
      <c r="N210">
        <f t="shared" si="12"/>
        <v>5.2</v>
      </c>
      <c r="O210" t="str">
        <f t="shared" si="13"/>
        <v>Marvin Jones WR - CIN</v>
      </c>
      <c r="P210" t="str">
        <f t="shared" si="15"/>
        <v>Marvin Jones</v>
      </c>
      <c r="Q210">
        <f>IFERROR(VLOOKUP(P210,'player index'!D:F,3,FALSE),VLOOKUP(P210,'player index'!E:F,2,FALSE))</f>
        <v>232</v>
      </c>
      <c r="R210">
        <f t="shared" si="14"/>
        <v>5.2</v>
      </c>
    </row>
    <row r="211" spans="1:18">
      <c r="A211" t="s">
        <v>1969</v>
      </c>
      <c r="B211" t="s">
        <v>597</v>
      </c>
      <c r="C211">
        <v>0</v>
      </c>
      <c r="D211">
        <v>0</v>
      </c>
      <c r="E211">
        <v>0</v>
      </c>
      <c r="F211">
        <v>24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2.6</v>
      </c>
      <c r="N211">
        <f t="shared" si="12"/>
        <v>2.8000000000000007</v>
      </c>
      <c r="O211" t="str">
        <f t="shared" si="13"/>
        <v>Christine Michael RB - DAL</v>
      </c>
      <c r="P211" t="str">
        <f t="shared" si="15"/>
        <v>Christine Michael</v>
      </c>
      <c r="Q211">
        <f>IFERROR(VLOOKUP(P211,'player index'!D:F,3,FALSE),VLOOKUP(P211,'player index'!E:F,2,FALSE))</f>
        <v>564</v>
      </c>
      <c r="R211">
        <f t="shared" si="14"/>
        <v>2.8000000000000007</v>
      </c>
    </row>
    <row r="212" spans="1:18">
      <c r="A212" t="s">
        <v>1970</v>
      </c>
      <c r="B212" t="s">
        <v>746</v>
      </c>
      <c r="C212">
        <v>0</v>
      </c>
      <c r="D212">
        <v>0</v>
      </c>
      <c r="E212">
        <v>0</v>
      </c>
      <c r="F212">
        <v>18</v>
      </c>
      <c r="G212">
        <v>0</v>
      </c>
      <c r="H212">
        <v>7</v>
      </c>
      <c r="I212">
        <v>0</v>
      </c>
      <c r="J212">
        <v>0</v>
      </c>
      <c r="K212">
        <v>0</v>
      </c>
      <c r="L212">
        <v>0</v>
      </c>
      <c r="M212">
        <v>2.5</v>
      </c>
      <c r="N212">
        <f t="shared" si="12"/>
        <v>3.2</v>
      </c>
      <c r="O212" t="str">
        <f t="shared" si="13"/>
        <v>Knile Davis RB - KC</v>
      </c>
      <c r="P212" t="str">
        <f t="shared" si="15"/>
        <v>Knile Davis</v>
      </c>
      <c r="Q212">
        <f>IFERROR(VLOOKUP(P212,'player index'!D:F,3,FALSE),VLOOKUP(P212,'player index'!E:F,2,FALSE))</f>
        <v>294</v>
      </c>
      <c r="R212">
        <f t="shared" si="14"/>
        <v>3.2</v>
      </c>
    </row>
    <row r="213" spans="1:18">
      <c r="A213" t="s">
        <v>1971</v>
      </c>
      <c r="B213" t="s">
        <v>610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25</v>
      </c>
      <c r="I213">
        <v>0</v>
      </c>
      <c r="J213">
        <v>0</v>
      </c>
      <c r="K213">
        <v>0</v>
      </c>
      <c r="L213">
        <v>0</v>
      </c>
      <c r="M213">
        <v>2.5</v>
      </c>
      <c r="N213">
        <f t="shared" si="12"/>
        <v>5</v>
      </c>
      <c r="O213" t="str">
        <f t="shared" si="13"/>
        <v>Aaron Dobson WR - NE</v>
      </c>
      <c r="P213" t="str">
        <f t="shared" si="15"/>
        <v>Aaron Dobson</v>
      </c>
      <c r="Q213">
        <f>IFERROR(VLOOKUP(P213,'player index'!D:F,3,FALSE),VLOOKUP(P213,'player index'!E:F,2,FALSE))</f>
        <v>264</v>
      </c>
      <c r="R213">
        <f t="shared" si="14"/>
        <v>5</v>
      </c>
    </row>
    <row r="214" spans="1:18">
      <c r="A214" t="s">
        <v>1972</v>
      </c>
      <c r="B214" t="s">
        <v>597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25</v>
      </c>
      <c r="I214">
        <v>0</v>
      </c>
      <c r="J214">
        <v>0</v>
      </c>
      <c r="K214">
        <v>0</v>
      </c>
      <c r="L214">
        <v>0</v>
      </c>
      <c r="M214">
        <v>2.5</v>
      </c>
      <c r="N214">
        <f t="shared" si="12"/>
        <v>5</v>
      </c>
      <c r="O214" t="str">
        <f t="shared" si="13"/>
        <v>Gavin Escobar TE - DAL</v>
      </c>
      <c r="P214" t="str">
        <f t="shared" si="15"/>
        <v>Gavin Escobar</v>
      </c>
      <c r="Q214">
        <f>IFERROR(VLOOKUP(P214,'player index'!D:F,3,FALSE),VLOOKUP(P214,'player index'!E:F,2,FALSE))</f>
        <v>292</v>
      </c>
      <c r="R214">
        <f t="shared" si="14"/>
        <v>5</v>
      </c>
    </row>
    <row r="215" spans="1:18">
      <c r="A215" t="s">
        <v>1973</v>
      </c>
      <c r="B215" t="s">
        <v>746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24</v>
      </c>
      <c r="I215">
        <v>0</v>
      </c>
      <c r="J215">
        <v>0</v>
      </c>
      <c r="K215">
        <v>0</v>
      </c>
      <c r="L215">
        <v>0</v>
      </c>
      <c r="M215">
        <v>2.4</v>
      </c>
      <c r="N215">
        <f t="shared" si="12"/>
        <v>4.8000000000000007</v>
      </c>
      <c r="O215" t="str">
        <f t="shared" si="13"/>
        <v>Jason Avant WR - KC</v>
      </c>
      <c r="P215" t="str">
        <f t="shared" si="15"/>
        <v>Jason Avant</v>
      </c>
      <c r="Q215">
        <f>IFERROR(VLOOKUP(P215,'player index'!D:F,3,FALSE),VLOOKUP(P215,'player index'!E:F,2,FALSE))</f>
        <v>355</v>
      </c>
      <c r="R215">
        <f t="shared" si="14"/>
        <v>4.8000000000000007</v>
      </c>
    </row>
    <row r="216" spans="1:18">
      <c r="A216" t="s">
        <v>1974</v>
      </c>
      <c r="B216" t="s">
        <v>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</v>
      </c>
      <c r="I216">
        <v>0</v>
      </c>
      <c r="J216">
        <v>0</v>
      </c>
      <c r="K216">
        <v>0</v>
      </c>
      <c r="L216">
        <v>0</v>
      </c>
      <c r="M216">
        <v>2.4</v>
      </c>
      <c r="N216">
        <f t="shared" si="12"/>
        <v>4.8000000000000007</v>
      </c>
      <c r="O216" t="str">
        <f t="shared" si="13"/>
        <v>Nate Washington WR - HOU</v>
      </c>
      <c r="P216" t="str">
        <f t="shared" si="15"/>
        <v>Nate Washington</v>
      </c>
      <c r="Q216">
        <f>IFERROR(VLOOKUP(P216,'player index'!D:F,3,FALSE),VLOOKUP(P216,'player index'!E:F,2,FALSE))</f>
        <v>174</v>
      </c>
      <c r="R216">
        <f t="shared" si="14"/>
        <v>4.8000000000000007</v>
      </c>
    </row>
    <row r="217" spans="1:18">
      <c r="A217" t="s">
        <v>1975</v>
      </c>
      <c r="B217" t="s">
        <v>747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24</v>
      </c>
      <c r="I217">
        <v>0</v>
      </c>
      <c r="J217">
        <v>0</v>
      </c>
      <c r="K217">
        <v>0</v>
      </c>
      <c r="L217">
        <v>0</v>
      </c>
      <c r="M217">
        <v>2.4</v>
      </c>
      <c r="N217">
        <f t="shared" si="12"/>
        <v>4.8000000000000007</v>
      </c>
      <c r="O217" t="str">
        <f t="shared" si="13"/>
        <v>Robert Woods WR - BUF</v>
      </c>
      <c r="P217" t="str">
        <f t="shared" si="15"/>
        <v>Robert Woods</v>
      </c>
      <c r="Q217">
        <f>IFERROR(VLOOKUP(P217,'player index'!D:F,3,FALSE),VLOOKUP(P217,'player index'!E:F,2,FALSE))</f>
        <v>268</v>
      </c>
      <c r="R217">
        <f t="shared" si="14"/>
        <v>4.8000000000000007</v>
      </c>
    </row>
    <row r="218" spans="1:18">
      <c r="A218" t="s">
        <v>1976</v>
      </c>
      <c r="B218" t="s">
        <v>605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23</v>
      </c>
      <c r="I218">
        <v>0</v>
      </c>
      <c r="J218">
        <v>0</v>
      </c>
      <c r="K218">
        <v>0</v>
      </c>
      <c r="L218">
        <v>0</v>
      </c>
      <c r="M218">
        <v>2.2999999999999998</v>
      </c>
      <c r="N218">
        <f t="shared" si="12"/>
        <v>4.5999999999999996</v>
      </c>
      <c r="O218" t="str">
        <f t="shared" si="13"/>
        <v>Anthony Fasano TE - TEN</v>
      </c>
      <c r="P218" t="str">
        <f t="shared" si="15"/>
        <v>Anthony Fasano</v>
      </c>
      <c r="Q218">
        <f>IFERROR(VLOOKUP(P218,'player index'!D:F,3,FALSE),VLOOKUP(P218,'player index'!E:F,2,FALSE))</f>
        <v>258</v>
      </c>
      <c r="R218">
        <f t="shared" si="14"/>
        <v>4.5999999999999996</v>
      </c>
    </row>
    <row r="219" spans="1:18">
      <c r="A219" t="s">
        <v>1977</v>
      </c>
      <c r="B219" t="s">
        <v>738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23</v>
      </c>
      <c r="I219">
        <v>0</v>
      </c>
      <c r="J219">
        <v>0</v>
      </c>
      <c r="K219">
        <v>0</v>
      </c>
      <c r="L219">
        <v>0</v>
      </c>
      <c r="M219">
        <v>2.2999999999999998</v>
      </c>
      <c r="N219">
        <f t="shared" si="12"/>
        <v>4.5999999999999996</v>
      </c>
      <c r="O219" t="str">
        <f t="shared" si="13"/>
        <v>Coby Fleener TE - IND</v>
      </c>
      <c r="P219" t="str">
        <f t="shared" si="15"/>
        <v>Coby Fleener</v>
      </c>
      <c r="Q219">
        <f>IFERROR(VLOOKUP(P219,'player index'!D:F,3,FALSE),VLOOKUP(P219,'player index'!E:F,2,FALSE))</f>
        <v>250</v>
      </c>
      <c r="R219">
        <f t="shared" si="14"/>
        <v>4.5999999999999996</v>
      </c>
    </row>
    <row r="220" spans="1:18">
      <c r="A220" t="s">
        <v>1978</v>
      </c>
      <c r="B220" t="s">
        <v>71</v>
      </c>
      <c r="C220">
        <v>0</v>
      </c>
      <c r="D220">
        <v>0</v>
      </c>
      <c r="E220">
        <v>0</v>
      </c>
      <c r="F220">
        <v>15</v>
      </c>
      <c r="G220">
        <v>0</v>
      </c>
      <c r="H220">
        <v>8</v>
      </c>
      <c r="I220">
        <v>0</v>
      </c>
      <c r="J220">
        <v>0</v>
      </c>
      <c r="K220">
        <v>0</v>
      </c>
      <c r="L220">
        <v>0</v>
      </c>
      <c r="M220">
        <v>2.2999999999999998</v>
      </c>
      <c r="N220">
        <f t="shared" si="12"/>
        <v>3.0999999999999996</v>
      </c>
      <c r="O220" t="str">
        <f t="shared" si="13"/>
        <v>Jerick McKinnon RB - MIN</v>
      </c>
      <c r="P220" t="str">
        <f t="shared" si="15"/>
        <v>Jerick McKinnon</v>
      </c>
      <c r="Q220">
        <f>IFERROR(VLOOKUP(P220,'player index'!D:F,3,FALSE),VLOOKUP(P220,'player index'!E:F,2,FALSE))</f>
        <v>283</v>
      </c>
      <c r="R220">
        <f t="shared" si="14"/>
        <v>3.0999999999999996</v>
      </c>
    </row>
    <row r="221" spans="1:18">
      <c r="A221" t="s">
        <v>1979</v>
      </c>
      <c r="B221" t="s">
        <v>589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23</v>
      </c>
      <c r="I221">
        <v>0</v>
      </c>
      <c r="J221">
        <v>0</v>
      </c>
      <c r="K221">
        <v>0</v>
      </c>
      <c r="L221">
        <v>0</v>
      </c>
      <c r="M221">
        <v>2.2999999999999998</v>
      </c>
      <c r="N221">
        <f t="shared" si="12"/>
        <v>4.5999999999999996</v>
      </c>
      <c r="O221" t="str">
        <f t="shared" si="13"/>
        <v>Timothy Wright TE - DET</v>
      </c>
      <c r="P221" t="str">
        <f t="shared" si="15"/>
        <v>Timothy Wright</v>
      </c>
      <c r="Q221">
        <f>IFERROR(VLOOKUP(P221,'player index'!D:F,3,FALSE),VLOOKUP(P221,'player index'!E:F,2,FALSE))</f>
        <v>420</v>
      </c>
      <c r="R221">
        <f t="shared" si="14"/>
        <v>4.5999999999999996</v>
      </c>
    </row>
    <row r="222" spans="1:18">
      <c r="A222" t="s">
        <v>1980</v>
      </c>
      <c r="B222" t="s">
        <v>752</v>
      </c>
      <c r="C222">
        <v>0</v>
      </c>
      <c r="D222">
        <v>0</v>
      </c>
      <c r="E222">
        <v>0</v>
      </c>
      <c r="F222">
        <v>16</v>
      </c>
      <c r="G222">
        <v>0</v>
      </c>
      <c r="H222">
        <v>6</v>
      </c>
      <c r="I222">
        <v>0</v>
      </c>
      <c r="J222">
        <v>0</v>
      </c>
      <c r="K222">
        <v>0</v>
      </c>
      <c r="L222">
        <v>0</v>
      </c>
      <c r="M222">
        <v>2.2000000000000002</v>
      </c>
      <c r="N222">
        <f t="shared" si="12"/>
        <v>2.8000000000000003</v>
      </c>
      <c r="O222" t="str">
        <f t="shared" si="13"/>
        <v>Ka'Deem Carey RB - CHI</v>
      </c>
      <c r="P222" t="str">
        <f t="shared" si="15"/>
        <v>Ka'Deem Carey</v>
      </c>
      <c r="Q222">
        <f>IFERROR(VLOOKUP(P222,'player index'!D:F,3,FALSE),VLOOKUP(P222,'player index'!E:F,2,FALSE))</f>
        <v>609</v>
      </c>
      <c r="R222">
        <f t="shared" si="14"/>
        <v>2.8000000000000003</v>
      </c>
    </row>
    <row r="223" spans="1:18">
      <c r="A223" t="s">
        <v>1981</v>
      </c>
      <c r="B223" t="s">
        <v>742</v>
      </c>
      <c r="C223">
        <v>0</v>
      </c>
      <c r="D223">
        <v>0</v>
      </c>
      <c r="E223">
        <v>0</v>
      </c>
      <c r="F223">
        <v>12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2.2000000000000002</v>
      </c>
      <c r="N223">
        <f t="shared" si="12"/>
        <v>3.2</v>
      </c>
      <c r="O223" t="str">
        <f t="shared" si="13"/>
        <v>Branden Oliver RB - SD</v>
      </c>
      <c r="P223" t="str">
        <f t="shared" si="15"/>
        <v>Branden Oliver</v>
      </c>
      <c r="Q223">
        <f>IFERROR(VLOOKUP(P223,'player index'!D:F,3,FALSE),VLOOKUP(P223,'player index'!E:F,2,FALSE))</f>
        <v>348</v>
      </c>
      <c r="R223">
        <f t="shared" si="14"/>
        <v>3.2</v>
      </c>
    </row>
    <row r="224" spans="1:18">
      <c r="A224" t="s">
        <v>1982</v>
      </c>
      <c r="B224" t="s">
        <v>617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21</v>
      </c>
      <c r="I224">
        <v>0</v>
      </c>
      <c r="J224">
        <v>0</v>
      </c>
      <c r="K224">
        <v>0</v>
      </c>
      <c r="L224">
        <v>0</v>
      </c>
      <c r="M224">
        <v>2.1</v>
      </c>
      <c r="N224">
        <f t="shared" si="12"/>
        <v>4.2</v>
      </c>
      <c r="O224" t="str">
        <f t="shared" si="13"/>
        <v>Jeff Cumberland TE - NYJ</v>
      </c>
      <c r="P224" t="str">
        <f t="shared" si="15"/>
        <v>Jeff Cumberland</v>
      </c>
      <c r="Q224">
        <f>IFERROR(VLOOKUP(P224,'player index'!D:F,3,FALSE),VLOOKUP(P224,'player index'!E:F,2,FALSE))</f>
        <v>260</v>
      </c>
      <c r="R224">
        <f t="shared" si="14"/>
        <v>4.2</v>
      </c>
    </row>
    <row r="225" spans="1:18">
      <c r="A225" t="s">
        <v>1983</v>
      </c>
      <c r="B225" t="s">
        <v>619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</v>
      </c>
      <c r="I225">
        <v>0</v>
      </c>
      <c r="J225">
        <v>0</v>
      </c>
      <c r="K225">
        <v>0</v>
      </c>
      <c r="L225">
        <v>0</v>
      </c>
      <c r="M225">
        <v>2.1</v>
      </c>
      <c r="N225">
        <f t="shared" si="12"/>
        <v>4.2</v>
      </c>
      <c r="O225" t="str">
        <f t="shared" si="13"/>
        <v>Rob Housler TE - CLE</v>
      </c>
      <c r="P225" t="str">
        <f t="shared" si="15"/>
        <v>Rob Housler</v>
      </c>
      <c r="Q225">
        <f>IFERROR(VLOOKUP(P225,'player index'!D:F,3,FALSE),VLOOKUP(P225,'player index'!E:F,2,FALSE))</f>
        <v>387</v>
      </c>
      <c r="R225">
        <f t="shared" si="14"/>
        <v>4.2</v>
      </c>
    </row>
    <row r="226" spans="1:18">
      <c r="A226" t="s">
        <v>1984</v>
      </c>
      <c r="B226" t="s">
        <v>619</v>
      </c>
      <c r="C226">
        <v>0</v>
      </c>
      <c r="D226">
        <v>0</v>
      </c>
      <c r="E226">
        <v>0</v>
      </c>
      <c r="F226">
        <v>15</v>
      </c>
      <c r="G226">
        <v>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2.1</v>
      </c>
      <c r="N226">
        <f t="shared" si="12"/>
        <v>2.7</v>
      </c>
      <c r="O226" t="str">
        <f t="shared" si="13"/>
        <v>Duke Johnson RB - CLE</v>
      </c>
      <c r="P226" t="str">
        <f t="shared" si="15"/>
        <v>Duke Johnson</v>
      </c>
      <c r="Q226">
        <f>IFERROR(VLOOKUP(P226,'player index'!D:F,3,FALSE),VLOOKUP(P226,'player index'!E:F,2,FALSE))</f>
        <v>194</v>
      </c>
      <c r="R226">
        <f t="shared" si="14"/>
        <v>2.7</v>
      </c>
    </row>
    <row r="227" spans="1:18">
      <c r="A227" t="s">
        <v>1985</v>
      </c>
      <c r="B227" t="s">
        <v>739</v>
      </c>
      <c r="C227">
        <v>0</v>
      </c>
      <c r="D227">
        <v>0</v>
      </c>
      <c r="E227">
        <v>0</v>
      </c>
      <c r="F227">
        <v>19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2.1</v>
      </c>
      <c r="N227">
        <f t="shared" si="12"/>
        <v>2.3000000000000003</v>
      </c>
      <c r="O227" t="str">
        <f t="shared" si="13"/>
        <v>DeAngelo Williams RB - PIT View Videos</v>
      </c>
      <c r="P227" t="str">
        <f t="shared" si="15"/>
        <v>DeAngelo Williams</v>
      </c>
      <c r="Q227">
        <f>IFERROR(VLOOKUP(P227,'player index'!D:F,3,FALSE),VLOOKUP(P227,'player index'!E:F,2,FALSE))</f>
        <v>49</v>
      </c>
      <c r="R227">
        <f t="shared" si="14"/>
        <v>2.3000000000000003</v>
      </c>
    </row>
    <row r="228" spans="1:18">
      <c r="A228" t="s">
        <v>1986</v>
      </c>
      <c r="B228" t="s">
        <v>33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f t="shared" si="12"/>
        <v>4</v>
      </c>
      <c r="O228" t="str">
        <f t="shared" si="13"/>
        <v>Ed Dickson TE - CAR</v>
      </c>
      <c r="P228" t="str">
        <f t="shared" si="15"/>
        <v>Ed Dickson</v>
      </c>
      <c r="Q228">
        <f>IFERROR(VLOOKUP(P228,'player index'!D:F,3,FALSE),VLOOKUP(P228,'player index'!E:F,2,FALSE))</f>
        <v>319</v>
      </c>
      <c r="R228">
        <f t="shared" si="14"/>
        <v>4</v>
      </c>
    </row>
    <row r="229" spans="1:18">
      <c r="A229" t="s">
        <v>1987</v>
      </c>
      <c r="B229" t="s">
        <v>89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f t="shared" si="12"/>
        <v>4</v>
      </c>
      <c r="O229" t="str">
        <f t="shared" si="13"/>
        <v>Jermaine Gresham TE - ARI</v>
      </c>
      <c r="P229" t="str">
        <f t="shared" si="15"/>
        <v>Jermaine Gresham</v>
      </c>
      <c r="Q229">
        <f>IFERROR(VLOOKUP(P229,'player index'!D:F,3,FALSE),VLOOKUP(P229,'player index'!E:F,2,FALSE))</f>
        <v>318</v>
      </c>
      <c r="R229">
        <f t="shared" si="14"/>
        <v>4</v>
      </c>
    </row>
    <row r="230" spans="1:18">
      <c r="A230" t="s">
        <v>1988</v>
      </c>
      <c r="B230" t="s">
        <v>738</v>
      </c>
      <c r="C230">
        <v>0</v>
      </c>
      <c r="D230">
        <v>0</v>
      </c>
      <c r="E230">
        <v>0</v>
      </c>
      <c r="F230">
        <v>18</v>
      </c>
      <c r="G230">
        <v>0</v>
      </c>
      <c r="H230">
        <v>2</v>
      </c>
      <c r="I230">
        <v>0</v>
      </c>
      <c r="J230">
        <v>0</v>
      </c>
      <c r="K230">
        <v>0</v>
      </c>
      <c r="L230">
        <v>0</v>
      </c>
      <c r="M230">
        <v>2</v>
      </c>
      <c r="N230">
        <f t="shared" si="12"/>
        <v>2.2000000000000002</v>
      </c>
      <c r="O230" t="str">
        <f t="shared" si="13"/>
        <v>Josh Robinson RB - IND</v>
      </c>
      <c r="P230" t="str">
        <f t="shared" si="15"/>
        <v>Josh Robinson</v>
      </c>
      <c r="Q230">
        <f>IFERROR(VLOOKUP(P230,'player index'!D:F,3,FALSE),VLOOKUP(P230,'player index'!E:F,2,FALSE))</f>
        <v>221</v>
      </c>
      <c r="R230">
        <f t="shared" si="14"/>
        <v>2.2000000000000002</v>
      </c>
    </row>
    <row r="231" spans="1:18">
      <c r="A231" t="s">
        <v>1989</v>
      </c>
      <c r="B231" t="s">
        <v>610</v>
      </c>
      <c r="C231">
        <v>0</v>
      </c>
      <c r="D231">
        <v>0</v>
      </c>
      <c r="E231">
        <v>0</v>
      </c>
      <c r="F231">
        <v>9</v>
      </c>
      <c r="G231">
        <v>0</v>
      </c>
      <c r="H231">
        <v>11</v>
      </c>
      <c r="I231">
        <v>0</v>
      </c>
      <c r="J231">
        <v>0</v>
      </c>
      <c r="K231">
        <v>0</v>
      </c>
      <c r="L231">
        <v>0</v>
      </c>
      <c r="M231">
        <v>2</v>
      </c>
      <c r="N231">
        <f t="shared" si="12"/>
        <v>3.1</v>
      </c>
      <c r="O231" t="str">
        <f t="shared" si="13"/>
        <v>James White RB - NE</v>
      </c>
      <c r="P231" t="str">
        <f t="shared" si="15"/>
        <v>James White</v>
      </c>
      <c r="Q231">
        <f>IFERROR(VLOOKUP(P231,'player index'!D:F,3,FALSE),VLOOKUP(P231,'player index'!E:F,2,FALSE))</f>
        <v>606</v>
      </c>
      <c r="R231">
        <f t="shared" si="14"/>
        <v>3.1</v>
      </c>
    </row>
    <row r="232" spans="1:18">
      <c r="A232" t="s">
        <v>1990</v>
      </c>
      <c r="B232" t="s">
        <v>752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20</v>
      </c>
      <c r="I232">
        <v>0</v>
      </c>
      <c r="J232">
        <v>0</v>
      </c>
      <c r="K232">
        <v>0</v>
      </c>
      <c r="L232">
        <v>0</v>
      </c>
      <c r="M232">
        <v>2</v>
      </c>
      <c r="N232">
        <f t="shared" si="12"/>
        <v>4</v>
      </c>
      <c r="O232" t="str">
        <f t="shared" si="13"/>
        <v>Marquess Wilson WR - CHI P View News</v>
      </c>
      <c r="P232" t="str">
        <f t="shared" si="15"/>
        <v>Marquess Wilson</v>
      </c>
      <c r="Q232">
        <f>IFERROR(VLOOKUP(P232,'player index'!D:F,3,FALSE),VLOOKUP(P232,'player index'!E:F,2,FALSE))</f>
        <v>242</v>
      </c>
      <c r="R232">
        <f t="shared" si="14"/>
        <v>4</v>
      </c>
    </row>
    <row r="233" spans="1:18">
      <c r="A233" t="s">
        <v>1991</v>
      </c>
      <c r="B233" t="s">
        <v>589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</v>
      </c>
      <c r="I233">
        <v>0</v>
      </c>
      <c r="J233">
        <v>0</v>
      </c>
      <c r="K233">
        <v>0</v>
      </c>
      <c r="L233">
        <v>0</v>
      </c>
      <c r="M233">
        <v>1.9</v>
      </c>
      <c r="N233">
        <f t="shared" si="12"/>
        <v>3.8</v>
      </c>
      <c r="O233" t="str">
        <f t="shared" si="13"/>
        <v>Eric Ebron TE - DET View News</v>
      </c>
      <c r="P233" t="str">
        <f t="shared" si="15"/>
        <v>Eric Ebron</v>
      </c>
      <c r="Q233">
        <f>IFERROR(VLOOKUP(P233,'player index'!D:F,3,FALSE),VLOOKUP(P233,'player index'!E:F,2,FALSE))</f>
        <v>223</v>
      </c>
      <c r="R233">
        <f t="shared" si="14"/>
        <v>3.8</v>
      </c>
    </row>
    <row r="234" spans="1:18">
      <c r="A234" t="s">
        <v>1992</v>
      </c>
      <c r="B234" t="s">
        <v>582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18</v>
      </c>
      <c r="I234">
        <v>0</v>
      </c>
      <c r="J234">
        <v>0</v>
      </c>
      <c r="K234">
        <v>0</v>
      </c>
      <c r="L234">
        <v>0</v>
      </c>
      <c r="M234">
        <v>1.9</v>
      </c>
      <c r="N234">
        <f t="shared" si="12"/>
        <v>3.7</v>
      </c>
      <c r="O234" t="str">
        <f t="shared" si="13"/>
        <v>Tyler Lockett WR - SEA View Videos</v>
      </c>
      <c r="P234" t="str">
        <f t="shared" si="15"/>
        <v>Tyler Lockett</v>
      </c>
      <c r="Q234">
        <f>IFERROR(VLOOKUP(P234,'player index'!D:F,3,FALSE),VLOOKUP(P234,'player index'!E:F,2,FALSE))</f>
        <v>213</v>
      </c>
      <c r="R234">
        <f t="shared" si="14"/>
        <v>3.7</v>
      </c>
    </row>
    <row r="235" spans="1:18">
      <c r="A235" t="s">
        <v>1993</v>
      </c>
      <c r="B235" t="s">
        <v>743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19</v>
      </c>
      <c r="I235">
        <v>0</v>
      </c>
      <c r="J235">
        <v>0</v>
      </c>
      <c r="K235">
        <v>0</v>
      </c>
      <c r="L235">
        <v>0</v>
      </c>
      <c r="M235">
        <v>1.9</v>
      </c>
      <c r="N235">
        <f t="shared" si="12"/>
        <v>3.8</v>
      </c>
      <c r="O235" t="str">
        <f t="shared" si="13"/>
        <v>Jordan Norwood WR - DEN</v>
      </c>
      <c r="P235" t="str">
        <f t="shared" si="15"/>
        <v>Jordan Norwood</v>
      </c>
      <c r="Q235">
        <f>IFERROR(VLOOKUP(P235,'player index'!D:F,3,FALSE),VLOOKUP(P235,'player index'!E:F,2,FALSE))</f>
        <v>196</v>
      </c>
      <c r="R235">
        <f t="shared" si="14"/>
        <v>3.8</v>
      </c>
    </row>
    <row r="236" spans="1:18">
      <c r="A236" t="s">
        <v>1994</v>
      </c>
      <c r="B236" t="s">
        <v>44</v>
      </c>
      <c r="C236">
        <v>0</v>
      </c>
      <c r="D236">
        <v>0</v>
      </c>
      <c r="E236">
        <v>0</v>
      </c>
      <c r="F236">
        <v>14</v>
      </c>
      <c r="G236">
        <v>0</v>
      </c>
      <c r="H236">
        <v>5</v>
      </c>
      <c r="I236">
        <v>0</v>
      </c>
      <c r="J236">
        <v>0</v>
      </c>
      <c r="K236">
        <v>0</v>
      </c>
      <c r="L236">
        <v>0</v>
      </c>
      <c r="M236">
        <v>1.9</v>
      </c>
      <c r="N236">
        <f t="shared" si="12"/>
        <v>2.4000000000000004</v>
      </c>
      <c r="O236" t="str">
        <f t="shared" si="13"/>
        <v>James Starks RB - GB View Videos</v>
      </c>
      <c r="P236" t="str">
        <f t="shared" si="15"/>
        <v>James Starks</v>
      </c>
      <c r="Q236">
        <f>IFERROR(VLOOKUP(P236,'player index'!D:F,3,FALSE),VLOOKUP(P236,'player index'!E:F,2,FALSE))</f>
        <v>310</v>
      </c>
      <c r="R236">
        <f t="shared" si="14"/>
        <v>2.4000000000000004</v>
      </c>
    </row>
    <row r="237" spans="1:18">
      <c r="A237" t="s">
        <v>1995</v>
      </c>
      <c r="B237" t="s">
        <v>610</v>
      </c>
      <c r="C237">
        <v>0</v>
      </c>
      <c r="D237">
        <v>0</v>
      </c>
      <c r="E237">
        <v>0</v>
      </c>
      <c r="F237">
        <v>8</v>
      </c>
      <c r="G237">
        <v>0</v>
      </c>
      <c r="H237">
        <v>10</v>
      </c>
      <c r="I237">
        <v>0</v>
      </c>
      <c r="J237">
        <v>0</v>
      </c>
      <c r="K237">
        <v>0</v>
      </c>
      <c r="L237">
        <v>0</v>
      </c>
      <c r="M237">
        <v>1.8</v>
      </c>
      <c r="N237">
        <f t="shared" si="12"/>
        <v>2.8</v>
      </c>
      <c r="O237" t="str">
        <f t="shared" si="13"/>
        <v>Travaris Cadet RB - NE</v>
      </c>
      <c r="P237" t="str">
        <f t="shared" si="15"/>
        <v>Travaris Cadet</v>
      </c>
      <c r="Q237">
        <f>IFERROR(VLOOKUP(P237,'player index'!D:F,3,FALSE),VLOOKUP(P237,'player index'!E:F,2,FALSE))</f>
        <v>423</v>
      </c>
      <c r="R237">
        <f t="shared" si="14"/>
        <v>2.8</v>
      </c>
    </row>
    <row r="238" spans="1:18">
      <c r="A238" t="s">
        <v>1996</v>
      </c>
      <c r="B238" t="s">
        <v>748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18</v>
      </c>
      <c r="I238">
        <v>0</v>
      </c>
      <c r="J238">
        <v>0</v>
      </c>
      <c r="K238">
        <v>0</v>
      </c>
      <c r="L238">
        <v>0</v>
      </c>
      <c r="M238">
        <v>1.8</v>
      </c>
      <c r="N238">
        <f t="shared" si="12"/>
        <v>3.6</v>
      </c>
      <c r="O238" t="str">
        <f t="shared" si="13"/>
        <v>Rod Streater WR - OAK</v>
      </c>
      <c r="P238" t="str">
        <f t="shared" si="15"/>
        <v>Rod Streater</v>
      </c>
      <c r="Q238">
        <f>IFERROR(VLOOKUP(P238,'player index'!D:F,3,FALSE),VLOOKUP(P238,'player index'!E:F,2,FALSE))</f>
        <v>333</v>
      </c>
      <c r="R238">
        <f t="shared" si="14"/>
        <v>3.6</v>
      </c>
    </row>
    <row r="239" spans="1:18">
      <c r="A239" t="s">
        <v>1997</v>
      </c>
      <c r="B239" t="s">
        <v>582</v>
      </c>
      <c r="C239">
        <v>0</v>
      </c>
      <c r="D239">
        <v>0</v>
      </c>
      <c r="E239">
        <v>0</v>
      </c>
      <c r="F239">
        <v>8</v>
      </c>
      <c r="G239">
        <v>0</v>
      </c>
      <c r="H239">
        <v>9</v>
      </c>
      <c r="I239">
        <v>0</v>
      </c>
      <c r="J239">
        <v>0</v>
      </c>
      <c r="K239">
        <v>0</v>
      </c>
      <c r="L239">
        <v>0</v>
      </c>
      <c r="M239">
        <v>1.7</v>
      </c>
      <c r="N239">
        <f t="shared" si="12"/>
        <v>2.6</v>
      </c>
      <c r="O239" t="str">
        <f t="shared" si="13"/>
        <v>Fred Jackson RB - SEA</v>
      </c>
      <c r="P239" t="str">
        <f t="shared" si="15"/>
        <v>Fred Jackson</v>
      </c>
      <c r="Q239">
        <f>IFERROR(VLOOKUP(P239,'player index'!D:F,3,FALSE),VLOOKUP(P239,'player index'!E:F,2,FALSE))</f>
        <v>304</v>
      </c>
      <c r="R239">
        <f t="shared" si="14"/>
        <v>2.6</v>
      </c>
    </row>
    <row r="240" spans="1:18">
      <c r="A240" t="s">
        <v>1998</v>
      </c>
      <c r="B240" t="s">
        <v>582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16</v>
      </c>
      <c r="I240">
        <v>0</v>
      </c>
      <c r="J240">
        <v>0</v>
      </c>
      <c r="K240">
        <v>0</v>
      </c>
      <c r="L240">
        <v>0</v>
      </c>
      <c r="M240">
        <v>1.7</v>
      </c>
      <c r="N240">
        <f t="shared" si="12"/>
        <v>3.3000000000000003</v>
      </c>
      <c r="O240" t="str">
        <f t="shared" si="13"/>
        <v>Ricardo Lockette WR - SEA</v>
      </c>
      <c r="P240" t="str">
        <f t="shared" si="15"/>
        <v>Ricardo Lockette</v>
      </c>
      <c r="Q240">
        <f>IFERROR(VLOOKUP(P240,'player index'!D:F,3,FALSE),VLOOKUP(P240,'player index'!E:F,2,FALSE))</f>
        <v>392</v>
      </c>
      <c r="R240">
        <f t="shared" si="14"/>
        <v>3.3000000000000003</v>
      </c>
    </row>
    <row r="241" spans="1:18">
      <c r="A241" t="s">
        <v>1999</v>
      </c>
      <c r="B241" t="s">
        <v>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17</v>
      </c>
      <c r="I241">
        <v>0</v>
      </c>
      <c r="J241">
        <v>0</v>
      </c>
      <c r="K241">
        <v>0</v>
      </c>
      <c r="L241">
        <v>0</v>
      </c>
      <c r="M241">
        <v>1.7</v>
      </c>
      <c r="N241">
        <f t="shared" si="12"/>
        <v>3.4000000000000004</v>
      </c>
      <c r="O241" t="str">
        <f t="shared" si="13"/>
        <v>Richard Rodgers TE - GB</v>
      </c>
      <c r="P241" t="str">
        <f t="shared" si="15"/>
        <v>Richard Rodgers</v>
      </c>
      <c r="Q241">
        <f>IFERROR(VLOOKUP(P241,'player index'!D:F,3,FALSE),VLOOKUP(P241,'player index'!E:F,2,FALSE))</f>
        <v>212</v>
      </c>
      <c r="R241">
        <f t="shared" si="14"/>
        <v>3.4000000000000004</v>
      </c>
    </row>
    <row r="242" spans="1:18">
      <c r="A242" t="s">
        <v>2000</v>
      </c>
      <c r="B242" t="s">
        <v>617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17</v>
      </c>
      <c r="I242">
        <v>0</v>
      </c>
      <c r="J242">
        <v>0</v>
      </c>
      <c r="K242">
        <v>0</v>
      </c>
      <c r="L242">
        <v>0</v>
      </c>
      <c r="M242">
        <v>1.7</v>
      </c>
      <c r="N242">
        <f t="shared" si="12"/>
        <v>3.4000000000000004</v>
      </c>
      <c r="O242" t="str">
        <f t="shared" si="13"/>
        <v>Devin Smith WR - NYJ P</v>
      </c>
      <c r="P242" t="str">
        <f t="shared" si="15"/>
        <v>Devin Smith</v>
      </c>
      <c r="Q242">
        <f>IFERROR(VLOOKUP(P242,'player index'!D:F,3,FALSE),VLOOKUP(P242,'player index'!E:F,2,FALSE))</f>
        <v>277</v>
      </c>
      <c r="R242">
        <f t="shared" si="14"/>
        <v>3.4000000000000004</v>
      </c>
    </row>
    <row r="243" spans="1:18">
      <c r="A243" t="s">
        <v>2001</v>
      </c>
      <c r="B243" t="s">
        <v>740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17</v>
      </c>
      <c r="I243">
        <v>0</v>
      </c>
      <c r="J243">
        <v>0</v>
      </c>
      <c r="K243">
        <v>0</v>
      </c>
      <c r="L243">
        <v>0</v>
      </c>
      <c r="M243">
        <v>1.7</v>
      </c>
      <c r="N243">
        <f t="shared" si="12"/>
        <v>3.4000000000000004</v>
      </c>
      <c r="O243" t="str">
        <f t="shared" si="13"/>
        <v>Levine Toilolo TE - ATL</v>
      </c>
      <c r="P243" t="str">
        <f t="shared" si="15"/>
        <v>Levine Toilolo</v>
      </c>
      <c r="Q243">
        <f>IFERROR(VLOOKUP(P243,'player index'!D:F,3,FALSE),VLOOKUP(P243,'player index'!E:F,2,FALSE))</f>
        <v>314</v>
      </c>
      <c r="R243">
        <f t="shared" si="14"/>
        <v>3.4000000000000004</v>
      </c>
    </row>
    <row r="244" spans="1:18">
      <c r="A244" t="s">
        <v>2002</v>
      </c>
      <c r="B244" t="s">
        <v>33</v>
      </c>
      <c r="C244">
        <v>0</v>
      </c>
      <c r="D244">
        <v>0</v>
      </c>
      <c r="E244">
        <v>0</v>
      </c>
      <c r="F244">
        <v>12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0</v>
      </c>
      <c r="M244">
        <v>1.6</v>
      </c>
      <c r="N244">
        <f t="shared" si="12"/>
        <v>2</v>
      </c>
      <c r="O244" t="str">
        <f t="shared" si="13"/>
        <v>Cameron Artis-Payne RB - CAR</v>
      </c>
      <c r="P244" t="s">
        <v>458</v>
      </c>
      <c r="Q244">
        <f>IFERROR(VLOOKUP(P244,'player index'!D:F,3,FALSE),VLOOKUP(P244,'player index'!E:F,2,FALSE))</f>
        <v>680</v>
      </c>
      <c r="R244">
        <f t="shared" si="14"/>
        <v>2</v>
      </c>
    </row>
    <row r="245" spans="1:18">
      <c r="A245" t="s">
        <v>2003</v>
      </c>
      <c r="B245" t="s">
        <v>33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16</v>
      </c>
      <c r="I245">
        <v>0</v>
      </c>
      <c r="J245">
        <v>0</v>
      </c>
      <c r="K245">
        <v>0</v>
      </c>
      <c r="L245">
        <v>0</v>
      </c>
      <c r="M245">
        <v>1.6</v>
      </c>
      <c r="N245">
        <f t="shared" si="12"/>
        <v>3.2</v>
      </c>
      <c r="O245" t="str">
        <f t="shared" si="13"/>
        <v>Ted Ginn WR - CAR</v>
      </c>
      <c r="P245" t="str">
        <f t="shared" si="15"/>
        <v>Ted Ginn</v>
      </c>
      <c r="Q245">
        <f>IFERROR(VLOOKUP(P245,'player index'!D:F,3,FALSE),VLOOKUP(P245,'player index'!E:F,2,FALSE))</f>
        <v>226</v>
      </c>
      <c r="R245">
        <f t="shared" si="14"/>
        <v>3.2</v>
      </c>
    </row>
    <row r="246" spans="1:18">
      <c r="A246" t="s">
        <v>2004</v>
      </c>
      <c r="B246" t="s">
        <v>748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16</v>
      </c>
      <c r="I246">
        <v>0</v>
      </c>
      <c r="J246">
        <v>0</v>
      </c>
      <c r="K246">
        <v>0</v>
      </c>
      <c r="L246">
        <v>0</v>
      </c>
      <c r="M246">
        <v>1.6</v>
      </c>
      <c r="N246">
        <f t="shared" si="12"/>
        <v>3.2</v>
      </c>
      <c r="O246" t="str">
        <f t="shared" si="13"/>
        <v>Andre Holmes WR - OAK</v>
      </c>
      <c r="P246" t="str">
        <f t="shared" si="15"/>
        <v>Andre Holmes</v>
      </c>
      <c r="Q246">
        <f>IFERROR(VLOOKUP(P246,'player index'!D:F,3,FALSE),VLOOKUP(P246,'player index'!E:F,2,FALSE))</f>
        <v>389</v>
      </c>
      <c r="R246">
        <f t="shared" si="14"/>
        <v>3.2</v>
      </c>
    </row>
    <row r="247" spans="1:18">
      <c r="A247" t="s">
        <v>2005</v>
      </c>
      <c r="B247" t="s">
        <v>740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16</v>
      </c>
      <c r="I247">
        <v>0</v>
      </c>
      <c r="J247">
        <v>0</v>
      </c>
      <c r="K247">
        <v>0</v>
      </c>
      <c r="L247">
        <v>0</v>
      </c>
      <c r="M247">
        <v>1.6</v>
      </c>
      <c r="N247">
        <f t="shared" si="12"/>
        <v>3.2</v>
      </c>
      <c r="O247" t="str">
        <f t="shared" si="13"/>
        <v>Jacob Tamme TE - ATL</v>
      </c>
      <c r="P247" t="str">
        <f t="shared" si="15"/>
        <v>Jacob Tamme</v>
      </c>
      <c r="Q247">
        <f>IFERROR(VLOOKUP(P247,'player index'!D:F,3,FALSE),VLOOKUP(P247,'player index'!E:F,2,FALSE))</f>
        <v>237</v>
      </c>
      <c r="R247">
        <f t="shared" si="14"/>
        <v>3.2</v>
      </c>
    </row>
    <row r="248" spans="1:18">
      <c r="A248" t="s">
        <v>2006</v>
      </c>
      <c r="B248" t="s">
        <v>740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15</v>
      </c>
      <c r="I248">
        <v>0</v>
      </c>
      <c r="J248">
        <v>0</v>
      </c>
      <c r="K248">
        <v>0</v>
      </c>
      <c r="L248">
        <v>0</v>
      </c>
      <c r="M248">
        <v>1.5</v>
      </c>
      <c r="N248">
        <f t="shared" si="12"/>
        <v>3</v>
      </c>
      <c r="O248" t="str">
        <f t="shared" si="13"/>
        <v>Leonard Hankerson WR - ATL</v>
      </c>
      <c r="P248" t="str">
        <f t="shared" si="15"/>
        <v>Leonard Hankerson</v>
      </c>
      <c r="Q248">
        <f>IFERROR(VLOOKUP(P248,'player index'!D:F,3,FALSE),VLOOKUP(P248,'player index'!E:F,2,FALSE))</f>
        <v>201</v>
      </c>
      <c r="R248">
        <f t="shared" si="14"/>
        <v>3</v>
      </c>
    </row>
    <row r="249" spans="1:18">
      <c r="A249" t="s">
        <v>2007</v>
      </c>
      <c r="B249" t="s">
        <v>608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15</v>
      </c>
      <c r="I249">
        <v>0</v>
      </c>
      <c r="J249">
        <v>0</v>
      </c>
      <c r="K249">
        <v>0</v>
      </c>
      <c r="L249">
        <v>0</v>
      </c>
      <c r="M249">
        <v>1.5</v>
      </c>
      <c r="N249">
        <f t="shared" si="12"/>
        <v>3</v>
      </c>
      <c r="O249" t="str">
        <f t="shared" si="13"/>
        <v>DeVante Parker WR - MIA View News</v>
      </c>
      <c r="P249" t="str">
        <f t="shared" si="15"/>
        <v>DeVante Parker</v>
      </c>
      <c r="Q249">
        <f>IFERROR(VLOOKUP(P249,'player index'!D:F,3,FALSE),VLOOKUP(P249,'player index'!E:F,2,FALSE))</f>
        <v>240</v>
      </c>
      <c r="R249">
        <f t="shared" si="14"/>
        <v>3</v>
      </c>
    </row>
    <row r="250" spans="1:18">
      <c r="A250" t="s">
        <v>2008</v>
      </c>
      <c r="B250" t="s">
        <v>89</v>
      </c>
      <c r="C250">
        <v>0</v>
      </c>
      <c r="D250">
        <v>0</v>
      </c>
      <c r="E250">
        <v>0</v>
      </c>
      <c r="F250">
        <v>9</v>
      </c>
      <c r="G250">
        <v>0</v>
      </c>
      <c r="H250">
        <v>6</v>
      </c>
      <c r="I250">
        <v>0</v>
      </c>
      <c r="J250">
        <v>0</v>
      </c>
      <c r="K250">
        <v>0</v>
      </c>
      <c r="L250">
        <v>0</v>
      </c>
      <c r="M250">
        <v>1.5</v>
      </c>
      <c r="N250">
        <f t="shared" si="12"/>
        <v>2.1</v>
      </c>
      <c r="O250" t="str">
        <f t="shared" si="13"/>
        <v>Stepfan Taylor RB - ARI</v>
      </c>
      <c r="P250" t="str">
        <f t="shared" si="15"/>
        <v>Stepfan Taylor</v>
      </c>
      <c r="Q250">
        <f>IFERROR(VLOOKUP(P250,'player index'!D:F,3,FALSE),VLOOKUP(P250,'player index'!E:F,2,FALSE))</f>
        <v>409</v>
      </c>
      <c r="R250">
        <f t="shared" si="14"/>
        <v>2.1</v>
      </c>
    </row>
    <row r="251" spans="1:18">
      <c r="A251" t="s">
        <v>2009</v>
      </c>
      <c r="B251" t="s">
        <v>750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1.5</v>
      </c>
      <c r="N251">
        <f t="shared" si="12"/>
        <v>3</v>
      </c>
      <c r="O251" t="str">
        <f t="shared" si="13"/>
        <v>Benjamin Watson TE - NO</v>
      </c>
      <c r="P251" t="str">
        <f t="shared" si="15"/>
        <v>Benjamin Watson</v>
      </c>
      <c r="Q251">
        <f>IFERROR(VLOOKUP(P251,'player index'!D:F,3,FALSE),VLOOKUP(P251,'player index'!E:F,2,FALSE))</f>
        <v>254</v>
      </c>
      <c r="R251">
        <f t="shared" si="14"/>
        <v>3</v>
      </c>
    </row>
    <row r="252" spans="1:18">
      <c r="A252" t="s">
        <v>2010</v>
      </c>
      <c r="B252" t="s">
        <v>582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15</v>
      </c>
      <c r="I252">
        <v>0</v>
      </c>
      <c r="J252">
        <v>0</v>
      </c>
      <c r="K252">
        <v>0</v>
      </c>
      <c r="L252">
        <v>0</v>
      </c>
      <c r="M252">
        <v>1.5</v>
      </c>
      <c r="N252">
        <f t="shared" si="12"/>
        <v>3</v>
      </c>
      <c r="O252" t="str">
        <f t="shared" si="13"/>
        <v>Luke Willson TE - SEA Q View News</v>
      </c>
      <c r="P252" t="str">
        <f t="shared" si="15"/>
        <v>Luke Willson</v>
      </c>
      <c r="Q252">
        <f>IFERROR(VLOOKUP(P252,'player index'!D:F,3,FALSE),VLOOKUP(P252,'player index'!E:F,2,FALSE))</f>
        <v>357</v>
      </c>
      <c r="R252">
        <f t="shared" si="14"/>
        <v>3</v>
      </c>
    </row>
    <row r="253" spans="1:18">
      <c r="A253" t="s">
        <v>2011</v>
      </c>
      <c r="B253" t="s">
        <v>616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13</v>
      </c>
      <c r="I253">
        <v>0</v>
      </c>
      <c r="J253">
        <v>0</v>
      </c>
      <c r="K253">
        <v>0</v>
      </c>
      <c r="L253">
        <v>0</v>
      </c>
      <c r="M253">
        <v>1.4</v>
      </c>
      <c r="N253">
        <f t="shared" si="12"/>
        <v>2.7</v>
      </c>
      <c r="O253" t="str">
        <f t="shared" si="13"/>
        <v>Jamison Crowder WR - WAS</v>
      </c>
      <c r="P253" t="str">
        <f t="shared" si="15"/>
        <v>Jamison Crowder</v>
      </c>
      <c r="Q253">
        <f>IFERROR(VLOOKUP(P253,'player index'!D:F,3,FALSE),VLOOKUP(P253,'player index'!E:F,2,FALSE))</f>
        <v>325</v>
      </c>
      <c r="R253">
        <f t="shared" si="14"/>
        <v>2.7</v>
      </c>
    </row>
    <row r="254" spans="1:18">
      <c r="A254" t="s">
        <v>2012</v>
      </c>
      <c r="B254" t="s">
        <v>745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13</v>
      </c>
      <c r="I254">
        <v>0</v>
      </c>
      <c r="J254">
        <v>0</v>
      </c>
      <c r="K254">
        <v>0</v>
      </c>
      <c r="L254">
        <v>0</v>
      </c>
      <c r="M254">
        <v>1.4</v>
      </c>
      <c r="N254">
        <f t="shared" si="12"/>
        <v>2.7</v>
      </c>
      <c r="O254" t="str">
        <f t="shared" si="13"/>
        <v>Bruce Ellington WR - SF Q View News</v>
      </c>
      <c r="P254" t="str">
        <f t="shared" si="15"/>
        <v>Bruce Ellington</v>
      </c>
      <c r="Q254">
        <f>IFERROR(VLOOKUP(P254,'player index'!D:F,3,FALSE),VLOOKUP(P254,'player index'!E:F,2,FALSE))</f>
        <v>449</v>
      </c>
      <c r="R254">
        <f t="shared" si="14"/>
        <v>2.7</v>
      </c>
    </row>
    <row r="255" spans="1:18">
      <c r="A255" t="s">
        <v>2013</v>
      </c>
      <c r="B255" t="s">
        <v>593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14</v>
      </c>
      <c r="I255">
        <v>0</v>
      </c>
      <c r="J255">
        <v>0</v>
      </c>
      <c r="K255">
        <v>0</v>
      </c>
      <c r="L255">
        <v>0</v>
      </c>
      <c r="M255">
        <v>1.4</v>
      </c>
      <c r="N255">
        <f t="shared" si="12"/>
        <v>2.8</v>
      </c>
      <c r="O255" t="str">
        <f t="shared" si="13"/>
        <v>Crockett Gillmore TE - BAL</v>
      </c>
      <c r="P255" t="str">
        <f t="shared" si="15"/>
        <v>Crockett Gillmore</v>
      </c>
      <c r="Q255">
        <f>IFERROR(VLOOKUP(P255,'player index'!D:F,3,FALSE),VLOOKUP(P255,'player index'!E:F,2,FALSE))</f>
        <v>209</v>
      </c>
      <c r="R255">
        <f t="shared" si="14"/>
        <v>2.8</v>
      </c>
    </row>
    <row r="256" spans="1:18">
      <c r="A256" t="s">
        <v>2014</v>
      </c>
      <c r="B256" t="s">
        <v>741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14</v>
      </c>
      <c r="I256">
        <v>0</v>
      </c>
      <c r="J256">
        <v>0</v>
      </c>
      <c r="K256">
        <v>0</v>
      </c>
      <c r="L256">
        <v>0</v>
      </c>
      <c r="M256">
        <v>1.4</v>
      </c>
      <c r="N256">
        <f t="shared" si="12"/>
        <v>2.8</v>
      </c>
      <c r="O256" t="str">
        <f t="shared" si="13"/>
        <v>Clay Harbor TE - JAC</v>
      </c>
      <c r="P256" t="str">
        <f t="shared" si="15"/>
        <v>Clay Harbor</v>
      </c>
      <c r="Q256">
        <f>IFERROR(VLOOKUP(P256,'player index'!D:F,3,FALSE),VLOOKUP(P256,'player index'!E:F,2,FALSE))</f>
        <v>324</v>
      </c>
      <c r="R256">
        <f t="shared" si="14"/>
        <v>2.8</v>
      </c>
    </row>
    <row r="257" spans="1:18">
      <c r="A257" t="s">
        <v>2015</v>
      </c>
      <c r="B257" t="s">
        <v>581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14</v>
      </c>
      <c r="I257">
        <v>0</v>
      </c>
      <c r="J257">
        <v>0</v>
      </c>
      <c r="K257">
        <v>0</v>
      </c>
      <c r="L257">
        <v>0</v>
      </c>
      <c r="M257">
        <v>1.4</v>
      </c>
      <c r="N257">
        <f t="shared" si="12"/>
        <v>2.8</v>
      </c>
      <c r="O257" t="str">
        <f t="shared" si="13"/>
        <v>Dwayne Harris WR - NYG</v>
      </c>
      <c r="P257" t="str">
        <f t="shared" si="15"/>
        <v>Dwayne Harris</v>
      </c>
      <c r="Q257">
        <f>IFERROR(VLOOKUP(P257,'player index'!D:F,3,FALSE),VLOOKUP(P257,'player index'!E:F,2,FALSE))</f>
        <v>296</v>
      </c>
      <c r="R257">
        <f t="shared" si="14"/>
        <v>2.8</v>
      </c>
    </row>
    <row r="258" spans="1:18">
      <c r="A258" t="s">
        <v>2016</v>
      </c>
      <c r="B258" t="s">
        <v>747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14</v>
      </c>
      <c r="I258">
        <v>0</v>
      </c>
      <c r="J258">
        <v>0</v>
      </c>
      <c r="K258">
        <v>0</v>
      </c>
      <c r="L258">
        <v>0</v>
      </c>
      <c r="M258">
        <v>1.4</v>
      </c>
      <c r="N258">
        <f t="shared" si="12"/>
        <v>2.8</v>
      </c>
      <c r="O258" t="str">
        <f t="shared" si="13"/>
        <v>Chris Hogan WR - BUF</v>
      </c>
      <c r="P258" t="str">
        <f t="shared" si="15"/>
        <v>Chris Hogan</v>
      </c>
      <c r="Q258">
        <f>IFERROR(VLOOKUP(P258,'player index'!D:F,3,FALSE),VLOOKUP(P258,'player index'!E:F,2,FALSE))</f>
        <v>408</v>
      </c>
      <c r="R258">
        <f t="shared" si="14"/>
        <v>2.8</v>
      </c>
    </row>
    <row r="259" spans="1:18">
      <c r="A259" t="s">
        <v>2017</v>
      </c>
      <c r="B259" t="s">
        <v>582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14</v>
      </c>
      <c r="I259">
        <v>0</v>
      </c>
      <c r="J259">
        <v>0</v>
      </c>
      <c r="K259">
        <v>0</v>
      </c>
      <c r="L259">
        <v>0</v>
      </c>
      <c r="M259">
        <v>1.4</v>
      </c>
      <c r="N259">
        <f t="shared" ref="N259:N322" si="16">C259*0.04+D259*4-E259+F259*0.1+G259*6+H259*0.1+I259*6+J259*6+K259*2-L259+IF(C259&gt;300,3,0)+IF(F259&gt;100,3,0)+IF(H259&gt;100,3,0)+H259/10</f>
        <v>2.8</v>
      </c>
      <c r="O259" t="str">
        <f t="shared" ref="O259:O322" si="17">A259</f>
        <v>Chris Matthews WR - SEA</v>
      </c>
      <c r="P259" t="str">
        <f t="shared" ref="P259:P322" si="18">LEFT(O259,FIND("-",O259)-5)</f>
        <v>Chris Matthews</v>
      </c>
      <c r="Q259">
        <f>IFERROR(VLOOKUP(P259,'player index'!D:F,3,FALSE),VLOOKUP(P259,'player index'!E:F,2,FALSE))</f>
        <v>382</v>
      </c>
      <c r="R259">
        <f t="shared" ref="R259:R322" si="19">N259</f>
        <v>2.8</v>
      </c>
    </row>
    <row r="260" spans="1:18">
      <c r="A260" t="s">
        <v>2018</v>
      </c>
      <c r="B260" t="s">
        <v>617</v>
      </c>
      <c r="C260">
        <v>0</v>
      </c>
      <c r="D260">
        <v>0</v>
      </c>
      <c r="E260">
        <v>0</v>
      </c>
      <c r="F260">
        <v>9</v>
      </c>
      <c r="G260">
        <v>0</v>
      </c>
      <c r="H260">
        <v>5</v>
      </c>
      <c r="I260">
        <v>0</v>
      </c>
      <c r="J260">
        <v>0</v>
      </c>
      <c r="K260">
        <v>0</v>
      </c>
      <c r="L260">
        <v>0</v>
      </c>
      <c r="M260">
        <v>1.4</v>
      </c>
      <c r="N260">
        <f t="shared" si="16"/>
        <v>1.9</v>
      </c>
      <c r="O260" t="str">
        <f t="shared" si="17"/>
        <v>Bilal Powell RB - NYJ</v>
      </c>
      <c r="P260" t="str">
        <f t="shared" si="18"/>
        <v>Bilal Powell</v>
      </c>
      <c r="Q260">
        <f>IFERROR(VLOOKUP(P260,'player index'!D:F,3,FALSE),VLOOKUP(P260,'player index'!E:F,2,FALSE))</f>
        <v>203</v>
      </c>
      <c r="R260">
        <f t="shared" si="19"/>
        <v>1.9</v>
      </c>
    </row>
    <row r="261" spans="1:18">
      <c r="A261" t="s">
        <v>2019</v>
      </c>
      <c r="B261" t="s">
        <v>608</v>
      </c>
      <c r="C261">
        <v>0</v>
      </c>
      <c r="D261">
        <v>0</v>
      </c>
      <c r="E261">
        <v>0</v>
      </c>
      <c r="F261">
        <v>9</v>
      </c>
      <c r="G261">
        <v>0</v>
      </c>
      <c r="H261">
        <v>5</v>
      </c>
      <c r="I261">
        <v>0</v>
      </c>
      <c r="J261">
        <v>0</v>
      </c>
      <c r="K261">
        <v>0</v>
      </c>
      <c r="L261">
        <v>0</v>
      </c>
      <c r="M261">
        <v>1.4</v>
      </c>
      <c r="N261">
        <f t="shared" si="16"/>
        <v>1.9</v>
      </c>
      <c r="O261" t="str">
        <f t="shared" si="17"/>
        <v>Damien Williams RB - MIA</v>
      </c>
      <c r="P261" t="str">
        <f t="shared" si="18"/>
        <v>Damien Williams</v>
      </c>
      <c r="Q261">
        <f>IFERROR(VLOOKUP(P261,'player index'!D:F,3,FALSE),VLOOKUP(P261,'player index'!E:F,2,FALSE))</f>
        <v>297</v>
      </c>
      <c r="R261">
        <f t="shared" si="19"/>
        <v>1.9</v>
      </c>
    </row>
    <row r="262" spans="1:18">
      <c r="A262" t="s">
        <v>2020</v>
      </c>
      <c r="B262" t="s">
        <v>747</v>
      </c>
      <c r="C262">
        <v>0</v>
      </c>
      <c r="D262">
        <v>0</v>
      </c>
      <c r="E262">
        <v>0</v>
      </c>
      <c r="F262">
        <v>12</v>
      </c>
      <c r="G262">
        <v>0</v>
      </c>
      <c r="H262">
        <v>2</v>
      </c>
      <c r="I262">
        <v>0</v>
      </c>
      <c r="J262">
        <v>0</v>
      </c>
      <c r="K262">
        <v>0</v>
      </c>
      <c r="L262">
        <v>0</v>
      </c>
      <c r="M262">
        <v>1.4</v>
      </c>
      <c r="N262">
        <f t="shared" si="16"/>
        <v>1.6</v>
      </c>
      <c r="O262" t="str">
        <f t="shared" si="17"/>
        <v>Karlos Williams RB - BUF</v>
      </c>
      <c r="P262" t="str">
        <f t="shared" si="18"/>
        <v>Karlos Williams</v>
      </c>
      <c r="Q262">
        <f>IFERROR(VLOOKUP(P262,'player index'!D:F,3,FALSE),VLOOKUP(P262,'player index'!E:F,2,FALSE))</f>
        <v>256</v>
      </c>
      <c r="R262">
        <f t="shared" si="19"/>
        <v>1.6</v>
      </c>
    </row>
    <row r="263" spans="1:18">
      <c r="A263" t="s">
        <v>2021</v>
      </c>
      <c r="B263" t="s">
        <v>81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13</v>
      </c>
      <c r="I263">
        <v>0</v>
      </c>
      <c r="J263">
        <v>0</v>
      </c>
      <c r="K263">
        <v>0</v>
      </c>
      <c r="L263">
        <v>0</v>
      </c>
      <c r="M263">
        <v>1.3</v>
      </c>
      <c r="N263">
        <f t="shared" si="16"/>
        <v>2.6</v>
      </c>
      <c r="O263" t="str">
        <f t="shared" si="17"/>
        <v>C.J. Fiedorowicz TE - HOU Q</v>
      </c>
      <c r="P263" t="str">
        <f t="shared" si="18"/>
        <v>C.J. Fiedorowicz</v>
      </c>
      <c r="Q263">
        <f>IFERROR(VLOOKUP(P263,'player index'!D:F,3,FALSE),VLOOKUP(P263,'player index'!E:F,2,FALSE))</f>
        <v>331</v>
      </c>
      <c r="R263">
        <f t="shared" si="19"/>
        <v>2.6</v>
      </c>
    </row>
    <row r="264" spans="1:18">
      <c r="A264" t="s">
        <v>2022</v>
      </c>
      <c r="B264" t="s">
        <v>744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12</v>
      </c>
      <c r="I264">
        <v>0</v>
      </c>
      <c r="J264">
        <v>0</v>
      </c>
      <c r="K264">
        <v>0</v>
      </c>
      <c r="L264">
        <v>0</v>
      </c>
      <c r="M264">
        <v>1.2</v>
      </c>
      <c r="N264">
        <f t="shared" si="16"/>
        <v>2.4000000000000004</v>
      </c>
      <c r="O264" t="str">
        <f t="shared" si="17"/>
        <v>Brandon Myers TE - TB</v>
      </c>
      <c r="P264" t="str">
        <f t="shared" si="18"/>
        <v>Brandon Myers</v>
      </c>
      <c r="Q264">
        <f>IFERROR(VLOOKUP(P264,'player index'!D:F,3,FALSE),VLOOKUP(P264,'player index'!E:F,2,FALSE))</f>
        <v>451</v>
      </c>
      <c r="R264">
        <f t="shared" si="19"/>
        <v>2.4000000000000004</v>
      </c>
    </row>
    <row r="265" spans="1:18">
      <c r="A265" t="s">
        <v>2023</v>
      </c>
      <c r="B265" t="s">
        <v>44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11</v>
      </c>
      <c r="I265">
        <v>0</v>
      </c>
      <c r="J265">
        <v>0</v>
      </c>
      <c r="K265">
        <v>0</v>
      </c>
      <c r="L265">
        <v>0</v>
      </c>
      <c r="M265">
        <v>1.1000000000000001</v>
      </c>
      <c r="N265">
        <f t="shared" si="16"/>
        <v>2.2000000000000002</v>
      </c>
      <c r="O265" t="str">
        <f t="shared" si="17"/>
        <v>Andrew Quarless TE - GB</v>
      </c>
      <c r="P265" t="str">
        <f t="shared" si="18"/>
        <v>Andrew Quarless</v>
      </c>
      <c r="Q265">
        <f>IFERROR(VLOOKUP(P265,'player index'!D:F,3,FALSE),VLOOKUP(P265,'player index'!E:F,2,FALSE))</f>
        <v>298</v>
      </c>
      <c r="R265">
        <f t="shared" si="19"/>
        <v>2.2000000000000002</v>
      </c>
    </row>
    <row r="266" spans="1:18">
      <c r="A266" t="s">
        <v>2024</v>
      </c>
      <c r="B266" t="s">
        <v>750</v>
      </c>
      <c r="C266">
        <v>0</v>
      </c>
      <c r="D266">
        <v>0</v>
      </c>
      <c r="E266">
        <v>0</v>
      </c>
      <c r="F266">
        <v>9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1.1000000000000001</v>
      </c>
      <c r="N266">
        <f t="shared" si="16"/>
        <v>1.3</v>
      </c>
      <c r="O266" t="str">
        <f t="shared" si="17"/>
        <v>Khiry Robinson RB - NO</v>
      </c>
      <c r="P266" t="str">
        <f t="shared" si="18"/>
        <v>Khiry Robinson</v>
      </c>
      <c r="Q266">
        <f>IFERROR(VLOOKUP(P266,'player index'!D:F,3,FALSE),VLOOKUP(P266,'player index'!E:F,2,FALSE))</f>
        <v>176</v>
      </c>
      <c r="R266">
        <f t="shared" si="19"/>
        <v>1.3</v>
      </c>
    </row>
    <row r="267" spans="1:18">
      <c r="A267" t="s">
        <v>2025</v>
      </c>
      <c r="B267" t="s">
        <v>89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f t="shared" si="16"/>
        <v>2</v>
      </c>
      <c r="O267" t="str">
        <f t="shared" si="17"/>
        <v>Darren Fells TE - ARI</v>
      </c>
      <c r="P267" t="str">
        <f t="shared" si="18"/>
        <v>Darren Fells</v>
      </c>
      <c r="Q267">
        <f>IFERROR(VLOOKUP(P267,'player index'!D:F,3,FALSE),VLOOKUP(P267,'player index'!E:F,2,FALSE))</f>
        <v>215</v>
      </c>
      <c r="R267">
        <f t="shared" si="19"/>
        <v>2</v>
      </c>
    </row>
    <row r="268" spans="1:18">
      <c r="A268" t="s">
        <v>2026</v>
      </c>
      <c r="B268" t="s">
        <v>748</v>
      </c>
      <c r="C268">
        <v>0</v>
      </c>
      <c r="D268">
        <v>0</v>
      </c>
      <c r="E268">
        <v>0</v>
      </c>
      <c r="F268">
        <v>5</v>
      </c>
      <c r="G268">
        <v>0</v>
      </c>
      <c r="H268">
        <v>5</v>
      </c>
      <c r="I268">
        <v>0</v>
      </c>
      <c r="J268">
        <v>0</v>
      </c>
      <c r="K268">
        <v>0</v>
      </c>
      <c r="L268">
        <v>0</v>
      </c>
      <c r="M268">
        <v>1</v>
      </c>
      <c r="N268">
        <f t="shared" si="16"/>
        <v>1.5</v>
      </c>
      <c r="O268" t="str">
        <f t="shared" si="17"/>
        <v>Roy Helu RB - OAK</v>
      </c>
      <c r="P268" t="str">
        <f t="shared" si="18"/>
        <v>Roy Helu</v>
      </c>
      <c r="Q268">
        <f>IFERROR(VLOOKUP(P268,'player index'!D:F,3,FALSE),VLOOKUP(P268,'player index'!E:F,2,FALSE))</f>
        <v>249</v>
      </c>
      <c r="R268">
        <f t="shared" si="19"/>
        <v>1.5</v>
      </c>
    </row>
    <row r="269" spans="1:18">
      <c r="A269" t="s">
        <v>2027</v>
      </c>
      <c r="B269" t="s">
        <v>748</v>
      </c>
      <c r="C269">
        <v>0</v>
      </c>
      <c r="D269">
        <v>0</v>
      </c>
      <c r="E269">
        <v>0</v>
      </c>
      <c r="F269">
        <v>4</v>
      </c>
      <c r="G269">
        <v>0</v>
      </c>
      <c r="H269">
        <v>6</v>
      </c>
      <c r="I269">
        <v>0</v>
      </c>
      <c r="J269">
        <v>0</v>
      </c>
      <c r="K269">
        <v>0</v>
      </c>
      <c r="L269">
        <v>0</v>
      </c>
      <c r="M269">
        <v>1</v>
      </c>
      <c r="N269">
        <f t="shared" si="16"/>
        <v>1.6</v>
      </c>
      <c r="O269" t="str">
        <f t="shared" si="17"/>
        <v>Marcel Reece RB - OAK</v>
      </c>
      <c r="P269" t="str">
        <f t="shared" si="18"/>
        <v>Marcel Reece</v>
      </c>
      <c r="Q269">
        <f>IFERROR(VLOOKUP(P269,'player index'!D:F,3,FALSE),VLOOKUP(P269,'player index'!E:F,2,FALSE))</f>
        <v>320</v>
      </c>
      <c r="R269">
        <f t="shared" si="19"/>
        <v>1.6</v>
      </c>
    </row>
    <row r="270" spans="1:18">
      <c r="A270" t="s">
        <v>2028</v>
      </c>
      <c r="B270" t="s">
        <v>750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f t="shared" si="16"/>
        <v>2</v>
      </c>
      <c r="O270" t="str">
        <f t="shared" si="17"/>
        <v>Willie Snead WR - NO</v>
      </c>
      <c r="P270" t="str">
        <f t="shared" si="18"/>
        <v>Willie Snead</v>
      </c>
      <c r="Q270">
        <f>IFERROR(VLOOKUP(P270,'player index'!D:F,3,FALSE),VLOOKUP(P270,'player index'!E:F,2,FALSE))</f>
        <v>281</v>
      </c>
      <c r="R270">
        <f t="shared" si="19"/>
        <v>2</v>
      </c>
    </row>
    <row r="271" spans="1:18">
      <c r="A271" t="s">
        <v>2029</v>
      </c>
      <c r="B271" t="s">
        <v>619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9</v>
      </c>
      <c r="I271">
        <v>0</v>
      </c>
      <c r="J271">
        <v>0</v>
      </c>
      <c r="K271">
        <v>0</v>
      </c>
      <c r="L271">
        <v>0</v>
      </c>
      <c r="M271">
        <v>0.9</v>
      </c>
      <c r="N271">
        <f t="shared" si="16"/>
        <v>1.8</v>
      </c>
      <c r="O271" t="str">
        <f t="shared" si="17"/>
        <v>Taylor Gabriel WR - CLE</v>
      </c>
      <c r="P271" t="str">
        <f t="shared" si="18"/>
        <v>Taylor Gabriel</v>
      </c>
      <c r="Q271">
        <f>IFERROR(VLOOKUP(P271,'player index'!D:F,3,FALSE),VLOOKUP(P271,'player index'!E:F,2,FALSE))</f>
        <v>358</v>
      </c>
      <c r="R271">
        <f t="shared" si="19"/>
        <v>1.8</v>
      </c>
    </row>
    <row r="272" spans="1:18">
      <c r="A272" t="s">
        <v>2030</v>
      </c>
      <c r="B272" t="s">
        <v>746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0</v>
      </c>
      <c r="M272">
        <v>0.9</v>
      </c>
      <c r="N272">
        <f t="shared" si="16"/>
        <v>1.8</v>
      </c>
      <c r="O272" t="str">
        <f t="shared" si="17"/>
        <v>Albert Wilson WR - KC FP</v>
      </c>
      <c r="P272" t="str">
        <f t="shared" si="18"/>
        <v>Albert Wilson</v>
      </c>
      <c r="Q272">
        <f>IFERROR(VLOOKUP(P272,'player index'!D:F,3,FALSE),VLOOKUP(P272,'player index'!E:F,2,FALSE))</f>
        <v>274</v>
      </c>
      <c r="R272">
        <f t="shared" si="19"/>
        <v>1.8</v>
      </c>
    </row>
    <row r="273" spans="1:18">
      <c r="A273" t="s">
        <v>2031</v>
      </c>
      <c r="B273" t="s">
        <v>749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8</v>
      </c>
      <c r="I273">
        <v>0</v>
      </c>
      <c r="J273">
        <v>0</v>
      </c>
      <c r="K273">
        <v>0</v>
      </c>
      <c r="L273">
        <v>0</v>
      </c>
      <c r="M273">
        <v>0.8</v>
      </c>
      <c r="N273">
        <f t="shared" si="16"/>
        <v>1.6</v>
      </c>
      <c r="O273" t="str">
        <f t="shared" si="17"/>
        <v>Miles Austin WR - PHI</v>
      </c>
      <c r="P273" t="str">
        <f t="shared" si="18"/>
        <v>Miles Austin</v>
      </c>
      <c r="Q273">
        <f>IFERROR(VLOOKUP(P273,'player index'!D:F,3,FALSE),VLOOKUP(P273,'player index'!E:F,2,FALSE))</f>
        <v>349</v>
      </c>
      <c r="R273">
        <f t="shared" si="19"/>
        <v>1.6</v>
      </c>
    </row>
    <row r="274" spans="1:18">
      <c r="A274" t="s">
        <v>2032</v>
      </c>
      <c r="B274" t="s">
        <v>742</v>
      </c>
      <c r="C274">
        <v>0</v>
      </c>
      <c r="D274">
        <v>0</v>
      </c>
      <c r="E274">
        <v>0</v>
      </c>
      <c r="F274">
        <v>5</v>
      </c>
      <c r="G274">
        <v>0</v>
      </c>
      <c r="H274">
        <v>3</v>
      </c>
      <c r="I274">
        <v>0</v>
      </c>
      <c r="J274">
        <v>0</v>
      </c>
      <c r="K274">
        <v>0</v>
      </c>
      <c r="L274">
        <v>0</v>
      </c>
      <c r="M274">
        <v>0.8</v>
      </c>
      <c r="N274">
        <f t="shared" si="16"/>
        <v>1.1000000000000001</v>
      </c>
      <c r="O274" t="str">
        <f t="shared" si="17"/>
        <v>Donald Brown RB - SD</v>
      </c>
      <c r="P274" t="str">
        <f t="shared" si="18"/>
        <v>Donald Brown</v>
      </c>
      <c r="Q274">
        <f>IFERROR(VLOOKUP(P274,'player index'!D:F,3,FALSE),VLOOKUP(P274,'player index'!E:F,2,FALSE))</f>
        <v>504</v>
      </c>
      <c r="R274">
        <f t="shared" si="19"/>
        <v>1.1000000000000001</v>
      </c>
    </row>
    <row r="275" spans="1:18">
      <c r="A275" t="s">
        <v>2033</v>
      </c>
      <c r="B275" t="s">
        <v>739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8</v>
      </c>
      <c r="I275">
        <v>0</v>
      </c>
      <c r="J275">
        <v>0</v>
      </c>
      <c r="K275">
        <v>0</v>
      </c>
      <c r="L275">
        <v>0</v>
      </c>
      <c r="M275">
        <v>0.8</v>
      </c>
      <c r="N275">
        <f t="shared" si="16"/>
        <v>1.6</v>
      </c>
      <c r="O275" t="str">
        <f t="shared" si="17"/>
        <v>Sammie Coates WR - PIT</v>
      </c>
      <c r="P275" t="str">
        <f t="shared" si="18"/>
        <v>Sammie Coates</v>
      </c>
      <c r="Q275">
        <f>IFERROR(VLOOKUP(P275,'player index'!D:F,3,FALSE),VLOOKUP(P275,'player index'!E:F,2,FALSE))</f>
        <v>664</v>
      </c>
      <c r="R275">
        <f t="shared" si="19"/>
        <v>1.6</v>
      </c>
    </row>
    <row r="276" spans="1:18">
      <c r="A276" t="s">
        <v>2034</v>
      </c>
      <c r="B276" t="s">
        <v>749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8</v>
      </c>
      <c r="I276">
        <v>0</v>
      </c>
      <c r="J276">
        <v>0</v>
      </c>
      <c r="K276">
        <v>0</v>
      </c>
      <c r="L276">
        <v>0</v>
      </c>
      <c r="M276">
        <v>0.8</v>
      </c>
      <c r="N276">
        <f t="shared" si="16"/>
        <v>1.6</v>
      </c>
      <c r="O276" t="str">
        <f t="shared" si="17"/>
        <v>Riley Cooper WR - PHI</v>
      </c>
      <c r="P276" t="str">
        <f t="shared" si="18"/>
        <v>Riley Cooper</v>
      </c>
      <c r="Q276">
        <f>IFERROR(VLOOKUP(P276,'player index'!D:F,3,FALSE),VLOOKUP(P276,'player index'!E:F,2,FALSE))</f>
        <v>263</v>
      </c>
      <c r="R276">
        <f t="shared" si="19"/>
        <v>1.6</v>
      </c>
    </row>
    <row r="277" spans="1:18">
      <c r="A277" t="s">
        <v>2035</v>
      </c>
      <c r="B277" t="s">
        <v>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8</v>
      </c>
      <c r="I277">
        <v>0</v>
      </c>
      <c r="J277">
        <v>0</v>
      </c>
      <c r="K277">
        <v>0</v>
      </c>
      <c r="L277">
        <v>0</v>
      </c>
      <c r="M277">
        <v>0.8</v>
      </c>
      <c r="N277">
        <f t="shared" si="16"/>
        <v>1.6</v>
      </c>
      <c r="O277" t="str">
        <f t="shared" si="17"/>
        <v>Chase Ford TE - MIN</v>
      </c>
      <c r="P277" t="str">
        <f t="shared" si="18"/>
        <v>Chase Ford</v>
      </c>
      <c r="Q277">
        <f>IFERROR(VLOOKUP(P277,'player index'!D:F,3,FALSE),VLOOKUP(P277,'player index'!E:F,2,FALSE))</f>
        <v>556</v>
      </c>
      <c r="R277">
        <f t="shared" si="19"/>
        <v>1.6</v>
      </c>
    </row>
    <row r="278" spans="1:18">
      <c r="A278" t="s">
        <v>2036</v>
      </c>
      <c r="B278" t="s">
        <v>740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8</v>
      </c>
      <c r="I278">
        <v>0</v>
      </c>
      <c r="J278">
        <v>0</v>
      </c>
      <c r="K278">
        <v>0</v>
      </c>
      <c r="L278">
        <v>0</v>
      </c>
      <c r="M278">
        <v>0.8</v>
      </c>
      <c r="N278">
        <f t="shared" si="16"/>
        <v>1.6</v>
      </c>
      <c r="O278" t="str">
        <f t="shared" si="17"/>
        <v>Justin Hardy WR - ATL</v>
      </c>
      <c r="P278" t="str">
        <f t="shared" si="18"/>
        <v>Justin Hardy</v>
      </c>
      <c r="Q278">
        <f>IFERROR(VLOOKUP(P278,'player index'!D:F,3,FALSE),VLOOKUP(P278,'player index'!E:F,2,FALSE))</f>
        <v>658</v>
      </c>
      <c r="R278">
        <f t="shared" si="19"/>
        <v>1.6</v>
      </c>
    </row>
    <row r="279" spans="1:18">
      <c r="A279" t="s">
        <v>2037</v>
      </c>
      <c r="B279" t="s">
        <v>743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8</v>
      </c>
      <c r="I279">
        <v>0</v>
      </c>
      <c r="J279">
        <v>0</v>
      </c>
      <c r="K279">
        <v>0</v>
      </c>
      <c r="L279">
        <v>0</v>
      </c>
      <c r="M279">
        <v>0.8</v>
      </c>
      <c r="N279">
        <f t="shared" si="16"/>
        <v>1.6</v>
      </c>
      <c r="O279" t="str">
        <f t="shared" si="17"/>
        <v>Cody Latimer WR - DEN</v>
      </c>
      <c r="P279" t="str">
        <f t="shared" si="18"/>
        <v>Cody Latimer</v>
      </c>
      <c r="Q279">
        <f>IFERROR(VLOOKUP(P279,'player index'!D:F,3,FALSE),VLOOKUP(P279,'player index'!E:F,2,FALSE))</f>
        <v>388</v>
      </c>
      <c r="R279">
        <f t="shared" si="19"/>
        <v>1.6</v>
      </c>
    </row>
    <row r="280" spans="1:18">
      <c r="A280" t="s">
        <v>2038</v>
      </c>
      <c r="B280" t="s">
        <v>746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0</v>
      </c>
      <c r="L280">
        <v>0</v>
      </c>
      <c r="M280">
        <v>0.7</v>
      </c>
      <c r="N280">
        <f t="shared" si="16"/>
        <v>1.4</v>
      </c>
      <c r="O280" t="str">
        <f t="shared" si="17"/>
        <v>Chris Conley WR - KC</v>
      </c>
      <c r="P280" t="str">
        <f t="shared" si="18"/>
        <v>Chris Conley</v>
      </c>
      <c r="Q280">
        <f>IFERROR(VLOOKUP(P280,'player index'!D:F,3,FALSE),VLOOKUP(P280,'player index'!E:F,2,FALSE))</f>
        <v>400</v>
      </c>
      <c r="R280">
        <f t="shared" si="19"/>
        <v>1.4</v>
      </c>
    </row>
    <row r="281" spans="1:18">
      <c r="A281" t="s">
        <v>2039</v>
      </c>
      <c r="B281" t="s">
        <v>750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7</v>
      </c>
      <c r="I281">
        <v>0</v>
      </c>
      <c r="J281">
        <v>0</v>
      </c>
      <c r="K281">
        <v>0</v>
      </c>
      <c r="L281">
        <v>0</v>
      </c>
      <c r="M281">
        <v>0.7</v>
      </c>
      <c r="N281">
        <f t="shared" si="16"/>
        <v>1.4</v>
      </c>
      <c r="O281" t="str">
        <f t="shared" si="17"/>
        <v>Josh Hill TE - NO</v>
      </c>
      <c r="P281" t="str">
        <f t="shared" si="18"/>
        <v>Josh Hill</v>
      </c>
      <c r="Q281">
        <f>IFERROR(VLOOKUP(P281,'player index'!D:F,3,FALSE),VLOOKUP(P281,'player index'!E:F,2,FALSE))</f>
        <v>305</v>
      </c>
      <c r="R281">
        <f t="shared" si="19"/>
        <v>1.4</v>
      </c>
    </row>
    <row r="282" spans="1:18">
      <c r="A282" t="s">
        <v>2040</v>
      </c>
      <c r="B282" t="s">
        <v>751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7</v>
      </c>
      <c r="I282">
        <v>0</v>
      </c>
      <c r="J282">
        <v>0</v>
      </c>
      <c r="K282">
        <v>0</v>
      </c>
      <c r="L282">
        <v>0</v>
      </c>
      <c r="M282">
        <v>0.7</v>
      </c>
      <c r="N282">
        <f t="shared" si="16"/>
        <v>1.4</v>
      </c>
      <c r="O282" t="str">
        <f t="shared" si="17"/>
        <v>Tyler Kroft TE - CIN</v>
      </c>
      <c r="P282" t="str">
        <f t="shared" si="18"/>
        <v>Tyler Kroft</v>
      </c>
      <c r="Q282">
        <f>IFERROR(VLOOKUP(P282,'player index'!D:F,3,FALSE),VLOOKUP(P282,'player index'!E:F,2,FALSE))</f>
        <v>427</v>
      </c>
      <c r="R282">
        <f t="shared" si="19"/>
        <v>1.4</v>
      </c>
    </row>
    <row r="283" spans="1:18">
      <c r="A283" t="s">
        <v>2041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7</v>
      </c>
      <c r="I283">
        <v>0</v>
      </c>
      <c r="J283">
        <v>0</v>
      </c>
      <c r="K283">
        <v>0</v>
      </c>
      <c r="L283">
        <v>0</v>
      </c>
      <c r="M283">
        <v>0.7</v>
      </c>
      <c r="N283">
        <f t="shared" si="16"/>
        <v>1.4</v>
      </c>
      <c r="O283" t="str">
        <f t="shared" si="17"/>
        <v>Lance Moore WR - DET</v>
      </c>
      <c r="P283" t="str">
        <f t="shared" si="18"/>
        <v>Lance Moore</v>
      </c>
      <c r="Q283">
        <f>IFERROR(VLOOKUP(P283,'player index'!D:F,3,FALSE),VLOOKUP(P283,'player index'!E:F,2,FALSE))</f>
        <v>284</v>
      </c>
      <c r="R283">
        <f t="shared" si="19"/>
        <v>1.4</v>
      </c>
    </row>
    <row r="284" spans="1:18">
      <c r="A284" t="s">
        <v>2042</v>
      </c>
      <c r="B284" t="s">
        <v>582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16"/>
        <v>1.4</v>
      </c>
      <c r="O284" t="str">
        <f t="shared" si="17"/>
        <v>Paul Richardson WR - SEA PUP</v>
      </c>
      <c r="P284" t="str">
        <f t="shared" si="18"/>
        <v>Paul Richardson</v>
      </c>
      <c r="Q284">
        <f>IFERROR(VLOOKUP(P284,'player index'!D:F,3,FALSE),VLOOKUP(P284,'player index'!E:F,2,FALSE))</f>
        <v>598</v>
      </c>
      <c r="R284">
        <f t="shared" si="19"/>
        <v>1.4</v>
      </c>
    </row>
    <row r="285" spans="1:18">
      <c r="A285" t="s">
        <v>2043</v>
      </c>
      <c r="B285" t="s">
        <v>608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0</v>
      </c>
      <c r="M285">
        <v>0.7</v>
      </c>
      <c r="N285">
        <f t="shared" si="16"/>
        <v>1.4</v>
      </c>
      <c r="O285" t="str">
        <f t="shared" si="17"/>
        <v>Dion Sims TE - MIA D View News</v>
      </c>
      <c r="P285" t="str">
        <f t="shared" si="18"/>
        <v>Dion Sims</v>
      </c>
      <c r="Q285">
        <f>IFERROR(VLOOKUP(P285,'player index'!D:F,3,FALSE),VLOOKUP(P285,'player index'!E:F,2,FALSE))</f>
        <v>576</v>
      </c>
      <c r="R285">
        <f t="shared" si="19"/>
        <v>1.4</v>
      </c>
    </row>
    <row r="286" spans="1:18">
      <c r="A286" t="s">
        <v>2044</v>
      </c>
      <c r="B286" t="s">
        <v>748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7</v>
      </c>
      <c r="I286">
        <v>0</v>
      </c>
      <c r="J286">
        <v>0</v>
      </c>
      <c r="K286">
        <v>0</v>
      </c>
      <c r="L286">
        <v>0</v>
      </c>
      <c r="M286">
        <v>0.7</v>
      </c>
      <c r="N286">
        <f t="shared" si="16"/>
        <v>1.4</v>
      </c>
      <c r="O286" t="str">
        <f t="shared" si="17"/>
        <v>Clive Walford TE - OAK</v>
      </c>
      <c r="P286" t="str">
        <f t="shared" si="18"/>
        <v>Clive Walford</v>
      </c>
      <c r="Q286">
        <f>IFERROR(VLOOKUP(P286,'player index'!D:F,3,FALSE),VLOOKUP(P286,'player index'!E:F,2,FALSE))</f>
        <v>317</v>
      </c>
      <c r="R286">
        <f t="shared" si="19"/>
        <v>1.4</v>
      </c>
    </row>
    <row r="287" spans="1:18">
      <c r="A287" t="s">
        <v>2045</v>
      </c>
      <c r="B287" t="s">
        <v>593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  <c r="M287">
        <v>0.6</v>
      </c>
      <c r="N287">
        <f t="shared" si="16"/>
        <v>0.8</v>
      </c>
      <c r="O287" t="str">
        <f t="shared" si="17"/>
        <v>Javorius Allen RB - BAL</v>
      </c>
      <c r="P287" t="str">
        <f t="shared" si="18"/>
        <v>Javorius Allen</v>
      </c>
      <c r="Q287">
        <f>IFERROR(VLOOKUP(P287,'player index'!D:F,3,FALSE),VLOOKUP(P287,'player index'!E:F,2,FALSE))</f>
        <v>340</v>
      </c>
      <c r="R287">
        <f t="shared" si="19"/>
        <v>0.8</v>
      </c>
    </row>
    <row r="288" spans="1:18">
      <c r="A288" t="s">
        <v>2046</v>
      </c>
      <c r="B288" t="s">
        <v>593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</v>
      </c>
      <c r="I288">
        <v>0</v>
      </c>
      <c r="J288">
        <v>0</v>
      </c>
      <c r="K288">
        <v>0</v>
      </c>
      <c r="L288">
        <v>0</v>
      </c>
      <c r="M288">
        <v>0.6</v>
      </c>
      <c r="N288">
        <f t="shared" si="16"/>
        <v>1.2000000000000002</v>
      </c>
      <c r="O288" t="str">
        <f t="shared" si="17"/>
        <v>Michael Campanaro WR - BAL</v>
      </c>
      <c r="P288" t="str">
        <f t="shared" si="18"/>
        <v>Michael Campanaro</v>
      </c>
      <c r="Q288">
        <f>IFERROR(VLOOKUP(P288,'player index'!D:F,3,FALSE),VLOOKUP(P288,'player index'!E:F,2,FALSE))</f>
        <v>302</v>
      </c>
      <c r="R288">
        <f t="shared" si="19"/>
        <v>1.2000000000000002</v>
      </c>
    </row>
    <row r="289" spans="1:18">
      <c r="A289" t="s">
        <v>2047</v>
      </c>
      <c r="B289" t="s">
        <v>81</v>
      </c>
      <c r="C289">
        <v>0</v>
      </c>
      <c r="D289">
        <v>0</v>
      </c>
      <c r="E289">
        <v>0</v>
      </c>
      <c r="F289">
        <v>4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0.6</v>
      </c>
      <c r="N289">
        <f t="shared" si="16"/>
        <v>0.8</v>
      </c>
      <c r="O289" t="str">
        <f t="shared" si="17"/>
        <v>Jonathan Grimes RB - HOU Q</v>
      </c>
      <c r="P289" t="str">
        <f t="shared" si="18"/>
        <v>Jonathan Grimes</v>
      </c>
      <c r="Q289">
        <f>IFERROR(VLOOKUP(P289,'player index'!D:F,3,FALSE),VLOOKUP(P289,'player index'!E:F,2,FALSE))</f>
        <v>247</v>
      </c>
      <c r="R289">
        <f t="shared" si="19"/>
        <v>0.8</v>
      </c>
    </row>
    <row r="290" spans="1:18">
      <c r="A290" t="s">
        <v>2048</v>
      </c>
      <c r="B290" t="s">
        <v>71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</v>
      </c>
      <c r="I290">
        <v>0</v>
      </c>
      <c r="J290">
        <v>0</v>
      </c>
      <c r="K290">
        <v>0</v>
      </c>
      <c r="L290">
        <v>0</v>
      </c>
      <c r="M290">
        <v>0.6</v>
      </c>
      <c r="N290">
        <f t="shared" si="16"/>
        <v>1.2000000000000002</v>
      </c>
      <c r="O290" t="str">
        <f t="shared" si="17"/>
        <v>MyCole Pruitt TE - MIN</v>
      </c>
      <c r="P290" t="str">
        <f t="shared" si="18"/>
        <v>MyCole Pruitt</v>
      </c>
      <c r="Q290">
        <f>IFERROR(VLOOKUP(P290,'player index'!D:F,3,FALSE),VLOOKUP(P290,'player index'!E:F,2,FALSE))</f>
        <v>428</v>
      </c>
      <c r="R290">
        <f t="shared" si="19"/>
        <v>1.2000000000000002</v>
      </c>
    </row>
    <row r="291" spans="1:18">
      <c r="A291" t="s">
        <v>2049</v>
      </c>
      <c r="B291" t="s">
        <v>593</v>
      </c>
      <c r="C291">
        <v>0</v>
      </c>
      <c r="D291">
        <v>0</v>
      </c>
      <c r="E291">
        <v>0</v>
      </c>
      <c r="F291">
        <v>5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0.6</v>
      </c>
      <c r="N291">
        <f t="shared" si="16"/>
        <v>0.7</v>
      </c>
      <c r="O291" t="str">
        <f t="shared" si="17"/>
        <v>Lorenzo Taliaferro RB - BAL Q</v>
      </c>
      <c r="P291" t="str">
        <f t="shared" si="18"/>
        <v>Lorenzo Taliaferro</v>
      </c>
      <c r="Q291">
        <f>IFERROR(VLOOKUP(P291,'player index'!D:F,3,FALSE),VLOOKUP(P291,'player index'!E:F,2,FALSE))</f>
        <v>248</v>
      </c>
      <c r="R291">
        <f t="shared" si="19"/>
        <v>0.7</v>
      </c>
    </row>
    <row r="292" spans="1:18">
      <c r="A292" t="s">
        <v>2050</v>
      </c>
      <c r="B292" t="s">
        <v>747</v>
      </c>
      <c r="C292">
        <v>0</v>
      </c>
      <c r="D292">
        <v>0</v>
      </c>
      <c r="E292">
        <v>0</v>
      </c>
      <c r="F292">
        <v>4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0.5</v>
      </c>
      <c r="N292">
        <f t="shared" si="16"/>
        <v>0.6</v>
      </c>
      <c r="O292" t="str">
        <f t="shared" si="17"/>
        <v>Anthony Dixon RB - BUF</v>
      </c>
      <c r="P292" t="str">
        <f t="shared" si="18"/>
        <v>Anthony Dixon</v>
      </c>
      <c r="Q292">
        <f>IFERROR(VLOOKUP(P292,'player index'!D:F,3,FALSE),VLOOKUP(P292,'player index'!E:F,2,FALSE))</f>
        <v>336</v>
      </c>
      <c r="R292">
        <f t="shared" si="19"/>
        <v>0.6</v>
      </c>
    </row>
    <row r="293" spans="1:18">
      <c r="A293" t="s">
        <v>2051</v>
      </c>
      <c r="B293" t="s">
        <v>744</v>
      </c>
      <c r="C293">
        <v>0</v>
      </c>
      <c r="D293">
        <v>0</v>
      </c>
      <c r="E293">
        <v>0</v>
      </c>
      <c r="F293">
        <v>4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0.5</v>
      </c>
      <c r="N293">
        <f t="shared" si="16"/>
        <v>0.6</v>
      </c>
      <c r="O293" t="str">
        <f t="shared" si="17"/>
        <v>Mike James RB - TB</v>
      </c>
      <c r="P293" t="str">
        <f t="shared" si="18"/>
        <v>Mike James</v>
      </c>
      <c r="Q293">
        <f>IFERROR(VLOOKUP(P293,'player index'!D:F,3,FALSE),VLOOKUP(P293,'player index'!E:F,2,FALSE))</f>
        <v>575</v>
      </c>
      <c r="R293">
        <f t="shared" si="19"/>
        <v>0.6</v>
      </c>
    </row>
    <row r="294" spans="1:18">
      <c r="A294" t="s">
        <v>2052</v>
      </c>
      <c r="B294" t="s">
        <v>741</v>
      </c>
      <c r="C294">
        <v>0</v>
      </c>
      <c r="D294">
        <v>0</v>
      </c>
      <c r="E294">
        <v>0</v>
      </c>
      <c r="F294">
        <v>4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0.5</v>
      </c>
      <c r="N294">
        <f t="shared" si="16"/>
        <v>0.6</v>
      </c>
      <c r="O294" t="str">
        <f t="shared" si="17"/>
        <v>Bernard Pierce RB - JAC</v>
      </c>
      <c r="P294" t="str">
        <f t="shared" si="18"/>
        <v>Bernard Pierce</v>
      </c>
      <c r="Q294">
        <f>IFERROR(VLOOKUP(P294,'player index'!D:F,3,FALSE),VLOOKUP(P294,'player index'!E:F,2,FALSE))</f>
        <v>386</v>
      </c>
      <c r="R294">
        <f t="shared" si="19"/>
        <v>0.6</v>
      </c>
    </row>
    <row r="295" spans="1:18">
      <c r="A295" t="s">
        <v>2053</v>
      </c>
      <c r="B295" t="s">
        <v>743</v>
      </c>
      <c r="C295">
        <v>0</v>
      </c>
      <c r="D295">
        <v>0</v>
      </c>
      <c r="E295">
        <v>0</v>
      </c>
      <c r="F295">
        <v>4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0.5</v>
      </c>
      <c r="N295">
        <f t="shared" si="16"/>
        <v>0.6</v>
      </c>
      <c r="O295" t="str">
        <f t="shared" si="17"/>
        <v>Juwan Thompson RB - DEN</v>
      </c>
      <c r="P295" t="str">
        <f t="shared" si="18"/>
        <v>Juwan Thompson</v>
      </c>
      <c r="Q295">
        <f>IFERROR(VLOOKUP(P295,'player index'!D:F,3,FALSE),VLOOKUP(P295,'player index'!E:F,2,FALSE))</f>
        <v>338</v>
      </c>
      <c r="R295">
        <f t="shared" si="19"/>
        <v>0.6</v>
      </c>
    </row>
    <row r="296" spans="1:18">
      <c r="A296" t="s">
        <v>2054</v>
      </c>
      <c r="B296" t="s">
        <v>44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0.4</v>
      </c>
      <c r="N296">
        <f t="shared" si="16"/>
        <v>0.5</v>
      </c>
      <c r="O296" t="str">
        <f t="shared" si="17"/>
        <v>John Kuhn RB - GB</v>
      </c>
      <c r="P296" t="str">
        <f t="shared" si="18"/>
        <v>John Kuhn</v>
      </c>
      <c r="Q296">
        <f>IFERROR(VLOOKUP(P296,'player index'!D:F,3,FALSE),VLOOKUP(P296,'player index'!E:F,2,FALSE))</f>
        <v>367</v>
      </c>
      <c r="R296">
        <f t="shared" si="19"/>
        <v>0.5</v>
      </c>
    </row>
    <row r="297" spans="1:18">
      <c r="A297" t="s">
        <v>2055</v>
      </c>
      <c r="B297" t="s">
        <v>593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</v>
      </c>
      <c r="I297">
        <v>0</v>
      </c>
      <c r="J297">
        <v>0</v>
      </c>
      <c r="K297">
        <v>0</v>
      </c>
      <c r="L297">
        <v>0</v>
      </c>
      <c r="M297">
        <v>0.2</v>
      </c>
      <c r="N297">
        <f t="shared" si="16"/>
        <v>0.4</v>
      </c>
      <c r="O297" t="str">
        <f t="shared" si="17"/>
        <v>Kamar Aiken WR - BAL</v>
      </c>
      <c r="P297" t="str">
        <f t="shared" si="18"/>
        <v>Kamar Aiken</v>
      </c>
      <c r="Q297">
        <f>IFERROR(VLOOKUP(P297,'player index'!D:F,3,FALSE),VLOOKUP(P297,'player index'!E:F,2,FALSE))</f>
        <v>224</v>
      </c>
      <c r="R297">
        <f t="shared" si="19"/>
        <v>0.4</v>
      </c>
    </row>
    <row r="298" spans="1:18">
      <c r="A298" t="s">
        <v>2056</v>
      </c>
      <c r="B298" t="s">
        <v>33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16"/>
        <v>0</v>
      </c>
      <c r="O298" t="str">
        <f t="shared" si="17"/>
        <v>Derek Anderson QB - CAR</v>
      </c>
      <c r="P298" t="str">
        <f t="shared" si="18"/>
        <v>Derek Anderson</v>
      </c>
      <c r="Q298">
        <f>IFERROR(VLOOKUP(P298,'player index'!D:F,3,FALSE),VLOOKUP(P298,'player index'!E:F,2,FALSE))</f>
        <v>475</v>
      </c>
      <c r="R298">
        <f t="shared" si="19"/>
        <v>0</v>
      </c>
    </row>
    <row r="299" spans="1:18">
      <c r="A299" t="s">
        <v>2057</v>
      </c>
      <c r="B299" t="s">
        <v>89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16"/>
        <v>0</v>
      </c>
      <c r="O299" t="str">
        <f t="shared" si="17"/>
        <v>Matt Barkley QB - ARI</v>
      </c>
      <c r="P299" t="str">
        <f t="shared" si="18"/>
        <v>Matt Barkley</v>
      </c>
      <c r="Q299">
        <f>IFERROR(VLOOKUP(P299,'player index'!D:F,3,FALSE),VLOOKUP(P299,'player index'!E:F,2,FALSE))</f>
        <v>573</v>
      </c>
      <c r="R299">
        <f t="shared" si="19"/>
        <v>0</v>
      </c>
    </row>
    <row r="300" spans="1:18">
      <c r="A300" t="s">
        <v>2058</v>
      </c>
      <c r="B300" t="s">
        <v>33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16"/>
        <v>0</v>
      </c>
      <c r="O300" t="str">
        <f t="shared" si="17"/>
        <v>Brenton Bersin WR - CAR View News</v>
      </c>
      <c r="P300" t="str">
        <f t="shared" si="18"/>
        <v>Brenton Bersin</v>
      </c>
      <c r="Q300">
        <f>IFERROR(VLOOKUP(P300,'player index'!D:F,3,FALSE),VLOOKUP(P300,'player index'!E:F,2,FALSE))</f>
        <v>617</v>
      </c>
      <c r="R300">
        <f t="shared" si="19"/>
        <v>0</v>
      </c>
    </row>
    <row r="301" spans="1:18">
      <c r="A301" t="s">
        <v>2059</v>
      </c>
      <c r="B301" t="s">
        <v>751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 t="shared" si="16"/>
        <v>0</v>
      </c>
      <c r="O301" t="str">
        <f t="shared" si="17"/>
        <v>Rex Burkhead RB - CIN</v>
      </c>
      <c r="P301" t="str">
        <f t="shared" si="18"/>
        <v>Rex Burkhead</v>
      </c>
      <c r="Q301">
        <f>IFERROR(VLOOKUP(P301,'player index'!D:F,3,FALSE),VLOOKUP(P301,'player index'!E:F,2,FALSE))</f>
        <v>393</v>
      </c>
      <c r="R301">
        <f t="shared" si="19"/>
        <v>0</v>
      </c>
    </row>
    <row r="302" spans="1:18">
      <c r="A302" t="s">
        <v>2060</v>
      </c>
      <c r="B302" t="s">
        <v>597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16"/>
        <v>0</v>
      </c>
      <c r="O302" t="str">
        <f t="shared" si="17"/>
        <v>Matt Cassel QB - DAL View Videos</v>
      </c>
      <c r="P302" t="str">
        <f t="shared" si="18"/>
        <v>Matt Cassel</v>
      </c>
      <c r="Q302">
        <f>IFERROR(VLOOKUP(P302,'player index'!D:F,3,FALSE),VLOOKUP(P302,'player index'!E:F,2,FALSE))</f>
        <v>479</v>
      </c>
      <c r="R302">
        <f t="shared" si="19"/>
        <v>0</v>
      </c>
    </row>
    <row r="303" spans="1:18">
      <c r="A303" t="s">
        <v>2061</v>
      </c>
      <c r="B303" t="s">
        <v>742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16"/>
        <v>0</v>
      </c>
      <c r="O303" t="str">
        <f t="shared" si="17"/>
        <v>Kellen Clemens QB - SD</v>
      </c>
      <c r="P303" t="str">
        <f t="shared" si="18"/>
        <v>Kellen Clemens</v>
      </c>
      <c r="Q303">
        <f>IFERROR(VLOOKUP(P303,'player index'!D:F,3,FALSE),VLOOKUP(P303,'player index'!E:F,2,FALSE))</f>
        <v>474</v>
      </c>
      <c r="R303">
        <f t="shared" si="19"/>
        <v>0</v>
      </c>
    </row>
    <row r="304" spans="1:18">
      <c r="A304" t="s">
        <v>2062</v>
      </c>
      <c r="B304" t="s">
        <v>746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16"/>
        <v>0</v>
      </c>
      <c r="O304" t="str">
        <f t="shared" si="17"/>
        <v>Chase Daniel QB - KC</v>
      </c>
      <c r="P304" t="str">
        <f t="shared" si="18"/>
        <v>Chase Daniel</v>
      </c>
      <c r="Q304">
        <f>IFERROR(VLOOKUP(P304,'player index'!D:F,3,FALSE),VLOOKUP(P304,'player index'!E:F,2,FALSE))</f>
        <v>471</v>
      </c>
      <c r="R304">
        <f t="shared" si="19"/>
        <v>0</v>
      </c>
    </row>
    <row r="305" spans="1:18">
      <c r="A305" t="s">
        <v>2063</v>
      </c>
      <c r="B305" t="s">
        <v>619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 t="shared" si="16"/>
        <v>0</v>
      </c>
      <c r="O305" t="str">
        <f t="shared" si="17"/>
        <v>Austin Davis QB - CLE</v>
      </c>
      <c r="P305" t="str">
        <f t="shared" si="18"/>
        <v>Austin Davis</v>
      </c>
      <c r="Q305">
        <f>IFERROR(VLOOKUP(P305,'player index'!D:F,3,FALSE),VLOOKUP(P305,'player index'!E:F,2,FALSE))</f>
        <v>484</v>
      </c>
      <c r="R305">
        <f t="shared" si="19"/>
        <v>0</v>
      </c>
    </row>
    <row r="306" spans="1:18">
      <c r="A306" t="s">
        <v>2064</v>
      </c>
      <c r="B306" t="s">
        <v>71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16"/>
        <v>0</v>
      </c>
      <c r="O306" t="str">
        <f t="shared" si="17"/>
        <v>Stefon Diggs WR - MIN</v>
      </c>
      <c r="P306" t="str">
        <f t="shared" si="18"/>
        <v>Stefon Diggs</v>
      </c>
      <c r="Q306">
        <f>IFERROR(VLOOKUP(P306,'player index'!D:F,3,FALSE),VLOOKUP(P306,'player index'!E:F,2,FALSE))</f>
        <v>676</v>
      </c>
      <c r="R306">
        <f t="shared" si="19"/>
        <v>0</v>
      </c>
    </row>
    <row r="307" spans="1:18">
      <c r="A307" t="s">
        <v>2065</v>
      </c>
      <c r="B307" t="s">
        <v>89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f t="shared" si="16"/>
        <v>0</v>
      </c>
      <c r="O307" t="str">
        <f t="shared" si="17"/>
        <v>Andre Ellington RB - ARI D View News</v>
      </c>
      <c r="P307" t="str">
        <f t="shared" si="18"/>
        <v>Andre Ellington</v>
      </c>
      <c r="Q307">
        <f>IFERROR(VLOOKUP(P307,'player index'!D:F,3,FALSE),VLOOKUP(P307,'player index'!E:F,2,FALSE))</f>
        <v>567</v>
      </c>
      <c r="R307">
        <f t="shared" si="19"/>
        <v>0</v>
      </c>
    </row>
    <row r="308" spans="1:18">
      <c r="A308" t="s">
        <v>2066</v>
      </c>
      <c r="B308" t="s">
        <v>71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16"/>
        <v>0</v>
      </c>
      <c r="O308" t="str">
        <f t="shared" si="17"/>
        <v>Rhett Ellison TE - MIN</v>
      </c>
      <c r="P308" t="str">
        <f t="shared" si="18"/>
        <v>Rhett Ellison</v>
      </c>
      <c r="Q308">
        <f>IFERROR(VLOOKUP(P308,'player index'!D:F,3,FALSE),VLOOKUP(P308,'player index'!E:F,2,FALSE))</f>
        <v>361</v>
      </c>
      <c r="R308">
        <f t="shared" si="19"/>
        <v>0</v>
      </c>
    </row>
    <row r="309" spans="1:18">
      <c r="A309" t="s">
        <v>2067</v>
      </c>
      <c r="B309" t="s">
        <v>745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f t="shared" si="16"/>
        <v>0</v>
      </c>
      <c r="O309" t="str">
        <f t="shared" si="17"/>
        <v>Blaine Gabbert QB - SF</v>
      </c>
      <c r="P309" t="str">
        <f t="shared" si="18"/>
        <v>Blaine Gabbert</v>
      </c>
      <c r="Q309">
        <f>IFERROR(VLOOKUP(P309,'player index'!D:F,3,FALSE),VLOOKUP(P309,'player index'!E:F,2,FALSE))</f>
        <v>480</v>
      </c>
      <c r="R309">
        <f t="shared" si="19"/>
        <v>0</v>
      </c>
    </row>
    <row r="310" spans="1:18">
      <c r="A310" t="s">
        <v>2068</v>
      </c>
      <c r="B310" t="s">
        <v>610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16"/>
        <v>0</v>
      </c>
      <c r="O310" t="str">
        <f t="shared" si="17"/>
        <v>Jimmy Garoppolo QB - NE</v>
      </c>
      <c r="P310" t="str">
        <f t="shared" si="18"/>
        <v>Jimmy Garoppolo</v>
      </c>
      <c r="Q310">
        <f>IFERROR(VLOOKUP(P310,'player index'!D:F,3,FALSE),VLOOKUP(P310,'player index'!E:F,2,FALSE))</f>
        <v>477</v>
      </c>
      <c r="R310">
        <f t="shared" si="19"/>
        <v>0</v>
      </c>
    </row>
    <row r="311" spans="1:18">
      <c r="A311" t="s">
        <v>2069</v>
      </c>
      <c r="B311" t="s">
        <v>744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16"/>
        <v>0</v>
      </c>
      <c r="O311" t="str">
        <f t="shared" si="17"/>
        <v>Mike Glennon QB - TB</v>
      </c>
      <c r="P311" t="str">
        <f t="shared" si="18"/>
        <v>Mike Glennon</v>
      </c>
      <c r="Q311">
        <f>IFERROR(VLOOKUP(P311,'player index'!D:F,3,FALSE),VLOOKUP(P311,'player index'!E:F,2,FALSE))</f>
        <v>470</v>
      </c>
      <c r="R311">
        <f t="shared" si="19"/>
        <v>0</v>
      </c>
    </row>
    <row r="312" spans="1:18">
      <c r="A312" t="s">
        <v>2070</v>
      </c>
      <c r="B312" t="s">
        <v>608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16"/>
        <v>0</v>
      </c>
      <c r="O312" t="str">
        <f t="shared" si="17"/>
        <v>Jonas Gray RB - MIA</v>
      </c>
      <c r="P312" t="str">
        <f t="shared" si="18"/>
        <v>Jonas Gray</v>
      </c>
      <c r="Q312">
        <f>IFERROR(VLOOKUP(P312,'player index'!D:F,3,FALSE),VLOOKUP(P312,'player index'!E:F,2,FALSE))</f>
        <v>551</v>
      </c>
      <c r="R312">
        <f t="shared" si="19"/>
        <v>0</v>
      </c>
    </row>
    <row r="313" spans="1:18">
      <c r="A313" t="s">
        <v>2071</v>
      </c>
      <c r="B313" t="s">
        <v>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 t="shared" si="16"/>
        <v>0</v>
      </c>
      <c r="O313" t="str">
        <f t="shared" si="17"/>
        <v>Todd Gurley RB - STL Q View Videos</v>
      </c>
      <c r="P313" t="str">
        <f t="shared" si="18"/>
        <v>Todd Gurley</v>
      </c>
      <c r="Q313">
        <f>IFERROR(VLOOKUP(P313,'player index'!D:F,3,FALSE),VLOOKUP(P313,'player index'!E:F,2,FALSE))</f>
        <v>677</v>
      </c>
      <c r="R313">
        <f t="shared" si="19"/>
        <v>0</v>
      </c>
    </row>
    <row r="314" spans="1:18">
      <c r="A314" t="s">
        <v>2072</v>
      </c>
      <c r="B314" t="s">
        <v>746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si="16"/>
        <v>0</v>
      </c>
      <c r="O314" t="str">
        <f t="shared" si="17"/>
        <v>Demetrius Harris TE - KC FP</v>
      </c>
      <c r="P314" t="str">
        <f t="shared" si="18"/>
        <v>Demetrius Harris</v>
      </c>
      <c r="Q314">
        <f>IFERROR(VLOOKUP(P314,'player index'!D:F,3,FALSE),VLOOKUP(P314,'player index'!E:F,2,FALSE))</f>
        <v>402</v>
      </c>
      <c r="R314">
        <f t="shared" si="19"/>
        <v>0</v>
      </c>
    </row>
    <row r="315" spans="1:18">
      <c r="A315" t="s">
        <v>2073</v>
      </c>
      <c r="B315" t="s">
        <v>738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f t="shared" si="16"/>
        <v>0</v>
      </c>
      <c r="O315" t="str">
        <f t="shared" si="17"/>
        <v>Matt Hasselbeck QB - IND</v>
      </c>
      <c r="P315" t="str">
        <f t="shared" si="18"/>
        <v>Matt Hasselbeck</v>
      </c>
      <c r="Q315">
        <f>IFERROR(VLOOKUP(P315,'player index'!D:F,3,FALSE),VLOOKUP(P315,'player index'!E:F,2,FALSE))</f>
        <v>457</v>
      </c>
      <c r="R315">
        <f t="shared" si="19"/>
        <v>0</v>
      </c>
    </row>
    <row r="316" spans="1:18">
      <c r="A316" t="s">
        <v>2074</v>
      </c>
      <c r="B316" t="s">
        <v>741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16"/>
        <v>0</v>
      </c>
      <c r="O316" t="str">
        <f t="shared" si="17"/>
        <v>Chad Henne QB - JAC</v>
      </c>
      <c r="P316" t="str">
        <f t="shared" si="18"/>
        <v>Chad Henne</v>
      </c>
      <c r="Q316">
        <f>IFERROR(VLOOKUP(P316,'player index'!D:F,3,FALSE),VLOOKUP(P316,'player index'!E:F,2,FALSE))</f>
        <v>488</v>
      </c>
      <c r="R316">
        <f t="shared" si="19"/>
        <v>0</v>
      </c>
    </row>
    <row r="317" spans="1:18">
      <c r="A317" t="s">
        <v>2075</v>
      </c>
      <c r="B317" t="s">
        <v>71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16"/>
        <v>0</v>
      </c>
      <c r="O317" t="str">
        <f t="shared" si="17"/>
        <v>Shaun Hill QB - MIN</v>
      </c>
      <c r="P317" t="str">
        <f t="shared" si="18"/>
        <v>Shaun Hill</v>
      </c>
      <c r="Q317">
        <f>IFERROR(VLOOKUP(P317,'player index'!D:F,3,FALSE),VLOOKUP(P317,'player index'!E:F,2,FALSE))</f>
        <v>476</v>
      </c>
      <c r="R317">
        <f t="shared" si="19"/>
        <v>0</v>
      </c>
    </row>
    <row r="318" spans="1:18">
      <c r="A318" t="s">
        <v>2076</v>
      </c>
      <c r="B318" t="s">
        <v>81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16"/>
        <v>0</v>
      </c>
      <c r="O318" t="str">
        <f t="shared" si="17"/>
        <v>Brian Hoyer QB - HOU</v>
      </c>
      <c r="P318" t="str">
        <f t="shared" si="18"/>
        <v>Brian Hoyer</v>
      </c>
      <c r="Q318">
        <f>IFERROR(VLOOKUP(P318,'player index'!D:F,3,FALSE),VLOOKUP(P318,'player index'!E:F,2,FALSE))</f>
        <v>489</v>
      </c>
      <c r="R318">
        <f t="shared" si="19"/>
        <v>0</v>
      </c>
    </row>
    <row r="319" spans="1:18">
      <c r="A319" t="s">
        <v>2077</v>
      </c>
      <c r="B319" t="s">
        <v>582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 t="shared" si="16"/>
        <v>0</v>
      </c>
      <c r="O319" t="str">
        <f t="shared" si="17"/>
        <v>Tarvaris Jackson QB - SEA P</v>
      </c>
      <c r="P319" t="str">
        <f t="shared" si="18"/>
        <v>Tarvaris Jackson</v>
      </c>
      <c r="Q319">
        <f>IFERROR(VLOOKUP(P319,'player index'!D:F,3,FALSE),VLOOKUP(P319,'player index'!E:F,2,FALSE))</f>
        <v>463</v>
      </c>
      <c r="R319">
        <f t="shared" si="19"/>
        <v>0</v>
      </c>
    </row>
    <row r="320" spans="1:18">
      <c r="A320" t="s">
        <v>2078</v>
      </c>
      <c r="B320" t="s">
        <v>739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f t="shared" si="16"/>
        <v>0</v>
      </c>
      <c r="O320" t="str">
        <f t="shared" si="17"/>
        <v>Jesse James TE - PIT</v>
      </c>
      <c r="P320" t="str">
        <f t="shared" si="18"/>
        <v>Jesse James</v>
      </c>
      <c r="Q320">
        <f>IFERROR(VLOOKUP(P320,'player index'!D:F,3,FALSE),VLOOKUP(P320,'player index'!E:F,2,FALSE))</f>
        <v>678</v>
      </c>
      <c r="R320">
        <f t="shared" si="19"/>
        <v>0</v>
      </c>
    </row>
    <row r="321" spans="1:18">
      <c r="A321" t="s">
        <v>2079</v>
      </c>
      <c r="B321" t="s">
        <v>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16"/>
        <v>0</v>
      </c>
      <c r="O321" t="str">
        <f t="shared" si="17"/>
        <v>Jeff Janis WR - GB</v>
      </c>
      <c r="P321" t="str">
        <f t="shared" si="18"/>
        <v>Jeff Janis</v>
      </c>
      <c r="Q321">
        <f>IFERROR(VLOOKUP(P321,'player index'!D:F,3,FALSE),VLOOKUP(P321,'player index'!E:F,2,FALSE))</f>
        <v>445</v>
      </c>
      <c r="R321">
        <f t="shared" si="19"/>
        <v>0</v>
      </c>
    </row>
    <row r="322" spans="1:18">
      <c r="A322" t="s">
        <v>2080</v>
      </c>
      <c r="B322" t="s">
        <v>584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 t="shared" si="16"/>
        <v>0</v>
      </c>
      <c r="O322" t="str">
        <f t="shared" si="17"/>
        <v>Case Keenum QB - STL</v>
      </c>
      <c r="P322" t="str">
        <f t="shared" si="18"/>
        <v>Case Keenum</v>
      </c>
      <c r="Q322">
        <f>IFERROR(VLOOKUP(P322,'player index'!D:F,3,FALSE),VLOOKUP(P322,'player index'!E:F,2,FALSE))</f>
        <v>481</v>
      </c>
      <c r="R322">
        <f t="shared" si="19"/>
        <v>0</v>
      </c>
    </row>
    <row r="323" spans="1:18">
      <c r="A323" t="s">
        <v>2081</v>
      </c>
      <c r="B323" t="s">
        <v>610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 t="shared" ref="N323:N386" si="20">C323*0.04+D323*4-E323+F323*0.1+G323*6+H323*0.1+I323*6+J323*6+K323*2-L323+IF(C323&gt;300,3,0)+IF(F323&gt;100,3,0)+IF(H323&gt;100,3,0)+H323/10</f>
        <v>0</v>
      </c>
      <c r="O323" t="str">
        <f t="shared" ref="O323:O386" si="21">A323</f>
        <v>Brandon LaFell WR - NE PUP</v>
      </c>
      <c r="P323" t="str">
        <f t="shared" ref="P323:P386" si="22">LEFT(O323,FIND("-",O323)-5)</f>
        <v>Brandon LaFell</v>
      </c>
      <c r="Q323">
        <f>IFERROR(VLOOKUP(P323,'player index'!D:F,3,FALSE),VLOOKUP(P323,'player index'!E:F,2,FALSE))</f>
        <v>508</v>
      </c>
      <c r="R323">
        <f t="shared" ref="R323:R386" si="23">N323</f>
        <v>0</v>
      </c>
    </row>
    <row r="324" spans="1:18">
      <c r="A324" t="s">
        <v>2082</v>
      </c>
      <c r="B324" t="s">
        <v>747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20"/>
        <v>0</v>
      </c>
      <c r="O324" t="str">
        <f t="shared" si="21"/>
        <v>EJ Manuel QB - BUF</v>
      </c>
      <c r="P324" t="str">
        <f t="shared" si="22"/>
        <v>EJ Manuel</v>
      </c>
      <c r="Q324">
        <f>IFERROR(VLOOKUP(P324,'player index'!D:F,3,FALSE),VLOOKUP(P324,'player index'!E:F,2,FALSE))</f>
        <v>561</v>
      </c>
      <c r="R324">
        <f t="shared" si="23"/>
        <v>0</v>
      </c>
    </row>
    <row r="325" spans="1:18">
      <c r="A325" t="s">
        <v>2083</v>
      </c>
      <c r="B325" t="s">
        <v>619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20"/>
        <v>0</v>
      </c>
      <c r="O325" t="str">
        <f t="shared" si="21"/>
        <v>Johnny Manziel QB - CLE P View Videos</v>
      </c>
      <c r="P325" t="str">
        <f t="shared" si="22"/>
        <v>Johnny Manziel</v>
      </c>
      <c r="Q325">
        <f>IFERROR(VLOOKUP(P325,'player index'!D:F,3,FALSE),VLOOKUP(P325,'player index'!E:F,2,FALSE))</f>
        <v>33</v>
      </c>
      <c r="R325">
        <f t="shared" si="23"/>
        <v>0</v>
      </c>
    </row>
    <row r="326" spans="1:18">
      <c r="A326" t="s">
        <v>2084</v>
      </c>
      <c r="B326" t="s">
        <v>616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20"/>
        <v>0</v>
      </c>
      <c r="O326" t="str">
        <f t="shared" si="21"/>
        <v>Colt McCoy QB - WAS</v>
      </c>
      <c r="P326" t="str">
        <f t="shared" si="22"/>
        <v>Colt McCoy</v>
      </c>
      <c r="Q326">
        <f>IFERROR(VLOOKUP(P326,'player index'!D:F,3,FALSE),VLOOKUP(P326,'player index'!E:F,2,FALSE))</f>
        <v>490</v>
      </c>
      <c r="R326">
        <f t="shared" si="23"/>
        <v>0</v>
      </c>
    </row>
    <row r="327" spans="1:18">
      <c r="A327" t="s">
        <v>2085</v>
      </c>
      <c r="B327" t="s">
        <v>748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20"/>
        <v>0</v>
      </c>
      <c r="O327" t="str">
        <f t="shared" si="21"/>
        <v>Matt McGloin QB - OAK</v>
      </c>
      <c r="P327" t="str">
        <f t="shared" si="22"/>
        <v>Matt McGloin</v>
      </c>
      <c r="Q327">
        <f>IFERROR(VLOOKUP(P327,'player index'!D:F,3,FALSE),VLOOKUP(P327,'player index'!E:F,2,FALSE))</f>
        <v>492</v>
      </c>
      <c r="R327">
        <f t="shared" si="23"/>
        <v>0</v>
      </c>
    </row>
    <row r="328" spans="1:18">
      <c r="A328" t="s">
        <v>2086</v>
      </c>
      <c r="B328" t="s">
        <v>605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 t="shared" si="20"/>
        <v>0</v>
      </c>
      <c r="O328" t="str">
        <f t="shared" si="21"/>
        <v>Zach Mettenberger QB - TEN</v>
      </c>
      <c r="P328" t="str">
        <f t="shared" si="22"/>
        <v>Zach Mettenberger</v>
      </c>
      <c r="Q328">
        <f>IFERROR(VLOOKUP(P328,'player index'!D:F,3,FALSE),VLOOKUP(P328,'player index'!E:F,2,FALSE))</f>
        <v>483</v>
      </c>
      <c r="R328">
        <f t="shared" si="23"/>
        <v>0</v>
      </c>
    </row>
    <row r="329" spans="1:18">
      <c r="A329" t="s">
        <v>2087</v>
      </c>
      <c r="B329" t="s">
        <v>608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f t="shared" si="20"/>
        <v>0</v>
      </c>
      <c r="O329" t="str">
        <f t="shared" si="21"/>
        <v>Matt Moore QB - MIA</v>
      </c>
      <c r="P329" t="str">
        <f t="shared" si="22"/>
        <v>Matt Moore</v>
      </c>
      <c r="Q329">
        <f>IFERROR(VLOOKUP(P329,'player index'!D:F,3,FALSE),VLOOKUP(P329,'player index'!E:F,2,FALSE))</f>
        <v>469</v>
      </c>
      <c r="R329">
        <f t="shared" si="23"/>
        <v>0</v>
      </c>
    </row>
    <row r="330" spans="1:18">
      <c r="A330" t="s">
        <v>2088</v>
      </c>
      <c r="B330" t="s">
        <v>589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t="shared" si="20"/>
        <v>0</v>
      </c>
      <c r="O330" t="str">
        <f t="shared" si="21"/>
        <v>Dan Orlovsky QB - DET</v>
      </c>
      <c r="P330" t="str">
        <f t="shared" si="22"/>
        <v>Dan Orlovsky</v>
      </c>
      <c r="Q330">
        <f>IFERROR(VLOOKUP(P330,'player index'!D:F,3,FALSE),VLOOKUP(P330,'player index'!E:F,2,FALSE))</f>
        <v>468</v>
      </c>
      <c r="R330">
        <f t="shared" si="23"/>
        <v>0</v>
      </c>
    </row>
    <row r="331" spans="1:18">
      <c r="A331" t="s">
        <v>2089</v>
      </c>
      <c r="B331" t="s">
        <v>743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20"/>
        <v>0</v>
      </c>
      <c r="O331" t="str">
        <f t="shared" si="21"/>
        <v>Brock Osweiler QB - DEN</v>
      </c>
      <c r="P331" t="str">
        <f t="shared" si="22"/>
        <v>Brock Osweiler</v>
      </c>
      <c r="Q331">
        <f>IFERROR(VLOOKUP(P331,'player index'!D:F,3,FALSE),VLOOKUP(P331,'player index'!E:F,2,FALSE))</f>
        <v>450</v>
      </c>
      <c r="R331">
        <f t="shared" si="23"/>
        <v>0</v>
      </c>
    </row>
    <row r="332" spans="1:18">
      <c r="A332" t="s">
        <v>2090</v>
      </c>
      <c r="B332" t="s">
        <v>751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20"/>
        <v>0</v>
      </c>
      <c r="O332" t="str">
        <f t="shared" si="21"/>
        <v>Cedric Peerman RB - CIN</v>
      </c>
      <c r="P332" t="str">
        <f t="shared" si="22"/>
        <v>Cedric Peerman</v>
      </c>
      <c r="Q332">
        <f>IFERROR(VLOOKUP(P332,'player index'!D:F,3,FALSE),VLOOKUP(P332,'player index'!E:F,2,FALSE))</f>
        <v>458</v>
      </c>
      <c r="R332">
        <f t="shared" si="23"/>
        <v>0</v>
      </c>
    </row>
    <row r="333" spans="1:18">
      <c r="A333" t="s">
        <v>2091</v>
      </c>
      <c r="B333" t="s">
        <v>617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 t="shared" si="20"/>
        <v>0</v>
      </c>
      <c r="O333" t="str">
        <f t="shared" si="21"/>
        <v>Bryce Petty QB - NYJ</v>
      </c>
      <c r="P333" t="str">
        <f t="shared" si="22"/>
        <v>Bryce Petty</v>
      </c>
      <c r="Q333">
        <f>IFERROR(VLOOKUP(P333,'player index'!D:F,3,FALSE),VLOOKUP(P333,'player index'!E:F,2,FALSE))</f>
        <v>472</v>
      </c>
      <c r="R333">
        <f t="shared" si="23"/>
        <v>0</v>
      </c>
    </row>
    <row r="334" spans="1:18">
      <c r="A334" t="s">
        <v>2092</v>
      </c>
      <c r="B334" t="s">
        <v>593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20"/>
        <v>0</v>
      </c>
      <c r="O334" t="str">
        <f t="shared" si="21"/>
        <v>Dennis Pitta TE - BAL PUP</v>
      </c>
      <c r="P334" t="str">
        <f t="shared" si="22"/>
        <v>Dennis Pitta</v>
      </c>
      <c r="Q334">
        <f>IFERROR(VLOOKUP(P334,'player index'!D:F,3,FALSE),VLOOKUP(P334,'player index'!E:F,2,FALSE))</f>
        <v>514</v>
      </c>
      <c r="R334">
        <f t="shared" si="23"/>
        <v>0</v>
      </c>
    </row>
    <row r="335" spans="1:18">
      <c r="A335" t="s">
        <v>2093</v>
      </c>
      <c r="B335" t="s">
        <v>617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20"/>
        <v>0</v>
      </c>
      <c r="O335" t="str">
        <f t="shared" si="21"/>
        <v>Stevan Ridley RB - NYJ PUP</v>
      </c>
      <c r="P335" t="str">
        <f t="shared" si="22"/>
        <v>Stevan Ridley</v>
      </c>
      <c r="Q335">
        <f>IFERROR(VLOOKUP(P335,'player index'!D:F,3,FALSE),VLOOKUP(P335,'player index'!E:F,2,FALSE))</f>
        <v>524</v>
      </c>
      <c r="R335">
        <f t="shared" si="23"/>
        <v>0</v>
      </c>
    </row>
    <row r="336" spans="1:18">
      <c r="A336" t="s">
        <v>2094</v>
      </c>
      <c r="B336" t="s">
        <v>749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20"/>
        <v>0</v>
      </c>
      <c r="O336" t="str">
        <f t="shared" si="21"/>
        <v>Mark Sanchez QB - PHI</v>
      </c>
      <c r="P336" t="str">
        <f t="shared" si="22"/>
        <v>Mark Sanchez</v>
      </c>
      <c r="Q336">
        <f>IFERROR(VLOOKUP(P336,'player index'!D:F,3,FALSE),VLOOKUP(P336,'player index'!E:F,2,FALSE))</f>
        <v>460</v>
      </c>
      <c r="R336">
        <f t="shared" si="23"/>
        <v>0</v>
      </c>
    </row>
    <row r="337" spans="1:18">
      <c r="A337" t="s">
        <v>2095</v>
      </c>
      <c r="B337" t="s">
        <v>593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 t="shared" si="20"/>
        <v>0</v>
      </c>
      <c r="O337" t="str">
        <f t="shared" si="21"/>
        <v>Matt Schaub QB - BAL</v>
      </c>
      <c r="P337" t="str">
        <f t="shared" si="22"/>
        <v>Matt Schaub</v>
      </c>
      <c r="Q337">
        <f>IFERROR(VLOOKUP(P337,'player index'!D:F,3,FALSE),VLOOKUP(P337,'player index'!E:F,2,FALSE))</f>
        <v>462</v>
      </c>
      <c r="R337">
        <f t="shared" si="23"/>
        <v>0</v>
      </c>
    </row>
    <row r="338" spans="1:18">
      <c r="A338" t="s">
        <v>2096</v>
      </c>
      <c r="B338" t="s">
        <v>617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 t="shared" si="20"/>
        <v>0</v>
      </c>
      <c r="O338" t="str">
        <f t="shared" si="21"/>
        <v>Geno Smith QB - NYJ P View Videos</v>
      </c>
      <c r="P338" t="str">
        <f t="shared" si="22"/>
        <v>Geno Smith</v>
      </c>
      <c r="Q338">
        <f>IFERROR(VLOOKUP(P338,'player index'!D:F,3,FALSE),VLOOKUP(P338,'player index'!E:F,2,FALSE))</f>
        <v>565</v>
      </c>
      <c r="R338">
        <f t="shared" si="23"/>
        <v>0</v>
      </c>
    </row>
    <row r="339" spans="1:18">
      <c r="A339" t="s">
        <v>2097</v>
      </c>
      <c r="B339" t="s">
        <v>89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 t="shared" si="20"/>
        <v>0</v>
      </c>
      <c r="O339" t="str">
        <f t="shared" si="21"/>
        <v>Drew Stanton QB - ARI</v>
      </c>
      <c r="P339" t="str">
        <f t="shared" si="22"/>
        <v>Drew Stanton</v>
      </c>
      <c r="Q339">
        <f>IFERROR(VLOOKUP(P339,'player index'!D:F,3,FALSE),VLOOKUP(P339,'player index'!E:F,2,FALSE))</f>
        <v>464</v>
      </c>
      <c r="R339">
        <f t="shared" si="23"/>
        <v>0</v>
      </c>
    </row>
    <row r="340" spans="1:18">
      <c r="A340" t="s">
        <v>2098</v>
      </c>
      <c r="B340" t="s">
        <v>739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20"/>
        <v>0</v>
      </c>
      <c r="O340" t="str">
        <f t="shared" si="21"/>
        <v>Jordan Todman RB - PIT</v>
      </c>
      <c r="P340" t="str">
        <f t="shared" si="22"/>
        <v>Jordan Todman</v>
      </c>
      <c r="Q340">
        <f>IFERROR(VLOOKUP(P340,'player index'!D:F,3,FALSE),VLOOKUP(P340,'player index'!E:F,2,FALSE))</f>
        <v>359</v>
      </c>
      <c r="R340">
        <f t="shared" si="23"/>
        <v>0</v>
      </c>
    </row>
    <row r="341" spans="1:18">
      <c r="A341" t="s">
        <v>2099</v>
      </c>
      <c r="B341" t="s">
        <v>739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 t="shared" si="20"/>
        <v>0</v>
      </c>
      <c r="O341" t="str">
        <f t="shared" si="21"/>
        <v>Michael Vick QB - PIT</v>
      </c>
      <c r="P341" t="str">
        <f t="shared" si="22"/>
        <v>Michael Vick</v>
      </c>
      <c r="Q341">
        <f>IFERROR(VLOOKUP(P341,'player index'!D:F,3,FALSE),VLOOKUP(P341,'player index'!E:F,2,FALSE))</f>
        <v>465</v>
      </c>
      <c r="R341">
        <f t="shared" si="23"/>
        <v>0</v>
      </c>
    </row>
    <row r="342" spans="1:18">
      <c r="A342" t="s">
        <v>2100</v>
      </c>
      <c r="B342" t="s">
        <v>752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 t="shared" si="20"/>
        <v>0</v>
      </c>
      <c r="O342" t="str">
        <f t="shared" si="21"/>
        <v>Kevin White WR - CHI PUP</v>
      </c>
      <c r="P342" t="str">
        <f t="shared" si="22"/>
        <v>Kevin White</v>
      </c>
      <c r="Q342">
        <f>IFERROR(VLOOKUP(P342,'player index'!D:F,3,FALSE),VLOOKUP(P342,'player index'!E:F,2,FALSE))</f>
        <v>679</v>
      </c>
      <c r="R342">
        <f t="shared" si="23"/>
        <v>0</v>
      </c>
    </row>
    <row r="343" spans="1:18">
      <c r="A343" t="s">
        <v>2101</v>
      </c>
      <c r="B343" t="s">
        <v>605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f t="shared" si="20"/>
        <v>0</v>
      </c>
      <c r="O343" t="str">
        <f t="shared" si="21"/>
        <v>Charlie Whitehurst QB - TEN</v>
      </c>
      <c r="P343" t="str">
        <f t="shared" si="22"/>
        <v>Charlie Whitehurst</v>
      </c>
      <c r="Q343">
        <f>IFERROR(VLOOKUP(P343,'player index'!D:F,3,FALSE),VLOOKUP(P343,'player index'!E:F,2,FALSE))</f>
        <v>495</v>
      </c>
      <c r="R343">
        <f t="shared" si="23"/>
        <v>0</v>
      </c>
    </row>
    <row r="344" spans="1:18">
      <c r="A344" t="s">
        <v>2102</v>
      </c>
      <c r="B344" t="s">
        <v>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20"/>
        <v>0</v>
      </c>
      <c r="O344" t="str">
        <f t="shared" si="21"/>
        <v>Jared Abbrederis WR - GB</v>
      </c>
      <c r="P344" t="str">
        <f t="shared" si="22"/>
        <v>Jared Abbrederis</v>
      </c>
      <c r="Q344">
        <f>IFERROR(VLOOKUP(P344,'player index'!D:F,3,FALSE),VLOOKUP(P344,'player index'!E:F,2,FALSE))</f>
        <v>603</v>
      </c>
      <c r="R344">
        <f t="shared" si="23"/>
        <v>0</v>
      </c>
    </row>
    <row r="345" spans="1:18">
      <c r="A345" t="s">
        <v>2103</v>
      </c>
      <c r="B345" t="s">
        <v>608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f t="shared" si="20"/>
        <v>0</v>
      </c>
      <c r="O345" t="str">
        <f t="shared" si="21"/>
        <v>Jay Ajayi RB - MIA IR</v>
      </c>
      <c r="P345" t="str">
        <f t="shared" si="22"/>
        <v>Jay Ajayi</v>
      </c>
      <c r="Q345">
        <f>IFERROR(VLOOKUP(P345,'player index'!D:F,3,FALSE),VLOOKUP(P345,'player index'!E:F,2,FALSE))</f>
        <v>662</v>
      </c>
      <c r="R345">
        <f t="shared" si="23"/>
        <v>0</v>
      </c>
    </row>
    <row r="346" spans="1:18">
      <c r="A346" t="s">
        <v>2104</v>
      </c>
      <c r="B346" t="s">
        <v>749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20"/>
        <v>0</v>
      </c>
      <c r="O346" t="str">
        <f t="shared" si="21"/>
        <v>Seyi Ajirotutu WR - PHI P</v>
      </c>
      <c r="P346" t="str">
        <f t="shared" si="22"/>
        <v>Seyi Ajirotutu</v>
      </c>
      <c r="Q346">
        <f>IFERROR(VLOOKUP(P346,'player index'!D:F,3,FALSE),VLOOKUP(P346,'player index'!E:F,2,FALSE))</f>
        <v>518</v>
      </c>
      <c r="R346">
        <f t="shared" si="23"/>
        <v>0</v>
      </c>
    </row>
    <row r="347" spans="1:18">
      <c r="A347" t="s">
        <v>2105</v>
      </c>
      <c r="B347" t="s">
        <v>751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20"/>
        <v>0</v>
      </c>
      <c r="O347" t="str">
        <f t="shared" si="21"/>
        <v>Mario Alford WR - CIN</v>
      </c>
      <c r="P347" t="str">
        <f t="shared" si="22"/>
        <v>Mario Alford</v>
      </c>
      <c r="Q347">
        <f>IFERROR(VLOOKUP(P347,'player index'!D:F,3,FALSE),VLOOKUP(P347,'player index'!E:F,2,FALSE))</f>
        <v>684</v>
      </c>
      <c r="R347">
        <f t="shared" si="23"/>
        <v>0</v>
      </c>
    </row>
    <row r="348" spans="1:18">
      <c r="A348" t="s">
        <v>2106</v>
      </c>
      <c r="B348" t="s">
        <v>738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f t="shared" si="20"/>
        <v>0</v>
      </c>
      <c r="O348" t="str">
        <f t="shared" si="21"/>
        <v>Dwayne Allen TE - IND O</v>
      </c>
      <c r="P348" t="str">
        <f t="shared" si="22"/>
        <v>Dwayne Allen</v>
      </c>
      <c r="Q348">
        <f>IFERROR(VLOOKUP(P348,'player index'!D:F,3,FALSE),VLOOKUP(P348,'player index'!E:F,2,FALSE))</f>
        <v>207</v>
      </c>
      <c r="R348">
        <f t="shared" si="23"/>
        <v>0</v>
      </c>
    </row>
    <row r="349" spans="1:18">
      <c r="A349" t="s">
        <v>2107</v>
      </c>
      <c r="B349" t="s">
        <v>582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20"/>
        <v>0</v>
      </c>
      <c r="O349" t="str">
        <f t="shared" si="21"/>
        <v>RaShaun Allen TE - SEA</v>
      </c>
      <c r="P349" t="str">
        <f t="shared" si="22"/>
        <v>RaShaun Allen</v>
      </c>
      <c r="Q349">
        <f>IFERROR(VLOOKUP(P349,'player index'!D:F,3,FALSE),VLOOKUP(P349,'player index'!E:F,2,FALSE))</f>
        <v>639</v>
      </c>
      <c r="R349">
        <f t="shared" si="23"/>
        <v>0</v>
      </c>
    </row>
    <row r="350" spans="1:18">
      <c r="A350" t="s">
        <v>2108</v>
      </c>
      <c r="B350" t="s">
        <v>617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 t="shared" si="20"/>
        <v>0</v>
      </c>
      <c r="O350" t="str">
        <f t="shared" si="21"/>
        <v>Jace Amaro TE - NYJ IR</v>
      </c>
      <c r="P350" t="str">
        <f t="shared" si="22"/>
        <v>Jace Amaro</v>
      </c>
      <c r="Q350">
        <f>IFERROR(VLOOKUP(P350,'player index'!D:F,3,FALSE),VLOOKUP(P350,'player index'!E:F,2,FALSE))</f>
        <v>599</v>
      </c>
      <c r="R350">
        <f t="shared" si="23"/>
        <v>0</v>
      </c>
    </row>
    <row r="351" spans="1:18">
      <c r="A351" t="s">
        <v>2109</v>
      </c>
      <c r="B351" t="s">
        <v>745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 t="shared" si="20"/>
        <v>0</v>
      </c>
      <c r="O351" t="str">
        <f t="shared" si="21"/>
        <v>Rory Anderson TE - SF IR</v>
      </c>
      <c r="P351" t="str">
        <f t="shared" si="22"/>
        <v>Rory Anderson</v>
      </c>
      <c r="Q351" t="e">
        <f>IFERROR(VLOOKUP(P351,'player index'!D:F,3,FALSE),VLOOKUP(P351,'player index'!E:F,2,FALSE))</f>
        <v>#N/A</v>
      </c>
      <c r="R351">
        <f t="shared" si="23"/>
        <v>0</v>
      </c>
    </row>
    <row r="352" spans="1:18">
      <c r="A352" t="s">
        <v>2110</v>
      </c>
      <c r="B352" t="s">
        <v>605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 t="shared" si="20"/>
        <v>0</v>
      </c>
      <c r="O352" t="str">
        <f t="shared" si="21"/>
        <v>Antonio Andrews RB - TEN P</v>
      </c>
      <c r="P352" t="str">
        <f t="shared" si="22"/>
        <v>Antonio Andrews</v>
      </c>
      <c r="Q352">
        <f>IFERROR(VLOOKUP(P352,'player index'!D:F,3,FALSE),VLOOKUP(P352,'player index'!E:F,2,FALSE))</f>
        <v>615</v>
      </c>
      <c r="R352">
        <f t="shared" si="23"/>
        <v>0</v>
      </c>
    </row>
    <row r="353" spans="1:18">
      <c r="A353" t="s">
        <v>2111</v>
      </c>
      <c r="B353" t="s">
        <v>748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20"/>
        <v>0</v>
      </c>
      <c r="O353" t="str">
        <f t="shared" si="21"/>
        <v>David Ausberry TE - OAK</v>
      </c>
      <c r="P353" t="str">
        <f t="shared" si="22"/>
        <v>David Ausberry</v>
      </c>
      <c r="Q353" t="e">
        <f>IFERROR(VLOOKUP(P353,'player index'!D:F,3,FALSE),VLOOKUP(P353,'player index'!E:F,2,FALSE))</f>
        <v>#N/A</v>
      </c>
      <c r="R353">
        <f t="shared" si="23"/>
        <v>0</v>
      </c>
    </row>
    <row r="354" spans="1:18">
      <c r="A354" t="s">
        <v>2112</v>
      </c>
      <c r="B354" t="s">
        <v>2113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1760</v>
      </c>
      <c r="N354">
        <f t="shared" si="20"/>
        <v>0</v>
      </c>
      <c r="O354" t="str">
        <f t="shared" si="21"/>
        <v>Donnie Avery WR</v>
      </c>
      <c r="P354" t="e">
        <f t="shared" si="22"/>
        <v>#VALUE!</v>
      </c>
      <c r="Q354" t="e">
        <f>IFERROR(VLOOKUP(P354,'player index'!D:F,3,FALSE),VLOOKUP(P354,'player index'!E:F,2,FALSE))</f>
        <v>#VALUE!</v>
      </c>
      <c r="R354">
        <f t="shared" si="23"/>
        <v>0</v>
      </c>
    </row>
    <row r="355" spans="1:18">
      <c r="A355" t="s">
        <v>2114</v>
      </c>
      <c r="B355" t="s">
        <v>44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f t="shared" si="20"/>
        <v>0</v>
      </c>
      <c r="O355" t="str">
        <f t="shared" si="21"/>
        <v>Kennard Backman TE - GB</v>
      </c>
      <c r="P355" t="str">
        <f t="shared" si="22"/>
        <v>Kennard Backman</v>
      </c>
      <c r="Q355">
        <f>IFERROR(VLOOKUP(P355,'player index'!D:F,3,FALSE),VLOOKUP(P355,'player index'!E:F,2,FALSE))</f>
        <v>439</v>
      </c>
      <c r="R355">
        <f t="shared" si="23"/>
        <v>0</v>
      </c>
    </row>
    <row r="356" spans="1:18">
      <c r="A356" t="s">
        <v>2115</v>
      </c>
      <c r="B356" t="s">
        <v>2113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1760</v>
      </c>
      <c r="N356">
        <f t="shared" si="20"/>
        <v>0</v>
      </c>
      <c r="O356" t="str">
        <f t="shared" si="21"/>
        <v>Billy Bajema TE</v>
      </c>
      <c r="P356" t="e">
        <f t="shared" si="22"/>
        <v>#VALUE!</v>
      </c>
      <c r="Q356" t="e">
        <f>IFERROR(VLOOKUP(P356,'player index'!D:F,3,FALSE),VLOOKUP(P356,'player index'!E:F,2,FALSE))</f>
        <v>#VALUE!</v>
      </c>
      <c r="R356">
        <f t="shared" si="23"/>
        <v>0</v>
      </c>
    </row>
    <row r="357" spans="1:18">
      <c r="A357" t="s">
        <v>2116</v>
      </c>
      <c r="B357" t="s">
        <v>2113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1760</v>
      </c>
      <c r="N357">
        <f t="shared" si="20"/>
        <v>0</v>
      </c>
      <c r="O357" t="str">
        <f t="shared" si="21"/>
        <v>Edwin Baker RB</v>
      </c>
      <c r="P357" t="e">
        <f t="shared" si="22"/>
        <v>#VALUE!</v>
      </c>
      <c r="Q357" t="e">
        <f>IFERROR(VLOOKUP(P357,'player index'!D:F,3,FALSE),VLOOKUP(P357,'player index'!E:F,2,FALSE))</f>
        <v>#VALUE!</v>
      </c>
      <c r="R357">
        <f t="shared" si="23"/>
        <v>0</v>
      </c>
    </row>
    <row r="358" spans="1:18">
      <c r="A358" t="s">
        <v>2117</v>
      </c>
      <c r="B358" t="s">
        <v>2113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1760</v>
      </c>
      <c r="N358">
        <f t="shared" si="20"/>
        <v>0</v>
      </c>
      <c r="O358" t="str">
        <f t="shared" si="21"/>
        <v>Jon Baldwin WR</v>
      </c>
      <c r="P358" t="e">
        <f t="shared" si="22"/>
        <v>#VALUE!</v>
      </c>
      <c r="Q358" t="e">
        <f>IFERROR(VLOOKUP(P358,'player index'!D:F,3,FALSE),VLOOKUP(P358,'player index'!E:F,2,FALSE))</f>
        <v>#VALUE!</v>
      </c>
      <c r="R358">
        <f t="shared" si="23"/>
        <v>0</v>
      </c>
    </row>
    <row r="359" spans="1:18">
      <c r="A359" t="s">
        <v>2118</v>
      </c>
      <c r="B359" t="s">
        <v>2113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1760</v>
      </c>
      <c r="N359">
        <f t="shared" si="20"/>
        <v>0</v>
      </c>
      <c r="O359" t="str">
        <f t="shared" si="21"/>
        <v>Montee Ball RB</v>
      </c>
      <c r="P359" t="e">
        <f t="shared" si="22"/>
        <v>#VALUE!</v>
      </c>
      <c r="Q359" t="e">
        <f>IFERROR(VLOOKUP(P359,'player index'!D:F,3,FALSE),VLOOKUP(P359,'player index'!E:F,2,FALSE))</f>
        <v>#VALUE!</v>
      </c>
      <c r="R359">
        <f t="shared" si="23"/>
        <v>0</v>
      </c>
    </row>
    <row r="360" spans="1:18">
      <c r="A360" t="s">
        <v>2119</v>
      </c>
      <c r="B360" t="s">
        <v>2113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1760</v>
      </c>
      <c r="N360">
        <f t="shared" si="20"/>
        <v>0</v>
      </c>
      <c r="O360" t="str">
        <f t="shared" si="21"/>
        <v>Jake Ballard TE</v>
      </c>
      <c r="P360" t="e">
        <f t="shared" si="22"/>
        <v>#VALUE!</v>
      </c>
      <c r="Q360" t="e">
        <f>IFERROR(VLOOKUP(P360,'player index'!D:F,3,FALSE),VLOOKUP(P360,'player index'!E:F,2,FALSE))</f>
        <v>#VALUE!</v>
      </c>
      <c r="R360">
        <f t="shared" si="23"/>
        <v>0</v>
      </c>
    </row>
    <row r="361" spans="1:18">
      <c r="A361" t="s">
        <v>2120</v>
      </c>
      <c r="B361" t="s">
        <v>2113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t="s">
        <v>1760</v>
      </c>
      <c r="N361">
        <f t="shared" si="20"/>
        <v>0</v>
      </c>
      <c r="O361" t="str">
        <f t="shared" si="21"/>
        <v>Vick Ballard RB</v>
      </c>
      <c r="P361" t="e">
        <f t="shared" si="22"/>
        <v>#VALUE!</v>
      </c>
      <c r="Q361" t="e">
        <f>IFERROR(VLOOKUP(P361,'player index'!D:F,3,FALSE),VLOOKUP(P361,'player index'!E:F,2,FALSE))</f>
        <v>#VALUE!</v>
      </c>
      <c r="R361">
        <f t="shared" si="23"/>
        <v>0</v>
      </c>
    </row>
    <row r="362" spans="1:18">
      <c r="A362" t="s">
        <v>2121</v>
      </c>
      <c r="B362" t="s">
        <v>2113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1760</v>
      </c>
      <c r="N362">
        <f t="shared" si="20"/>
        <v>0</v>
      </c>
      <c r="O362" t="str">
        <f t="shared" si="21"/>
        <v>Joe Banyard RB</v>
      </c>
      <c r="P362" t="e">
        <f t="shared" si="22"/>
        <v>#VALUE!</v>
      </c>
      <c r="Q362" t="e">
        <f>IFERROR(VLOOKUP(P362,'player index'!D:F,3,FALSE),VLOOKUP(P362,'player index'!E:F,2,FALSE))</f>
        <v>#VALUE!</v>
      </c>
      <c r="R362">
        <f t="shared" si="23"/>
        <v>0</v>
      </c>
    </row>
    <row r="363" spans="1:18">
      <c r="A363" t="s">
        <v>2122</v>
      </c>
      <c r="B363" t="s">
        <v>749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20"/>
        <v>0</v>
      </c>
      <c r="O363" t="str">
        <f t="shared" si="21"/>
        <v>Kenjon Barner RB - PHI</v>
      </c>
      <c r="P363" t="str">
        <f t="shared" si="22"/>
        <v>Kenjon Barner</v>
      </c>
      <c r="Q363">
        <f>IFERROR(VLOOKUP(P363,'player index'!D:F,3,FALSE),VLOOKUP(P363,'player index'!E:F,2,FALSE))</f>
        <v>570</v>
      </c>
      <c r="R363">
        <f t="shared" si="23"/>
        <v>0</v>
      </c>
    </row>
    <row r="364" spans="1:18">
      <c r="A364" t="s">
        <v>2123</v>
      </c>
      <c r="B364" t="s">
        <v>619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20"/>
        <v>0</v>
      </c>
      <c r="O364" t="str">
        <f t="shared" si="21"/>
        <v>Gary Barnidge TE - CLE</v>
      </c>
      <c r="P364" t="str">
        <f t="shared" si="22"/>
        <v>Gary Barnidge</v>
      </c>
      <c r="Q364">
        <f>IFERROR(VLOOKUP(P364,'player index'!D:F,3,FALSE),VLOOKUP(P364,'player index'!E:F,2,FALSE))</f>
        <v>288</v>
      </c>
      <c r="R364">
        <f t="shared" si="23"/>
        <v>0</v>
      </c>
    </row>
    <row r="365" spans="1:18">
      <c r="A365" t="s">
        <v>2124</v>
      </c>
      <c r="B365" t="s">
        <v>2113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1760</v>
      </c>
      <c r="N365">
        <f t="shared" si="20"/>
        <v>0</v>
      </c>
      <c r="O365" t="str">
        <f t="shared" si="21"/>
        <v>Jackie Battle RB</v>
      </c>
      <c r="P365" t="e">
        <f t="shared" si="22"/>
        <v>#VALUE!</v>
      </c>
      <c r="Q365" t="e">
        <f>IFERROR(VLOOKUP(P365,'player index'!D:F,3,FALSE),VLOOKUP(P365,'player index'!E:F,2,FALSE))</f>
        <v>#VALUE!</v>
      </c>
      <c r="R365">
        <f t="shared" si="23"/>
        <v>0</v>
      </c>
    </row>
    <row r="366" spans="1:18">
      <c r="A366" t="s">
        <v>2125</v>
      </c>
      <c r="B366" t="s">
        <v>745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20"/>
        <v>0</v>
      </c>
      <c r="O366" t="str">
        <f t="shared" si="21"/>
        <v>Blake Bell TE - SF P</v>
      </c>
      <c r="P366" t="str">
        <f t="shared" si="22"/>
        <v>Blake Bell</v>
      </c>
      <c r="Q366">
        <f>IFERROR(VLOOKUP(P366,'player index'!D:F,3,FALSE),VLOOKUP(P366,'player index'!E:F,2,FALSE))</f>
        <v>653</v>
      </c>
      <c r="R366">
        <f t="shared" si="23"/>
        <v>0</v>
      </c>
    </row>
    <row r="367" spans="1:18">
      <c r="A367" t="s">
        <v>2126</v>
      </c>
      <c r="B367" t="s">
        <v>744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f t="shared" si="20"/>
        <v>0</v>
      </c>
      <c r="O367" t="str">
        <f t="shared" si="21"/>
        <v>Kenny Bell WR - TB IR</v>
      </c>
      <c r="P367" t="str">
        <f t="shared" si="22"/>
        <v>Kenny Bell</v>
      </c>
      <c r="Q367">
        <f>IFERROR(VLOOKUP(P367,'player index'!D:F,3,FALSE),VLOOKUP(P367,'player index'!E:F,2,FALSE))</f>
        <v>652</v>
      </c>
      <c r="R367">
        <f t="shared" si="23"/>
        <v>0</v>
      </c>
    </row>
    <row r="368" spans="1:18">
      <c r="A368" t="s">
        <v>2127</v>
      </c>
      <c r="B368" t="s">
        <v>752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f t="shared" si="20"/>
        <v>0</v>
      </c>
      <c r="O368" t="str">
        <f t="shared" si="21"/>
        <v>Josh Bellamy WR - CHI</v>
      </c>
      <c r="P368" t="str">
        <f t="shared" si="22"/>
        <v>Josh Bellamy</v>
      </c>
      <c r="Q368">
        <f>IFERROR(VLOOKUP(P368,'player index'!D:F,3,FALSE),VLOOKUP(P368,'player index'!E:F,2,FALSE))</f>
        <v>270</v>
      </c>
      <c r="R368">
        <f t="shared" si="23"/>
        <v>0</v>
      </c>
    </row>
    <row r="369" spans="1:18">
      <c r="A369" t="s">
        <v>2128</v>
      </c>
      <c r="B369" t="s">
        <v>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 t="shared" si="20"/>
        <v>0</v>
      </c>
      <c r="O369" t="str">
        <f t="shared" si="21"/>
        <v>Kelvin Benjamin WR - CAR IR</v>
      </c>
      <c r="P369" t="str">
        <f t="shared" si="22"/>
        <v>Kelvin Benjamin</v>
      </c>
      <c r="Q369">
        <f>IFERROR(VLOOKUP(P369,'player index'!D:F,3,FALSE),VLOOKUP(P369,'player index'!E:F,2,FALSE))</f>
        <v>597</v>
      </c>
      <c r="R369">
        <f t="shared" si="23"/>
        <v>0</v>
      </c>
    </row>
    <row r="370" spans="1:18">
      <c r="A370" t="s">
        <v>2129</v>
      </c>
      <c r="B370" t="s">
        <v>2113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1760</v>
      </c>
      <c r="N370">
        <f t="shared" si="20"/>
        <v>0</v>
      </c>
      <c r="O370" t="str">
        <f t="shared" si="21"/>
        <v>Earl Bennett WR</v>
      </c>
      <c r="P370" t="e">
        <f t="shared" si="22"/>
        <v>#VALUE!</v>
      </c>
      <c r="Q370" t="e">
        <f>IFERROR(VLOOKUP(P370,'player index'!D:F,3,FALSE),VLOOKUP(P370,'player index'!E:F,2,FALSE))</f>
        <v>#VALUE!</v>
      </c>
      <c r="R370">
        <f t="shared" si="23"/>
        <v>0</v>
      </c>
    </row>
    <row r="371" spans="1:18">
      <c r="A371" t="s">
        <v>2130</v>
      </c>
      <c r="B371" t="s">
        <v>2113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1760</v>
      </c>
      <c r="N371">
        <f t="shared" si="20"/>
        <v>0</v>
      </c>
      <c r="O371" t="str">
        <f t="shared" si="21"/>
        <v>Davone Bess WR</v>
      </c>
      <c r="P371" t="e">
        <f t="shared" si="22"/>
        <v>#VALUE!</v>
      </c>
      <c r="Q371" t="e">
        <f>IFERROR(VLOOKUP(P371,'player index'!D:F,3,FALSE),VLOOKUP(P371,'player index'!E:F,2,FALSE))</f>
        <v>#VALUE!</v>
      </c>
      <c r="R371">
        <f t="shared" si="23"/>
        <v>0</v>
      </c>
    </row>
    <row r="372" spans="1:18">
      <c r="A372" t="s">
        <v>2131</v>
      </c>
      <c r="B372" t="s">
        <v>619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20"/>
        <v>0</v>
      </c>
      <c r="O372" t="str">
        <f t="shared" si="21"/>
        <v>E.J. Bibbs TE - CLE</v>
      </c>
      <c r="P372" t="str">
        <f t="shared" si="22"/>
        <v>E.J. Bibbs</v>
      </c>
      <c r="Q372">
        <f>IFERROR(VLOOKUP(P372,'player index'!D:F,3,FALSE),VLOOKUP(P372,'player index'!E:F,2,FALSE))</f>
        <v>694</v>
      </c>
      <c r="R372">
        <f t="shared" si="23"/>
        <v>0</v>
      </c>
    </row>
    <row r="373" spans="1:18">
      <c r="A373" t="s">
        <v>2132</v>
      </c>
      <c r="B373" t="s">
        <v>741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f t="shared" si="20"/>
        <v>0</v>
      </c>
      <c r="O373" t="str">
        <f t="shared" si="21"/>
        <v>Justin Blackmon WR - JAC SUS</v>
      </c>
      <c r="P373" t="str">
        <f t="shared" si="22"/>
        <v>Justin Blackmon</v>
      </c>
      <c r="Q373">
        <f>IFERROR(VLOOKUP(P373,'player index'!D:F,3,FALSE),VLOOKUP(P373,'player index'!E:F,2,FALSE))</f>
        <v>541</v>
      </c>
      <c r="R373">
        <f t="shared" si="23"/>
        <v>0</v>
      </c>
    </row>
    <row r="374" spans="1:18">
      <c r="A374" t="s">
        <v>2133</v>
      </c>
      <c r="B374" t="s">
        <v>617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 t="shared" si="20"/>
        <v>0</v>
      </c>
      <c r="O374" t="str">
        <f t="shared" si="21"/>
        <v>Tommy Bohanon RB - NYJ</v>
      </c>
      <c r="P374" t="str">
        <f t="shared" si="22"/>
        <v>Tommy Bohanon</v>
      </c>
      <c r="Q374">
        <f>IFERROR(VLOOKUP(P374,'player index'!D:F,3,FALSE),VLOOKUP(P374,'player index'!E:F,2,FALSE))</f>
        <v>381</v>
      </c>
      <c r="R374">
        <f t="shared" si="23"/>
        <v>0</v>
      </c>
    </row>
    <row r="375" spans="1:18">
      <c r="A375" t="s">
        <v>2134</v>
      </c>
      <c r="B375" t="s">
        <v>2113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1760</v>
      </c>
      <c r="N375">
        <f t="shared" si="20"/>
        <v>0</v>
      </c>
      <c r="O375" t="str">
        <f t="shared" si="21"/>
        <v>Brandon Bostick TE</v>
      </c>
      <c r="P375" t="e">
        <f t="shared" si="22"/>
        <v>#VALUE!</v>
      </c>
      <c r="Q375" t="e">
        <f>IFERROR(VLOOKUP(P375,'player index'!D:F,3,FALSE),VLOOKUP(P375,'player index'!E:F,2,FALSE))</f>
        <v>#VALUE!</v>
      </c>
      <c r="R375">
        <f t="shared" si="23"/>
        <v>0</v>
      </c>
    </row>
    <row r="376" spans="1:18">
      <c r="A376" t="s">
        <v>2135</v>
      </c>
      <c r="B376" t="s">
        <v>610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20"/>
        <v>0</v>
      </c>
      <c r="O376" t="str">
        <f t="shared" si="21"/>
        <v>Josh Boyce WR - NE IR</v>
      </c>
      <c r="P376" t="str">
        <f t="shared" si="22"/>
        <v>Josh Boyce</v>
      </c>
      <c r="Q376">
        <f>IFERROR(VLOOKUP(P376,'player index'!D:F,3,FALSE),VLOOKUP(P376,'player index'!E:F,2,FALSE))</f>
        <v>579</v>
      </c>
      <c r="R376">
        <f t="shared" si="23"/>
        <v>0</v>
      </c>
    </row>
    <row r="377" spans="1:18">
      <c r="A377" t="s">
        <v>2136</v>
      </c>
      <c r="B377" t="s">
        <v>2113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1760</v>
      </c>
      <c r="N377">
        <f t="shared" si="20"/>
        <v>0</v>
      </c>
      <c r="O377" t="str">
        <f t="shared" si="21"/>
        <v>Jarrett Boykin WR</v>
      </c>
      <c r="P377" t="e">
        <f t="shared" si="22"/>
        <v>#VALUE!</v>
      </c>
      <c r="Q377" t="e">
        <f>IFERROR(VLOOKUP(P377,'player index'!D:F,3,FALSE),VLOOKUP(P377,'player index'!E:F,2,FALSE))</f>
        <v>#VALUE!</v>
      </c>
      <c r="R377">
        <f t="shared" si="23"/>
        <v>0</v>
      </c>
    </row>
    <row r="378" spans="1:18">
      <c r="A378" t="s">
        <v>2137</v>
      </c>
      <c r="B378" t="s">
        <v>593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20"/>
        <v>0</v>
      </c>
      <c r="O378" t="str">
        <f t="shared" si="21"/>
        <v>Nick Boyle TE - BAL</v>
      </c>
      <c r="P378" t="str">
        <f t="shared" si="22"/>
        <v>Nick Boyle</v>
      </c>
      <c r="Q378">
        <f>IFERROR(VLOOKUP(P378,'player index'!D:F,3,FALSE),VLOOKUP(P378,'player index'!E:F,2,FALSE))</f>
        <v>442</v>
      </c>
      <c r="R378">
        <f t="shared" si="23"/>
        <v>0</v>
      </c>
    </row>
    <row r="379" spans="1:18">
      <c r="A379" t="s">
        <v>2138</v>
      </c>
      <c r="B379" t="s">
        <v>2113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1760</v>
      </c>
      <c r="N379">
        <f t="shared" si="20"/>
        <v>0</v>
      </c>
      <c r="O379" t="str">
        <f t="shared" si="21"/>
        <v>Ahmad Bradshaw RB</v>
      </c>
      <c r="P379" t="e">
        <f t="shared" si="22"/>
        <v>#VALUE!</v>
      </c>
      <c r="Q379" t="e">
        <f>IFERROR(VLOOKUP(P379,'player index'!D:F,3,FALSE),VLOOKUP(P379,'player index'!E:F,2,FALSE))</f>
        <v>#VALUE!</v>
      </c>
      <c r="R379">
        <f t="shared" si="23"/>
        <v>0</v>
      </c>
    </row>
    <row r="380" spans="1:18">
      <c r="A380" t="s">
        <v>2139</v>
      </c>
      <c r="B380" t="s">
        <v>2113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20"/>
        <v>0</v>
      </c>
      <c r="O380" t="str">
        <f t="shared" si="21"/>
        <v>LaVon Brazill WR SUS</v>
      </c>
      <c r="P380" t="e">
        <f t="shared" si="22"/>
        <v>#VALUE!</v>
      </c>
      <c r="Q380" t="e">
        <f>IFERROR(VLOOKUP(P380,'player index'!D:F,3,FALSE),VLOOKUP(P380,'player index'!E:F,2,FALSE))</f>
        <v>#VALUE!</v>
      </c>
      <c r="R380">
        <f t="shared" si="23"/>
        <v>0</v>
      </c>
    </row>
    <row r="381" spans="1:18">
      <c r="A381" t="s">
        <v>2140</v>
      </c>
      <c r="B381" t="s">
        <v>750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20"/>
        <v>0</v>
      </c>
      <c r="O381" t="str">
        <f t="shared" si="21"/>
        <v>Drew Brees QB - NO O View Videos</v>
      </c>
      <c r="P381" t="str">
        <f t="shared" si="22"/>
        <v>Drew Brees</v>
      </c>
      <c r="Q381">
        <f>IFERROR(VLOOKUP(P381,'player index'!D:F,3,FALSE),VLOOKUP(P381,'player index'!E:F,2,FALSE))</f>
        <v>1</v>
      </c>
      <c r="R381">
        <f t="shared" si="23"/>
        <v>0</v>
      </c>
    </row>
    <row r="382" spans="1:18">
      <c r="A382" t="s">
        <v>2141</v>
      </c>
      <c r="B382" t="s">
        <v>2113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1760</v>
      </c>
      <c r="N382">
        <f t="shared" si="20"/>
        <v>0</v>
      </c>
      <c r="O382" t="str">
        <f t="shared" si="21"/>
        <v>Andre Brown RB</v>
      </c>
      <c r="P382" t="e">
        <f t="shared" si="22"/>
        <v>#VALUE!</v>
      </c>
      <c r="Q382" t="e">
        <f>IFERROR(VLOOKUP(P382,'player index'!D:F,3,FALSE),VLOOKUP(P382,'player index'!E:F,2,FALSE))</f>
        <v>#VALUE!</v>
      </c>
      <c r="R382">
        <f t="shared" si="23"/>
        <v>0</v>
      </c>
    </row>
    <row r="383" spans="1:18">
      <c r="A383" t="s">
        <v>2142</v>
      </c>
      <c r="B383" t="s">
        <v>2113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1760</v>
      </c>
      <c r="N383">
        <f t="shared" si="20"/>
        <v>0</v>
      </c>
      <c r="O383" t="str">
        <f t="shared" si="21"/>
        <v>Bryce Brown RB</v>
      </c>
      <c r="P383" t="e">
        <f t="shared" si="22"/>
        <v>#VALUE!</v>
      </c>
      <c r="Q383" t="e">
        <f>IFERROR(VLOOKUP(P383,'player index'!D:F,3,FALSE),VLOOKUP(P383,'player index'!E:F,2,FALSE))</f>
        <v>#VALUE!</v>
      </c>
      <c r="R383">
        <f t="shared" si="23"/>
        <v>0</v>
      </c>
    </row>
    <row r="384" spans="1:18">
      <c r="A384" t="s">
        <v>2143</v>
      </c>
      <c r="B384" t="s">
        <v>746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20"/>
        <v>0</v>
      </c>
      <c r="O384" t="str">
        <f t="shared" si="21"/>
        <v>Da'Ron Brown WR - KC</v>
      </c>
      <c r="P384" t="str">
        <f t="shared" si="22"/>
        <v>Da'Ron Brown</v>
      </c>
      <c r="Q384">
        <f>IFERROR(VLOOKUP(P384,'player index'!D:F,3,FALSE),VLOOKUP(P384,'player index'!E:F,2,FALSE))</f>
        <v>650</v>
      </c>
      <c r="R384">
        <f t="shared" si="23"/>
        <v>0</v>
      </c>
    </row>
    <row r="385" spans="1:18">
      <c r="A385" t="s">
        <v>2144</v>
      </c>
      <c r="B385" t="s">
        <v>89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20"/>
        <v>0</v>
      </c>
      <c r="O385" t="str">
        <f t="shared" si="21"/>
        <v>Jaron Brown WR - ARI</v>
      </c>
      <c r="P385" t="str">
        <f t="shared" si="22"/>
        <v>Jaron Brown</v>
      </c>
      <c r="Q385">
        <f>IFERROR(VLOOKUP(P385,'player index'!D:F,3,FALSE),VLOOKUP(P385,'player index'!E:F,2,FALSE))</f>
        <v>426</v>
      </c>
      <c r="R385">
        <f t="shared" si="23"/>
        <v>0</v>
      </c>
    </row>
    <row r="386" spans="1:18">
      <c r="A386" t="s">
        <v>2145</v>
      </c>
      <c r="B386" t="s">
        <v>2113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20"/>
        <v>0</v>
      </c>
      <c r="O386" t="str">
        <f t="shared" si="21"/>
        <v>Justin Brown WR IR</v>
      </c>
      <c r="P386" t="e">
        <f t="shared" si="22"/>
        <v>#VALUE!</v>
      </c>
      <c r="Q386" t="e">
        <f>IFERROR(VLOOKUP(P386,'player index'!D:F,3,FALSE),VLOOKUP(P386,'player index'!E:F,2,FALSE))</f>
        <v>#VALUE!</v>
      </c>
      <c r="R386">
        <f t="shared" si="23"/>
        <v>0</v>
      </c>
    </row>
    <row r="387" spans="1:18">
      <c r="A387" t="s">
        <v>2146</v>
      </c>
      <c r="B387" t="s">
        <v>584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ref="N387:N450" si="24">C387*0.04+D387*4-E387+F387*0.1+G387*6+H387*0.1+I387*6+J387*6+K387*2-L387+IF(C387&gt;300,3,0)+IF(F387&gt;100,3,0)+IF(H387&gt;100,3,0)+H387/10</f>
        <v>0</v>
      </c>
      <c r="O387" t="str">
        <f t="shared" ref="O387:O450" si="25">A387</f>
        <v>Malcolm Brown RB - STL</v>
      </c>
      <c r="P387" t="str">
        <f t="shared" ref="P387:P450" si="26">LEFT(O387,FIND("-",O387)-5)</f>
        <v>Malcolm Brown</v>
      </c>
      <c r="Q387">
        <f>IFERROR(VLOOKUP(P387,'player index'!D:F,3,FALSE),VLOOKUP(P387,'player index'!E:F,2,FALSE))</f>
        <v>691</v>
      </c>
      <c r="R387">
        <f t="shared" ref="R387:R450" si="27">N387</f>
        <v>0</v>
      </c>
    </row>
    <row r="388" spans="1:18">
      <c r="A388" t="s">
        <v>2147</v>
      </c>
      <c r="B388" t="s">
        <v>2113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1760</v>
      </c>
      <c r="N388">
        <f t="shared" si="24"/>
        <v>0</v>
      </c>
      <c r="O388" t="str">
        <f t="shared" si="25"/>
        <v>Mike Brown WR</v>
      </c>
      <c r="P388" t="e">
        <f t="shared" si="26"/>
        <v>#VALUE!</v>
      </c>
      <c r="Q388" t="e">
        <f>IFERROR(VLOOKUP(P388,'player index'!D:F,3,FALSE),VLOOKUP(P388,'player index'!E:F,2,FALSE))</f>
        <v>#VALUE!</v>
      </c>
      <c r="R388">
        <f t="shared" si="27"/>
        <v>0</v>
      </c>
    </row>
    <row r="389" spans="1:18">
      <c r="A389" t="s">
        <v>2148</v>
      </c>
      <c r="B389" t="s">
        <v>2113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1760</v>
      </c>
      <c r="N389">
        <f t="shared" si="24"/>
        <v>0</v>
      </c>
      <c r="O389" t="str">
        <f t="shared" si="25"/>
        <v>Ronnie Brown RB</v>
      </c>
      <c r="P389" t="e">
        <f t="shared" si="26"/>
        <v>#VALUE!</v>
      </c>
      <c r="Q389" t="e">
        <f>IFERROR(VLOOKUP(P389,'player index'!D:F,3,FALSE),VLOOKUP(P389,'player index'!E:F,2,FALSE))</f>
        <v>#VALUE!</v>
      </c>
      <c r="R389">
        <f t="shared" si="27"/>
        <v>0</v>
      </c>
    </row>
    <row r="390" spans="1:18">
      <c r="A390" t="s">
        <v>2149</v>
      </c>
      <c r="B390" t="s">
        <v>2113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1760</v>
      </c>
      <c r="N390">
        <f t="shared" si="24"/>
        <v>0</v>
      </c>
      <c r="O390" t="str">
        <f t="shared" si="25"/>
        <v>Vincent Brown WR</v>
      </c>
      <c r="P390" t="e">
        <f t="shared" si="26"/>
        <v>#VALUE!</v>
      </c>
      <c r="Q390" t="e">
        <f>IFERROR(VLOOKUP(P390,'player index'!D:F,3,FALSE),VLOOKUP(P390,'player index'!E:F,2,FALSE))</f>
        <v>#VALUE!</v>
      </c>
      <c r="R390">
        <f t="shared" si="27"/>
        <v>0</v>
      </c>
    </row>
    <row r="391" spans="1:18">
      <c r="A391" t="s">
        <v>2150</v>
      </c>
      <c r="B391" t="s">
        <v>2113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1760</v>
      </c>
      <c r="N391">
        <f t="shared" si="24"/>
        <v>0</v>
      </c>
      <c r="O391" t="str">
        <f t="shared" si="25"/>
        <v>Ryan Broyles WR</v>
      </c>
      <c r="P391" t="e">
        <f t="shared" si="26"/>
        <v>#VALUE!</v>
      </c>
      <c r="Q391" t="e">
        <f>IFERROR(VLOOKUP(P391,'player index'!D:F,3,FALSE),VLOOKUP(P391,'player index'!E:F,2,FALSE))</f>
        <v>#VALUE!</v>
      </c>
      <c r="R391">
        <f t="shared" si="27"/>
        <v>0</v>
      </c>
    </row>
    <row r="392" spans="1:18">
      <c r="A392" t="s">
        <v>2151</v>
      </c>
      <c r="B392" t="s">
        <v>597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24"/>
        <v>0</v>
      </c>
      <c r="O392" t="str">
        <f t="shared" si="25"/>
        <v>Dez Bryant WR - DAL O View News View Videos</v>
      </c>
      <c r="P392" t="str">
        <f t="shared" si="26"/>
        <v>Dez Bryant</v>
      </c>
      <c r="Q392">
        <f>IFERROR(VLOOKUP(P392,'player index'!D:F,3,FALSE),VLOOKUP(P392,'player index'!E:F,2,FALSE))</f>
        <v>511</v>
      </c>
      <c r="R392">
        <f t="shared" si="27"/>
        <v>0</v>
      </c>
    </row>
    <row r="393" spans="1:18">
      <c r="A393" t="s">
        <v>2152</v>
      </c>
      <c r="B393" t="s">
        <v>739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24"/>
        <v>0</v>
      </c>
      <c r="O393" t="str">
        <f t="shared" si="25"/>
        <v>Martavis Bryant WR - PIT SUS</v>
      </c>
      <c r="P393" t="str">
        <f t="shared" si="26"/>
        <v>Martavis Bryant</v>
      </c>
      <c r="Q393">
        <f>IFERROR(VLOOKUP(P393,'player index'!D:F,3,FALSE),VLOOKUP(P393,'player index'!E:F,2,FALSE))</f>
        <v>605</v>
      </c>
      <c r="R393">
        <f t="shared" si="27"/>
        <v>0</v>
      </c>
    </row>
    <row r="394" spans="1:18">
      <c r="A394" t="s">
        <v>2153</v>
      </c>
      <c r="B394" t="s">
        <v>2113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1760</v>
      </c>
      <c r="N394">
        <f t="shared" si="24"/>
        <v>0</v>
      </c>
      <c r="O394" t="str">
        <f t="shared" si="25"/>
        <v>Nate Burleson WR</v>
      </c>
      <c r="P394" t="e">
        <f t="shared" si="26"/>
        <v>#VALUE!</v>
      </c>
      <c r="Q394" t="e">
        <f>IFERROR(VLOOKUP(P394,'player index'!D:F,3,FALSE),VLOOKUP(P394,'player index'!E:F,2,FALSE))</f>
        <v>#VALUE!</v>
      </c>
      <c r="R394">
        <f t="shared" si="27"/>
        <v>0</v>
      </c>
    </row>
    <row r="395" spans="1:18">
      <c r="A395" t="s">
        <v>2154</v>
      </c>
      <c r="B395" t="s">
        <v>2113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1760</v>
      </c>
      <c r="N395">
        <f t="shared" si="24"/>
        <v>0</v>
      </c>
      <c r="O395" t="str">
        <f t="shared" si="25"/>
        <v>Isaiah Burse WR</v>
      </c>
      <c r="P395" t="e">
        <f t="shared" si="26"/>
        <v>#VALUE!</v>
      </c>
      <c r="Q395" t="e">
        <f>IFERROR(VLOOKUP(P395,'player index'!D:F,3,FALSE),VLOOKUP(P395,'player index'!E:F,2,FALSE))</f>
        <v>#VALUE!</v>
      </c>
      <c r="R395">
        <f t="shared" si="27"/>
        <v>0</v>
      </c>
    </row>
    <row r="396" spans="1:18">
      <c r="A396" t="s">
        <v>2155</v>
      </c>
      <c r="B396" t="s">
        <v>589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24"/>
        <v>0</v>
      </c>
      <c r="O396" t="str">
        <f t="shared" si="25"/>
        <v>Michael Burton RB - DET</v>
      </c>
      <c r="P396" t="str">
        <f t="shared" si="26"/>
        <v>Michael Burton</v>
      </c>
      <c r="Q396">
        <f>IFERROR(VLOOKUP(P396,'player index'!D:F,3,FALSE),VLOOKUP(P396,'player index'!E:F,2,FALSE))</f>
        <v>430</v>
      </c>
      <c r="R396">
        <f t="shared" si="27"/>
        <v>0</v>
      </c>
    </row>
    <row r="397" spans="1:18">
      <c r="A397" t="s">
        <v>2156</v>
      </c>
      <c r="B397" t="s">
        <v>2113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24"/>
        <v>0</v>
      </c>
      <c r="O397" t="str">
        <f t="shared" si="25"/>
        <v>Stephen Burton WR IR</v>
      </c>
      <c r="P397" t="e">
        <f t="shared" si="26"/>
        <v>#VALUE!</v>
      </c>
      <c r="Q397" t="e">
        <f>IFERROR(VLOOKUP(P397,'player index'!D:F,3,FALSE),VLOOKUP(P397,'player index'!E:F,2,FALSE))</f>
        <v>#VALUE!</v>
      </c>
      <c r="R397">
        <f t="shared" si="27"/>
        <v>0</v>
      </c>
    </row>
    <row r="398" spans="1:18">
      <c r="A398" t="s">
        <v>2157</v>
      </c>
      <c r="B398" t="s">
        <v>749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24"/>
        <v>0</v>
      </c>
      <c r="O398" t="str">
        <f t="shared" si="25"/>
        <v>Trey Burton TE - PHI P</v>
      </c>
      <c r="P398" t="str">
        <f t="shared" si="26"/>
        <v>Trey Burton</v>
      </c>
      <c r="Q398">
        <f>IFERROR(VLOOKUP(P398,'player index'!D:F,3,FALSE),VLOOKUP(P398,'player index'!E:F,2,FALSE))</f>
        <v>622</v>
      </c>
      <c r="R398">
        <f t="shared" si="27"/>
        <v>0</v>
      </c>
    </row>
    <row r="399" spans="1:18">
      <c r="A399" t="s">
        <v>2158</v>
      </c>
      <c r="B399" t="s">
        <v>2113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1760</v>
      </c>
      <c r="N399">
        <f t="shared" si="24"/>
        <v>0</v>
      </c>
      <c r="O399" t="str">
        <f t="shared" si="25"/>
        <v>Michael Bush RB</v>
      </c>
      <c r="P399" t="e">
        <f t="shared" si="26"/>
        <v>#VALUE!</v>
      </c>
      <c r="Q399" t="e">
        <f>IFERROR(VLOOKUP(P399,'player index'!D:F,3,FALSE),VLOOKUP(P399,'player index'!E:F,2,FALSE))</f>
        <v>#VALUE!</v>
      </c>
      <c r="R399">
        <f t="shared" si="27"/>
        <v>0</v>
      </c>
    </row>
    <row r="400" spans="1:18">
      <c r="A400" t="s">
        <v>2159</v>
      </c>
      <c r="B400" t="s">
        <v>745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24"/>
        <v>0</v>
      </c>
      <c r="O400" t="str">
        <f t="shared" si="25"/>
        <v>Reggie Bush RB - SF D View News</v>
      </c>
      <c r="P400" t="str">
        <f t="shared" si="26"/>
        <v>Reggie Bush</v>
      </c>
      <c r="Q400">
        <f>IFERROR(VLOOKUP(P400,'player index'!D:F,3,FALSE),VLOOKUP(P400,'player index'!E:F,2,FALSE))</f>
        <v>447</v>
      </c>
      <c r="R400">
        <f t="shared" si="27"/>
        <v>0</v>
      </c>
    </row>
    <row r="401" spans="1:18">
      <c r="A401" t="s">
        <v>2160</v>
      </c>
      <c r="B401" t="s">
        <v>597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 t="shared" si="24"/>
        <v>0</v>
      </c>
      <c r="O401" t="str">
        <f t="shared" si="25"/>
        <v>Brice Butler WR - DAL</v>
      </c>
      <c r="P401" t="str">
        <f t="shared" si="26"/>
        <v>Brice Butler</v>
      </c>
      <c r="Q401">
        <f>IFERROR(VLOOKUP(P401,'player index'!D:F,3,FALSE),VLOOKUP(P401,'player index'!E:F,2,FALSE))</f>
        <v>369</v>
      </c>
      <c r="R401">
        <f t="shared" si="27"/>
        <v>0</v>
      </c>
    </row>
    <row r="402" spans="1:18">
      <c r="A402" t="s">
        <v>2161</v>
      </c>
      <c r="B402" t="s">
        <v>593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24"/>
        <v>0</v>
      </c>
      <c r="O402" t="str">
        <f t="shared" si="25"/>
        <v>Jeremy Butler WR - BAL</v>
      </c>
      <c r="P402" t="str">
        <f t="shared" si="26"/>
        <v>Jeremy Butler</v>
      </c>
      <c r="Q402">
        <f>IFERROR(VLOOKUP(P402,'player index'!D:F,3,FALSE),VLOOKUP(P402,'player index'!E:F,2,FALSE))</f>
        <v>624</v>
      </c>
      <c r="R402">
        <f t="shared" si="27"/>
        <v>0</v>
      </c>
    </row>
    <row r="403" spans="1:18">
      <c r="A403" t="s">
        <v>2162</v>
      </c>
      <c r="B403" t="s">
        <v>2113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1760</v>
      </c>
      <c r="N403">
        <f t="shared" si="24"/>
        <v>0</v>
      </c>
      <c r="O403" t="str">
        <f t="shared" si="25"/>
        <v>Nate Byham TE</v>
      </c>
      <c r="P403" t="e">
        <f t="shared" si="26"/>
        <v>#VALUE!</v>
      </c>
      <c r="Q403" t="e">
        <f>IFERROR(VLOOKUP(P403,'player index'!D:F,3,FALSE),VLOOKUP(P403,'player index'!E:F,2,FALSE))</f>
        <v>#VALUE!</v>
      </c>
      <c r="R403">
        <f t="shared" si="27"/>
        <v>0</v>
      </c>
    </row>
    <row r="404" spans="1:18">
      <c r="A404" t="s">
        <v>2163</v>
      </c>
      <c r="B404" t="s">
        <v>2113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1760</v>
      </c>
      <c r="N404">
        <f t="shared" si="24"/>
        <v>0</v>
      </c>
      <c r="O404" t="str">
        <f t="shared" si="25"/>
        <v>Jason Campbell QB</v>
      </c>
      <c r="P404" t="e">
        <f t="shared" si="26"/>
        <v>#VALUE!</v>
      </c>
      <c r="Q404" t="e">
        <f>IFERROR(VLOOKUP(P404,'player index'!D:F,3,FALSE),VLOOKUP(P404,'player index'!E:F,2,FALSE))</f>
        <v>#VALUE!</v>
      </c>
      <c r="R404">
        <f t="shared" si="27"/>
        <v>0</v>
      </c>
    </row>
    <row r="405" spans="1:18">
      <c r="A405" t="s">
        <v>2164</v>
      </c>
      <c r="B405" t="s">
        <v>2113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1760</v>
      </c>
      <c r="N405">
        <f t="shared" si="24"/>
        <v>0</v>
      </c>
      <c r="O405" t="str">
        <f t="shared" si="25"/>
        <v>John Carlson TE</v>
      </c>
      <c r="P405" t="e">
        <f t="shared" si="26"/>
        <v>#VALUE!</v>
      </c>
      <c r="Q405" t="e">
        <f>IFERROR(VLOOKUP(P405,'player index'!D:F,3,FALSE),VLOOKUP(P405,'player index'!E:F,2,FALSE))</f>
        <v>#VALUE!</v>
      </c>
      <c r="R405">
        <f t="shared" si="27"/>
        <v>0</v>
      </c>
    </row>
    <row r="406" spans="1:18">
      <c r="A406" t="s">
        <v>2165</v>
      </c>
      <c r="B406" t="s">
        <v>616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f t="shared" si="24"/>
        <v>0</v>
      </c>
      <c r="O406" t="str">
        <f t="shared" si="25"/>
        <v>Derek Carrier TE - WAS View Videos</v>
      </c>
      <c r="P406" t="str">
        <f t="shared" si="26"/>
        <v>Derek Carrier</v>
      </c>
      <c r="Q406">
        <f>IFERROR(VLOOKUP(P406,'player index'!D:F,3,FALSE),VLOOKUP(P406,'player index'!E:F,2,FALSE))</f>
        <v>316</v>
      </c>
      <c r="R406">
        <f t="shared" si="27"/>
        <v>0</v>
      </c>
    </row>
    <row r="407" spans="1:18">
      <c r="A407" t="s">
        <v>2166</v>
      </c>
      <c r="B407" t="s">
        <v>748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24"/>
        <v>0</v>
      </c>
      <c r="O407" t="str">
        <f t="shared" si="25"/>
        <v>DeAndre Carter WR - OAK</v>
      </c>
      <c r="P407" t="str">
        <f t="shared" si="26"/>
        <v>DeAndre Carter</v>
      </c>
      <c r="Q407" t="e">
        <f>IFERROR(VLOOKUP(P407,'player index'!D:F,3,FALSE),VLOOKUP(P407,'player index'!E:F,2,FALSE))</f>
        <v>#N/A</v>
      </c>
      <c r="R407">
        <f t="shared" si="27"/>
        <v>0</v>
      </c>
    </row>
    <row r="408" spans="1:18">
      <c r="A408" t="s">
        <v>2167</v>
      </c>
      <c r="B408" t="s">
        <v>738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24"/>
        <v>0</v>
      </c>
      <c r="O408" t="str">
        <f t="shared" si="25"/>
        <v>Duron Carter WR - IND</v>
      </c>
      <c r="P408" t="str">
        <f t="shared" si="26"/>
        <v>Duron Carter</v>
      </c>
      <c r="Q408">
        <f>IFERROR(VLOOKUP(P408,'player index'!D:F,3,FALSE),VLOOKUP(P408,'player index'!E:F,2,FALSE))</f>
        <v>686</v>
      </c>
      <c r="R408">
        <f t="shared" si="27"/>
        <v>0</v>
      </c>
    </row>
    <row r="409" spans="1:18">
      <c r="A409" t="s">
        <v>2168</v>
      </c>
      <c r="B409" t="s">
        <v>743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f t="shared" si="24"/>
        <v>0</v>
      </c>
      <c r="O409" t="str">
        <f t="shared" si="25"/>
        <v>James Casey TE - DEN</v>
      </c>
      <c r="P409" t="str">
        <f t="shared" si="26"/>
        <v>James Casey</v>
      </c>
      <c r="Q409">
        <f>IFERROR(VLOOKUP(P409,'player index'!D:F,3,FALSE),VLOOKUP(P409,'player index'!E:F,2,FALSE))</f>
        <v>375</v>
      </c>
      <c r="R409">
        <f t="shared" si="27"/>
        <v>0</v>
      </c>
    </row>
    <row r="410" spans="1:18">
      <c r="A410" t="s">
        <v>2169</v>
      </c>
      <c r="B410" t="s">
        <v>745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 t="shared" si="24"/>
        <v>0</v>
      </c>
      <c r="O410" t="str">
        <f t="shared" si="25"/>
        <v>Garrett Celek TE - SF</v>
      </c>
      <c r="P410" t="str">
        <f t="shared" si="26"/>
        <v>Garrett Celek</v>
      </c>
      <c r="Q410">
        <f>IFERROR(VLOOKUP(P410,'player index'!D:F,3,FALSE),VLOOKUP(P410,'player index'!E:F,2,FALSE))</f>
        <v>350</v>
      </c>
      <c r="R410">
        <f t="shared" si="27"/>
        <v>0</v>
      </c>
    </row>
    <row r="411" spans="1:18">
      <c r="A411" t="s">
        <v>2170</v>
      </c>
      <c r="B411" t="s">
        <v>2113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1760</v>
      </c>
      <c r="N411">
        <f t="shared" si="24"/>
        <v>0</v>
      </c>
      <c r="O411" t="str">
        <f t="shared" si="25"/>
        <v>Orson Charles TE</v>
      </c>
      <c r="P411" t="e">
        <f t="shared" si="26"/>
        <v>#VALUE!</v>
      </c>
      <c r="Q411" t="e">
        <f>IFERROR(VLOOKUP(P411,'player index'!D:F,3,FALSE),VLOOKUP(P411,'player index'!E:F,2,FALSE))</f>
        <v>#VALUE!</v>
      </c>
      <c r="R411">
        <f t="shared" si="27"/>
        <v>0</v>
      </c>
    </row>
    <row r="412" spans="1:18">
      <c r="A412" t="s">
        <v>2171</v>
      </c>
      <c r="B412" t="s">
        <v>2113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1760</v>
      </c>
      <c r="N412">
        <f t="shared" si="24"/>
        <v>0</v>
      </c>
      <c r="O412" t="str">
        <f t="shared" si="25"/>
        <v>Tashard Choice RB</v>
      </c>
      <c r="P412" t="e">
        <f t="shared" si="26"/>
        <v>#VALUE!</v>
      </c>
      <c r="Q412" t="e">
        <f>IFERROR(VLOOKUP(P412,'player index'!D:F,3,FALSE),VLOOKUP(P412,'player index'!E:F,2,FALSE))</f>
        <v>#VALUE!</v>
      </c>
      <c r="R412">
        <f t="shared" si="27"/>
        <v>0</v>
      </c>
    </row>
    <row r="413" spans="1:18">
      <c r="A413" t="s">
        <v>2172</v>
      </c>
      <c r="B413" t="s">
        <v>89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24"/>
        <v>0</v>
      </c>
      <c r="O413" t="str">
        <f t="shared" si="25"/>
        <v>Gerald Christian TE - ARI IR</v>
      </c>
      <c r="P413" t="str">
        <f t="shared" si="26"/>
        <v>Gerald Christian</v>
      </c>
      <c r="Q413">
        <f>IFERROR(VLOOKUP(P413,'player index'!D:F,3,FALSE),VLOOKUP(P413,'player index'!E:F,2,FALSE))</f>
        <v>649</v>
      </c>
      <c r="R413">
        <f t="shared" si="27"/>
        <v>0</v>
      </c>
    </row>
    <row r="414" spans="1:18">
      <c r="A414" t="s">
        <v>2173</v>
      </c>
      <c r="B414" t="s">
        <v>2113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1760</v>
      </c>
      <c r="N414">
        <f t="shared" si="24"/>
        <v>0</v>
      </c>
      <c r="O414" t="str">
        <f t="shared" si="25"/>
        <v>Dallas Clark TE</v>
      </c>
      <c r="P414" t="e">
        <f t="shared" si="26"/>
        <v>#VALUE!</v>
      </c>
      <c r="Q414" t="e">
        <f>IFERROR(VLOOKUP(P414,'player index'!D:F,3,FALSE),VLOOKUP(P414,'player index'!E:F,2,FALSE))</f>
        <v>#VALUE!</v>
      </c>
      <c r="R414">
        <f t="shared" si="27"/>
        <v>0</v>
      </c>
    </row>
    <row r="415" spans="1:18">
      <c r="A415" t="s">
        <v>2174</v>
      </c>
      <c r="B415" t="s">
        <v>589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24"/>
        <v>0</v>
      </c>
      <c r="O415" t="str">
        <f t="shared" si="25"/>
        <v>Kaelin Clay WR - DET</v>
      </c>
      <c r="P415" t="str">
        <f t="shared" si="26"/>
        <v>Kaelin Clay</v>
      </c>
      <c r="Q415">
        <f>IFERROR(VLOOKUP(P415,'player index'!D:F,3,FALSE),VLOOKUP(P415,'player index'!E:F,2,FALSE))</f>
        <v>656</v>
      </c>
      <c r="R415">
        <f t="shared" si="27"/>
        <v>0</v>
      </c>
    </row>
    <row r="416" spans="1:18">
      <c r="A416" t="s">
        <v>2175</v>
      </c>
      <c r="B416" t="s">
        <v>597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24"/>
        <v>0</v>
      </c>
      <c r="O416" t="str">
        <f t="shared" si="25"/>
        <v>Tyler Clutts RB - DAL</v>
      </c>
      <c r="P416" t="str">
        <f t="shared" si="26"/>
        <v>Tyler Clutts</v>
      </c>
      <c r="Q416">
        <f>IFERROR(VLOOKUP(P416,'player index'!D:F,3,FALSE),VLOOKUP(P416,'player index'!E:F,2,FALSE))</f>
        <v>522</v>
      </c>
      <c r="R416">
        <f t="shared" si="27"/>
        <v>0</v>
      </c>
    </row>
    <row r="417" spans="1:18">
      <c r="A417" t="s">
        <v>2176</v>
      </c>
      <c r="B417" t="s">
        <v>605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24"/>
        <v>0</v>
      </c>
      <c r="O417" t="str">
        <f t="shared" si="25"/>
        <v>David Cobb RB - TEN IR</v>
      </c>
      <c r="P417" t="str">
        <f t="shared" si="26"/>
        <v>David Cobb</v>
      </c>
      <c r="Q417">
        <f>IFERROR(VLOOKUP(P417,'player index'!D:F,3,FALSE),VLOOKUP(P417,'player index'!E:F,2,FALSE))</f>
        <v>667</v>
      </c>
      <c r="R417">
        <f t="shared" si="27"/>
        <v>0</v>
      </c>
    </row>
    <row r="418" spans="1:18">
      <c r="A418" t="s">
        <v>2177</v>
      </c>
      <c r="B418" t="s">
        <v>605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 t="shared" si="24"/>
        <v>0</v>
      </c>
      <c r="O418" t="str">
        <f t="shared" si="25"/>
        <v>Chase Coffman TE - TEN</v>
      </c>
      <c r="P418" t="str">
        <f t="shared" si="26"/>
        <v>Chase Coffman</v>
      </c>
      <c r="Q418">
        <f>IFERROR(VLOOKUP(P418,'player index'!D:F,3,FALSE),VLOOKUP(P418,'player index'!E:F,2,FALSE))</f>
        <v>364</v>
      </c>
      <c r="R418">
        <f t="shared" si="27"/>
        <v>0</v>
      </c>
    </row>
    <row r="419" spans="1:18">
      <c r="A419" t="s">
        <v>2178</v>
      </c>
      <c r="B419" t="s">
        <v>582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 t="shared" si="24"/>
        <v>0</v>
      </c>
      <c r="O419" t="str">
        <f t="shared" si="25"/>
        <v>Derrick Coleman RB - SEA</v>
      </c>
      <c r="P419" t="str">
        <f t="shared" si="26"/>
        <v>Derrick Coleman</v>
      </c>
      <c r="Q419">
        <f>IFERROR(VLOOKUP(P419,'player index'!D:F,3,FALSE),VLOOKUP(P419,'player index'!E:F,2,FALSE))</f>
        <v>390</v>
      </c>
      <c r="R419">
        <f t="shared" si="27"/>
        <v>0</v>
      </c>
    </row>
    <row r="420" spans="1:18">
      <c r="A420" t="s">
        <v>2179</v>
      </c>
      <c r="B420" t="s">
        <v>740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 t="shared" si="24"/>
        <v>0</v>
      </c>
      <c r="O420" t="str">
        <f t="shared" si="25"/>
        <v>Tevin Coleman RB - ATL O</v>
      </c>
      <c r="P420" t="str">
        <f t="shared" si="26"/>
        <v>Tevin Coleman</v>
      </c>
      <c r="Q420">
        <f>IFERROR(VLOOKUP(P420,'player index'!D:F,3,FALSE),VLOOKUP(P420,'player index'!E:F,2,FALSE))</f>
        <v>59</v>
      </c>
      <c r="R420">
        <f t="shared" si="27"/>
        <v>0</v>
      </c>
    </row>
    <row r="421" spans="1:18">
      <c r="A421" t="s">
        <v>2180</v>
      </c>
      <c r="B421" t="s">
        <v>2113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1760</v>
      </c>
      <c r="N421">
        <f t="shared" si="24"/>
        <v>0</v>
      </c>
      <c r="O421" t="str">
        <f t="shared" si="25"/>
        <v>Austin Collie WR</v>
      </c>
      <c r="P421" t="e">
        <f t="shared" si="26"/>
        <v>#VALUE!</v>
      </c>
      <c r="Q421" t="e">
        <f>IFERROR(VLOOKUP(P421,'player index'!D:F,3,FALSE),VLOOKUP(P421,'player index'!E:F,2,FALSE))</f>
        <v>#VALUE!</v>
      </c>
      <c r="R421">
        <f t="shared" si="27"/>
        <v>0</v>
      </c>
    </row>
    <row r="422" spans="1:18">
      <c r="A422" t="s">
        <v>2181</v>
      </c>
      <c r="B422" t="s">
        <v>2113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1760</v>
      </c>
      <c r="N422">
        <f t="shared" si="24"/>
        <v>0</v>
      </c>
      <c r="O422" t="str">
        <f t="shared" si="25"/>
        <v>Jed Collins RB</v>
      </c>
      <c r="P422" t="e">
        <f t="shared" si="26"/>
        <v>#VALUE!</v>
      </c>
      <c r="Q422" t="e">
        <f>IFERROR(VLOOKUP(P422,'player index'!D:F,3,FALSE),VLOOKUP(P422,'player index'!E:F,2,FALSE))</f>
        <v>#VALUE!</v>
      </c>
      <c r="R422">
        <f t="shared" si="27"/>
        <v>0</v>
      </c>
    </row>
    <row r="423" spans="1:18">
      <c r="A423" t="s">
        <v>2182</v>
      </c>
      <c r="B423" t="s">
        <v>2113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1760</v>
      </c>
      <c r="N423">
        <f t="shared" si="24"/>
        <v>0</v>
      </c>
      <c r="O423" t="str">
        <f t="shared" si="25"/>
        <v>Kevin Cone WR</v>
      </c>
      <c r="P423" t="e">
        <f t="shared" si="26"/>
        <v>#VALUE!</v>
      </c>
      <c r="Q423" t="e">
        <f>IFERROR(VLOOKUP(P423,'player index'!D:F,3,FALSE),VLOOKUP(P423,'player index'!E:F,2,FALSE))</f>
        <v>#VALUE!</v>
      </c>
      <c r="R423">
        <f t="shared" si="27"/>
        <v>0</v>
      </c>
    </row>
    <row r="424" spans="1:18">
      <c r="A424" t="s">
        <v>2183</v>
      </c>
      <c r="B424" t="s">
        <v>2113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1760</v>
      </c>
      <c r="N424">
        <f t="shared" si="24"/>
        <v>0</v>
      </c>
      <c r="O424" t="str">
        <f t="shared" si="25"/>
        <v>John Conner RB</v>
      </c>
      <c r="P424" t="e">
        <f t="shared" si="26"/>
        <v>#VALUE!</v>
      </c>
      <c r="Q424" t="e">
        <f>IFERROR(VLOOKUP(P424,'player index'!D:F,3,FALSE),VLOOKUP(P424,'player index'!E:F,2,FALSE))</f>
        <v>#VALUE!</v>
      </c>
      <c r="R424">
        <f t="shared" si="27"/>
        <v>0</v>
      </c>
    </row>
    <row r="425" spans="1:18">
      <c r="A425" t="s">
        <v>2184</v>
      </c>
      <c r="B425" t="s">
        <v>2113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1760</v>
      </c>
      <c r="N425">
        <f t="shared" si="24"/>
        <v>0</v>
      </c>
      <c r="O425" t="str">
        <f t="shared" si="25"/>
        <v>Josh Cooper WR</v>
      </c>
      <c r="P425" t="e">
        <f t="shared" si="26"/>
        <v>#VALUE!</v>
      </c>
      <c r="Q425" t="e">
        <f>IFERROR(VLOOKUP(P425,'player index'!D:F,3,FALSE),VLOOKUP(P425,'player index'!E:F,2,FALSE))</f>
        <v>#VALUE!</v>
      </c>
      <c r="R425">
        <f t="shared" si="27"/>
        <v>0</v>
      </c>
    </row>
    <row r="426" spans="1:18">
      <c r="A426" t="s">
        <v>2185</v>
      </c>
      <c r="B426" t="s">
        <v>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f t="shared" si="24"/>
        <v>0</v>
      </c>
      <c r="O426" t="str">
        <f t="shared" si="25"/>
        <v>Jerricho Cotchery WR - CAR O</v>
      </c>
      <c r="P426" t="str">
        <f t="shared" si="26"/>
        <v>Jerricho Cotchery</v>
      </c>
      <c r="Q426">
        <f>IFERROR(VLOOKUP(P426,'player index'!D:F,3,FALSE),VLOOKUP(P426,'player index'!E:F,2,FALSE))</f>
        <v>198</v>
      </c>
      <c r="R426">
        <f t="shared" si="27"/>
        <v>0</v>
      </c>
    </row>
    <row r="427" spans="1:18">
      <c r="A427" t="s">
        <v>2186</v>
      </c>
      <c r="B427" t="s">
        <v>2113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1760</v>
      </c>
      <c r="N427">
        <f t="shared" si="24"/>
        <v>0</v>
      </c>
      <c r="O427" t="str">
        <f t="shared" si="25"/>
        <v>Michael Cox RB</v>
      </c>
      <c r="P427" t="e">
        <f t="shared" si="26"/>
        <v>#VALUE!</v>
      </c>
      <c r="Q427" t="e">
        <f>IFERROR(VLOOKUP(P427,'player index'!D:F,3,FALSE),VLOOKUP(P427,'player index'!E:F,2,FALSE))</f>
        <v>#VALUE!</v>
      </c>
      <c r="R427">
        <f t="shared" si="27"/>
        <v>0</v>
      </c>
    </row>
    <row r="428" spans="1:18">
      <c r="A428" t="s">
        <v>2187</v>
      </c>
      <c r="B428" t="s">
        <v>2113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1760</v>
      </c>
      <c r="N428">
        <f t="shared" si="24"/>
        <v>0</v>
      </c>
      <c r="O428" t="str">
        <f t="shared" si="25"/>
        <v>Tom Crabtree TE</v>
      </c>
      <c r="P428" t="e">
        <f t="shared" si="26"/>
        <v>#VALUE!</v>
      </c>
      <c r="Q428" t="e">
        <f>IFERROR(VLOOKUP(P428,'player index'!D:F,3,FALSE),VLOOKUP(P428,'player index'!E:F,2,FALSE))</f>
        <v>#VALUE!</v>
      </c>
      <c r="R428">
        <f t="shared" si="27"/>
        <v>0</v>
      </c>
    </row>
    <row r="429" spans="1:18">
      <c r="A429" t="s">
        <v>2188</v>
      </c>
      <c r="B429" t="s">
        <v>2113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1760</v>
      </c>
      <c r="N429">
        <f t="shared" si="24"/>
        <v>0</v>
      </c>
      <c r="O429" t="str">
        <f t="shared" si="25"/>
        <v>Josh Cribbs WR</v>
      </c>
      <c r="P429" t="e">
        <f t="shared" si="26"/>
        <v>#VALUE!</v>
      </c>
      <c r="Q429" t="e">
        <f>IFERROR(VLOOKUP(P429,'player index'!D:F,3,FALSE),VLOOKUP(P429,'player index'!E:F,2,FALSE))</f>
        <v>#VALUE!</v>
      </c>
      <c r="R429">
        <f t="shared" si="27"/>
        <v>0</v>
      </c>
    </row>
    <row r="430" spans="1:18">
      <c r="A430" t="s">
        <v>2189</v>
      </c>
      <c r="B430" t="s">
        <v>2113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1760</v>
      </c>
      <c r="N430">
        <f t="shared" si="24"/>
        <v>0</v>
      </c>
      <c r="O430" t="str">
        <f t="shared" si="25"/>
        <v>Juron Criner WR</v>
      </c>
      <c r="P430" t="e">
        <f t="shared" si="26"/>
        <v>#VALUE!</v>
      </c>
      <c r="Q430" t="e">
        <f>IFERROR(VLOOKUP(P430,'player index'!D:F,3,FALSE),VLOOKUP(P430,'player index'!E:F,2,FALSE))</f>
        <v>#VALUE!</v>
      </c>
      <c r="R430">
        <f t="shared" si="27"/>
        <v>0</v>
      </c>
    </row>
    <row r="431" spans="1:18">
      <c r="A431" t="s">
        <v>2190</v>
      </c>
      <c r="B431" t="s">
        <v>44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24"/>
        <v>0</v>
      </c>
      <c r="O431" t="str">
        <f t="shared" si="25"/>
        <v>John Crockett RB - GB</v>
      </c>
      <c r="P431" t="str">
        <f t="shared" si="26"/>
        <v>John Crockett</v>
      </c>
      <c r="Q431">
        <f>IFERROR(VLOOKUP(P431,'player index'!D:F,3,FALSE),VLOOKUP(P431,'player index'!E:F,2,FALSE))</f>
        <v>687</v>
      </c>
      <c r="R431">
        <f t="shared" si="27"/>
        <v>0</v>
      </c>
    </row>
    <row r="432" spans="1:18">
      <c r="A432" t="s">
        <v>2191</v>
      </c>
      <c r="B432" t="s">
        <v>581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f t="shared" si="24"/>
        <v>0</v>
      </c>
      <c r="O432" t="str">
        <f t="shared" si="25"/>
        <v>Victor Cruz WR - NYG IA View Videos</v>
      </c>
      <c r="P432" t="str">
        <f t="shared" si="26"/>
        <v>Victor Cruz</v>
      </c>
      <c r="Q432">
        <f>IFERROR(VLOOKUP(P432,'player index'!D:F,3,FALSE),VLOOKUP(P432,'player index'!E:F,2,FALSE))</f>
        <v>519</v>
      </c>
      <c r="R432">
        <f t="shared" si="27"/>
        <v>0</v>
      </c>
    </row>
    <row r="433" spans="1:18">
      <c r="A433" t="s">
        <v>2192</v>
      </c>
      <c r="B433" t="s">
        <v>581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 t="shared" si="24"/>
        <v>0</v>
      </c>
      <c r="O433" t="str">
        <f t="shared" si="25"/>
        <v>Jerome Cunningham TE - NYG IA</v>
      </c>
      <c r="P433" t="str">
        <f t="shared" si="26"/>
        <v>Jerome Cunningham</v>
      </c>
      <c r="Q433">
        <f>IFERROR(VLOOKUP(P433,'player index'!D:F,3,FALSE),VLOOKUP(P433,'player index'!E:F,2,FALSE))</f>
        <v>309</v>
      </c>
      <c r="R433">
        <f t="shared" si="27"/>
        <v>0</v>
      </c>
    </row>
    <row r="434" spans="1:18">
      <c r="A434" t="s">
        <v>2193</v>
      </c>
      <c r="B434" t="s">
        <v>584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24"/>
        <v>0</v>
      </c>
      <c r="O434" t="str">
        <f t="shared" si="25"/>
        <v>Justice Cunningham TE - STL</v>
      </c>
      <c r="P434" t="str">
        <f t="shared" si="26"/>
        <v>Justice Cunningham</v>
      </c>
      <c r="Q434">
        <f>IFERROR(VLOOKUP(P434,'player index'!D:F,3,FALSE),VLOOKUP(P434,'player index'!E:F,2,FALSE))</f>
        <v>577</v>
      </c>
      <c r="R434">
        <f t="shared" si="27"/>
        <v>0</v>
      </c>
    </row>
    <row r="435" spans="1:18">
      <c r="A435" t="s">
        <v>2194</v>
      </c>
      <c r="B435" t="s">
        <v>752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24"/>
        <v>0</v>
      </c>
      <c r="O435" t="str">
        <f t="shared" si="25"/>
        <v>Jay Cutler QB - CHI O</v>
      </c>
      <c r="P435" t="str">
        <f t="shared" si="26"/>
        <v>Jay Cutler</v>
      </c>
      <c r="Q435">
        <f>IFERROR(VLOOKUP(P435,'player index'!D:F,3,FALSE),VLOOKUP(P435,'player index'!E:F,2,FALSE))</f>
        <v>23</v>
      </c>
      <c r="R435">
        <f t="shared" si="27"/>
        <v>0</v>
      </c>
    </row>
    <row r="436" spans="1:18">
      <c r="A436" t="s">
        <v>2195</v>
      </c>
      <c r="B436" t="s">
        <v>582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24"/>
        <v>0</v>
      </c>
      <c r="O436" t="str">
        <f t="shared" si="25"/>
        <v>B.J. Daniels WR - SEA</v>
      </c>
      <c r="P436" t="str">
        <f t="shared" si="26"/>
        <v>B.J. Daniels</v>
      </c>
      <c r="Q436">
        <f>IFERROR(VLOOKUP(P436,'player index'!D:F,3,FALSE),VLOOKUP(P436,'player index'!E:F,2,FALSE))</f>
        <v>568</v>
      </c>
      <c r="R436">
        <f t="shared" si="27"/>
        <v>0</v>
      </c>
    </row>
    <row r="437" spans="1:18">
      <c r="A437" t="s">
        <v>2196</v>
      </c>
      <c r="B437" t="s">
        <v>581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f t="shared" si="24"/>
        <v>0</v>
      </c>
      <c r="O437" t="str">
        <f t="shared" si="25"/>
        <v>Orleans Darkwa RB - NYG</v>
      </c>
      <c r="P437" t="str">
        <f t="shared" si="26"/>
        <v>Orleans Darkwa</v>
      </c>
      <c r="Q437">
        <f>IFERROR(VLOOKUP(P437,'player index'!D:F,3,FALSE),VLOOKUP(P437,'player index'!E:F,2,FALSE))</f>
        <v>628</v>
      </c>
      <c r="R437">
        <f t="shared" si="27"/>
        <v>0</v>
      </c>
    </row>
    <row r="438" spans="1:18">
      <c r="A438" t="s">
        <v>2197</v>
      </c>
      <c r="B438" t="s">
        <v>2113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1760</v>
      </c>
      <c r="N438">
        <f t="shared" si="24"/>
        <v>0</v>
      </c>
      <c r="O438" t="str">
        <f t="shared" si="25"/>
        <v>Devante Davis WR</v>
      </c>
      <c r="P438" t="e">
        <f t="shared" si="26"/>
        <v>#VALUE!</v>
      </c>
      <c r="Q438" t="e">
        <f>IFERROR(VLOOKUP(P438,'player index'!D:F,3,FALSE),VLOOKUP(P438,'player index'!E:F,2,FALSE))</f>
        <v>#VALUE!</v>
      </c>
      <c r="R438">
        <f t="shared" si="27"/>
        <v>0</v>
      </c>
    </row>
    <row r="439" spans="1:18">
      <c r="A439" t="s">
        <v>2198</v>
      </c>
      <c r="B439" t="s">
        <v>2113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1760</v>
      </c>
      <c r="N439">
        <f t="shared" si="24"/>
        <v>0</v>
      </c>
      <c r="O439" t="str">
        <f t="shared" si="25"/>
        <v>Dominique Davis QB</v>
      </c>
      <c r="P439" t="e">
        <f t="shared" si="26"/>
        <v>#VALUE!</v>
      </c>
      <c r="Q439" t="e">
        <f>IFERROR(VLOOKUP(P439,'player index'!D:F,3,FALSE),VLOOKUP(P439,'player index'!E:F,2,FALSE))</f>
        <v>#VALUE!</v>
      </c>
      <c r="R439">
        <f t="shared" si="27"/>
        <v>0</v>
      </c>
    </row>
    <row r="440" spans="1:18">
      <c r="A440" t="s">
        <v>2199</v>
      </c>
      <c r="B440" t="s">
        <v>2113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1760</v>
      </c>
      <c r="N440">
        <f t="shared" si="24"/>
        <v>0</v>
      </c>
      <c r="O440" t="str">
        <f t="shared" si="25"/>
        <v>Drew Davis WR</v>
      </c>
      <c r="P440" t="e">
        <f t="shared" si="26"/>
        <v>#VALUE!</v>
      </c>
      <c r="Q440" t="e">
        <f>IFERROR(VLOOKUP(P440,'player index'!D:F,3,FALSE),VLOOKUP(P440,'player index'!E:F,2,FALSE))</f>
        <v>#VALUE!</v>
      </c>
      <c r="R440">
        <f t="shared" si="27"/>
        <v>0</v>
      </c>
    </row>
    <row r="441" spans="1:18">
      <c r="A441" t="s">
        <v>2200</v>
      </c>
      <c r="B441" t="s">
        <v>2113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1760</v>
      </c>
      <c r="N441">
        <f t="shared" si="24"/>
        <v>0</v>
      </c>
      <c r="O441" t="str">
        <f t="shared" si="25"/>
        <v>Fred Davis TE</v>
      </c>
      <c r="P441" t="e">
        <f t="shared" si="26"/>
        <v>#VALUE!</v>
      </c>
      <c r="Q441" t="e">
        <f>IFERROR(VLOOKUP(P441,'player index'!D:F,3,FALSE),VLOOKUP(P441,'player index'!E:F,2,FALSE))</f>
        <v>#VALUE!</v>
      </c>
      <c r="R441">
        <f t="shared" si="27"/>
        <v>0</v>
      </c>
    </row>
    <row r="442" spans="1:18">
      <c r="A442" t="s">
        <v>2201</v>
      </c>
      <c r="B442" t="s">
        <v>581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24"/>
        <v>0</v>
      </c>
      <c r="O442" t="str">
        <f t="shared" si="25"/>
        <v>Geremy Davis WR - NYG</v>
      </c>
      <c r="P442" t="str">
        <f t="shared" si="26"/>
        <v>Geremy Davis</v>
      </c>
      <c r="Q442">
        <f>IFERROR(VLOOKUP(P442,'player index'!D:F,3,FALSE),VLOOKUP(P442,'player index'!E:F,2,FALSE))</f>
        <v>422</v>
      </c>
      <c r="R442">
        <f t="shared" si="27"/>
        <v>0</v>
      </c>
    </row>
    <row r="443" spans="1:18">
      <c r="A443" t="s">
        <v>2202</v>
      </c>
      <c r="B443" t="s">
        <v>617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24"/>
        <v>0</v>
      </c>
      <c r="O443" t="str">
        <f t="shared" si="25"/>
        <v>Kellen Davis TE - NYJ</v>
      </c>
      <c r="P443" t="str">
        <f t="shared" si="26"/>
        <v>Kellen Davis</v>
      </c>
      <c r="Q443">
        <f>IFERROR(VLOOKUP(P443,'player index'!D:F,3,FALSE),VLOOKUP(P443,'player index'!E:F,2,FALSE))</f>
        <v>351</v>
      </c>
      <c r="R443">
        <f t="shared" si="27"/>
        <v>0</v>
      </c>
    </row>
    <row r="444" spans="1:18">
      <c r="A444" t="s">
        <v>2203</v>
      </c>
      <c r="B444" t="s">
        <v>745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24"/>
        <v>0</v>
      </c>
      <c r="O444" t="str">
        <f t="shared" si="25"/>
        <v>Mike Davis RB - SF</v>
      </c>
      <c r="P444" t="str">
        <f t="shared" si="26"/>
        <v>Mike Davis</v>
      </c>
      <c r="Q444">
        <f>IFERROR(VLOOKUP(P444,'player index'!D:F,3,FALSE),VLOOKUP(P444,'player index'!E:F,2,FALSE))</f>
        <v>368</v>
      </c>
      <c r="R444">
        <f t="shared" si="27"/>
        <v>0</v>
      </c>
    </row>
    <row r="445" spans="1:18">
      <c r="A445" t="s">
        <v>2204</v>
      </c>
      <c r="B445" t="s">
        <v>748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24"/>
        <v>0</v>
      </c>
      <c r="O445" t="str">
        <f t="shared" si="25"/>
        <v>Andre Debose WR - OAK IR</v>
      </c>
      <c r="P445" t="str">
        <f t="shared" si="26"/>
        <v>Andre Debose</v>
      </c>
      <c r="Q445">
        <f>IFERROR(VLOOKUP(P445,'player index'!D:F,3,FALSE),VLOOKUP(P445,'player index'!E:F,2,FALSE))</f>
        <v>645</v>
      </c>
      <c r="R445">
        <f t="shared" si="27"/>
        <v>0</v>
      </c>
    </row>
    <row r="446" spans="1:18">
      <c r="A446" t="s">
        <v>2205</v>
      </c>
      <c r="B446" t="s">
        <v>2113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1760</v>
      </c>
      <c r="N446">
        <f t="shared" si="24"/>
        <v>0</v>
      </c>
      <c r="O446" t="str">
        <f t="shared" si="25"/>
        <v>Jeff Demps RB</v>
      </c>
      <c r="P446" t="e">
        <f t="shared" si="26"/>
        <v>#VALUE!</v>
      </c>
      <c r="Q446" t="e">
        <f>IFERROR(VLOOKUP(P446,'player index'!D:F,3,FALSE),VLOOKUP(P446,'player index'!E:F,2,FALSE))</f>
        <v>#VALUE!</v>
      </c>
      <c r="R446">
        <f t="shared" si="27"/>
        <v>0</v>
      </c>
    </row>
    <row r="447" spans="1:18">
      <c r="A447" t="s">
        <v>2206</v>
      </c>
      <c r="B447" t="s">
        <v>610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24"/>
        <v>0</v>
      </c>
      <c r="O447" t="str">
        <f t="shared" si="25"/>
        <v>A.J. Derby TE - NE IR</v>
      </c>
      <c r="P447" t="str">
        <f t="shared" si="26"/>
        <v>A.J. Derby</v>
      </c>
      <c r="Q447" t="e">
        <f>IFERROR(VLOOKUP(P447,'player index'!D:F,3,FALSE),VLOOKUP(P447,'player index'!E:F,2,FALSE))</f>
        <v>#N/A</v>
      </c>
      <c r="R447">
        <f t="shared" si="27"/>
        <v>0</v>
      </c>
    </row>
    <row r="448" spans="1:18">
      <c r="A448" t="s">
        <v>2207</v>
      </c>
      <c r="B448" t="s">
        <v>610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 t="shared" si="24"/>
        <v>0</v>
      </c>
      <c r="O448" t="str">
        <f t="shared" si="25"/>
        <v>James Develin RB - NE IR</v>
      </c>
      <c r="P448" t="str">
        <f t="shared" si="26"/>
        <v>James Develin</v>
      </c>
      <c r="Q448">
        <f>IFERROR(VLOOKUP(P448,'player index'!D:F,3,FALSE),VLOOKUP(P448,'player index'!E:F,2,FALSE))</f>
        <v>521</v>
      </c>
      <c r="R448">
        <f t="shared" si="27"/>
        <v>0</v>
      </c>
    </row>
    <row r="449" spans="1:18">
      <c r="A449" t="s">
        <v>2208</v>
      </c>
      <c r="B449" t="s">
        <v>605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24"/>
        <v>0</v>
      </c>
      <c r="O449" t="str">
        <f t="shared" si="25"/>
        <v>Dorin Dickerson TE - TEN IR</v>
      </c>
      <c r="P449" t="str">
        <f t="shared" si="26"/>
        <v>Dorin Dickerson</v>
      </c>
      <c r="Q449">
        <f>IFERROR(VLOOKUP(P449,'player index'!D:F,3,FALSE),VLOOKUP(P449,'player index'!E:F,2,FALSE))</f>
        <v>515</v>
      </c>
      <c r="R449">
        <f t="shared" si="27"/>
        <v>0</v>
      </c>
    </row>
    <row r="450" spans="1:18">
      <c r="A450" t="s">
        <v>2209</v>
      </c>
      <c r="B450" t="s">
        <v>740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f t="shared" si="24"/>
        <v>0</v>
      </c>
      <c r="O450" t="str">
        <f t="shared" si="25"/>
        <v>Patrick DiMarco RB - ATL</v>
      </c>
      <c r="P450" t="str">
        <f t="shared" si="26"/>
        <v>Patrick DiMarco</v>
      </c>
      <c r="Q450">
        <f>IFERROR(VLOOKUP(P450,'player index'!D:F,3,FALSE),VLOOKUP(P450,'player index'!E:F,2,FALSE))</f>
        <v>432</v>
      </c>
      <c r="R450">
        <f t="shared" si="27"/>
        <v>0</v>
      </c>
    </row>
    <row r="451" spans="1:18">
      <c r="A451" t="s">
        <v>2210</v>
      </c>
      <c r="B451" t="s">
        <v>2113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1760</v>
      </c>
      <c r="N451">
        <f t="shared" ref="N451:N476" si="28">C451*0.04+D451*4-E451+F451*0.1+G451*6+H451*0.1+I451*6+J451*6+K451*2-L451+IF(C451&gt;300,3,0)+IF(F451&gt;100,3,0)+IF(H451&gt;100,3,0)+H451/10</f>
        <v>0</v>
      </c>
      <c r="O451" t="str">
        <f t="shared" ref="O451:O476" si="29">A451</f>
        <v>Kevin Dorsey WR</v>
      </c>
      <c r="P451" t="e">
        <f t="shared" ref="P451:P476" si="30">LEFT(O451,FIND("-",O451)-5)</f>
        <v>#VALUE!</v>
      </c>
      <c r="Q451" t="e">
        <f>IFERROR(VLOOKUP(P451,'player index'!D:F,3,FALSE),VLOOKUP(P451,'player index'!E:F,2,FALSE))</f>
        <v>#VALUE!</v>
      </c>
      <c r="R451">
        <f t="shared" ref="R451:R476" si="31">N451</f>
        <v>0</v>
      </c>
    </row>
    <row r="452" spans="1:18">
      <c r="A452" t="s">
        <v>2211</v>
      </c>
      <c r="B452" t="s">
        <v>2113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t="s">
        <v>1760</v>
      </c>
      <c r="N452">
        <f t="shared" si="28"/>
        <v>0</v>
      </c>
      <c r="O452" t="str">
        <f t="shared" si="29"/>
        <v>Tandon Doss WR</v>
      </c>
      <c r="P452" t="e">
        <f t="shared" si="30"/>
        <v>#VALUE!</v>
      </c>
      <c r="Q452" t="e">
        <f>IFERROR(VLOOKUP(P452,'player index'!D:F,3,FALSE),VLOOKUP(P452,'player index'!E:F,2,FALSE))</f>
        <v>#VALUE!</v>
      </c>
      <c r="R452">
        <f t="shared" si="31"/>
        <v>0</v>
      </c>
    </row>
    <row r="453" spans="1:18">
      <c r="A453" t="s">
        <v>2212</v>
      </c>
      <c r="B453" t="s">
        <v>738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28"/>
        <v>0</v>
      </c>
      <c r="O453" t="str">
        <f t="shared" si="29"/>
        <v>Jack Doyle TE - IND</v>
      </c>
      <c r="P453" t="str">
        <f t="shared" si="30"/>
        <v>Jack Doyle</v>
      </c>
      <c r="Q453">
        <f>IFERROR(VLOOKUP(P453,'player index'!D:F,3,FALSE),VLOOKUP(P453,'player index'!E:F,2,FALSE))</f>
        <v>352</v>
      </c>
      <c r="R453">
        <f t="shared" si="31"/>
        <v>0</v>
      </c>
    </row>
    <row r="454" spans="1:18">
      <c r="A454" t="s">
        <v>2213</v>
      </c>
      <c r="B454" t="s">
        <v>619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28"/>
        <v>0</v>
      </c>
      <c r="O454" t="str">
        <f t="shared" si="29"/>
        <v>Shaun Draughn RB - CLE</v>
      </c>
      <c r="P454" t="str">
        <f t="shared" si="30"/>
        <v>Shaun Draughn</v>
      </c>
      <c r="Q454">
        <f>IFERROR(VLOOKUP(P454,'player index'!D:F,3,FALSE),VLOOKUP(P454,'player index'!E:F,2,FALSE))</f>
        <v>344</v>
      </c>
      <c r="R454">
        <f t="shared" si="31"/>
        <v>0</v>
      </c>
    </row>
    <row r="455" spans="1:18">
      <c r="A455" t="s">
        <v>2214</v>
      </c>
      <c r="B455" t="s">
        <v>619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28"/>
        <v>0</v>
      </c>
      <c r="O455" t="str">
        <f t="shared" si="29"/>
        <v>Jim Dray TE - CLE</v>
      </c>
      <c r="P455" t="str">
        <f t="shared" si="30"/>
        <v>Jim Dray</v>
      </c>
      <c r="Q455">
        <f>IFERROR(VLOOKUP(P455,'player index'!D:F,3,FALSE),VLOOKUP(P455,'player index'!E:F,2,FALSE))</f>
        <v>353</v>
      </c>
      <c r="R455">
        <f t="shared" si="31"/>
        <v>0</v>
      </c>
    </row>
    <row r="456" spans="1:18">
      <c r="A456" t="s">
        <v>2215</v>
      </c>
      <c r="B456" t="s">
        <v>2113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1760</v>
      </c>
      <c r="N456">
        <f t="shared" si="28"/>
        <v>0</v>
      </c>
      <c r="O456" t="str">
        <f t="shared" si="29"/>
        <v>Joel Dreessen TE</v>
      </c>
      <c r="P456" t="e">
        <f t="shared" si="30"/>
        <v>#VALUE!</v>
      </c>
      <c r="Q456" t="e">
        <f>IFERROR(VLOOKUP(P456,'player index'!D:F,3,FALSE),VLOOKUP(P456,'player index'!E:F,2,FALSE))</f>
        <v>#VALUE!</v>
      </c>
      <c r="R456">
        <f t="shared" si="31"/>
        <v>0</v>
      </c>
    </row>
    <row r="457" spans="1:18">
      <c r="A457" t="s">
        <v>2216</v>
      </c>
      <c r="B457" t="s">
        <v>2113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t="s">
        <v>1760</v>
      </c>
      <c r="N457">
        <f t="shared" si="28"/>
        <v>0</v>
      </c>
      <c r="O457" t="str">
        <f t="shared" si="29"/>
        <v>Kris Durham WR</v>
      </c>
      <c r="P457" t="e">
        <f t="shared" si="30"/>
        <v>#VALUE!</v>
      </c>
      <c r="Q457" t="e">
        <f>IFERROR(VLOOKUP(P457,'player index'!D:F,3,FALSE),VLOOKUP(P457,'player index'!E:F,2,FALSE))</f>
        <v>#VALUE!</v>
      </c>
      <c r="R457">
        <f t="shared" si="31"/>
        <v>0</v>
      </c>
    </row>
    <row r="458" spans="1:18">
      <c r="A458" t="s">
        <v>2217</v>
      </c>
      <c r="B458" t="s">
        <v>2113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1760</v>
      </c>
      <c r="N458">
        <f t="shared" si="28"/>
        <v>0</v>
      </c>
      <c r="O458" t="str">
        <f t="shared" si="29"/>
        <v>Jonathan Dwyer RB</v>
      </c>
      <c r="P458" t="e">
        <f t="shared" si="30"/>
        <v>#VALUE!</v>
      </c>
      <c r="Q458" t="e">
        <f>IFERROR(VLOOKUP(P458,'player index'!D:F,3,FALSE),VLOOKUP(P458,'player index'!E:F,2,FALSE))</f>
        <v>#VALUE!</v>
      </c>
      <c r="R458">
        <f t="shared" si="31"/>
        <v>0</v>
      </c>
    </row>
    <row r="459" spans="1:18">
      <c r="A459" t="s">
        <v>2218</v>
      </c>
      <c r="B459" t="s">
        <v>2113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1760</v>
      </c>
      <c r="N459">
        <f t="shared" si="28"/>
        <v>0</v>
      </c>
      <c r="O459" t="str">
        <f t="shared" si="29"/>
        <v>Michael Dyer RB</v>
      </c>
      <c r="P459" t="e">
        <f t="shared" si="30"/>
        <v>#VALUE!</v>
      </c>
      <c r="Q459" t="e">
        <f>IFERROR(VLOOKUP(P459,'player index'!D:F,3,FALSE),VLOOKUP(P459,'player index'!E:F,2,FALSE))</f>
        <v>#VALUE!</v>
      </c>
      <c r="R459">
        <f t="shared" si="31"/>
        <v>0</v>
      </c>
    </row>
    <row r="460" spans="1:18">
      <c r="A460" t="s">
        <v>2219</v>
      </c>
      <c r="B460" t="s">
        <v>747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28"/>
        <v>0</v>
      </c>
      <c r="O460" t="str">
        <f t="shared" si="29"/>
        <v>Marcus Easley WR - BUF Q</v>
      </c>
      <c r="P460" t="str">
        <f t="shared" si="30"/>
        <v>Marcus Easley</v>
      </c>
      <c r="Q460">
        <f>IFERROR(VLOOKUP(P460,'player index'!D:F,3,FALSE),VLOOKUP(P460,'player index'!E:F,2,FALSE))</f>
        <v>513</v>
      </c>
      <c r="R460">
        <f t="shared" si="31"/>
        <v>0</v>
      </c>
    </row>
    <row r="461" spans="1:18">
      <c r="A461" t="s">
        <v>2220</v>
      </c>
      <c r="B461" t="s">
        <v>2113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1760</v>
      </c>
      <c r="N461">
        <f t="shared" si="28"/>
        <v>0</v>
      </c>
      <c r="O461" t="str">
        <f t="shared" si="29"/>
        <v>Armanti Edwards WR</v>
      </c>
      <c r="P461" t="e">
        <f t="shared" si="30"/>
        <v>#VALUE!</v>
      </c>
      <c r="Q461" t="e">
        <f>IFERROR(VLOOKUP(P461,'player index'!D:F,3,FALSE),VLOOKUP(P461,'player index'!E:F,2,FALSE))</f>
        <v>#VALUE!</v>
      </c>
      <c r="R461">
        <f t="shared" si="31"/>
        <v>0</v>
      </c>
    </row>
    <row r="462" spans="1:18">
      <c r="A462" t="s">
        <v>2221</v>
      </c>
      <c r="B462" t="s">
        <v>2113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1760</v>
      </c>
      <c r="N462">
        <f t="shared" si="28"/>
        <v>0</v>
      </c>
      <c r="O462" t="str">
        <f t="shared" si="29"/>
        <v>Pat Edwards WR</v>
      </c>
      <c r="P462" t="e">
        <f t="shared" si="30"/>
        <v>#VALUE!</v>
      </c>
      <c r="Q462" t="e">
        <f>IFERROR(VLOOKUP(P462,'player index'!D:F,3,FALSE),VLOOKUP(P462,'player index'!E:F,2,FALSE))</f>
        <v>#VALUE!</v>
      </c>
      <c r="R462">
        <f t="shared" si="31"/>
        <v>0</v>
      </c>
    </row>
    <row r="463" spans="1:18">
      <c r="A463" t="s">
        <v>2222</v>
      </c>
      <c r="B463" t="s">
        <v>2113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1760</v>
      </c>
      <c r="N463">
        <f t="shared" si="28"/>
        <v>0</v>
      </c>
      <c r="O463" t="str">
        <f t="shared" si="29"/>
        <v>Michael Egnew TE</v>
      </c>
      <c r="P463" t="e">
        <f t="shared" si="30"/>
        <v>#VALUE!</v>
      </c>
      <c r="Q463" t="e">
        <f>IFERROR(VLOOKUP(P463,'player index'!D:F,3,FALSE),VLOOKUP(P463,'player index'!E:F,2,FALSE))</f>
        <v>#VALUE!</v>
      </c>
      <c r="R463">
        <f t="shared" si="31"/>
        <v>0</v>
      </c>
    </row>
    <row r="464" spans="1:18">
      <c r="A464" t="s">
        <v>2223</v>
      </c>
      <c r="B464" t="s">
        <v>617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28"/>
        <v>0</v>
      </c>
      <c r="O464" t="str">
        <f t="shared" si="29"/>
        <v>Quincy Enunwa WR - NYJ</v>
      </c>
      <c r="P464" t="str">
        <f t="shared" si="30"/>
        <v>Quincy Enunwa</v>
      </c>
      <c r="Q464">
        <f>IFERROR(VLOOKUP(P464,'player index'!D:F,3,FALSE),VLOOKUP(P464,'player index'!E:F,2,FALSE))</f>
        <v>330</v>
      </c>
      <c r="R464">
        <f t="shared" si="31"/>
        <v>0</v>
      </c>
    </row>
    <row r="465" spans="1:18">
      <c r="A465" t="s">
        <v>2224</v>
      </c>
      <c r="B465" t="s">
        <v>89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f t="shared" si="28"/>
        <v>0</v>
      </c>
      <c r="O465" t="str">
        <f t="shared" si="29"/>
        <v>Joseph Fauria TE - ARI</v>
      </c>
      <c r="P465" t="str">
        <f t="shared" si="30"/>
        <v>Joseph Fauria</v>
      </c>
      <c r="Q465">
        <f>IFERROR(VLOOKUP(P465,'player index'!D:F,3,FALSE),VLOOKUP(P465,'player index'!E:F,2,FALSE))</f>
        <v>590</v>
      </c>
      <c r="R465">
        <f t="shared" si="31"/>
        <v>0</v>
      </c>
    </row>
    <row r="466" spans="1:18">
      <c r="A466" t="s">
        <v>2225</v>
      </c>
      <c r="B466" t="s">
        <v>581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f t="shared" si="28"/>
        <v>0</v>
      </c>
      <c r="O466" t="str">
        <f t="shared" si="29"/>
        <v>Daniel Fells TE - NYG</v>
      </c>
      <c r="P466" t="str">
        <f t="shared" si="30"/>
        <v>Daniel Fells</v>
      </c>
      <c r="Q466">
        <f>IFERROR(VLOOKUP(P466,'player index'!D:F,3,FALSE),VLOOKUP(P466,'player index'!E:F,2,FALSE))</f>
        <v>498</v>
      </c>
      <c r="R466">
        <f t="shared" si="31"/>
        <v>0</v>
      </c>
    </row>
    <row r="467" spans="1:18">
      <c r="A467" t="s">
        <v>2226</v>
      </c>
      <c r="B467" t="s">
        <v>747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28"/>
        <v>0</v>
      </c>
      <c r="O467" t="str">
        <f t="shared" si="29"/>
        <v>Jerome Felton RB - BUF</v>
      </c>
      <c r="P467" t="str">
        <f t="shared" si="30"/>
        <v>Jerome Felton</v>
      </c>
      <c r="Q467">
        <f>IFERROR(VLOOKUP(P467,'player index'!D:F,3,FALSE),VLOOKUP(P467,'player index'!E:F,2,FALSE))</f>
        <v>399</v>
      </c>
      <c r="R467">
        <f t="shared" si="31"/>
        <v>0</v>
      </c>
    </row>
    <row r="468" spans="1:18">
      <c r="A468" t="s">
        <v>2227</v>
      </c>
      <c r="B468" t="s">
        <v>2113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1760</v>
      </c>
      <c r="N468">
        <f t="shared" si="28"/>
        <v>0</v>
      </c>
      <c r="O468" t="str">
        <f t="shared" si="29"/>
        <v>Jermichael Finley TE</v>
      </c>
      <c r="P468" t="e">
        <f t="shared" si="30"/>
        <v>#VALUE!</v>
      </c>
      <c r="Q468" t="e">
        <f>IFERROR(VLOOKUP(P468,'player index'!D:F,3,FALSE),VLOOKUP(P468,'player index'!E:F,2,FALSE))</f>
        <v>#VALUE!</v>
      </c>
      <c r="R468">
        <f t="shared" si="31"/>
        <v>0</v>
      </c>
    </row>
    <row r="469" spans="1:18">
      <c r="A469" t="s">
        <v>2228</v>
      </c>
      <c r="B469" t="s">
        <v>2113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t="s">
        <v>1760</v>
      </c>
      <c r="N469">
        <f t="shared" si="28"/>
        <v>0</v>
      </c>
      <c r="O469" t="str">
        <f t="shared" si="29"/>
        <v>Matt Flynn QB</v>
      </c>
      <c r="P469" t="e">
        <f t="shared" si="30"/>
        <v>#VALUE!</v>
      </c>
      <c r="Q469" t="e">
        <f>IFERROR(VLOOKUP(P469,'player index'!D:F,3,FALSE),VLOOKUP(P469,'player index'!E:F,2,FALSE))</f>
        <v>#VALUE!</v>
      </c>
      <c r="R469">
        <f t="shared" si="31"/>
        <v>0</v>
      </c>
    </row>
    <row r="470" spans="1:18">
      <c r="A470" t="s">
        <v>2229</v>
      </c>
      <c r="B470" t="s">
        <v>2113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1760</v>
      </c>
      <c r="N470">
        <f t="shared" si="28"/>
        <v>0</v>
      </c>
      <c r="O470" t="str">
        <f t="shared" si="29"/>
        <v>Jacoby Ford WR</v>
      </c>
      <c r="P470" t="e">
        <f t="shared" si="30"/>
        <v>#VALUE!</v>
      </c>
      <c r="Q470" t="e">
        <f>IFERROR(VLOOKUP(P470,'player index'!D:F,3,FALSE),VLOOKUP(P470,'player index'!E:F,2,FALSE))</f>
        <v>#VALUE!</v>
      </c>
      <c r="R470">
        <f t="shared" si="31"/>
        <v>0</v>
      </c>
    </row>
    <row r="471" spans="1:18">
      <c r="A471" t="s">
        <v>2230</v>
      </c>
      <c r="B471" t="s">
        <v>81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28"/>
        <v>0</v>
      </c>
      <c r="O471" t="str">
        <f t="shared" si="29"/>
        <v>Arian Foster RB - HOU O</v>
      </c>
      <c r="P471" t="str">
        <f t="shared" si="30"/>
        <v>Arian Foster</v>
      </c>
      <c r="Q471">
        <f>IFERROR(VLOOKUP(P471,'player index'!D:F,3,FALSE),VLOOKUP(P471,'player index'!E:F,2,FALSE))</f>
        <v>505</v>
      </c>
      <c r="R471">
        <f t="shared" si="31"/>
        <v>0</v>
      </c>
    </row>
    <row r="472" spans="1:18">
      <c r="A472" t="s">
        <v>2231</v>
      </c>
      <c r="B472" t="s">
        <v>743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f t="shared" si="28"/>
        <v>0</v>
      </c>
      <c r="O472" t="str">
        <f t="shared" si="29"/>
        <v>Bennie Fowler WR - DEN</v>
      </c>
      <c r="P472" t="str">
        <f t="shared" si="30"/>
        <v>Bennie Fowler</v>
      </c>
      <c r="Q472">
        <f>IFERROR(VLOOKUP(P472,'player index'!D:F,3,FALSE),VLOOKUP(P472,'player index'!E:F,2,FALSE))</f>
        <v>693</v>
      </c>
      <c r="R472">
        <f t="shared" si="31"/>
        <v>0</v>
      </c>
    </row>
    <row r="473" spans="1:18">
      <c r="A473" t="s">
        <v>2232</v>
      </c>
      <c r="B473" t="s">
        <v>605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28"/>
        <v>0</v>
      </c>
      <c r="O473" t="str">
        <f t="shared" si="29"/>
        <v>Jalston Fowler RB - TEN</v>
      </c>
      <c r="P473" t="str">
        <f t="shared" si="30"/>
        <v>Jalston Fowler</v>
      </c>
      <c r="Q473">
        <f>IFERROR(VLOOKUP(P473,'player index'!D:F,3,FALSE),VLOOKUP(P473,'player index'!E:F,2,FALSE))</f>
        <v>394</v>
      </c>
      <c r="R473">
        <f t="shared" si="31"/>
        <v>0</v>
      </c>
    </row>
    <row r="474" spans="1:18">
      <c r="A474" t="s">
        <v>2233</v>
      </c>
      <c r="B474" t="s">
        <v>2113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1760</v>
      </c>
      <c r="N474">
        <f t="shared" si="28"/>
        <v>0</v>
      </c>
      <c r="O474" t="str">
        <f t="shared" si="29"/>
        <v>Johnathan Franklin RB</v>
      </c>
      <c r="P474" t="e">
        <f t="shared" si="30"/>
        <v>#VALUE!</v>
      </c>
      <c r="Q474" t="e">
        <f>IFERROR(VLOOKUP(P474,'player index'!D:F,3,FALSE),VLOOKUP(P474,'player index'!E:F,2,FALSE))</f>
        <v>#VALUE!</v>
      </c>
      <c r="R474">
        <f t="shared" si="31"/>
        <v>0</v>
      </c>
    </row>
    <row r="475" spans="1:18">
      <c r="A475" t="s">
        <v>2234</v>
      </c>
      <c r="B475" t="s">
        <v>2113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1760</v>
      </c>
      <c r="N475">
        <f t="shared" si="28"/>
        <v>0</v>
      </c>
      <c r="O475" t="str">
        <f t="shared" si="29"/>
        <v>Josh Freeman QB</v>
      </c>
      <c r="P475" t="e">
        <f t="shared" si="30"/>
        <v>#VALUE!</v>
      </c>
      <c r="Q475" t="e">
        <f>IFERROR(VLOOKUP(P475,'player index'!D:F,3,FALSE),VLOOKUP(P475,'player index'!E:F,2,FALSE))</f>
        <v>#VALUE!</v>
      </c>
      <c r="R475">
        <f t="shared" si="31"/>
        <v>0</v>
      </c>
    </row>
    <row r="476" spans="1:18">
      <c r="A476" t="s">
        <v>2235</v>
      </c>
      <c r="B476" t="s">
        <v>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28"/>
        <v>0</v>
      </c>
      <c r="O476" t="str">
        <f t="shared" si="29"/>
        <v>Isaac Fruechte WR - MIN</v>
      </c>
      <c r="P476" t="str">
        <f t="shared" si="30"/>
        <v>Isaac Fruechte</v>
      </c>
      <c r="Q476" t="e">
        <f>IFERROR(VLOOKUP(P476,'player index'!D:F,3,FALSE),VLOOKUP(P476,'player index'!E:F,2,FALSE))</f>
        <v>#N/A</v>
      </c>
      <c r="R476">
        <f t="shared" si="3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Line-ups</vt:lpstr>
      <vt:lpstr>Aggregate</vt:lpstr>
      <vt:lpstr>Final scoring</vt:lpstr>
      <vt:lpstr>DKSalaries-2.csv</vt:lpstr>
      <vt:lpstr>player index</vt:lpstr>
      <vt:lpstr>fleaflicker-week3.csv</vt:lpstr>
      <vt:lpstr>fftoday-week3.csv</vt:lpstr>
      <vt:lpstr>CBS-week3.csv</vt:lpstr>
      <vt:lpstr>nfl-week3.csv</vt:lpstr>
      <vt:lpstr>espn-week3.csv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2015-09-26T18:16:26Z</dcterms:created>
  <dcterms:modified xsi:type="dcterms:W3CDTF">2015-10-01T02:10:56Z</dcterms:modified>
</cp:coreProperties>
</file>